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12390" windowHeight="9315" activeTab="0"/>
  </bookViews>
  <sheets>
    <sheet name="rg31" sheetId="1" r:id="rId1"/>
    <sheet name="Chart(2008)" sheetId="2" r:id="rId2"/>
    <sheet name="(2007)" sheetId="3" r:id="rId3"/>
    <sheet name="(2006)" sheetId="4" r:id="rId4"/>
    <sheet name="(2005)" sheetId="5" r:id="rId5"/>
    <sheet name="(2004)" sheetId="6" r:id="rId6"/>
    <sheet name="(2003)" sheetId="7" r:id="rId7"/>
    <sheet name="(2002)" sheetId="8" r:id="rId8"/>
    <sheet name="(2001)" sheetId="9" r:id="rId9"/>
    <sheet name="(2000)" sheetId="10" r:id="rId10"/>
    <sheet name="Cal Year (cm)" sheetId="11" r:id="rId11"/>
  </sheets>
  <definedNames>
    <definedName name="_xlnm.Print_Area" localSheetId="0">'rg31'!$A$1:$R$79</definedName>
    <definedName name="_xlnm.Print_Titles" localSheetId="0">'rg31'!$1:$5</definedName>
  </definedNames>
  <calcPr fullCalcOnLoad="1"/>
</workbook>
</file>

<file path=xl/sharedStrings.xml><?xml version="1.0" encoding="utf-8"?>
<sst xmlns="http://schemas.openxmlformats.org/spreadsheetml/2006/main" count="29" uniqueCount="29">
  <si>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</si>
  <si>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</si>
  <si>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</si>
  <si>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</si>
  <si>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</si>
  <si>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</si>
  <si>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</si>
  <si>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</si>
  <si>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</si>
  <si>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</si>
  <si>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</si>
  <si>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</si>
  <si>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</si>
  <si>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CY-Sum</t>
  </si>
  <si>
    <t>Dorm</t>
  </si>
  <si>
    <t>Grow</t>
  </si>
  <si>
    <t>M-A WY</t>
  </si>
  <si>
    <t>N-O WY</t>
  </si>
  <si>
    <t>Nr</t>
  </si>
  <si>
    <t>Ave</t>
  </si>
  <si>
    <t>Min</t>
  </si>
  <si>
    <t>Max</t>
  </si>
  <si>
    <t>min</t>
  </si>
  <si>
    <t>ave</t>
  </si>
  <si>
    <t>max</t>
  </si>
  <si>
    <t>CY-sm-cm</t>
  </si>
  <si>
    <t>CY-av-cm</t>
  </si>
  <si>
    <t>Grw-Sum</t>
  </si>
  <si>
    <t>Grw-av-cm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</si>
</sst>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Precipitation at Coweeta RG31: (Elev 4475')
Mean, Extremes, and Current Monthly Totals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rg31!$A$81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rg31!$B$1:$M$1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rg31!$B$81:$M$81</c:f>
              <c:numCache>
                <c:ptCount val="12"/>
                <c:pt idx="0">
                  <c:v>2.06</c:v>
                </c:pt>
                <c:pt idx="1">
                  <c:v>1.56</c:v>
                </c:pt>
                <c:pt idx="2">
                  <c:v>3.16</c:v>
                </c:pt>
                <c:pt idx="3">
                  <c:v>0.9</c:v>
                </c:pt>
                <c:pt idx="4">
                  <c:v>1.88</c:v>
                </c:pt>
                <c:pt idx="5">
                  <c:v>1.22</c:v>
                </c:pt>
                <c:pt idx="6">
                  <c:v>0.37</c:v>
                </c:pt>
                <c:pt idx="7">
                  <c:v>1.5</c:v>
                </c:pt>
                <c:pt idx="8">
                  <c:v>0.74</c:v>
                </c:pt>
                <c:pt idx="9">
                  <c:v>0</c:v>
                </c:pt>
                <c:pt idx="10">
                  <c:v>1.42</c:v>
                </c:pt>
                <c:pt idx="11">
                  <c:v>1.45</c:v>
                </c:pt>
              </c:numCache>
            </c:numRef>
          </c:val>
        </c:ser>
        <c:ser>
          <c:idx val="1"/>
          <c:order val="1"/>
          <c:tx>
            <c:strRef>
              <c:f>rg31!$A$82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rg31!$B$1:$M$1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rg31!$B$82:$M$82</c:f>
              <c:numCache>
                <c:ptCount val="12"/>
                <c:pt idx="0">
                  <c:v>6.765352112676055</c:v>
                </c:pt>
                <c:pt idx="1">
                  <c:v>7.0354929577464755</c:v>
                </c:pt>
                <c:pt idx="2">
                  <c:v>6.422676056338027</c:v>
                </c:pt>
                <c:pt idx="3">
                  <c:v>6.630000000000001</c:v>
                </c:pt>
                <c:pt idx="4">
                  <c:v>5.024225352112677</c:v>
                </c:pt>
                <c:pt idx="5">
                  <c:v>5.897183098591549</c:v>
                </c:pt>
                <c:pt idx="6">
                  <c:v>7.175352112676055</c:v>
                </c:pt>
                <c:pt idx="7">
                  <c:v>5.388873239436619</c:v>
                </c:pt>
                <c:pt idx="8">
                  <c:v>6.4518309859154925</c:v>
                </c:pt>
                <c:pt idx="9">
                  <c:v>6.256056338028169</c:v>
                </c:pt>
                <c:pt idx="10">
                  <c:v>6.578873239436618</c:v>
                </c:pt>
                <c:pt idx="11">
                  <c:v>7.291408450704227</c:v>
                </c:pt>
              </c:numCache>
            </c:numRef>
          </c:val>
        </c:ser>
        <c:ser>
          <c:idx val="2"/>
          <c:order val="2"/>
          <c:tx>
            <c:strRef>
              <c:f>rg31!$A$83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rg31!$B$1:$M$1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rg31!$B$83:$M$83</c:f>
              <c:numCache>
                <c:ptCount val="12"/>
                <c:pt idx="0">
                  <c:v>9.074647887323943</c:v>
                </c:pt>
                <c:pt idx="1">
                  <c:v>11.204507042253525</c:v>
                </c:pt>
                <c:pt idx="2">
                  <c:v>9.547323943661972</c:v>
                </c:pt>
                <c:pt idx="3">
                  <c:v>8.11</c:v>
                </c:pt>
                <c:pt idx="4">
                  <c:v>16.33577464788732</c:v>
                </c:pt>
                <c:pt idx="5">
                  <c:v>13.322816901408451</c:v>
                </c:pt>
                <c:pt idx="6">
                  <c:v>8.634647887323943</c:v>
                </c:pt>
                <c:pt idx="7">
                  <c:v>14.75112676056338</c:v>
                </c:pt>
                <c:pt idx="8">
                  <c:v>17.118169014084508</c:v>
                </c:pt>
                <c:pt idx="9">
                  <c:v>10.413943661971832</c:v>
                </c:pt>
                <c:pt idx="10">
                  <c:v>15.931126760563382</c:v>
                </c:pt>
                <c:pt idx="11">
                  <c:v>9.868591549295772</c:v>
                </c:pt>
              </c:numCache>
            </c:numRef>
          </c:val>
        </c:ser>
        <c:axId val="16008918"/>
        <c:axId val="9862535"/>
      </c:areaChart>
      <c:lineChart>
        <c:grouping val="standard"/>
        <c:varyColors val="0"/>
        <c:ser>
          <c:idx val="3"/>
          <c:order val="3"/>
          <c:tx>
            <c:strRef>
              <c:f>rg31!$A$7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val>
            <c:numRef>
              <c:f>rg31!$B$7:$M$7</c:f>
              <c:numCache>
                <c:ptCount val="12"/>
                <c:pt idx="0">
                  <c:v>7.72</c:v>
                </c:pt>
                <c:pt idx="1">
                  <c:v>8.4</c:v>
                </c:pt>
                <c:pt idx="2">
                  <c:v>12.21</c:v>
                </c:pt>
                <c:pt idx="3">
                  <c:v>5.1</c:v>
                </c:pt>
                <c:pt idx="4">
                  <c:v>6.66</c:v>
                </c:pt>
                <c:pt idx="5">
                  <c:v>1.89</c:v>
                </c:pt>
                <c:pt idx="6">
                  <c:v>3.61</c:v>
                </c:pt>
                <c:pt idx="7">
                  <c:v>12.58</c:v>
                </c:pt>
                <c:pt idx="8">
                  <c:v>1.78</c:v>
                </c:pt>
                <c:pt idx="9">
                  <c:v>5.44</c:v>
                </c:pt>
              </c:numCache>
            </c:numRef>
          </c:val>
          <c:smooth val="0"/>
        </c:ser>
        <c:axId val="16008918"/>
        <c:axId val="9862535"/>
      </c:lineChart>
      <c:catAx>
        <c:axId val="16008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862535"/>
        <c:crosses val="autoZero"/>
        <c:auto val="0"/>
        <c:lblOffset val="100"/>
        <c:noMultiLvlLbl val="0"/>
      </c:catAx>
      <c:valAx>
        <c:axId val="9862535"/>
        <c:scaling>
          <c:orientation val="minMax"/>
          <c:max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Total Precipitation (inch)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008918"/>
        <c:crossesAt val="1"/>
        <c:crossBetween val="midCat"/>
        <c:dispUnits/>
        <c:majorUnit val="2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Yearly Precipitation for SRG31
by Calendar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885"/>
          <c:w val="0.95325"/>
          <c:h val="0.85325"/>
        </c:manualLayout>
      </c:layout>
      <c:lineChart>
        <c:grouping val="standard"/>
        <c:varyColors val="0"/>
        <c:ser>
          <c:idx val="0"/>
          <c:order val="0"/>
          <c:tx>
            <c:v>Yearly Total by Calendar Year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rg31!$A$8:$A$78</c:f>
              <c:numCache>
                <c:ptCount val="71"/>
                <c:pt idx="0">
                  <c:v>2007</c:v>
                </c:pt>
                <c:pt idx="1">
                  <c:v>2006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1996</c:v>
                </c:pt>
                <c:pt idx="12">
                  <c:v>1995</c:v>
                </c:pt>
                <c:pt idx="13">
                  <c:v>1994</c:v>
                </c:pt>
                <c:pt idx="14">
                  <c:v>1993</c:v>
                </c:pt>
                <c:pt idx="15">
                  <c:v>1992</c:v>
                </c:pt>
                <c:pt idx="16">
                  <c:v>1991</c:v>
                </c:pt>
                <c:pt idx="17">
                  <c:v>1990</c:v>
                </c:pt>
                <c:pt idx="18">
                  <c:v>1989</c:v>
                </c:pt>
                <c:pt idx="19">
                  <c:v>1988</c:v>
                </c:pt>
                <c:pt idx="20">
                  <c:v>1987</c:v>
                </c:pt>
                <c:pt idx="21">
                  <c:v>1986</c:v>
                </c:pt>
                <c:pt idx="22">
                  <c:v>1985</c:v>
                </c:pt>
                <c:pt idx="23">
                  <c:v>1984</c:v>
                </c:pt>
                <c:pt idx="24">
                  <c:v>1983</c:v>
                </c:pt>
                <c:pt idx="25">
                  <c:v>1982</c:v>
                </c:pt>
                <c:pt idx="26">
                  <c:v>1981</c:v>
                </c:pt>
                <c:pt idx="27">
                  <c:v>1980</c:v>
                </c:pt>
                <c:pt idx="28">
                  <c:v>1979</c:v>
                </c:pt>
                <c:pt idx="29">
                  <c:v>1978</c:v>
                </c:pt>
                <c:pt idx="30">
                  <c:v>1977</c:v>
                </c:pt>
                <c:pt idx="31">
                  <c:v>1976</c:v>
                </c:pt>
                <c:pt idx="32">
                  <c:v>1975</c:v>
                </c:pt>
                <c:pt idx="33">
                  <c:v>1974</c:v>
                </c:pt>
                <c:pt idx="34">
                  <c:v>1973</c:v>
                </c:pt>
                <c:pt idx="35">
                  <c:v>1972</c:v>
                </c:pt>
                <c:pt idx="36">
                  <c:v>1971</c:v>
                </c:pt>
                <c:pt idx="37">
                  <c:v>1970</c:v>
                </c:pt>
                <c:pt idx="38">
                  <c:v>1969</c:v>
                </c:pt>
                <c:pt idx="39">
                  <c:v>1968</c:v>
                </c:pt>
                <c:pt idx="40">
                  <c:v>1967</c:v>
                </c:pt>
                <c:pt idx="41">
                  <c:v>1966</c:v>
                </c:pt>
                <c:pt idx="42">
                  <c:v>1965</c:v>
                </c:pt>
                <c:pt idx="43">
                  <c:v>1964</c:v>
                </c:pt>
                <c:pt idx="44">
                  <c:v>1963</c:v>
                </c:pt>
                <c:pt idx="45">
                  <c:v>1962</c:v>
                </c:pt>
                <c:pt idx="46">
                  <c:v>1961</c:v>
                </c:pt>
                <c:pt idx="47">
                  <c:v>1960</c:v>
                </c:pt>
                <c:pt idx="48">
                  <c:v>1959</c:v>
                </c:pt>
                <c:pt idx="49">
                  <c:v>1958</c:v>
                </c:pt>
                <c:pt idx="50">
                  <c:v>1957</c:v>
                </c:pt>
                <c:pt idx="51">
                  <c:v>1956</c:v>
                </c:pt>
                <c:pt idx="52">
                  <c:v>1955</c:v>
                </c:pt>
                <c:pt idx="53">
                  <c:v>1954</c:v>
                </c:pt>
                <c:pt idx="54">
                  <c:v>1953</c:v>
                </c:pt>
                <c:pt idx="55">
                  <c:v>1952</c:v>
                </c:pt>
                <c:pt idx="56">
                  <c:v>1951</c:v>
                </c:pt>
                <c:pt idx="57">
                  <c:v>1950</c:v>
                </c:pt>
                <c:pt idx="58">
                  <c:v>1949</c:v>
                </c:pt>
                <c:pt idx="59">
                  <c:v>1948</c:v>
                </c:pt>
                <c:pt idx="60">
                  <c:v>1947</c:v>
                </c:pt>
                <c:pt idx="61">
                  <c:v>1946</c:v>
                </c:pt>
                <c:pt idx="62">
                  <c:v>1945</c:v>
                </c:pt>
                <c:pt idx="63">
                  <c:v>1944</c:v>
                </c:pt>
                <c:pt idx="64">
                  <c:v>1943</c:v>
                </c:pt>
                <c:pt idx="65">
                  <c:v>1942</c:v>
                </c:pt>
                <c:pt idx="66">
                  <c:v>1941</c:v>
                </c:pt>
                <c:pt idx="67">
                  <c:v>1940</c:v>
                </c:pt>
                <c:pt idx="68">
                  <c:v>1939</c:v>
                </c:pt>
                <c:pt idx="69">
                  <c:v>1938</c:v>
                </c:pt>
                <c:pt idx="70">
                  <c:v>1937</c:v>
                </c:pt>
              </c:numCache>
            </c:numRef>
          </c:cat>
          <c:val>
            <c:numRef>
              <c:f>rg31!$T$8:$T$78</c:f>
              <c:numCache>
                <c:ptCount val="71"/>
                <c:pt idx="0">
                  <c:v>166.39539999999997</c:v>
                </c:pt>
                <c:pt idx="1">
                  <c:v>214.80780000000001</c:v>
                </c:pt>
                <c:pt idx="2">
                  <c:v>281.71139999999997</c:v>
                </c:pt>
                <c:pt idx="3">
                  <c:v>257.3528</c:v>
                </c:pt>
                <c:pt idx="4">
                  <c:v>279.8826</c:v>
                </c:pt>
                <c:pt idx="5">
                  <c:v>235.71200000000005</c:v>
                </c:pt>
                <c:pt idx="6">
                  <c:v>182.7276</c:v>
                </c:pt>
                <c:pt idx="7">
                  <c:v>165.481</c:v>
                </c:pt>
                <c:pt idx="8">
                  <c:v>208.4578</c:v>
                </c:pt>
                <c:pt idx="9">
                  <c:v>230.60660000000001</c:v>
                </c:pt>
                <c:pt idx="10">
                  <c:v>250.952</c:v>
                </c:pt>
                <c:pt idx="11">
                  <c:v>267.03020000000004</c:v>
                </c:pt>
                <c:pt idx="12">
                  <c:v>245.4656</c:v>
                </c:pt>
                <c:pt idx="13">
                  <c:v>284.35299999999995</c:v>
                </c:pt>
                <c:pt idx="14">
                  <c:v>190.3476</c:v>
                </c:pt>
                <c:pt idx="15">
                  <c:v>289.4076</c:v>
                </c:pt>
                <c:pt idx="16">
                  <c:v>239.4458</c:v>
                </c:pt>
                <c:pt idx="17">
                  <c:v>267.6906</c:v>
                </c:pt>
                <c:pt idx="18">
                  <c:v>308.76240000000007</c:v>
                </c:pt>
                <c:pt idx="19">
                  <c:v>177.0126</c:v>
                </c:pt>
                <c:pt idx="20">
                  <c:v>190.627</c:v>
                </c:pt>
                <c:pt idx="21">
                  <c:v>176.17440000000005</c:v>
                </c:pt>
                <c:pt idx="22">
                  <c:v>183.9468</c:v>
                </c:pt>
                <c:pt idx="23">
                  <c:v>219.964</c:v>
                </c:pt>
                <c:pt idx="24">
                  <c:v>261.2898</c:v>
                </c:pt>
                <c:pt idx="25">
                  <c:v>237.2868</c:v>
                </c:pt>
                <c:pt idx="26">
                  <c:v>189.96659999999997</c:v>
                </c:pt>
                <c:pt idx="27">
                  <c:v>220.98</c:v>
                </c:pt>
                <c:pt idx="28">
                  <c:v>326.97420000000005</c:v>
                </c:pt>
                <c:pt idx="29">
                  <c:v>187.52819999999997</c:v>
                </c:pt>
                <c:pt idx="30">
                  <c:v>247.52300000000002</c:v>
                </c:pt>
                <c:pt idx="31">
                  <c:v>263.017</c:v>
                </c:pt>
                <c:pt idx="32">
                  <c:v>291.76980000000003</c:v>
                </c:pt>
                <c:pt idx="33">
                  <c:v>275.2344</c:v>
                </c:pt>
                <c:pt idx="34">
                  <c:v>294.64000000000004</c:v>
                </c:pt>
                <c:pt idx="35">
                  <c:v>247.77699999999996</c:v>
                </c:pt>
                <c:pt idx="36">
                  <c:v>254.2286</c:v>
                </c:pt>
                <c:pt idx="37">
                  <c:v>224.73919999999998</c:v>
                </c:pt>
                <c:pt idx="38">
                  <c:v>281.1018</c:v>
                </c:pt>
                <c:pt idx="39">
                  <c:v>207.59419999999997</c:v>
                </c:pt>
                <c:pt idx="40">
                  <c:v>264.76959999999997</c:v>
                </c:pt>
                <c:pt idx="41">
                  <c:v>242.39219999999997</c:v>
                </c:pt>
                <c:pt idx="42">
                  <c:v>199.0852</c:v>
                </c:pt>
                <c:pt idx="43">
                  <c:v>281.86379999999997</c:v>
                </c:pt>
                <c:pt idx="44">
                  <c:v>197.9422</c:v>
                </c:pt>
                <c:pt idx="45">
                  <c:v>228.34599999999995</c:v>
                </c:pt>
                <c:pt idx="46">
                  <c:v>266.21740000000005</c:v>
                </c:pt>
                <c:pt idx="47">
                  <c:v>219.0496</c:v>
                </c:pt>
                <c:pt idx="48">
                  <c:v>262.35659999999996</c:v>
                </c:pt>
                <c:pt idx="49">
                  <c:v>196.1134</c:v>
                </c:pt>
                <c:pt idx="50">
                  <c:v>283.7942</c:v>
                </c:pt>
                <c:pt idx="51">
                  <c:v>220.59900000000002</c:v>
                </c:pt>
                <c:pt idx="52">
                  <c:v>225.01859999999996</c:v>
                </c:pt>
                <c:pt idx="53">
                  <c:v>221.8944</c:v>
                </c:pt>
                <c:pt idx="54">
                  <c:v>233.2482</c:v>
                </c:pt>
                <c:pt idx="55">
                  <c:v>212.9282</c:v>
                </c:pt>
                <c:pt idx="56">
                  <c:v>233.75620000000004</c:v>
                </c:pt>
                <c:pt idx="57">
                  <c:v>255.06680000000006</c:v>
                </c:pt>
                <c:pt idx="58">
                  <c:v>310.6674</c:v>
                </c:pt>
                <c:pt idx="59">
                  <c:v>291.592</c:v>
                </c:pt>
                <c:pt idx="60">
                  <c:v>230.40340000000003</c:v>
                </c:pt>
                <c:pt idx="61">
                  <c:v>246.68479999999994</c:v>
                </c:pt>
                <c:pt idx="62">
                  <c:v>214.757</c:v>
                </c:pt>
                <c:pt idx="63">
                  <c:v>233.14659999999998</c:v>
                </c:pt>
                <c:pt idx="64">
                  <c:v>209.4738</c:v>
                </c:pt>
                <c:pt idx="65">
                  <c:v>243.35739999999998</c:v>
                </c:pt>
                <c:pt idx="66">
                  <c:v>170.1038</c:v>
                </c:pt>
                <c:pt idx="67">
                  <c:v>227.25380000000004</c:v>
                </c:pt>
                <c:pt idx="68">
                  <c:v>202.76819999999995</c:v>
                </c:pt>
                <c:pt idx="69">
                  <c:v>215.01099999999997</c:v>
                </c:pt>
                <c:pt idx="70">
                  <c:v>237.9726</c:v>
                </c:pt>
              </c:numCache>
            </c:numRef>
          </c:val>
          <c:smooth val="0"/>
        </c:ser>
        <c:ser>
          <c:idx val="1"/>
          <c:order val="1"/>
          <c:tx>
            <c:v>Calendar Year Mean</c:v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rg31!$A$8:$A$78</c:f>
              <c:numCache>
                <c:ptCount val="71"/>
                <c:pt idx="0">
                  <c:v>2007</c:v>
                </c:pt>
                <c:pt idx="1">
                  <c:v>2006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1996</c:v>
                </c:pt>
                <c:pt idx="12">
                  <c:v>1995</c:v>
                </c:pt>
                <c:pt idx="13">
                  <c:v>1994</c:v>
                </c:pt>
                <c:pt idx="14">
                  <c:v>1993</c:v>
                </c:pt>
                <c:pt idx="15">
                  <c:v>1992</c:v>
                </c:pt>
                <c:pt idx="16">
                  <c:v>1991</c:v>
                </c:pt>
                <c:pt idx="17">
                  <c:v>1990</c:v>
                </c:pt>
                <c:pt idx="18">
                  <c:v>1989</c:v>
                </c:pt>
                <c:pt idx="19">
                  <c:v>1988</c:v>
                </c:pt>
                <c:pt idx="20">
                  <c:v>1987</c:v>
                </c:pt>
                <c:pt idx="21">
                  <c:v>1986</c:v>
                </c:pt>
                <c:pt idx="22">
                  <c:v>1985</c:v>
                </c:pt>
                <c:pt idx="23">
                  <c:v>1984</c:v>
                </c:pt>
                <c:pt idx="24">
                  <c:v>1983</c:v>
                </c:pt>
                <c:pt idx="25">
                  <c:v>1982</c:v>
                </c:pt>
                <c:pt idx="26">
                  <c:v>1981</c:v>
                </c:pt>
                <c:pt idx="27">
                  <c:v>1980</c:v>
                </c:pt>
                <c:pt idx="28">
                  <c:v>1979</c:v>
                </c:pt>
                <c:pt idx="29">
                  <c:v>1978</c:v>
                </c:pt>
                <c:pt idx="30">
                  <c:v>1977</c:v>
                </c:pt>
                <c:pt idx="31">
                  <c:v>1976</c:v>
                </c:pt>
                <c:pt idx="32">
                  <c:v>1975</c:v>
                </c:pt>
                <c:pt idx="33">
                  <c:v>1974</c:v>
                </c:pt>
                <c:pt idx="34">
                  <c:v>1973</c:v>
                </c:pt>
                <c:pt idx="35">
                  <c:v>1972</c:v>
                </c:pt>
                <c:pt idx="36">
                  <c:v>1971</c:v>
                </c:pt>
                <c:pt idx="37">
                  <c:v>1970</c:v>
                </c:pt>
                <c:pt idx="38">
                  <c:v>1969</c:v>
                </c:pt>
                <c:pt idx="39">
                  <c:v>1968</c:v>
                </c:pt>
                <c:pt idx="40">
                  <c:v>1967</c:v>
                </c:pt>
                <c:pt idx="41">
                  <c:v>1966</c:v>
                </c:pt>
                <c:pt idx="42">
                  <c:v>1965</c:v>
                </c:pt>
                <c:pt idx="43">
                  <c:v>1964</c:v>
                </c:pt>
                <c:pt idx="44">
                  <c:v>1963</c:v>
                </c:pt>
                <c:pt idx="45">
                  <c:v>1962</c:v>
                </c:pt>
                <c:pt idx="46">
                  <c:v>1961</c:v>
                </c:pt>
                <c:pt idx="47">
                  <c:v>1960</c:v>
                </c:pt>
                <c:pt idx="48">
                  <c:v>1959</c:v>
                </c:pt>
                <c:pt idx="49">
                  <c:v>1958</c:v>
                </c:pt>
                <c:pt idx="50">
                  <c:v>1957</c:v>
                </c:pt>
                <c:pt idx="51">
                  <c:v>1956</c:v>
                </c:pt>
                <c:pt idx="52">
                  <c:v>1955</c:v>
                </c:pt>
                <c:pt idx="53">
                  <c:v>1954</c:v>
                </c:pt>
                <c:pt idx="54">
                  <c:v>1953</c:v>
                </c:pt>
                <c:pt idx="55">
                  <c:v>1952</c:v>
                </c:pt>
                <c:pt idx="56">
                  <c:v>1951</c:v>
                </c:pt>
                <c:pt idx="57">
                  <c:v>1950</c:v>
                </c:pt>
                <c:pt idx="58">
                  <c:v>1949</c:v>
                </c:pt>
                <c:pt idx="59">
                  <c:v>1948</c:v>
                </c:pt>
                <c:pt idx="60">
                  <c:v>1947</c:v>
                </c:pt>
                <c:pt idx="61">
                  <c:v>1946</c:v>
                </c:pt>
                <c:pt idx="62">
                  <c:v>1945</c:v>
                </c:pt>
                <c:pt idx="63">
                  <c:v>1944</c:v>
                </c:pt>
                <c:pt idx="64">
                  <c:v>1943</c:v>
                </c:pt>
                <c:pt idx="65">
                  <c:v>1942</c:v>
                </c:pt>
                <c:pt idx="66">
                  <c:v>1941</c:v>
                </c:pt>
                <c:pt idx="67">
                  <c:v>1940</c:v>
                </c:pt>
                <c:pt idx="68">
                  <c:v>1939</c:v>
                </c:pt>
                <c:pt idx="69">
                  <c:v>1938</c:v>
                </c:pt>
                <c:pt idx="70">
                  <c:v>1937</c:v>
                </c:pt>
              </c:numCache>
            </c:numRef>
          </c:cat>
          <c:val>
            <c:numRef>
              <c:f>rg31!$U$8:$U$78</c:f>
              <c:numCache>
                <c:ptCount val="71"/>
                <c:pt idx="0">
                  <c:v>236.39</c:v>
                </c:pt>
                <c:pt idx="1">
                  <c:v>236.39</c:v>
                </c:pt>
                <c:pt idx="2">
                  <c:v>236.39</c:v>
                </c:pt>
                <c:pt idx="3">
                  <c:v>236.39</c:v>
                </c:pt>
                <c:pt idx="4">
                  <c:v>236.39</c:v>
                </c:pt>
                <c:pt idx="5">
                  <c:v>236.39</c:v>
                </c:pt>
                <c:pt idx="6">
                  <c:v>236.39</c:v>
                </c:pt>
                <c:pt idx="7">
                  <c:v>236.39</c:v>
                </c:pt>
                <c:pt idx="8">
                  <c:v>236.39</c:v>
                </c:pt>
                <c:pt idx="9">
                  <c:v>236.39</c:v>
                </c:pt>
                <c:pt idx="10">
                  <c:v>236.39</c:v>
                </c:pt>
                <c:pt idx="11">
                  <c:v>236.39</c:v>
                </c:pt>
                <c:pt idx="12">
                  <c:v>236.39</c:v>
                </c:pt>
                <c:pt idx="13">
                  <c:v>236.39</c:v>
                </c:pt>
                <c:pt idx="14">
                  <c:v>236.39</c:v>
                </c:pt>
                <c:pt idx="15">
                  <c:v>236.39</c:v>
                </c:pt>
                <c:pt idx="16">
                  <c:v>236.39</c:v>
                </c:pt>
                <c:pt idx="17">
                  <c:v>236.39</c:v>
                </c:pt>
                <c:pt idx="18">
                  <c:v>236.39</c:v>
                </c:pt>
                <c:pt idx="19">
                  <c:v>236.39</c:v>
                </c:pt>
                <c:pt idx="20">
                  <c:v>236.39</c:v>
                </c:pt>
                <c:pt idx="21">
                  <c:v>236.39</c:v>
                </c:pt>
                <c:pt idx="22">
                  <c:v>236.39</c:v>
                </c:pt>
                <c:pt idx="23">
                  <c:v>236.39</c:v>
                </c:pt>
                <c:pt idx="24">
                  <c:v>236.39</c:v>
                </c:pt>
                <c:pt idx="25">
                  <c:v>236.39</c:v>
                </c:pt>
                <c:pt idx="26">
                  <c:v>236.39</c:v>
                </c:pt>
                <c:pt idx="27">
                  <c:v>236.39</c:v>
                </c:pt>
                <c:pt idx="28">
                  <c:v>236.39</c:v>
                </c:pt>
                <c:pt idx="29">
                  <c:v>236.39</c:v>
                </c:pt>
                <c:pt idx="30">
                  <c:v>236.39</c:v>
                </c:pt>
                <c:pt idx="31">
                  <c:v>236.39</c:v>
                </c:pt>
                <c:pt idx="32">
                  <c:v>236.39</c:v>
                </c:pt>
                <c:pt idx="33">
                  <c:v>236.39</c:v>
                </c:pt>
                <c:pt idx="34">
                  <c:v>236.39</c:v>
                </c:pt>
                <c:pt idx="35">
                  <c:v>236.39</c:v>
                </c:pt>
                <c:pt idx="36">
                  <c:v>236.39</c:v>
                </c:pt>
                <c:pt idx="37">
                  <c:v>236.39</c:v>
                </c:pt>
                <c:pt idx="38">
                  <c:v>236.39</c:v>
                </c:pt>
                <c:pt idx="39">
                  <c:v>236.39</c:v>
                </c:pt>
                <c:pt idx="40">
                  <c:v>236.39</c:v>
                </c:pt>
                <c:pt idx="41">
                  <c:v>236.39</c:v>
                </c:pt>
                <c:pt idx="42">
                  <c:v>236.39</c:v>
                </c:pt>
                <c:pt idx="43">
                  <c:v>236.39</c:v>
                </c:pt>
                <c:pt idx="44">
                  <c:v>236.39</c:v>
                </c:pt>
                <c:pt idx="45">
                  <c:v>236.39</c:v>
                </c:pt>
                <c:pt idx="46">
                  <c:v>236.39</c:v>
                </c:pt>
                <c:pt idx="47">
                  <c:v>236.39</c:v>
                </c:pt>
                <c:pt idx="48">
                  <c:v>236.39</c:v>
                </c:pt>
                <c:pt idx="49">
                  <c:v>236.39</c:v>
                </c:pt>
                <c:pt idx="50">
                  <c:v>236.39</c:v>
                </c:pt>
                <c:pt idx="51">
                  <c:v>236.39</c:v>
                </c:pt>
                <c:pt idx="52">
                  <c:v>236.39</c:v>
                </c:pt>
                <c:pt idx="53">
                  <c:v>236.39</c:v>
                </c:pt>
                <c:pt idx="54">
                  <c:v>236.39</c:v>
                </c:pt>
                <c:pt idx="55">
                  <c:v>236.39</c:v>
                </c:pt>
                <c:pt idx="56">
                  <c:v>236.39</c:v>
                </c:pt>
                <c:pt idx="57">
                  <c:v>236.39</c:v>
                </c:pt>
                <c:pt idx="58">
                  <c:v>236.39</c:v>
                </c:pt>
                <c:pt idx="59">
                  <c:v>236.39</c:v>
                </c:pt>
                <c:pt idx="60">
                  <c:v>236.39</c:v>
                </c:pt>
                <c:pt idx="61">
                  <c:v>236.39</c:v>
                </c:pt>
                <c:pt idx="62">
                  <c:v>236.39</c:v>
                </c:pt>
                <c:pt idx="63">
                  <c:v>236.39</c:v>
                </c:pt>
                <c:pt idx="64">
                  <c:v>236.39</c:v>
                </c:pt>
                <c:pt idx="65">
                  <c:v>236.39</c:v>
                </c:pt>
                <c:pt idx="66">
                  <c:v>236.39</c:v>
                </c:pt>
                <c:pt idx="67">
                  <c:v>236.39</c:v>
                </c:pt>
                <c:pt idx="68">
                  <c:v>236.39</c:v>
                </c:pt>
                <c:pt idx="69">
                  <c:v>236.39</c:v>
                </c:pt>
                <c:pt idx="70">
                  <c:v>236.39</c:v>
                </c:pt>
              </c:numCache>
            </c:numRef>
          </c:val>
          <c:smooth val="0"/>
        </c:ser>
        <c:marker val="1"/>
        <c:axId val="14651792"/>
        <c:axId val="64757265"/>
      </c:lineChart>
      <c:catAx>
        <c:axId val="1465179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64757265"/>
        <c:crosses val="autoZero"/>
        <c:auto val="1"/>
        <c:lblOffset val="100"/>
        <c:tickLblSkip val="5"/>
        <c:noMultiLvlLbl val="0"/>
      </c:catAx>
      <c:valAx>
        <c:axId val="64757265"/>
        <c:scaling>
          <c:orientation val="minMax"/>
          <c:max val="350"/>
          <c:min val="15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Precip (cm)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651792"/>
        <c:crosses val="max"/>
        <c:crossBetween val="between"/>
        <c:dispUnits/>
        <c:majorUnit val="10"/>
        <c:minorUnit val="2"/>
      </c:valAx>
      <c:spPr>
        <a:noFill/>
      </c:spPr>
    </c:plotArea>
    <c:legend>
      <c:legendPos val="r"/>
      <c:layout>
        <c:manualLayout>
          <c:xMode val="edge"/>
          <c:yMode val="edge"/>
          <c:x val="0.38675"/>
          <c:y val="0.798"/>
          <c:w val="0.27275"/>
          <c:h val="0.065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Precipitation at Coweeta RG31: (Elev 4475')
Mean, Extremes, and Current Monthly Totals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rg31!$A$81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rg31!$B$1:$M$1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rg31!$B$81:$M$81</c:f>
              <c:numCache>
                <c:ptCount val="12"/>
                <c:pt idx="0">
                  <c:v>2.06</c:v>
                </c:pt>
                <c:pt idx="1">
                  <c:v>1.56</c:v>
                </c:pt>
                <c:pt idx="2">
                  <c:v>3.16</c:v>
                </c:pt>
                <c:pt idx="3">
                  <c:v>0.9</c:v>
                </c:pt>
                <c:pt idx="4">
                  <c:v>1.88</c:v>
                </c:pt>
                <c:pt idx="5">
                  <c:v>1.22</c:v>
                </c:pt>
                <c:pt idx="6">
                  <c:v>0.37</c:v>
                </c:pt>
                <c:pt idx="7">
                  <c:v>1.5</c:v>
                </c:pt>
                <c:pt idx="8">
                  <c:v>0.74</c:v>
                </c:pt>
                <c:pt idx="9">
                  <c:v>0</c:v>
                </c:pt>
                <c:pt idx="10">
                  <c:v>1.42</c:v>
                </c:pt>
                <c:pt idx="11">
                  <c:v>1.45</c:v>
                </c:pt>
              </c:numCache>
            </c:numRef>
          </c:val>
        </c:ser>
        <c:ser>
          <c:idx val="1"/>
          <c:order val="1"/>
          <c:tx>
            <c:strRef>
              <c:f>rg31!$A$82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rg31!$B$1:$M$1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rg31!$B$82:$M$82</c:f>
              <c:numCache>
                <c:ptCount val="12"/>
                <c:pt idx="0">
                  <c:v>6.765352112676055</c:v>
                </c:pt>
                <c:pt idx="1">
                  <c:v>7.0354929577464755</c:v>
                </c:pt>
                <c:pt idx="2">
                  <c:v>6.422676056338027</c:v>
                </c:pt>
                <c:pt idx="3">
                  <c:v>6.630000000000001</c:v>
                </c:pt>
                <c:pt idx="4">
                  <c:v>5.024225352112677</c:v>
                </c:pt>
                <c:pt idx="5">
                  <c:v>5.897183098591549</c:v>
                </c:pt>
                <c:pt idx="6">
                  <c:v>7.175352112676055</c:v>
                </c:pt>
                <c:pt idx="7">
                  <c:v>5.388873239436619</c:v>
                </c:pt>
                <c:pt idx="8">
                  <c:v>6.4518309859154925</c:v>
                </c:pt>
                <c:pt idx="9">
                  <c:v>6.256056338028169</c:v>
                </c:pt>
                <c:pt idx="10">
                  <c:v>6.578873239436618</c:v>
                </c:pt>
                <c:pt idx="11">
                  <c:v>7.291408450704227</c:v>
                </c:pt>
              </c:numCache>
            </c:numRef>
          </c:val>
        </c:ser>
        <c:ser>
          <c:idx val="2"/>
          <c:order val="2"/>
          <c:tx>
            <c:strRef>
              <c:f>rg31!$A$83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rg31!$B$1:$M$1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rg31!$B$83:$M$83</c:f>
              <c:numCache>
                <c:ptCount val="12"/>
                <c:pt idx="0">
                  <c:v>9.074647887323943</c:v>
                </c:pt>
                <c:pt idx="1">
                  <c:v>11.204507042253525</c:v>
                </c:pt>
                <c:pt idx="2">
                  <c:v>9.547323943661972</c:v>
                </c:pt>
                <c:pt idx="3">
                  <c:v>8.11</c:v>
                </c:pt>
                <c:pt idx="4">
                  <c:v>16.33577464788732</c:v>
                </c:pt>
                <c:pt idx="5">
                  <c:v>13.322816901408451</c:v>
                </c:pt>
                <c:pt idx="6">
                  <c:v>8.634647887323943</c:v>
                </c:pt>
                <c:pt idx="7">
                  <c:v>14.75112676056338</c:v>
                </c:pt>
                <c:pt idx="8">
                  <c:v>17.118169014084508</c:v>
                </c:pt>
                <c:pt idx="9">
                  <c:v>10.413943661971832</c:v>
                </c:pt>
                <c:pt idx="10">
                  <c:v>15.931126760563382</c:v>
                </c:pt>
                <c:pt idx="11">
                  <c:v>9.868591549295772</c:v>
                </c:pt>
              </c:numCache>
            </c:numRef>
          </c:val>
        </c:ser>
        <c:axId val="21653952"/>
        <c:axId val="60667841"/>
      </c:areaChart>
      <c:lineChart>
        <c:grouping val="standard"/>
        <c:varyColors val="0"/>
        <c:ser>
          <c:idx val="3"/>
          <c:order val="3"/>
          <c:tx>
            <c:strRef>
              <c:f>rg31!$A$8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val>
            <c:numRef>
              <c:f>rg31!$B$8:$M$8</c:f>
              <c:numCache>
                <c:ptCount val="12"/>
                <c:pt idx="0">
                  <c:v>6.15</c:v>
                </c:pt>
                <c:pt idx="1">
                  <c:v>3.05</c:v>
                </c:pt>
                <c:pt idx="2">
                  <c:v>5.78</c:v>
                </c:pt>
                <c:pt idx="3">
                  <c:v>5.87</c:v>
                </c:pt>
                <c:pt idx="4">
                  <c:v>1.93</c:v>
                </c:pt>
                <c:pt idx="5">
                  <c:v>8.54</c:v>
                </c:pt>
                <c:pt idx="6">
                  <c:v>8.49</c:v>
                </c:pt>
                <c:pt idx="7">
                  <c:v>3.67</c:v>
                </c:pt>
                <c:pt idx="8">
                  <c:v>2.29</c:v>
                </c:pt>
                <c:pt idx="9">
                  <c:v>7.09</c:v>
                </c:pt>
                <c:pt idx="10">
                  <c:v>4.94</c:v>
                </c:pt>
                <c:pt idx="11">
                  <c:v>7.71</c:v>
                </c:pt>
              </c:numCache>
            </c:numRef>
          </c:val>
          <c:smooth val="0"/>
        </c:ser>
        <c:axId val="21653952"/>
        <c:axId val="60667841"/>
      </c:lineChart>
      <c:catAx>
        <c:axId val="2165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667841"/>
        <c:crosses val="autoZero"/>
        <c:auto val="0"/>
        <c:lblOffset val="100"/>
        <c:noMultiLvlLbl val="0"/>
      </c:catAx>
      <c:valAx>
        <c:axId val="60667841"/>
        <c:scaling>
          <c:orientation val="minMax"/>
          <c:max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Total Precipitation (inch)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653952"/>
        <c:crossesAt val="1"/>
        <c:crossBetween val="midCat"/>
        <c:dispUnits/>
        <c:majorUnit val="2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Precipitation at Coweeta RG31: (Elev 4475')
Mean, Extremes, and Current Monthly Totals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rg31!$A$81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rg31!$B$1:$M$1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rg31!$B$81:$M$81</c:f>
              <c:numCache>
                <c:ptCount val="12"/>
                <c:pt idx="0">
                  <c:v>2.06</c:v>
                </c:pt>
                <c:pt idx="1">
                  <c:v>1.56</c:v>
                </c:pt>
                <c:pt idx="2">
                  <c:v>3.16</c:v>
                </c:pt>
                <c:pt idx="3">
                  <c:v>0.9</c:v>
                </c:pt>
                <c:pt idx="4">
                  <c:v>1.88</c:v>
                </c:pt>
                <c:pt idx="5">
                  <c:v>1.22</c:v>
                </c:pt>
                <c:pt idx="6">
                  <c:v>0.37</c:v>
                </c:pt>
                <c:pt idx="7">
                  <c:v>1.5</c:v>
                </c:pt>
                <c:pt idx="8">
                  <c:v>0.74</c:v>
                </c:pt>
                <c:pt idx="9">
                  <c:v>0</c:v>
                </c:pt>
                <c:pt idx="10">
                  <c:v>1.42</c:v>
                </c:pt>
                <c:pt idx="11">
                  <c:v>1.45</c:v>
                </c:pt>
              </c:numCache>
            </c:numRef>
          </c:val>
        </c:ser>
        <c:ser>
          <c:idx val="1"/>
          <c:order val="1"/>
          <c:tx>
            <c:strRef>
              <c:f>rg31!$A$82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rg31!$B$1:$M$1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rg31!$B$82:$M$82</c:f>
              <c:numCache>
                <c:ptCount val="12"/>
                <c:pt idx="0">
                  <c:v>6.765352112676055</c:v>
                </c:pt>
                <c:pt idx="1">
                  <c:v>7.0354929577464755</c:v>
                </c:pt>
                <c:pt idx="2">
                  <c:v>6.422676056338027</c:v>
                </c:pt>
                <c:pt idx="3">
                  <c:v>6.630000000000001</c:v>
                </c:pt>
                <c:pt idx="4">
                  <c:v>5.024225352112677</c:v>
                </c:pt>
                <c:pt idx="5">
                  <c:v>5.897183098591549</c:v>
                </c:pt>
                <c:pt idx="6">
                  <c:v>7.175352112676055</c:v>
                </c:pt>
                <c:pt idx="7">
                  <c:v>5.388873239436619</c:v>
                </c:pt>
                <c:pt idx="8">
                  <c:v>6.4518309859154925</c:v>
                </c:pt>
                <c:pt idx="9">
                  <c:v>6.256056338028169</c:v>
                </c:pt>
                <c:pt idx="10">
                  <c:v>6.578873239436618</c:v>
                </c:pt>
                <c:pt idx="11">
                  <c:v>7.291408450704227</c:v>
                </c:pt>
              </c:numCache>
            </c:numRef>
          </c:val>
        </c:ser>
        <c:ser>
          <c:idx val="2"/>
          <c:order val="2"/>
          <c:tx>
            <c:strRef>
              <c:f>rg31!$A$83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rg31!$B$1:$M$1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rg31!$B$83:$M$83</c:f>
              <c:numCache>
                <c:ptCount val="12"/>
                <c:pt idx="0">
                  <c:v>9.074647887323943</c:v>
                </c:pt>
                <c:pt idx="1">
                  <c:v>11.204507042253525</c:v>
                </c:pt>
                <c:pt idx="2">
                  <c:v>9.547323943661972</c:v>
                </c:pt>
                <c:pt idx="3">
                  <c:v>8.11</c:v>
                </c:pt>
                <c:pt idx="4">
                  <c:v>16.33577464788732</c:v>
                </c:pt>
                <c:pt idx="5">
                  <c:v>13.322816901408451</c:v>
                </c:pt>
                <c:pt idx="6">
                  <c:v>8.634647887323943</c:v>
                </c:pt>
                <c:pt idx="7">
                  <c:v>14.75112676056338</c:v>
                </c:pt>
                <c:pt idx="8">
                  <c:v>17.118169014084508</c:v>
                </c:pt>
                <c:pt idx="9">
                  <c:v>10.413943661971832</c:v>
                </c:pt>
                <c:pt idx="10">
                  <c:v>15.931126760563382</c:v>
                </c:pt>
                <c:pt idx="11">
                  <c:v>9.868591549295772</c:v>
                </c:pt>
              </c:numCache>
            </c:numRef>
          </c:val>
        </c:ser>
        <c:axId val="9139658"/>
        <c:axId val="15148059"/>
      </c:areaChart>
      <c:lineChart>
        <c:grouping val="standard"/>
        <c:varyColors val="0"/>
        <c:ser>
          <c:idx val="3"/>
          <c:order val="3"/>
          <c:tx>
            <c:v>2006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val>
            <c:numRef>
              <c:f>rg31!$B$9:$M$9</c:f>
              <c:numCache>
                <c:ptCount val="12"/>
                <c:pt idx="0">
                  <c:v>11.26</c:v>
                </c:pt>
                <c:pt idx="1">
                  <c:v>3.42</c:v>
                </c:pt>
                <c:pt idx="2">
                  <c:v>3.8</c:v>
                </c:pt>
                <c:pt idx="3">
                  <c:v>5.41</c:v>
                </c:pt>
                <c:pt idx="4">
                  <c:v>2.68</c:v>
                </c:pt>
                <c:pt idx="5">
                  <c:v>5.86</c:v>
                </c:pt>
                <c:pt idx="6">
                  <c:v>4.31</c:v>
                </c:pt>
                <c:pt idx="7">
                  <c:v>6.46</c:v>
                </c:pt>
                <c:pt idx="8">
                  <c:v>10.46</c:v>
                </c:pt>
                <c:pt idx="9">
                  <c:v>8.94</c:v>
                </c:pt>
                <c:pt idx="10">
                  <c:v>9.64</c:v>
                </c:pt>
                <c:pt idx="11">
                  <c:v>12.33</c:v>
                </c:pt>
              </c:numCache>
            </c:numRef>
          </c:val>
          <c:smooth val="0"/>
        </c:ser>
        <c:axId val="9139658"/>
        <c:axId val="15148059"/>
      </c:lineChart>
      <c:catAx>
        <c:axId val="913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148059"/>
        <c:crosses val="autoZero"/>
        <c:auto val="0"/>
        <c:lblOffset val="100"/>
        <c:noMultiLvlLbl val="0"/>
      </c:catAx>
      <c:valAx>
        <c:axId val="15148059"/>
        <c:scaling>
          <c:orientation val="minMax"/>
          <c:max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Total Precipitation (inch)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139658"/>
        <c:crossesAt val="1"/>
        <c:crossBetween val="midCat"/>
        <c:dispUnits/>
        <c:majorUnit val="2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Precipitation at Coweeta RG31: (Elev 4475')
Mean, Extremes, and Current Monthly Totals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rg31!$A$81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rg31!$B$1:$M$1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rg31!$B$81:$M$81</c:f>
              <c:numCache>
                <c:ptCount val="12"/>
                <c:pt idx="0">
                  <c:v>2.06</c:v>
                </c:pt>
                <c:pt idx="1">
                  <c:v>1.56</c:v>
                </c:pt>
                <c:pt idx="2">
                  <c:v>3.16</c:v>
                </c:pt>
                <c:pt idx="3">
                  <c:v>0.9</c:v>
                </c:pt>
                <c:pt idx="4">
                  <c:v>1.88</c:v>
                </c:pt>
                <c:pt idx="5">
                  <c:v>1.22</c:v>
                </c:pt>
                <c:pt idx="6">
                  <c:v>0.37</c:v>
                </c:pt>
                <c:pt idx="7">
                  <c:v>1.5</c:v>
                </c:pt>
                <c:pt idx="8">
                  <c:v>0.74</c:v>
                </c:pt>
                <c:pt idx="9">
                  <c:v>0</c:v>
                </c:pt>
                <c:pt idx="10">
                  <c:v>1.42</c:v>
                </c:pt>
                <c:pt idx="11">
                  <c:v>1.45</c:v>
                </c:pt>
              </c:numCache>
            </c:numRef>
          </c:val>
        </c:ser>
        <c:ser>
          <c:idx val="1"/>
          <c:order val="1"/>
          <c:tx>
            <c:strRef>
              <c:f>rg31!$A$82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rg31!$B$1:$M$1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rg31!$B$82:$M$82</c:f>
              <c:numCache>
                <c:ptCount val="12"/>
                <c:pt idx="0">
                  <c:v>6.765352112676055</c:v>
                </c:pt>
                <c:pt idx="1">
                  <c:v>7.0354929577464755</c:v>
                </c:pt>
                <c:pt idx="2">
                  <c:v>6.422676056338027</c:v>
                </c:pt>
                <c:pt idx="3">
                  <c:v>6.630000000000001</c:v>
                </c:pt>
                <c:pt idx="4">
                  <c:v>5.024225352112677</c:v>
                </c:pt>
                <c:pt idx="5">
                  <c:v>5.897183098591549</c:v>
                </c:pt>
                <c:pt idx="6">
                  <c:v>7.175352112676055</c:v>
                </c:pt>
                <c:pt idx="7">
                  <c:v>5.388873239436619</c:v>
                </c:pt>
                <c:pt idx="8">
                  <c:v>6.4518309859154925</c:v>
                </c:pt>
                <c:pt idx="9">
                  <c:v>6.256056338028169</c:v>
                </c:pt>
                <c:pt idx="10">
                  <c:v>6.578873239436618</c:v>
                </c:pt>
                <c:pt idx="11">
                  <c:v>7.291408450704227</c:v>
                </c:pt>
              </c:numCache>
            </c:numRef>
          </c:val>
        </c:ser>
        <c:ser>
          <c:idx val="2"/>
          <c:order val="2"/>
          <c:tx>
            <c:strRef>
              <c:f>rg31!$A$83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rg31!$B$1:$M$1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rg31!$B$83:$M$83</c:f>
              <c:numCache>
                <c:ptCount val="12"/>
                <c:pt idx="0">
                  <c:v>9.074647887323943</c:v>
                </c:pt>
                <c:pt idx="1">
                  <c:v>11.204507042253525</c:v>
                </c:pt>
                <c:pt idx="2">
                  <c:v>9.547323943661972</c:v>
                </c:pt>
                <c:pt idx="3">
                  <c:v>8.11</c:v>
                </c:pt>
                <c:pt idx="4">
                  <c:v>16.33577464788732</c:v>
                </c:pt>
                <c:pt idx="5">
                  <c:v>13.322816901408451</c:v>
                </c:pt>
                <c:pt idx="6">
                  <c:v>8.634647887323943</c:v>
                </c:pt>
                <c:pt idx="7">
                  <c:v>14.75112676056338</c:v>
                </c:pt>
                <c:pt idx="8">
                  <c:v>17.118169014084508</c:v>
                </c:pt>
                <c:pt idx="9">
                  <c:v>10.413943661971832</c:v>
                </c:pt>
                <c:pt idx="10">
                  <c:v>15.931126760563382</c:v>
                </c:pt>
                <c:pt idx="11">
                  <c:v>9.868591549295772</c:v>
                </c:pt>
              </c:numCache>
            </c:numRef>
          </c:val>
        </c:ser>
        <c:axId val="2114804"/>
        <c:axId val="19033237"/>
      </c:areaChart>
      <c:lineChart>
        <c:grouping val="standard"/>
        <c:varyColors val="0"/>
        <c:ser>
          <c:idx val="3"/>
          <c:order val="3"/>
          <c:tx>
            <c:v>2005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val>
            <c:numRef>
              <c:f>rg31!$B$10:$M$10</c:f>
              <c:numCache>
                <c:ptCount val="12"/>
                <c:pt idx="0">
                  <c:v>4.33</c:v>
                </c:pt>
                <c:pt idx="1">
                  <c:v>7.39</c:v>
                </c:pt>
                <c:pt idx="2">
                  <c:v>9.26</c:v>
                </c:pt>
                <c:pt idx="3">
                  <c:v>9.46</c:v>
                </c:pt>
                <c:pt idx="4">
                  <c:v>4.98</c:v>
                </c:pt>
                <c:pt idx="5">
                  <c:v>20.44</c:v>
                </c:pt>
                <c:pt idx="6">
                  <c:v>15.21</c:v>
                </c:pt>
                <c:pt idx="7">
                  <c:v>16.11</c:v>
                </c:pt>
                <c:pt idx="8">
                  <c:v>2.13</c:v>
                </c:pt>
                <c:pt idx="9">
                  <c:v>4.1</c:v>
                </c:pt>
                <c:pt idx="10">
                  <c:v>10.16</c:v>
                </c:pt>
                <c:pt idx="11">
                  <c:v>7.34</c:v>
                </c:pt>
              </c:numCache>
            </c:numRef>
          </c:val>
          <c:smooth val="0"/>
        </c:ser>
        <c:axId val="2114804"/>
        <c:axId val="19033237"/>
      </c:lineChart>
      <c:catAx>
        <c:axId val="211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033237"/>
        <c:crosses val="autoZero"/>
        <c:auto val="0"/>
        <c:lblOffset val="100"/>
        <c:noMultiLvlLbl val="0"/>
      </c:catAx>
      <c:valAx>
        <c:axId val="19033237"/>
        <c:scaling>
          <c:orientation val="minMax"/>
          <c:max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Total Precipitation (inch)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14804"/>
        <c:crossesAt val="1"/>
        <c:crossBetween val="midCat"/>
        <c:dispUnits/>
        <c:majorUnit val="2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Precipitation at Coweeta RG31: (Elev 4475')
Mean, Extremes, and Current Monthly Totals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rg31!$A$81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rg31!$B$1:$M$1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rg31!$B$81:$M$81</c:f>
              <c:numCache>
                <c:ptCount val="12"/>
                <c:pt idx="0">
                  <c:v>2.06</c:v>
                </c:pt>
                <c:pt idx="1">
                  <c:v>1.56</c:v>
                </c:pt>
                <c:pt idx="2">
                  <c:v>3.16</c:v>
                </c:pt>
                <c:pt idx="3">
                  <c:v>0.9</c:v>
                </c:pt>
                <c:pt idx="4">
                  <c:v>1.88</c:v>
                </c:pt>
                <c:pt idx="5">
                  <c:v>1.22</c:v>
                </c:pt>
                <c:pt idx="6">
                  <c:v>0.37</c:v>
                </c:pt>
                <c:pt idx="7">
                  <c:v>1.5</c:v>
                </c:pt>
                <c:pt idx="8">
                  <c:v>0.74</c:v>
                </c:pt>
                <c:pt idx="9">
                  <c:v>0</c:v>
                </c:pt>
                <c:pt idx="10">
                  <c:v>1.42</c:v>
                </c:pt>
                <c:pt idx="11">
                  <c:v>1.45</c:v>
                </c:pt>
              </c:numCache>
            </c:numRef>
          </c:val>
        </c:ser>
        <c:ser>
          <c:idx val="1"/>
          <c:order val="1"/>
          <c:tx>
            <c:strRef>
              <c:f>rg31!$A$82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rg31!$B$1:$M$1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rg31!$B$82:$M$82</c:f>
              <c:numCache>
                <c:ptCount val="12"/>
                <c:pt idx="0">
                  <c:v>6.765352112676055</c:v>
                </c:pt>
                <c:pt idx="1">
                  <c:v>7.0354929577464755</c:v>
                </c:pt>
                <c:pt idx="2">
                  <c:v>6.422676056338027</c:v>
                </c:pt>
                <c:pt idx="3">
                  <c:v>6.630000000000001</c:v>
                </c:pt>
                <c:pt idx="4">
                  <c:v>5.024225352112677</c:v>
                </c:pt>
                <c:pt idx="5">
                  <c:v>5.897183098591549</c:v>
                </c:pt>
                <c:pt idx="6">
                  <c:v>7.175352112676055</c:v>
                </c:pt>
                <c:pt idx="7">
                  <c:v>5.388873239436619</c:v>
                </c:pt>
                <c:pt idx="8">
                  <c:v>6.4518309859154925</c:v>
                </c:pt>
                <c:pt idx="9">
                  <c:v>6.256056338028169</c:v>
                </c:pt>
                <c:pt idx="10">
                  <c:v>6.578873239436618</c:v>
                </c:pt>
                <c:pt idx="11">
                  <c:v>7.291408450704227</c:v>
                </c:pt>
              </c:numCache>
            </c:numRef>
          </c:val>
        </c:ser>
        <c:ser>
          <c:idx val="2"/>
          <c:order val="2"/>
          <c:tx>
            <c:strRef>
              <c:f>rg31!$A$83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rg31!$B$1:$M$1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rg31!$B$83:$M$83</c:f>
              <c:numCache>
                <c:ptCount val="12"/>
                <c:pt idx="0">
                  <c:v>9.074647887323943</c:v>
                </c:pt>
                <c:pt idx="1">
                  <c:v>11.204507042253525</c:v>
                </c:pt>
                <c:pt idx="2">
                  <c:v>9.547323943661972</c:v>
                </c:pt>
                <c:pt idx="3">
                  <c:v>8.11</c:v>
                </c:pt>
                <c:pt idx="4">
                  <c:v>16.33577464788732</c:v>
                </c:pt>
                <c:pt idx="5">
                  <c:v>13.322816901408451</c:v>
                </c:pt>
                <c:pt idx="6">
                  <c:v>8.634647887323943</c:v>
                </c:pt>
                <c:pt idx="7">
                  <c:v>14.75112676056338</c:v>
                </c:pt>
                <c:pt idx="8">
                  <c:v>17.118169014084508</c:v>
                </c:pt>
                <c:pt idx="9">
                  <c:v>10.413943661971832</c:v>
                </c:pt>
                <c:pt idx="10">
                  <c:v>15.931126760563382</c:v>
                </c:pt>
                <c:pt idx="11">
                  <c:v>9.868591549295772</c:v>
                </c:pt>
              </c:numCache>
            </c:numRef>
          </c:val>
        </c:ser>
        <c:axId val="37081406"/>
        <c:axId val="65297199"/>
      </c:areaChart>
      <c:lineChart>
        <c:grouping val="standard"/>
        <c:varyColors val="0"/>
        <c:ser>
          <c:idx val="3"/>
          <c:order val="3"/>
          <c:tx>
            <c:v>2004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val>
            <c:numRef>
              <c:f>rg31!$B$11:$M$11</c:f>
              <c:numCache>
                <c:ptCount val="12"/>
                <c:pt idx="0">
                  <c:v>4.3</c:v>
                </c:pt>
                <c:pt idx="1">
                  <c:v>7.3</c:v>
                </c:pt>
                <c:pt idx="2">
                  <c:v>4.67</c:v>
                </c:pt>
                <c:pt idx="3">
                  <c:v>5.21</c:v>
                </c:pt>
                <c:pt idx="4">
                  <c:v>8.22</c:v>
                </c:pt>
                <c:pt idx="5">
                  <c:v>7.85</c:v>
                </c:pt>
                <c:pt idx="6">
                  <c:v>7.76</c:v>
                </c:pt>
                <c:pt idx="7">
                  <c:v>5.88</c:v>
                </c:pt>
                <c:pt idx="8">
                  <c:v>24.31</c:v>
                </c:pt>
                <c:pt idx="9">
                  <c:v>2.17</c:v>
                </c:pt>
                <c:pt idx="10">
                  <c:v>13.63</c:v>
                </c:pt>
                <c:pt idx="11">
                  <c:v>10.02</c:v>
                </c:pt>
              </c:numCache>
            </c:numRef>
          </c:val>
          <c:smooth val="0"/>
        </c:ser>
        <c:axId val="37081406"/>
        <c:axId val="65297199"/>
      </c:lineChart>
      <c:catAx>
        <c:axId val="3708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297199"/>
        <c:crosses val="autoZero"/>
        <c:auto val="0"/>
        <c:lblOffset val="100"/>
        <c:noMultiLvlLbl val="0"/>
      </c:catAx>
      <c:valAx>
        <c:axId val="65297199"/>
        <c:scaling>
          <c:orientation val="minMax"/>
          <c:max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Total Precipitation (inch)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081406"/>
        <c:crossesAt val="1"/>
        <c:crossBetween val="midCat"/>
        <c:dispUnits/>
        <c:majorUnit val="2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Precipitation at Coweeta RG31: (Elev 4475')
Mean, Extremes, and Current Monthly Totals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rg31!$A$81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rg31!$B$1:$M$1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rg31!$B$81:$M$81</c:f>
              <c:numCache>
                <c:ptCount val="12"/>
                <c:pt idx="0">
                  <c:v>2.06</c:v>
                </c:pt>
                <c:pt idx="1">
                  <c:v>1.56</c:v>
                </c:pt>
                <c:pt idx="2">
                  <c:v>3.16</c:v>
                </c:pt>
                <c:pt idx="3">
                  <c:v>0.9</c:v>
                </c:pt>
                <c:pt idx="4">
                  <c:v>1.88</c:v>
                </c:pt>
                <c:pt idx="5">
                  <c:v>1.22</c:v>
                </c:pt>
                <c:pt idx="6">
                  <c:v>0.37</c:v>
                </c:pt>
                <c:pt idx="7">
                  <c:v>1.5</c:v>
                </c:pt>
                <c:pt idx="8">
                  <c:v>0.74</c:v>
                </c:pt>
                <c:pt idx="9">
                  <c:v>0</c:v>
                </c:pt>
                <c:pt idx="10">
                  <c:v>1.42</c:v>
                </c:pt>
                <c:pt idx="11">
                  <c:v>1.45</c:v>
                </c:pt>
              </c:numCache>
            </c:numRef>
          </c:val>
        </c:ser>
        <c:ser>
          <c:idx val="1"/>
          <c:order val="1"/>
          <c:tx>
            <c:strRef>
              <c:f>rg31!$A$82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rg31!$B$1:$M$1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rg31!$B$82:$M$82</c:f>
              <c:numCache>
                <c:ptCount val="12"/>
                <c:pt idx="0">
                  <c:v>6.765352112676055</c:v>
                </c:pt>
                <c:pt idx="1">
                  <c:v>7.0354929577464755</c:v>
                </c:pt>
                <c:pt idx="2">
                  <c:v>6.422676056338027</c:v>
                </c:pt>
                <c:pt idx="3">
                  <c:v>6.630000000000001</c:v>
                </c:pt>
                <c:pt idx="4">
                  <c:v>5.024225352112677</c:v>
                </c:pt>
                <c:pt idx="5">
                  <c:v>5.897183098591549</c:v>
                </c:pt>
                <c:pt idx="6">
                  <c:v>7.175352112676055</c:v>
                </c:pt>
                <c:pt idx="7">
                  <c:v>5.388873239436619</c:v>
                </c:pt>
                <c:pt idx="8">
                  <c:v>6.4518309859154925</c:v>
                </c:pt>
                <c:pt idx="9">
                  <c:v>6.256056338028169</c:v>
                </c:pt>
                <c:pt idx="10">
                  <c:v>6.578873239436618</c:v>
                </c:pt>
                <c:pt idx="11">
                  <c:v>7.291408450704227</c:v>
                </c:pt>
              </c:numCache>
            </c:numRef>
          </c:val>
        </c:ser>
        <c:ser>
          <c:idx val="2"/>
          <c:order val="2"/>
          <c:tx>
            <c:strRef>
              <c:f>rg31!$A$83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rg31!$B$1:$M$1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rg31!$B$83:$M$83</c:f>
              <c:numCache>
                <c:ptCount val="12"/>
                <c:pt idx="0">
                  <c:v>9.074647887323943</c:v>
                </c:pt>
                <c:pt idx="1">
                  <c:v>11.204507042253525</c:v>
                </c:pt>
                <c:pt idx="2">
                  <c:v>9.547323943661972</c:v>
                </c:pt>
                <c:pt idx="3">
                  <c:v>8.11</c:v>
                </c:pt>
                <c:pt idx="4">
                  <c:v>16.33577464788732</c:v>
                </c:pt>
                <c:pt idx="5">
                  <c:v>13.322816901408451</c:v>
                </c:pt>
                <c:pt idx="6">
                  <c:v>8.634647887323943</c:v>
                </c:pt>
                <c:pt idx="7">
                  <c:v>14.75112676056338</c:v>
                </c:pt>
                <c:pt idx="8">
                  <c:v>17.118169014084508</c:v>
                </c:pt>
                <c:pt idx="9">
                  <c:v>10.413943661971832</c:v>
                </c:pt>
                <c:pt idx="10">
                  <c:v>15.931126760563382</c:v>
                </c:pt>
                <c:pt idx="11">
                  <c:v>9.868591549295772</c:v>
                </c:pt>
              </c:numCache>
            </c:numRef>
          </c:val>
        </c:ser>
        <c:axId val="50803880"/>
        <c:axId val="54581737"/>
      </c:areaChart>
      <c:lineChart>
        <c:grouping val="standard"/>
        <c:varyColors val="0"/>
        <c:ser>
          <c:idx val="3"/>
          <c:order val="3"/>
          <c:tx>
            <c:v>2003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val>
            <c:numRef>
              <c:f>rg31!$B$12:$M$12</c:f>
              <c:numCache>
                <c:ptCount val="12"/>
                <c:pt idx="0">
                  <c:v>3.87</c:v>
                </c:pt>
                <c:pt idx="1">
                  <c:v>10.96</c:v>
                </c:pt>
                <c:pt idx="2">
                  <c:v>6.63</c:v>
                </c:pt>
                <c:pt idx="3">
                  <c:v>8.99</c:v>
                </c:pt>
                <c:pt idx="4">
                  <c:v>12.66</c:v>
                </c:pt>
                <c:pt idx="5">
                  <c:v>11.7</c:v>
                </c:pt>
                <c:pt idx="6">
                  <c:v>12.23</c:v>
                </c:pt>
                <c:pt idx="7">
                  <c:v>11.59</c:v>
                </c:pt>
                <c:pt idx="8">
                  <c:v>8.39</c:v>
                </c:pt>
                <c:pt idx="9">
                  <c:v>3.62</c:v>
                </c:pt>
                <c:pt idx="10">
                  <c:v>12.82</c:v>
                </c:pt>
                <c:pt idx="11">
                  <c:v>6.73</c:v>
                </c:pt>
              </c:numCache>
            </c:numRef>
          </c:val>
          <c:smooth val="0"/>
        </c:ser>
        <c:axId val="50803880"/>
        <c:axId val="54581737"/>
      </c:lineChart>
      <c:catAx>
        <c:axId val="5080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581737"/>
        <c:crosses val="autoZero"/>
        <c:auto val="0"/>
        <c:lblOffset val="100"/>
        <c:noMultiLvlLbl val="0"/>
      </c:catAx>
      <c:valAx>
        <c:axId val="54581737"/>
        <c:scaling>
          <c:orientation val="minMax"/>
          <c:max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Total Precipitation (inch)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803880"/>
        <c:crossesAt val="1"/>
        <c:crossBetween val="midCat"/>
        <c:dispUnits/>
        <c:majorUnit val="2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Precipitation at Coweeta RG31: (Elev 4475')
Mean, Extremes, and Current Monthly Totals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rg31!$A$81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rg31!$B$1:$M$1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rg31!$B$81:$M$81</c:f>
              <c:numCache>
                <c:ptCount val="12"/>
                <c:pt idx="0">
                  <c:v>2.06</c:v>
                </c:pt>
                <c:pt idx="1">
                  <c:v>1.56</c:v>
                </c:pt>
                <c:pt idx="2">
                  <c:v>3.16</c:v>
                </c:pt>
                <c:pt idx="3">
                  <c:v>0.9</c:v>
                </c:pt>
                <c:pt idx="4">
                  <c:v>1.88</c:v>
                </c:pt>
                <c:pt idx="5">
                  <c:v>1.22</c:v>
                </c:pt>
                <c:pt idx="6">
                  <c:v>0.37</c:v>
                </c:pt>
                <c:pt idx="7">
                  <c:v>1.5</c:v>
                </c:pt>
                <c:pt idx="8">
                  <c:v>0.74</c:v>
                </c:pt>
                <c:pt idx="9">
                  <c:v>0</c:v>
                </c:pt>
                <c:pt idx="10">
                  <c:v>1.42</c:v>
                </c:pt>
                <c:pt idx="11">
                  <c:v>1.45</c:v>
                </c:pt>
              </c:numCache>
            </c:numRef>
          </c:val>
        </c:ser>
        <c:ser>
          <c:idx val="1"/>
          <c:order val="1"/>
          <c:tx>
            <c:strRef>
              <c:f>rg31!$A$82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rg31!$B$1:$M$1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rg31!$B$82:$M$82</c:f>
              <c:numCache>
                <c:ptCount val="12"/>
                <c:pt idx="0">
                  <c:v>6.765352112676055</c:v>
                </c:pt>
                <c:pt idx="1">
                  <c:v>7.0354929577464755</c:v>
                </c:pt>
                <c:pt idx="2">
                  <c:v>6.422676056338027</c:v>
                </c:pt>
                <c:pt idx="3">
                  <c:v>6.630000000000001</c:v>
                </c:pt>
                <c:pt idx="4">
                  <c:v>5.024225352112677</c:v>
                </c:pt>
                <c:pt idx="5">
                  <c:v>5.897183098591549</c:v>
                </c:pt>
                <c:pt idx="6">
                  <c:v>7.175352112676055</c:v>
                </c:pt>
                <c:pt idx="7">
                  <c:v>5.388873239436619</c:v>
                </c:pt>
                <c:pt idx="8">
                  <c:v>6.4518309859154925</c:v>
                </c:pt>
                <c:pt idx="9">
                  <c:v>6.256056338028169</c:v>
                </c:pt>
                <c:pt idx="10">
                  <c:v>6.578873239436618</c:v>
                </c:pt>
                <c:pt idx="11">
                  <c:v>7.291408450704227</c:v>
                </c:pt>
              </c:numCache>
            </c:numRef>
          </c:val>
        </c:ser>
        <c:ser>
          <c:idx val="2"/>
          <c:order val="2"/>
          <c:tx>
            <c:strRef>
              <c:f>rg31!$A$83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rg31!$B$1:$M$1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rg31!$B$83:$M$83</c:f>
              <c:numCache>
                <c:ptCount val="12"/>
                <c:pt idx="0">
                  <c:v>9.074647887323943</c:v>
                </c:pt>
                <c:pt idx="1">
                  <c:v>11.204507042253525</c:v>
                </c:pt>
                <c:pt idx="2">
                  <c:v>9.547323943661972</c:v>
                </c:pt>
                <c:pt idx="3">
                  <c:v>8.11</c:v>
                </c:pt>
                <c:pt idx="4">
                  <c:v>16.33577464788732</c:v>
                </c:pt>
                <c:pt idx="5">
                  <c:v>13.322816901408451</c:v>
                </c:pt>
                <c:pt idx="6">
                  <c:v>8.634647887323943</c:v>
                </c:pt>
                <c:pt idx="7">
                  <c:v>14.75112676056338</c:v>
                </c:pt>
                <c:pt idx="8">
                  <c:v>17.118169014084508</c:v>
                </c:pt>
                <c:pt idx="9">
                  <c:v>10.413943661971832</c:v>
                </c:pt>
                <c:pt idx="10">
                  <c:v>15.931126760563382</c:v>
                </c:pt>
                <c:pt idx="11">
                  <c:v>9.868591549295772</c:v>
                </c:pt>
              </c:numCache>
            </c:numRef>
          </c:val>
        </c:ser>
        <c:axId val="21473586"/>
        <c:axId val="59044547"/>
      </c:areaChart>
      <c:lineChart>
        <c:grouping val="standard"/>
        <c:varyColors val="0"/>
        <c:ser>
          <c:idx val="3"/>
          <c:order val="3"/>
          <c:tx>
            <c:v>2002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val>
            <c:numRef>
              <c:f>rg31!$B$13:$M$13</c:f>
              <c:numCache>
                <c:ptCount val="12"/>
                <c:pt idx="0">
                  <c:v>8.21</c:v>
                </c:pt>
                <c:pt idx="1">
                  <c:v>3.59</c:v>
                </c:pt>
                <c:pt idx="2">
                  <c:v>9.91</c:v>
                </c:pt>
                <c:pt idx="3">
                  <c:v>5.19</c:v>
                </c:pt>
                <c:pt idx="4">
                  <c:v>7.99</c:v>
                </c:pt>
                <c:pt idx="5">
                  <c:v>4.4</c:v>
                </c:pt>
                <c:pt idx="6">
                  <c:v>3.3</c:v>
                </c:pt>
                <c:pt idx="7">
                  <c:v>5.67</c:v>
                </c:pt>
                <c:pt idx="8">
                  <c:v>18.64</c:v>
                </c:pt>
                <c:pt idx="9">
                  <c:v>7.08</c:v>
                </c:pt>
                <c:pt idx="10">
                  <c:v>8.45</c:v>
                </c:pt>
                <c:pt idx="11">
                  <c:v>10.37</c:v>
                </c:pt>
              </c:numCache>
            </c:numRef>
          </c:val>
          <c:smooth val="0"/>
        </c:ser>
        <c:axId val="21473586"/>
        <c:axId val="59044547"/>
      </c:lineChart>
      <c:catAx>
        <c:axId val="2147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044547"/>
        <c:crosses val="autoZero"/>
        <c:auto val="0"/>
        <c:lblOffset val="100"/>
        <c:noMultiLvlLbl val="0"/>
      </c:catAx>
      <c:valAx>
        <c:axId val="59044547"/>
        <c:scaling>
          <c:orientation val="minMax"/>
          <c:max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Total Precipitation (inch)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473586"/>
        <c:crossesAt val="1"/>
        <c:crossBetween val="midCat"/>
        <c:dispUnits/>
        <c:majorUnit val="2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Precipitation at Coweeta RG31: (Elev 4475')
Mean, Extremes, and Current Monthly Totals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rg31!$A$81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rg31!$B$1:$M$1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rg31!$B$81:$M$81</c:f>
              <c:numCache>
                <c:ptCount val="12"/>
                <c:pt idx="0">
                  <c:v>2.06</c:v>
                </c:pt>
                <c:pt idx="1">
                  <c:v>1.56</c:v>
                </c:pt>
                <c:pt idx="2">
                  <c:v>3.16</c:v>
                </c:pt>
                <c:pt idx="3">
                  <c:v>0.9</c:v>
                </c:pt>
                <c:pt idx="4">
                  <c:v>1.88</c:v>
                </c:pt>
                <c:pt idx="5">
                  <c:v>1.22</c:v>
                </c:pt>
                <c:pt idx="6">
                  <c:v>0.37</c:v>
                </c:pt>
                <c:pt idx="7">
                  <c:v>1.5</c:v>
                </c:pt>
                <c:pt idx="8">
                  <c:v>0.74</c:v>
                </c:pt>
                <c:pt idx="9">
                  <c:v>0</c:v>
                </c:pt>
                <c:pt idx="10">
                  <c:v>1.42</c:v>
                </c:pt>
                <c:pt idx="11">
                  <c:v>1.45</c:v>
                </c:pt>
              </c:numCache>
            </c:numRef>
          </c:val>
        </c:ser>
        <c:ser>
          <c:idx val="1"/>
          <c:order val="1"/>
          <c:tx>
            <c:strRef>
              <c:f>rg31!$A$82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rg31!$B$1:$M$1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rg31!$B$82:$M$82</c:f>
              <c:numCache>
                <c:ptCount val="12"/>
                <c:pt idx="0">
                  <c:v>6.765352112676055</c:v>
                </c:pt>
                <c:pt idx="1">
                  <c:v>7.0354929577464755</c:v>
                </c:pt>
                <c:pt idx="2">
                  <c:v>6.422676056338027</c:v>
                </c:pt>
                <c:pt idx="3">
                  <c:v>6.630000000000001</c:v>
                </c:pt>
                <c:pt idx="4">
                  <c:v>5.024225352112677</c:v>
                </c:pt>
                <c:pt idx="5">
                  <c:v>5.897183098591549</c:v>
                </c:pt>
                <c:pt idx="6">
                  <c:v>7.175352112676055</c:v>
                </c:pt>
                <c:pt idx="7">
                  <c:v>5.388873239436619</c:v>
                </c:pt>
                <c:pt idx="8">
                  <c:v>6.4518309859154925</c:v>
                </c:pt>
                <c:pt idx="9">
                  <c:v>6.256056338028169</c:v>
                </c:pt>
                <c:pt idx="10">
                  <c:v>6.578873239436618</c:v>
                </c:pt>
                <c:pt idx="11">
                  <c:v>7.291408450704227</c:v>
                </c:pt>
              </c:numCache>
            </c:numRef>
          </c:val>
        </c:ser>
        <c:ser>
          <c:idx val="2"/>
          <c:order val="2"/>
          <c:tx>
            <c:strRef>
              <c:f>rg31!$A$83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rg31!$B$1:$M$1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rg31!$B$83:$M$83</c:f>
              <c:numCache>
                <c:ptCount val="12"/>
                <c:pt idx="0">
                  <c:v>9.074647887323943</c:v>
                </c:pt>
                <c:pt idx="1">
                  <c:v>11.204507042253525</c:v>
                </c:pt>
                <c:pt idx="2">
                  <c:v>9.547323943661972</c:v>
                </c:pt>
                <c:pt idx="3">
                  <c:v>8.11</c:v>
                </c:pt>
                <c:pt idx="4">
                  <c:v>16.33577464788732</c:v>
                </c:pt>
                <c:pt idx="5">
                  <c:v>13.322816901408451</c:v>
                </c:pt>
                <c:pt idx="6">
                  <c:v>8.634647887323943</c:v>
                </c:pt>
                <c:pt idx="7">
                  <c:v>14.75112676056338</c:v>
                </c:pt>
                <c:pt idx="8">
                  <c:v>17.118169014084508</c:v>
                </c:pt>
                <c:pt idx="9">
                  <c:v>10.413943661971832</c:v>
                </c:pt>
                <c:pt idx="10">
                  <c:v>15.931126760563382</c:v>
                </c:pt>
                <c:pt idx="11">
                  <c:v>9.868591549295772</c:v>
                </c:pt>
              </c:numCache>
            </c:numRef>
          </c:val>
        </c:ser>
        <c:axId val="61638876"/>
        <c:axId val="17878973"/>
      </c:areaChart>
      <c:lineChart>
        <c:grouping val="standard"/>
        <c:varyColors val="0"/>
        <c:ser>
          <c:idx val="3"/>
          <c:order val="3"/>
          <c:tx>
            <c:v>2001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val>
            <c:numRef>
              <c:f>rg31!$B$14:$M$14</c:f>
              <c:numCache>
                <c:ptCount val="12"/>
                <c:pt idx="0">
                  <c:v>7.73</c:v>
                </c:pt>
                <c:pt idx="1">
                  <c:v>6.54</c:v>
                </c:pt>
                <c:pt idx="2">
                  <c:v>7.25</c:v>
                </c:pt>
                <c:pt idx="3">
                  <c:v>2.38</c:v>
                </c:pt>
                <c:pt idx="4">
                  <c:v>4.24</c:v>
                </c:pt>
                <c:pt idx="5">
                  <c:v>11.41</c:v>
                </c:pt>
                <c:pt idx="6">
                  <c:v>4.81</c:v>
                </c:pt>
                <c:pt idx="7">
                  <c:v>3.57</c:v>
                </c:pt>
                <c:pt idx="8">
                  <c:v>9.11</c:v>
                </c:pt>
                <c:pt idx="9">
                  <c:v>5.58</c:v>
                </c:pt>
                <c:pt idx="10">
                  <c:v>4.84</c:v>
                </c:pt>
                <c:pt idx="11">
                  <c:v>4.48</c:v>
                </c:pt>
              </c:numCache>
            </c:numRef>
          </c:val>
          <c:smooth val="0"/>
        </c:ser>
        <c:axId val="61638876"/>
        <c:axId val="17878973"/>
      </c:lineChart>
      <c:catAx>
        <c:axId val="616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878973"/>
        <c:crosses val="autoZero"/>
        <c:auto val="0"/>
        <c:lblOffset val="100"/>
        <c:noMultiLvlLbl val="0"/>
      </c:catAx>
      <c:valAx>
        <c:axId val="17878973"/>
        <c:scaling>
          <c:orientation val="minMax"/>
          <c:max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Total Precipitation (inch)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638876"/>
        <c:crossesAt val="1"/>
        <c:crossBetween val="midCat"/>
        <c:dispUnits/>
        <c:majorUnit val="2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Precipitation at Coweeta RG31: (Elev 4475')
Mean, Extremes, and Current Monthly Totals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rg31!$A$81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rg31!$B$1:$M$1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rg31!$B$81:$M$81</c:f>
              <c:numCache>
                <c:ptCount val="12"/>
                <c:pt idx="0">
                  <c:v>2.06</c:v>
                </c:pt>
                <c:pt idx="1">
                  <c:v>1.56</c:v>
                </c:pt>
                <c:pt idx="2">
                  <c:v>3.16</c:v>
                </c:pt>
                <c:pt idx="3">
                  <c:v>0.9</c:v>
                </c:pt>
                <c:pt idx="4">
                  <c:v>1.88</c:v>
                </c:pt>
                <c:pt idx="5">
                  <c:v>1.22</c:v>
                </c:pt>
                <c:pt idx="6">
                  <c:v>0.37</c:v>
                </c:pt>
                <c:pt idx="7">
                  <c:v>1.5</c:v>
                </c:pt>
                <c:pt idx="8">
                  <c:v>0.74</c:v>
                </c:pt>
                <c:pt idx="9">
                  <c:v>0</c:v>
                </c:pt>
                <c:pt idx="10">
                  <c:v>1.42</c:v>
                </c:pt>
                <c:pt idx="11">
                  <c:v>1.45</c:v>
                </c:pt>
              </c:numCache>
            </c:numRef>
          </c:val>
        </c:ser>
        <c:ser>
          <c:idx val="1"/>
          <c:order val="1"/>
          <c:tx>
            <c:strRef>
              <c:f>rg31!$A$82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rg31!$B$1:$M$1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rg31!$B$82:$M$82</c:f>
              <c:numCache>
                <c:ptCount val="12"/>
                <c:pt idx="0">
                  <c:v>6.765352112676055</c:v>
                </c:pt>
                <c:pt idx="1">
                  <c:v>7.0354929577464755</c:v>
                </c:pt>
                <c:pt idx="2">
                  <c:v>6.422676056338027</c:v>
                </c:pt>
                <c:pt idx="3">
                  <c:v>6.630000000000001</c:v>
                </c:pt>
                <c:pt idx="4">
                  <c:v>5.024225352112677</c:v>
                </c:pt>
                <c:pt idx="5">
                  <c:v>5.897183098591549</c:v>
                </c:pt>
                <c:pt idx="6">
                  <c:v>7.175352112676055</c:v>
                </c:pt>
                <c:pt idx="7">
                  <c:v>5.388873239436619</c:v>
                </c:pt>
                <c:pt idx="8">
                  <c:v>6.4518309859154925</c:v>
                </c:pt>
                <c:pt idx="9">
                  <c:v>6.256056338028169</c:v>
                </c:pt>
                <c:pt idx="10">
                  <c:v>6.578873239436618</c:v>
                </c:pt>
                <c:pt idx="11">
                  <c:v>7.291408450704227</c:v>
                </c:pt>
              </c:numCache>
            </c:numRef>
          </c:val>
        </c:ser>
        <c:ser>
          <c:idx val="2"/>
          <c:order val="2"/>
          <c:tx>
            <c:strRef>
              <c:f>rg31!$A$83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rg31!$B$1:$M$1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rg31!$B$83:$M$83</c:f>
              <c:numCache>
                <c:ptCount val="12"/>
                <c:pt idx="0">
                  <c:v>9.074647887323943</c:v>
                </c:pt>
                <c:pt idx="1">
                  <c:v>11.204507042253525</c:v>
                </c:pt>
                <c:pt idx="2">
                  <c:v>9.547323943661972</c:v>
                </c:pt>
                <c:pt idx="3">
                  <c:v>8.11</c:v>
                </c:pt>
                <c:pt idx="4">
                  <c:v>16.33577464788732</c:v>
                </c:pt>
                <c:pt idx="5">
                  <c:v>13.322816901408451</c:v>
                </c:pt>
                <c:pt idx="6">
                  <c:v>8.634647887323943</c:v>
                </c:pt>
                <c:pt idx="7">
                  <c:v>14.75112676056338</c:v>
                </c:pt>
                <c:pt idx="8">
                  <c:v>17.118169014084508</c:v>
                </c:pt>
                <c:pt idx="9">
                  <c:v>10.413943661971832</c:v>
                </c:pt>
                <c:pt idx="10">
                  <c:v>15.931126760563382</c:v>
                </c:pt>
                <c:pt idx="11">
                  <c:v>9.868591549295772</c:v>
                </c:pt>
              </c:numCache>
            </c:numRef>
          </c:val>
        </c:ser>
        <c:axId val="26693030"/>
        <c:axId val="38910679"/>
      </c:areaChart>
      <c:lineChart>
        <c:grouping val="standard"/>
        <c:varyColors val="0"/>
        <c:ser>
          <c:idx val="3"/>
          <c:order val="3"/>
          <c:tx>
            <c:v>2000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val>
            <c:numRef>
              <c:f>rg31!$B$15:$M$15</c:f>
              <c:numCache>
                <c:ptCount val="12"/>
                <c:pt idx="0">
                  <c:v>7.7</c:v>
                </c:pt>
                <c:pt idx="1">
                  <c:v>3.56</c:v>
                </c:pt>
                <c:pt idx="2">
                  <c:v>7.18</c:v>
                </c:pt>
                <c:pt idx="3">
                  <c:v>9.14</c:v>
                </c:pt>
                <c:pt idx="4">
                  <c:v>2.48</c:v>
                </c:pt>
                <c:pt idx="5">
                  <c:v>5.42</c:v>
                </c:pt>
                <c:pt idx="6">
                  <c:v>3.99</c:v>
                </c:pt>
                <c:pt idx="7">
                  <c:v>3.52</c:v>
                </c:pt>
                <c:pt idx="8">
                  <c:v>5.8</c:v>
                </c:pt>
                <c:pt idx="9">
                  <c:v>0</c:v>
                </c:pt>
                <c:pt idx="10">
                  <c:v>11.97</c:v>
                </c:pt>
                <c:pt idx="11">
                  <c:v>4.39</c:v>
                </c:pt>
              </c:numCache>
            </c:numRef>
          </c:val>
          <c:smooth val="0"/>
        </c:ser>
        <c:axId val="26693030"/>
        <c:axId val="38910679"/>
      </c:lineChart>
      <c:catAx>
        <c:axId val="2669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910679"/>
        <c:crosses val="autoZero"/>
        <c:auto val="0"/>
        <c:lblOffset val="100"/>
        <c:noMultiLvlLbl val="0"/>
      </c:catAx>
      <c:valAx>
        <c:axId val="38910679"/>
        <c:scaling>
          <c:orientation val="minMax"/>
          <c:max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Total Precipitation (inch)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693030"/>
        <c:crossesAt val="1"/>
        <c:crossBetween val="midCat"/>
        <c:dispUnits/>
        <c:majorUnit val="2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0.4315</cdr:x>
      <cdr:y>0.54025</cdr:y>
    </cdr:from>
    <cdr:to>
      <cdr:x>0.48475</cdr:x>
      <cdr:y>0.581</cdr:y>
    </cdr:to>
    <cdr:sp>
      <cdr:nvSpPr>
        <cdr:cNvPr id="1" name="TextBox 1"/>
        <cdr:cNvSpPr txBox="1">
          <a:spLocks noChangeArrowheads="1"/>
        </cdr:cNvSpPr>
      </cdr:nvSpPr>
      <cdr:spPr>
        <a:xfrm>
          <a:off x="3743325" y="3200400"/>
          <a:ext cx="466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2008
</a:t>
          </a:r>
        </a:p>
      </cdr:txBody>
    </cdr:sp>
  </cdr:relSizeAnchor>
  <cdr:relSizeAnchor xmlns:cdr="http://schemas.openxmlformats.org/drawingml/2006/chartDrawing">
    <cdr:from>
      <cdr:x>0.497</cdr:x>
      <cdr:y>0.46475</cdr:y>
    </cdr:from>
    <cdr:to>
      <cdr:x>0.53475</cdr:x>
      <cdr:y>0.499</cdr:y>
    </cdr:to>
    <cdr:sp>
      <cdr:nvSpPr>
        <cdr:cNvPr id="2" name="TextBox 2"/>
        <cdr:cNvSpPr txBox="1">
          <a:spLocks noChangeArrowheads="1"/>
        </cdr:cNvSpPr>
      </cdr:nvSpPr>
      <cdr:spPr>
        <a:xfrm>
          <a:off x="4305300" y="2752725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0.5395</cdr:x>
      <cdr:y>0.74225</cdr:y>
    </cdr:from>
    <cdr:to>
      <cdr:x>0.58825</cdr:x>
      <cdr:y>0.7765</cdr:y>
    </cdr:to>
    <cdr:sp>
      <cdr:nvSpPr>
        <cdr:cNvPr id="3" name="TextBox 3"/>
        <cdr:cNvSpPr txBox="1">
          <a:spLocks noChangeArrowheads="1"/>
        </cdr:cNvSpPr>
      </cdr:nvSpPr>
      <cdr:spPr>
        <a:xfrm>
          <a:off x="4676775" y="440055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0.243</cdr:x>
      <cdr:y>0.86275</cdr:y>
    </cdr:from>
    <cdr:to>
      <cdr:x>0.27625</cdr:x>
      <cdr:y>0.897</cdr:y>
    </cdr:to>
    <cdr:sp>
      <cdr:nvSpPr>
        <cdr:cNvPr id="4" name="TextBox 4"/>
        <cdr:cNvSpPr txBox="1">
          <a:spLocks noChangeArrowheads="1"/>
        </cdr:cNvSpPr>
      </cdr:nvSpPr>
      <cdr:spPr>
        <a:xfrm>
          <a:off x="2105025" y="5114925"/>
          <a:ext cx="285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0.288</cdr:x>
      <cdr:y>0.5665</cdr:y>
    </cdr:from>
    <cdr:to>
      <cdr:x>0.42175</cdr:x>
      <cdr:y>0.61725</cdr:y>
    </cdr:to>
    <cdr:sp>
      <cdr:nvSpPr>
        <cdr:cNvPr id="5" name="Line 5"/>
        <cdr:cNvSpPr>
          <a:spLocks/>
        </cdr:cNvSpPr>
      </cdr:nvSpPr>
      <cdr:spPr>
        <a:xfrm flipH="1">
          <a:off x="2495550" y="3352800"/>
          <a:ext cx="1162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0.48025</cdr:x>
      <cdr:y>0.5665</cdr:y>
    </cdr:from>
    <cdr:to>
      <cdr:x>0.60775</cdr:x>
      <cdr:y>0.61725</cdr:y>
    </cdr:to>
    <cdr:sp>
      <cdr:nvSpPr>
        <cdr:cNvPr id="6" name="Line 6"/>
        <cdr:cNvSpPr>
          <a:spLocks/>
        </cdr:cNvSpPr>
      </cdr:nvSpPr>
      <cdr:spPr>
        <a:xfrm>
          <a:off x="4162425" y="335280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0.2405</cdr:x>
      <cdr:y>0.53525</cdr:y>
    </cdr:from>
    <cdr:to>
      <cdr:x>0.28925</cdr:x>
      <cdr:y>0.57275</cdr:y>
    </cdr:to>
    <cdr:sp>
      <cdr:nvSpPr>
        <cdr:cNvPr id="1" name="TextBox 1"/>
        <cdr:cNvSpPr txBox="1">
          <a:spLocks noChangeArrowheads="1"/>
        </cdr:cNvSpPr>
      </cdr:nvSpPr>
      <cdr:spPr>
        <a:xfrm>
          <a:off x="2085975" y="3171825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2003</a:t>
          </a:r>
        </a:p>
      </cdr:txBody>
    </cdr:sp>
  </cdr:relSizeAnchor>
  <cdr:relSizeAnchor xmlns:cdr="http://schemas.openxmlformats.org/drawingml/2006/chartDrawing">
    <cdr:from>
      <cdr:x>0.49775</cdr:x>
      <cdr:y>0.315</cdr:y>
    </cdr:from>
    <cdr:to>
      <cdr:x>0.541</cdr:x>
      <cdr:y>0.35425</cdr:y>
    </cdr:to>
    <cdr:sp>
      <cdr:nvSpPr>
        <cdr:cNvPr id="2" name="TextBox 3"/>
        <cdr:cNvSpPr txBox="1">
          <a:spLocks noChangeArrowheads="1"/>
        </cdr:cNvSpPr>
      </cdr:nvSpPr>
      <cdr:spPr>
        <a:xfrm>
          <a:off x="4314825" y="1866900"/>
          <a:ext cx="371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0.5785</cdr:x>
      <cdr:y>0.6795</cdr:y>
    </cdr:from>
    <cdr:to>
      <cdr:x>0.633</cdr:x>
      <cdr:y>0.717</cdr:y>
    </cdr:to>
    <cdr:sp>
      <cdr:nvSpPr>
        <cdr:cNvPr id="3" name="TextBox 4"/>
        <cdr:cNvSpPr txBox="1">
          <a:spLocks noChangeArrowheads="1"/>
        </cdr:cNvSpPr>
      </cdr:nvSpPr>
      <cdr:spPr>
        <a:xfrm>
          <a:off x="5019675" y="4029075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0.34875</cdr:x>
      <cdr:y>0.83275</cdr:y>
    </cdr:from>
    <cdr:to>
      <cdr:x>0.3865</cdr:x>
      <cdr:y>0.87025</cdr:y>
    </cdr:to>
    <cdr:sp>
      <cdr:nvSpPr>
        <cdr:cNvPr id="4" name="TextBox 5"/>
        <cdr:cNvSpPr txBox="1">
          <a:spLocks noChangeArrowheads="1"/>
        </cdr:cNvSpPr>
      </cdr:nvSpPr>
      <cdr:spPr>
        <a:xfrm>
          <a:off x="3019425" y="4933950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0.1855</cdr:x>
      <cdr:y>0.57275</cdr:y>
    </cdr:from>
    <cdr:to>
      <cdr:x>0.25475</cdr:x>
      <cdr:y>0.6285</cdr:y>
    </cdr:to>
    <cdr:sp>
      <cdr:nvSpPr>
        <cdr:cNvPr id="5" name="Line 8"/>
        <cdr:cNvSpPr>
          <a:spLocks/>
        </cdr:cNvSpPr>
      </cdr:nvSpPr>
      <cdr:spPr>
        <a:xfrm flipH="1">
          <a:off x="1600200" y="3390900"/>
          <a:ext cx="6000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</cdr:x>
      <cdr:y>0.57275</cdr:y>
    </cdr:from>
    <cdr:to>
      <cdr:x>0.81075</cdr:x>
      <cdr:y>0.612</cdr:y>
    </cdr:to>
    <cdr:sp>
      <cdr:nvSpPr>
        <cdr:cNvPr id="6" name="TextBox 9"/>
        <cdr:cNvSpPr txBox="1">
          <a:spLocks noChangeArrowheads="1"/>
        </cdr:cNvSpPr>
      </cdr:nvSpPr>
      <cdr:spPr>
        <a:xfrm>
          <a:off x="6610350" y="3390900"/>
          <a:ext cx="419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2003</a:t>
          </a:r>
        </a:p>
      </cdr:txBody>
    </cdr:sp>
  </cdr:relSizeAnchor>
  <cdr:relSizeAnchor xmlns:cdr="http://schemas.openxmlformats.org/drawingml/2006/chartDrawing">
    <cdr:from>
      <cdr:x>0.79475</cdr:x>
      <cdr:y>0.612</cdr:y>
    </cdr:from>
    <cdr:to>
      <cdr:x>0.84725</cdr:x>
      <cdr:y>0.6555</cdr:y>
    </cdr:to>
    <cdr:sp>
      <cdr:nvSpPr>
        <cdr:cNvPr id="7" name="Line 11"/>
        <cdr:cNvSpPr>
          <a:spLocks/>
        </cdr:cNvSpPr>
      </cdr:nvSpPr>
      <cdr:spPr>
        <a:xfrm>
          <a:off x="6896100" y="3629025"/>
          <a:ext cx="4572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0.22075</cdr:x>
      <cdr:y>0.7625</cdr:y>
    </cdr:from>
    <cdr:to>
      <cdr:x>0.2685</cdr:x>
      <cdr:y>0.80175</cdr:y>
    </cdr:to>
    <cdr:sp>
      <cdr:nvSpPr>
        <cdr:cNvPr id="1" name="TextBox 1"/>
        <cdr:cNvSpPr txBox="1">
          <a:spLocks noChangeArrowheads="1"/>
        </cdr:cNvSpPr>
      </cdr:nvSpPr>
      <cdr:spPr>
        <a:xfrm>
          <a:off x="1914525" y="4524375"/>
          <a:ext cx="419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2002</a:t>
          </a:r>
        </a:p>
      </cdr:txBody>
    </cdr:sp>
  </cdr:relSizeAnchor>
  <cdr:relSizeAnchor xmlns:cdr="http://schemas.openxmlformats.org/drawingml/2006/chartDrawing">
    <cdr:from>
      <cdr:x>0.2445</cdr:x>
      <cdr:y>0.7115</cdr:y>
    </cdr:from>
    <cdr:to>
      <cdr:x>0.2745</cdr:x>
      <cdr:y>0.7625</cdr:y>
    </cdr:to>
    <cdr:sp>
      <cdr:nvSpPr>
        <cdr:cNvPr id="2" name="Line 2"/>
        <cdr:cNvSpPr>
          <a:spLocks/>
        </cdr:cNvSpPr>
      </cdr:nvSpPr>
      <cdr:spPr>
        <a:xfrm flipV="1">
          <a:off x="2114550" y="4219575"/>
          <a:ext cx="2571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0.49675</cdr:x>
      <cdr:y>0.3145</cdr:y>
    </cdr:from>
    <cdr:to>
      <cdr:x>0.53775</cdr:x>
      <cdr:y>0.35375</cdr:y>
    </cdr:to>
    <cdr:sp>
      <cdr:nvSpPr>
        <cdr:cNvPr id="3" name="TextBox 3"/>
        <cdr:cNvSpPr txBox="1">
          <a:spLocks noChangeArrowheads="1"/>
        </cdr:cNvSpPr>
      </cdr:nvSpPr>
      <cdr:spPr>
        <a:xfrm>
          <a:off x="4305300" y="1857375"/>
          <a:ext cx="352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0.66675</cdr:x>
      <cdr:y>0.67175</cdr:y>
    </cdr:from>
    <cdr:to>
      <cdr:x>0.71775</cdr:x>
      <cdr:y>0.711</cdr:y>
    </cdr:to>
    <cdr:sp>
      <cdr:nvSpPr>
        <cdr:cNvPr id="4" name="TextBox 4"/>
        <cdr:cNvSpPr txBox="1">
          <a:spLocks noChangeArrowheads="1"/>
        </cdr:cNvSpPr>
      </cdr:nvSpPr>
      <cdr:spPr>
        <a:xfrm>
          <a:off x="5781675" y="3981450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0.3495</cdr:x>
      <cdr:y>0.82975</cdr:y>
    </cdr:from>
    <cdr:to>
      <cdr:x>0.38625</cdr:x>
      <cdr:y>0.869</cdr:y>
    </cdr:to>
    <cdr:sp>
      <cdr:nvSpPr>
        <cdr:cNvPr id="5" name="TextBox 5"/>
        <cdr:cNvSpPr txBox="1">
          <a:spLocks noChangeArrowheads="1"/>
        </cdr:cNvSpPr>
      </cdr:nvSpPr>
      <cdr:spPr>
        <a:xfrm>
          <a:off x="3028950" y="4914900"/>
          <a:ext cx="314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0.5045</cdr:x>
      <cdr:y>0.7325</cdr:y>
    </cdr:from>
    <cdr:to>
      <cdr:x>0.55225</cdr:x>
      <cdr:y>0.77175</cdr:y>
    </cdr:to>
    <cdr:sp>
      <cdr:nvSpPr>
        <cdr:cNvPr id="6" name="TextBox 6"/>
        <cdr:cNvSpPr txBox="1">
          <a:spLocks noChangeArrowheads="1"/>
        </cdr:cNvSpPr>
      </cdr:nvSpPr>
      <cdr:spPr>
        <a:xfrm>
          <a:off x="4371975" y="4343400"/>
          <a:ext cx="419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2002</a:t>
          </a:r>
        </a:p>
      </cdr:txBody>
    </cdr:sp>
  </cdr:relSizeAnchor>
  <cdr:relSizeAnchor xmlns:cdr="http://schemas.openxmlformats.org/drawingml/2006/chartDrawing">
    <cdr:from>
      <cdr:x>0.55825</cdr:x>
      <cdr:y>0.7625</cdr:y>
    </cdr:from>
    <cdr:to>
      <cdr:x>0.58825</cdr:x>
      <cdr:y>0.77675</cdr:y>
    </cdr:to>
    <cdr:sp>
      <cdr:nvSpPr>
        <cdr:cNvPr id="7" name="Line 7"/>
        <cdr:cNvSpPr>
          <a:spLocks/>
        </cdr:cNvSpPr>
      </cdr:nvSpPr>
      <cdr:spPr>
        <a:xfrm>
          <a:off x="4838700" y="4524375"/>
          <a:ext cx="2571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</cdr:x>
      <cdr:y>0.7475</cdr:y>
    </cdr:from>
    <cdr:to>
      <cdr:x>0.38475</cdr:x>
      <cdr:y>0.78675</cdr:y>
    </cdr:to>
    <cdr:sp>
      <cdr:nvSpPr>
        <cdr:cNvPr id="1" name="TextBox 1"/>
        <cdr:cNvSpPr txBox="1">
          <a:spLocks noChangeArrowheads="1"/>
        </cdr:cNvSpPr>
      </cdr:nvSpPr>
      <cdr:spPr>
        <a:xfrm>
          <a:off x="2924175" y="4429125"/>
          <a:ext cx="419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0.301</cdr:x>
      <cdr:y>0.7625</cdr:y>
    </cdr:from>
    <cdr:to>
      <cdr:x>0.337</cdr:x>
      <cdr:y>0.7865</cdr:y>
    </cdr:to>
    <cdr:sp>
      <cdr:nvSpPr>
        <cdr:cNvPr id="2" name="Line 2"/>
        <cdr:cNvSpPr>
          <a:spLocks/>
        </cdr:cNvSpPr>
      </cdr:nvSpPr>
      <cdr:spPr>
        <a:xfrm flipH="1">
          <a:off x="2609850" y="4524375"/>
          <a:ext cx="3143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0.49675</cdr:x>
      <cdr:y>0.3145</cdr:y>
    </cdr:from>
    <cdr:to>
      <cdr:x>0.53775</cdr:x>
      <cdr:y>0.35375</cdr:y>
    </cdr:to>
    <cdr:sp>
      <cdr:nvSpPr>
        <cdr:cNvPr id="3" name="TextBox 3"/>
        <cdr:cNvSpPr txBox="1">
          <a:spLocks noChangeArrowheads="1"/>
        </cdr:cNvSpPr>
      </cdr:nvSpPr>
      <cdr:spPr>
        <a:xfrm>
          <a:off x="4305300" y="1857375"/>
          <a:ext cx="352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0.27625</cdr:x>
      <cdr:y>0.6255</cdr:y>
    </cdr:from>
    <cdr:to>
      <cdr:x>0.32725</cdr:x>
      <cdr:y>0.66475</cdr:y>
    </cdr:to>
    <cdr:sp>
      <cdr:nvSpPr>
        <cdr:cNvPr id="4" name="TextBox 4"/>
        <cdr:cNvSpPr txBox="1">
          <a:spLocks noChangeArrowheads="1"/>
        </cdr:cNvSpPr>
      </cdr:nvSpPr>
      <cdr:spPr>
        <a:xfrm>
          <a:off x="2390775" y="3705225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0.52675</cdr:x>
      <cdr:y>0.853</cdr:y>
    </cdr:from>
    <cdr:to>
      <cdr:x>0.5635</cdr:x>
      <cdr:y>0.89225</cdr:y>
    </cdr:to>
    <cdr:sp>
      <cdr:nvSpPr>
        <cdr:cNvPr id="5" name="TextBox 5"/>
        <cdr:cNvSpPr txBox="1">
          <a:spLocks noChangeArrowheads="1"/>
        </cdr:cNvSpPr>
      </cdr:nvSpPr>
      <cdr:spPr>
        <a:xfrm>
          <a:off x="4562475" y="5057775"/>
          <a:ext cx="314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0.58825</cdr:x>
      <cdr:y>0.7235</cdr:y>
    </cdr:from>
    <cdr:to>
      <cdr:x>0.636</cdr:x>
      <cdr:y>0.76275</cdr:y>
    </cdr:to>
    <cdr:sp>
      <cdr:nvSpPr>
        <cdr:cNvPr id="6" name="TextBox 6"/>
        <cdr:cNvSpPr txBox="1">
          <a:spLocks noChangeArrowheads="1"/>
        </cdr:cNvSpPr>
      </cdr:nvSpPr>
      <cdr:spPr>
        <a:xfrm>
          <a:off x="5095875" y="4286250"/>
          <a:ext cx="419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0.61925</cdr:x>
      <cdr:y>0.7625</cdr:y>
    </cdr:from>
    <cdr:to>
      <cdr:x>0.64825</cdr:x>
      <cdr:y>0.77675</cdr:y>
    </cdr:to>
    <cdr:sp>
      <cdr:nvSpPr>
        <cdr:cNvPr id="7" name="Line 8"/>
        <cdr:cNvSpPr>
          <a:spLocks/>
        </cdr:cNvSpPr>
      </cdr:nvSpPr>
      <cdr:spPr>
        <a:xfrm>
          <a:off x="5372100" y="4524375"/>
          <a:ext cx="2476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0.42525</cdr:x>
      <cdr:y>0.74825</cdr:y>
    </cdr:from>
    <cdr:to>
      <cdr:x>0.473</cdr:x>
      <cdr:y>0.7875</cdr:y>
    </cdr:to>
    <cdr:sp>
      <cdr:nvSpPr>
        <cdr:cNvPr id="1" name="TextBox 1"/>
        <cdr:cNvSpPr txBox="1">
          <a:spLocks noChangeArrowheads="1"/>
        </cdr:cNvSpPr>
      </cdr:nvSpPr>
      <cdr:spPr>
        <a:xfrm>
          <a:off x="3686175" y="4438650"/>
          <a:ext cx="419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2000</a:t>
          </a:r>
        </a:p>
      </cdr:txBody>
    </cdr:sp>
  </cdr:relSizeAnchor>
  <cdr:relSizeAnchor xmlns:cdr="http://schemas.openxmlformats.org/drawingml/2006/chartDrawing">
    <cdr:from>
      <cdr:x>0.39</cdr:x>
      <cdr:y>0.764</cdr:y>
    </cdr:from>
    <cdr:to>
      <cdr:x>0.42525</cdr:x>
      <cdr:y>0.78725</cdr:y>
    </cdr:to>
    <cdr:sp>
      <cdr:nvSpPr>
        <cdr:cNvPr id="2" name="Line 2"/>
        <cdr:cNvSpPr>
          <a:spLocks/>
        </cdr:cNvSpPr>
      </cdr:nvSpPr>
      <cdr:spPr>
        <a:xfrm flipH="1">
          <a:off x="3381375" y="4524375"/>
          <a:ext cx="3048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0.49675</cdr:x>
      <cdr:y>0.3145</cdr:y>
    </cdr:from>
    <cdr:to>
      <cdr:x>0.53775</cdr:x>
      <cdr:y>0.35375</cdr:y>
    </cdr:to>
    <cdr:sp>
      <cdr:nvSpPr>
        <cdr:cNvPr id="3" name="TextBox 3"/>
        <cdr:cNvSpPr txBox="1">
          <a:spLocks noChangeArrowheads="1"/>
        </cdr:cNvSpPr>
      </cdr:nvSpPr>
      <cdr:spPr>
        <a:xfrm>
          <a:off x="4305300" y="1857375"/>
          <a:ext cx="352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0.52125</cdr:x>
      <cdr:y>0.65975</cdr:y>
    </cdr:from>
    <cdr:to>
      <cdr:x>0.57225</cdr:x>
      <cdr:y>0.699</cdr:y>
    </cdr:to>
    <cdr:sp>
      <cdr:nvSpPr>
        <cdr:cNvPr id="4" name="TextBox 4"/>
        <cdr:cNvSpPr txBox="1">
          <a:spLocks noChangeArrowheads="1"/>
        </cdr:cNvSpPr>
      </cdr:nvSpPr>
      <cdr:spPr>
        <a:xfrm>
          <a:off x="4514850" y="3914775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0.52675</cdr:x>
      <cdr:y>0.853</cdr:y>
    </cdr:from>
    <cdr:to>
      <cdr:x>0.5635</cdr:x>
      <cdr:y>0.89225</cdr:y>
    </cdr:to>
    <cdr:sp>
      <cdr:nvSpPr>
        <cdr:cNvPr id="5" name="TextBox 5"/>
        <cdr:cNvSpPr txBox="1">
          <a:spLocks noChangeArrowheads="1"/>
        </cdr:cNvSpPr>
      </cdr:nvSpPr>
      <cdr:spPr>
        <a:xfrm>
          <a:off x="4562475" y="5057775"/>
          <a:ext cx="314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0.28375</cdr:x>
      <cdr:y>0.645</cdr:y>
    </cdr:from>
    <cdr:to>
      <cdr:x>0.337</cdr:x>
      <cdr:y>0.68575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3819525"/>
          <a:ext cx="466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2007
</a:t>
          </a:r>
        </a:p>
      </cdr:txBody>
    </cdr:sp>
  </cdr:relSizeAnchor>
  <cdr:relSizeAnchor xmlns:cdr="http://schemas.openxmlformats.org/drawingml/2006/chartDrawing">
    <cdr:from>
      <cdr:x>0.4975</cdr:x>
      <cdr:y>0.46475</cdr:y>
    </cdr:from>
    <cdr:to>
      <cdr:x>0.53525</cdr:x>
      <cdr:y>0.499</cdr:y>
    </cdr:to>
    <cdr:sp>
      <cdr:nvSpPr>
        <cdr:cNvPr id="2" name="TextBox 2"/>
        <cdr:cNvSpPr txBox="1">
          <a:spLocks noChangeArrowheads="1"/>
        </cdr:cNvSpPr>
      </cdr:nvSpPr>
      <cdr:spPr>
        <a:xfrm>
          <a:off x="4314825" y="2752725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0.54</cdr:x>
      <cdr:y>0.7455</cdr:y>
    </cdr:from>
    <cdr:to>
      <cdr:x>0.58875</cdr:x>
      <cdr:y>0.77975</cdr:y>
    </cdr:to>
    <cdr:sp>
      <cdr:nvSpPr>
        <cdr:cNvPr id="3" name="TextBox 3"/>
        <cdr:cNvSpPr txBox="1">
          <a:spLocks noChangeArrowheads="1"/>
        </cdr:cNvSpPr>
      </cdr:nvSpPr>
      <cdr:spPr>
        <a:xfrm>
          <a:off x="4676775" y="441960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0.243</cdr:x>
      <cdr:y>0.8675</cdr:y>
    </cdr:from>
    <cdr:to>
      <cdr:x>0.27625</cdr:x>
      <cdr:y>0.90175</cdr:y>
    </cdr:to>
    <cdr:sp>
      <cdr:nvSpPr>
        <cdr:cNvPr id="4" name="TextBox 4"/>
        <cdr:cNvSpPr txBox="1">
          <a:spLocks noChangeArrowheads="1"/>
        </cdr:cNvSpPr>
      </cdr:nvSpPr>
      <cdr:spPr>
        <a:xfrm>
          <a:off x="2105025" y="5143500"/>
          <a:ext cx="285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0.337</cdr:x>
      <cdr:y>0.67375</cdr:y>
    </cdr:from>
    <cdr:to>
      <cdr:x>0.40975</cdr:x>
      <cdr:y>0.741</cdr:y>
    </cdr:to>
    <cdr:sp>
      <cdr:nvSpPr>
        <cdr:cNvPr id="5" name="Line 5"/>
        <cdr:cNvSpPr>
          <a:spLocks/>
        </cdr:cNvSpPr>
      </cdr:nvSpPr>
      <cdr:spPr>
        <a:xfrm>
          <a:off x="2924175" y="3990975"/>
          <a:ext cx="628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0.181</cdr:x>
      <cdr:y>0.67375</cdr:y>
    </cdr:from>
    <cdr:to>
      <cdr:x>0.2785</cdr:x>
      <cdr:y>0.7645</cdr:y>
    </cdr:to>
    <cdr:sp>
      <cdr:nvSpPr>
        <cdr:cNvPr id="6" name="Line 6"/>
        <cdr:cNvSpPr>
          <a:spLocks/>
        </cdr:cNvSpPr>
      </cdr:nvSpPr>
      <cdr:spPr>
        <a:xfrm flipH="1">
          <a:off x="1562100" y="3990975"/>
          <a:ext cx="8477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0.68275</cdr:y>
    </cdr:from>
    <cdr:to>
      <cdr:x>0.36825</cdr:x>
      <cdr:y>0.7235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4048125"/>
          <a:ext cx="466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2006
</a:t>
          </a:r>
        </a:p>
      </cdr:txBody>
    </cdr:sp>
  </cdr:relSizeAnchor>
  <cdr:relSizeAnchor xmlns:cdr="http://schemas.openxmlformats.org/drawingml/2006/chartDrawing">
    <cdr:from>
      <cdr:x>0.49675</cdr:x>
      <cdr:y>0.46475</cdr:y>
    </cdr:from>
    <cdr:to>
      <cdr:x>0.53225</cdr:x>
      <cdr:y>0.499</cdr:y>
    </cdr:to>
    <cdr:sp>
      <cdr:nvSpPr>
        <cdr:cNvPr id="2" name="TextBox 2"/>
        <cdr:cNvSpPr txBox="1">
          <a:spLocks noChangeArrowheads="1"/>
        </cdr:cNvSpPr>
      </cdr:nvSpPr>
      <cdr:spPr>
        <a:xfrm>
          <a:off x="4305300" y="2752725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0.53925</cdr:x>
      <cdr:y>0.74275</cdr:y>
    </cdr:from>
    <cdr:to>
      <cdr:x>0.58575</cdr:x>
      <cdr:y>0.777</cdr:y>
    </cdr:to>
    <cdr:sp>
      <cdr:nvSpPr>
        <cdr:cNvPr id="3" name="TextBox 3"/>
        <cdr:cNvSpPr txBox="1">
          <a:spLocks noChangeArrowheads="1"/>
        </cdr:cNvSpPr>
      </cdr:nvSpPr>
      <cdr:spPr>
        <a:xfrm>
          <a:off x="4676775" y="440055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0.24225</cdr:x>
      <cdr:y>0.86325</cdr:y>
    </cdr:from>
    <cdr:to>
      <cdr:x>0.2745</cdr:x>
      <cdr:y>0.8975</cdr:y>
    </cdr:to>
    <cdr:sp>
      <cdr:nvSpPr>
        <cdr:cNvPr id="4" name="TextBox 4"/>
        <cdr:cNvSpPr txBox="1">
          <a:spLocks noChangeArrowheads="1"/>
        </cdr:cNvSpPr>
      </cdr:nvSpPr>
      <cdr:spPr>
        <a:xfrm>
          <a:off x="2095500" y="5114925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0.36375</cdr:x>
      <cdr:y>0.70525</cdr:y>
    </cdr:from>
    <cdr:to>
      <cdr:x>0.4365</cdr:x>
      <cdr:y>0.772</cdr:y>
    </cdr:to>
    <cdr:sp>
      <cdr:nvSpPr>
        <cdr:cNvPr id="5" name="Line 5"/>
        <cdr:cNvSpPr>
          <a:spLocks/>
        </cdr:cNvSpPr>
      </cdr:nvSpPr>
      <cdr:spPr>
        <a:xfrm>
          <a:off x="3152775" y="4181475"/>
          <a:ext cx="628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0.2105</cdr:x>
      <cdr:y>0.7045</cdr:y>
    </cdr:from>
    <cdr:to>
      <cdr:x>0.308</cdr:x>
      <cdr:y>0.7945</cdr:y>
    </cdr:to>
    <cdr:sp>
      <cdr:nvSpPr>
        <cdr:cNvPr id="6" name="Line 6"/>
        <cdr:cNvSpPr>
          <a:spLocks/>
        </cdr:cNvSpPr>
      </cdr:nvSpPr>
      <cdr:spPr>
        <a:xfrm flipH="1">
          <a:off x="1819275" y="4171950"/>
          <a:ext cx="8477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0.4665</cdr:x>
      <cdr:y>0.727</cdr:y>
    </cdr:from>
    <cdr:to>
      <cdr:x>0.51425</cdr:x>
      <cdr:y>0.79875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038600" y="4305300"/>
          <a:ext cx="4191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2005
</a:t>
          </a:r>
        </a:p>
      </cdr:txBody>
    </cdr:sp>
  </cdr:relSizeAnchor>
  <cdr:relSizeAnchor xmlns:cdr="http://schemas.openxmlformats.org/drawingml/2006/chartDrawing">
    <cdr:from>
      <cdr:x>0.49675</cdr:x>
      <cdr:y>0.46475</cdr:y>
    </cdr:from>
    <cdr:to>
      <cdr:x>0.53225</cdr:x>
      <cdr:y>0.499</cdr:y>
    </cdr:to>
    <cdr:sp>
      <cdr:nvSpPr>
        <cdr:cNvPr id="2" name="TextBox 2"/>
        <cdr:cNvSpPr txBox="1">
          <a:spLocks noChangeArrowheads="1"/>
        </cdr:cNvSpPr>
      </cdr:nvSpPr>
      <cdr:spPr>
        <a:xfrm>
          <a:off x="4305300" y="2752725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0.53925</cdr:x>
      <cdr:y>0.76825</cdr:y>
    </cdr:from>
    <cdr:to>
      <cdr:x>0.58475</cdr:x>
      <cdr:y>0.8025</cdr:y>
    </cdr:to>
    <cdr:sp>
      <cdr:nvSpPr>
        <cdr:cNvPr id="3" name="TextBox 3"/>
        <cdr:cNvSpPr txBox="1">
          <a:spLocks noChangeArrowheads="1"/>
        </cdr:cNvSpPr>
      </cdr:nvSpPr>
      <cdr:spPr>
        <a:xfrm>
          <a:off x="4676775" y="45529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0.24225</cdr:x>
      <cdr:y>0.86325</cdr:y>
    </cdr:from>
    <cdr:to>
      <cdr:x>0.27325</cdr:x>
      <cdr:y>0.8975</cdr:y>
    </cdr:to>
    <cdr:sp>
      <cdr:nvSpPr>
        <cdr:cNvPr id="4" name="TextBox 4"/>
        <cdr:cNvSpPr txBox="1">
          <a:spLocks noChangeArrowheads="1"/>
        </cdr:cNvSpPr>
      </cdr:nvSpPr>
      <cdr:spPr>
        <a:xfrm>
          <a:off x="2095500" y="511492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0.4195</cdr:x>
      <cdr:y>0.70525</cdr:y>
    </cdr:from>
    <cdr:to>
      <cdr:x>0.46225</cdr:x>
      <cdr:y>0.73525</cdr:y>
    </cdr:to>
    <cdr:sp>
      <cdr:nvSpPr>
        <cdr:cNvPr id="5" name="Line 6"/>
        <cdr:cNvSpPr>
          <a:spLocks/>
        </cdr:cNvSpPr>
      </cdr:nvSpPr>
      <cdr:spPr>
        <a:xfrm flipH="1" flipV="1">
          <a:off x="3638550" y="4181475"/>
          <a:ext cx="3714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0.519</cdr:x>
      <cdr:y>0.61325</cdr:y>
    </cdr:from>
    <cdr:to>
      <cdr:x>0.652</cdr:x>
      <cdr:y>0.7435</cdr:y>
    </cdr:to>
    <cdr:sp>
      <cdr:nvSpPr>
        <cdr:cNvPr id="6" name="Line 7"/>
        <cdr:cNvSpPr>
          <a:spLocks/>
        </cdr:cNvSpPr>
      </cdr:nvSpPr>
      <cdr:spPr>
        <a:xfrm flipV="1">
          <a:off x="4495800" y="3638550"/>
          <a:ext cx="11525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0.5535</cdr:x>
      <cdr:y>0.56375</cdr:y>
    </cdr:from>
    <cdr:to>
      <cdr:x>0.5935</cdr:x>
      <cdr:y>0.598</cdr:y>
    </cdr:to>
    <cdr:sp>
      <cdr:nvSpPr>
        <cdr:cNvPr id="1" name="TextBox 1"/>
        <cdr:cNvSpPr txBox="1">
          <a:spLocks noChangeArrowheads="1"/>
        </cdr:cNvSpPr>
      </cdr:nvSpPr>
      <cdr:spPr>
        <a:xfrm>
          <a:off x="4800600" y="33432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2004</a:t>
          </a:r>
        </a:p>
      </cdr:txBody>
    </cdr:sp>
  </cdr:relSizeAnchor>
  <cdr:relSizeAnchor xmlns:cdr="http://schemas.openxmlformats.org/drawingml/2006/chartDrawing">
    <cdr:from>
      <cdr:x>0.49775</cdr:x>
      <cdr:y>0.4645</cdr:y>
    </cdr:from>
    <cdr:to>
      <cdr:x>0.53325</cdr:x>
      <cdr:y>0.49875</cdr:y>
    </cdr:to>
    <cdr:sp>
      <cdr:nvSpPr>
        <cdr:cNvPr id="2" name="TextBox 2"/>
        <cdr:cNvSpPr txBox="1">
          <a:spLocks noChangeArrowheads="1"/>
        </cdr:cNvSpPr>
      </cdr:nvSpPr>
      <cdr:spPr>
        <a:xfrm>
          <a:off x="4314825" y="2752725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0.54025</cdr:x>
      <cdr:y>0.769</cdr:y>
    </cdr:from>
    <cdr:to>
      <cdr:x>0.58575</cdr:x>
      <cdr:y>0.80325</cdr:y>
    </cdr:to>
    <cdr:sp>
      <cdr:nvSpPr>
        <cdr:cNvPr id="3" name="TextBox 3"/>
        <cdr:cNvSpPr txBox="1">
          <a:spLocks noChangeArrowheads="1"/>
        </cdr:cNvSpPr>
      </cdr:nvSpPr>
      <cdr:spPr>
        <a:xfrm>
          <a:off x="4686300" y="456247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0.24325</cdr:x>
      <cdr:y>0.8645</cdr:y>
    </cdr:from>
    <cdr:to>
      <cdr:x>0.27425</cdr:x>
      <cdr:y>0.89875</cdr:y>
    </cdr:to>
    <cdr:sp>
      <cdr:nvSpPr>
        <cdr:cNvPr id="4" name="TextBox 4"/>
        <cdr:cNvSpPr txBox="1">
          <a:spLocks noChangeArrowheads="1"/>
        </cdr:cNvSpPr>
      </cdr:nvSpPr>
      <cdr:spPr>
        <a:xfrm>
          <a:off x="2105025" y="5124450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0.6025</cdr:x>
      <cdr:y>0.57725</cdr:y>
    </cdr:from>
    <cdr:to>
      <cdr:x>0.77725</cdr:x>
      <cdr:y>0.708</cdr:y>
    </cdr:to>
    <cdr:sp>
      <cdr:nvSpPr>
        <cdr:cNvPr id="5" name="Line 5"/>
        <cdr:cNvSpPr>
          <a:spLocks/>
        </cdr:cNvSpPr>
      </cdr:nvSpPr>
      <cdr:spPr>
        <a:xfrm>
          <a:off x="5219700" y="3419475"/>
          <a:ext cx="15144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0.4375</cdr:x>
      <cdr:y>0.5855</cdr:y>
    </cdr:from>
    <cdr:to>
      <cdr:x>0.55175</cdr:x>
      <cdr:y>0.67875</cdr:y>
    </cdr:to>
    <cdr:sp>
      <cdr:nvSpPr>
        <cdr:cNvPr id="6" name="Line 8"/>
        <cdr:cNvSpPr>
          <a:spLocks/>
        </cdr:cNvSpPr>
      </cdr:nvSpPr>
      <cdr:spPr>
        <a:xfrm flipH="1">
          <a:off x="3790950" y="3467100"/>
          <a:ext cx="9906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3"/>
  <sheetViews>
    <sheetView tabSelected="1" workbookViewId="0" topLeftCell="A1">
      <selection activeCell="M7" sqref="M7"/>
    </sheetView>
  </sheetViews>
  <sheetFormatPr defaultColWidth="9.140625" defaultRowHeight="12.75"/>
  <cols>
    <col min="1" max="13" width="6.421875" style="0" customWidth="1"/>
    <col min="14" max="18" width="8.00390625" style="0" customWidth="1"/>
    <col min="20" max="20" width="9.57421875" style="0" customWidth="1"/>
  </cols>
  <sheetData>
    <row r="1" spans="1:18" ht="12.7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9" t="s">
        <v>17</v>
      </c>
    </row>
    <row r="2" spans="1:18" ht="12.75">
      <c r="A2" s="10" t="s">
        <v>18</v>
      </c>
      <c r="B2" s="1">
        <f>COUNT(B8:B78)</f>
        <v>71</v>
      </c>
      <c r="C2" s="1">
        <f aca="true" t="shared" si="0" ref="C2:R2">COUNT(C8:C78)</f>
        <v>71</v>
      </c>
      <c r="D2" s="1">
        <f t="shared" si="0"/>
        <v>71</v>
      </c>
      <c r="E2" s="1">
        <f t="shared" si="0"/>
        <v>71</v>
      </c>
      <c r="F2" s="1">
        <f t="shared" si="0"/>
        <v>71</v>
      </c>
      <c r="G2" s="1">
        <f t="shared" si="0"/>
        <v>71</v>
      </c>
      <c r="H2" s="1">
        <f t="shared" si="0"/>
        <v>71</v>
      </c>
      <c r="I2" s="1">
        <f t="shared" si="0"/>
        <v>71</v>
      </c>
      <c r="J2" s="1">
        <f t="shared" si="0"/>
        <v>71</v>
      </c>
      <c r="K2" s="1">
        <f t="shared" si="0"/>
        <v>71</v>
      </c>
      <c r="L2" s="1">
        <f t="shared" si="0"/>
        <v>71</v>
      </c>
      <c r="M2" s="1">
        <f t="shared" si="0"/>
        <v>71</v>
      </c>
      <c r="N2" s="1">
        <f t="shared" si="0"/>
        <v>71</v>
      </c>
      <c r="O2" s="1">
        <f t="shared" si="0"/>
        <v>71</v>
      </c>
      <c r="P2" s="1">
        <f t="shared" si="0"/>
        <v>71</v>
      </c>
      <c r="Q2" s="1">
        <f t="shared" si="0"/>
        <v>70</v>
      </c>
      <c r="R2" s="1">
        <f t="shared" si="0"/>
        <v>71</v>
      </c>
    </row>
    <row r="3" spans="1:18" ht="12.75">
      <c r="A3" s="10" t="s">
        <v>19</v>
      </c>
      <c r="B3" s="2">
        <f>AVERAGE(B8:B78)</f>
        <v>8.825352112676056</v>
      </c>
      <c r="C3" s="2">
        <f aca="true" t="shared" si="1" ref="C3:R3">AVERAGE(C8:C78)</f>
        <v>8.595492957746476</v>
      </c>
      <c r="D3" s="2">
        <f t="shared" si="1"/>
        <v>9.582676056338027</v>
      </c>
      <c r="E3" s="2">
        <f t="shared" si="1"/>
        <v>7.530000000000001</v>
      </c>
      <c r="F3" s="2">
        <f t="shared" si="1"/>
        <v>6.904225352112677</v>
      </c>
      <c r="G3" s="2">
        <f t="shared" si="1"/>
        <v>7.117183098591549</v>
      </c>
      <c r="H3" s="2">
        <f t="shared" si="1"/>
        <v>7.545352112676055</v>
      </c>
      <c r="I3" s="2">
        <f t="shared" si="1"/>
        <v>6.888873239436619</v>
      </c>
      <c r="J3" s="2">
        <f t="shared" si="1"/>
        <v>7.191830985915493</v>
      </c>
      <c r="K3" s="2">
        <f t="shared" si="1"/>
        <v>6.256056338028169</v>
      </c>
      <c r="L3" s="2">
        <f t="shared" si="1"/>
        <v>7.998873239436618</v>
      </c>
      <c r="M3" s="2">
        <f t="shared" si="1"/>
        <v>8.741408450704228</v>
      </c>
      <c r="N3" s="2">
        <f t="shared" si="1"/>
        <v>93.17732394366199</v>
      </c>
      <c r="O3" s="2">
        <f t="shared" si="1"/>
        <v>51.35323943661972</v>
      </c>
      <c r="P3" s="2">
        <f t="shared" si="1"/>
        <v>41.90352112676055</v>
      </c>
      <c r="Q3" s="2">
        <f t="shared" si="1"/>
        <v>93.30685714285717</v>
      </c>
      <c r="R3" s="2">
        <f t="shared" si="1"/>
        <v>93.2567605633803</v>
      </c>
    </row>
    <row r="4" spans="1:18" ht="12.75">
      <c r="A4" s="10" t="s">
        <v>20</v>
      </c>
      <c r="B4" s="2">
        <f>MIN(B8:B79)</f>
        <v>2.06</v>
      </c>
      <c r="C4" s="2">
        <f aca="true" t="shared" si="2" ref="C4:R4">MIN(C8:C79)</f>
        <v>1.56</v>
      </c>
      <c r="D4" s="2">
        <f t="shared" si="2"/>
        <v>3.16</v>
      </c>
      <c r="E4" s="2">
        <f t="shared" si="2"/>
        <v>0.9</v>
      </c>
      <c r="F4" s="2">
        <f t="shared" si="2"/>
        <v>1.88</v>
      </c>
      <c r="G4" s="2">
        <f t="shared" si="2"/>
        <v>1.22</v>
      </c>
      <c r="H4" s="2">
        <f t="shared" si="2"/>
        <v>0.37</v>
      </c>
      <c r="I4" s="2">
        <f t="shared" si="2"/>
        <v>1.5</v>
      </c>
      <c r="J4" s="2">
        <f t="shared" si="2"/>
        <v>0.74</v>
      </c>
      <c r="K4" s="2">
        <f t="shared" si="2"/>
        <v>0</v>
      </c>
      <c r="L4" s="2">
        <f t="shared" si="2"/>
        <v>1.42</v>
      </c>
      <c r="M4" s="2">
        <f t="shared" si="2"/>
        <v>1.45</v>
      </c>
      <c r="N4" s="2">
        <f t="shared" si="2"/>
        <v>65.14999999999999</v>
      </c>
      <c r="O4" s="2">
        <f t="shared" si="2"/>
        <v>29.04</v>
      </c>
      <c r="P4" s="2">
        <f t="shared" si="2"/>
        <v>21.21</v>
      </c>
      <c r="Q4" s="2">
        <f t="shared" si="2"/>
        <v>61.47</v>
      </c>
      <c r="R4" s="2">
        <f t="shared" si="2"/>
        <v>59.309999999999995</v>
      </c>
    </row>
    <row r="5" spans="1:23" ht="12.75">
      <c r="A5" s="12" t="s">
        <v>21</v>
      </c>
      <c r="B5" s="3">
        <f>MAX(B8:B79)</f>
        <v>17.9</v>
      </c>
      <c r="C5" s="3">
        <f aca="true" t="shared" si="3" ref="C5:R5">MAX(C8:C79)</f>
        <v>19.8</v>
      </c>
      <c r="D5" s="3">
        <f t="shared" si="3"/>
        <v>19.13</v>
      </c>
      <c r="E5" s="3">
        <f t="shared" si="3"/>
        <v>15.64</v>
      </c>
      <c r="F5" s="3">
        <f t="shared" si="3"/>
        <v>23.24</v>
      </c>
      <c r="G5" s="3">
        <f t="shared" si="3"/>
        <v>20.44</v>
      </c>
      <c r="H5" s="3">
        <f t="shared" si="3"/>
        <v>16.18</v>
      </c>
      <c r="I5" s="3">
        <f t="shared" si="3"/>
        <v>21.64</v>
      </c>
      <c r="J5" s="3">
        <f t="shared" si="3"/>
        <v>24.31</v>
      </c>
      <c r="K5" s="3">
        <f t="shared" si="3"/>
        <v>16.67</v>
      </c>
      <c r="L5" s="3">
        <f t="shared" si="3"/>
        <v>23.93</v>
      </c>
      <c r="M5" s="3">
        <f t="shared" si="3"/>
        <v>18.61</v>
      </c>
      <c r="N5" s="3">
        <f t="shared" si="3"/>
        <v>128.73000000000002</v>
      </c>
      <c r="O5" s="3">
        <f t="shared" si="3"/>
        <v>72.8</v>
      </c>
      <c r="P5" s="3">
        <f t="shared" si="3"/>
        <v>72.32000000000001</v>
      </c>
      <c r="Q5" s="3">
        <f t="shared" si="3"/>
        <v>131.75</v>
      </c>
      <c r="R5" s="3">
        <f t="shared" si="3"/>
        <v>141.97</v>
      </c>
      <c r="T5" t="s">
        <v>25</v>
      </c>
      <c r="U5" t="s">
        <v>26</v>
      </c>
      <c r="V5" t="s">
        <v>27</v>
      </c>
      <c r="W5" t="s">
        <v>28</v>
      </c>
    </row>
    <row r="6" spans="1:18" ht="12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3" ht="12.75">
      <c r="A7" s="14">
        <v>2008</v>
      </c>
      <c r="B7" s="2">
        <v>7.72</v>
      </c>
      <c r="C7" s="2">
        <v>8.4</v>
      </c>
      <c r="D7" s="2">
        <v>12.21</v>
      </c>
      <c r="E7" s="2">
        <v>5.1</v>
      </c>
      <c r="F7" s="2">
        <v>6.66</v>
      </c>
      <c r="G7" s="2">
        <v>1.89</v>
      </c>
      <c r="H7" s="2">
        <v>3.61</v>
      </c>
      <c r="I7" s="2">
        <v>12.58</v>
      </c>
      <c r="J7" s="2">
        <v>1.78</v>
      </c>
      <c r="K7" s="2">
        <v>5.46</v>
      </c>
      <c r="L7" s="2">
        <v>5.22</v>
      </c>
      <c r="M7" s="2">
        <v>12.49</v>
      </c>
      <c r="N7" s="2">
        <f>SUM(B7:M7)</f>
        <v>83.11999999999999</v>
      </c>
      <c r="O7" s="2">
        <f>SUM(L8:M8,B7:E7)</f>
        <v>46.080000000000005</v>
      </c>
      <c r="P7" s="2">
        <f>SUM(F7:K7)</f>
        <v>31.980000000000004</v>
      </c>
      <c r="Q7" s="2">
        <f>SUM(F8:M8,B7:E7)</f>
        <v>78.09</v>
      </c>
      <c r="R7" s="11">
        <f>SUM(L8:M8,B7:K7)</f>
        <v>78.06</v>
      </c>
      <c r="T7" s="5">
        <f>PRODUCT(N7,2.54)</f>
        <v>211.12479999999996</v>
      </c>
      <c r="U7" s="5">
        <f>AVERAGE(T8:T78)</f>
        <v>236.67040281690137</v>
      </c>
      <c r="V7" s="5">
        <f>PRODUCT(P7,2.54)</f>
        <v>81.2292</v>
      </c>
      <c r="W7" s="5">
        <f>AVERAGE(V8:V78)</f>
        <v>106.43494366197186</v>
      </c>
    </row>
    <row r="8" spans="1:23" ht="12.75">
      <c r="A8" s="14">
        <v>2007</v>
      </c>
      <c r="B8" s="2">
        <v>6.15</v>
      </c>
      <c r="C8" s="2">
        <v>3.05</v>
      </c>
      <c r="D8" s="2">
        <v>5.78</v>
      </c>
      <c r="E8" s="2">
        <v>5.87</v>
      </c>
      <c r="F8" s="2">
        <v>1.93</v>
      </c>
      <c r="G8" s="2">
        <v>8.54</v>
      </c>
      <c r="H8" s="2">
        <v>8.49</v>
      </c>
      <c r="I8" s="2">
        <v>3.67</v>
      </c>
      <c r="J8" s="2">
        <v>2.29</v>
      </c>
      <c r="K8" s="2">
        <v>7.09</v>
      </c>
      <c r="L8" s="2">
        <v>4.94</v>
      </c>
      <c r="M8" s="2">
        <v>7.71</v>
      </c>
      <c r="N8" s="2">
        <f>SUM(B8:M8)</f>
        <v>65.50999999999999</v>
      </c>
      <c r="O8" s="2">
        <f>SUM(L9:M9,B8:E8)</f>
        <v>42.81999999999999</v>
      </c>
      <c r="P8" s="2">
        <f>SUM(F8:K8)</f>
        <v>32.010000000000005</v>
      </c>
      <c r="Q8" s="2">
        <f>SUM(F9:M9,B8:E8)</f>
        <v>81.53</v>
      </c>
      <c r="R8" s="11">
        <f>SUM(L9:M9,B8:K8)</f>
        <v>74.83</v>
      </c>
      <c r="T8" s="5">
        <f>PRODUCT(N8,2.54)</f>
        <v>166.39539999999997</v>
      </c>
      <c r="U8">
        <v>236.39</v>
      </c>
      <c r="V8" s="5">
        <f>PRODUCT(P8,2.54)</f>
        <v>81.30540000000002</v>
      </c>
      <c r="W8">
        <v>106.43</v>
      </c>
    </row>
    <row r="9" spans="1:23" ht="12.75">
      <c r="A9" s="14">
        <v>2006</v>
      </c>
      <c r="B9" s="2">
        <v>11.26</v>
      </c>
      <c r="C9" s="2">
        <v>3.42</v>
      </c>
      <c r="D9" s="2">
        <v>3.8</v>
      </c>
      <c r="E9" s="2">
        <v>5.41</v>
      </c>
      <c r="F9" s="2">
        <v>2.68</v>
      </c>
      <c r="G9" s="2">
        <v>5.86</v>
      </c>
      <c r="H9" s="2">
        <v>4.31</v>
      </c>
      <c r="I9" s="2">
        <v>6.46</v>
      </c>
      <c r="J9" s="2">
        <v>10.46</v>
      </c>
      <c r="K9" s="2">
        <v>8.94</v>
      </c>
      <c r="L9" s="2">
        <v>9.64</v>
      </c>
      <c r="M9" s="2">
        <v>12.33</v>
      </c>
      <c r="N9" s="2">
        <f>SUM(B9:M9)</f>
        <v>84.57000000000001</v>
      </c>
      <c r="O9" s="2">
        <f>SUM(L10:M10,B9:E9)</f>
        <v>41.39</v>
      </c>
      <c r="P9" s="2">
        <f>SUM(F9:K9)</f>
        <v>38.71</v>
      </c>
      <c r="Q9" s="2">
        <f>SUM(F10:M10,B9:E9)</f>
        <v>104.36000000000001</v>
      </c>
      <c r="R9" s="11">
        <f>SUM(L10:M10,B9:K9)</f>
        <v>80.1</v>
      </c>
      <c r="T9" s="5">
        <f>PRODUCT(N9,2.54)</f>
        <v>214.80780000000001</v>
      </c>
      <c r="U9">
        <v>236.39</v>
      </c>
      <c r="V9" s="5">
        <f>PRODUCT(P9,2.54)</f>
        <v>98.3234</v>
      </c>
      <c r="W9">
        <v>106.43</v>
      </c>
    </row>
    <row r="10" spans="1:23" ht="12.75">
      <c r="A10" s="14">
        <v>2005</v>
      </c>
      <c r="B10" s="2">
        <v>4.33</v>
      </c>
      <c r="C10" s="2">
        <v>7.39</v>
      </c>
      <c r="D10" s="2">
        <v>9.26</v>
      </c>
      <c r="E10" s="2">
        <v>9.46</v>
      </c>
      <c r="F10" s="2">
        <v>4.98</v>
      </c>
      <c r="G10" s="2">
        <v>20.44</v>
      </c>
      <c r="H10" s="2">
        <v>15.21</v>
      </c>
      <c r="I10" s="2">
        <v>16.11</v>
      </c>
      <c r="J10" s="2">
        <v>2.13</v>
      </c>
      <c r="K10" s="2">
        <v>4.1</v>
      </c>
      <c r="L10" s="2">
        <v>10.16</v>
      </c>
      <c r="M10" s="2">
        <v>7.34</v>
      </c>
      <c r="N10" s="2">
        <f>SUM(B10:M10)</f>
        <v>110.90999999999998</v>
      </c>
      <c r="O10" s="2">
        <f>SUM(L11:M11,B10:E10)</f>
        <v>54.089999999999996</v>
      </c>
      <c r="P10" s="2">
        <f>SUM(F10:K10)</f>
        <v>62.970000000000006</v>
      </c>
      <c r="Q10" s="2">
        <f>SUM(F11:M11,B10:E10)</f>
        <v>110.28</v>
      </c>
      <c r="R10" s="11">
        <f>SUM(L11:M11,B10:K10)</f>
        <v>117.05999999999999</v>
      </c>
      <c r="T10" s="5">
        <f aca="true" t="shared" si="4" ref="T10:T15">PRODUCT(N10,2.54)</f>
        <v>281.71139999999997</v>
      </c>
      <c r="U10">
        <v>236.39</v>
      </c>
      <c r="V10" s="5">
        <f>PRODUCT(P10,2.54)</f>
        <v>159.9438</v>
      </c>
      <c r="W10">
        <v>106.43</v>
      </c>
    </row>
    <row r="11" spans="1:23" ht="12.75">
      <c r="A11" s="14">
        <v>2004</v>
      </c>
      <c r="B11" s="2">
        <v>4.3</v>
      </c>
      <c r="C11" s="2">
        <v>7.3</v>
      </c>
      <c r="D11" s="2">
        <v>4.67</v>
      </c>
      <c r="E11" s="2">
        <v>5.21</v>
      </c>
      <c r="F11" s="2">
        <v>8.22</v>
      </c>
      <c r="G11" s="2">
        <v>7.85</v>
      </c>
      <c r="H11" s="2">
        <v>7.76</v>
      </c>
      <c r="I11" s="2">
        <v>5.88</v>
      </c>
      <c r="J11" s="2">
        <v>24.31</v>
      </c>
      <c r="K11" s="2">
        <v>2.17</v>
      </c>
      <c r="L11" s="2">
        <v>13.63</v>
      </c>
      <c r="M11" s="2">
        <v>10.02</v>
      </c>
      <c r="N11" s="2">
        <f aca="true" t="shared" si="5" ref="N11:N16">SUM(B11:M11)</f>
        <v>101.32</v>
      </c>
      <c r="O11" s="2">
        <f aca="true" t="shared" si="6" ref="O11:O16">SUM(L12:M12,B11:E11)</f>
        <v>41.03</v>
      </c>
      <c r="P11" s="2">
        <f aca="true" t="shared" si="7" ref="P11:P16">SUM(F11:K11)</f>
        <v>56.19</v>
      </c>
      <c r="Q11" s="2">
        <f aca="true" t="shared" si="8" ref="Q11:Q16">SUM(F12:M12,B11:E11)</f>
        <v>101.22</v>
      </c>
      <c r="R11" s="11">
        <f aca="true" t="shared" si="9" ref="R11:R16">SUM(L12:M12,B11:K11)</f>
        <v>97.22</v>
      </c>
      <c r="T11" s="5">
        <f t="shared" si="4"/>
        <v>257.3528</v>
      </c>
      <c r="U11">
        <v>236.39</v>
      </c>
      <c r="V11" s="5">
        <f aca="true" t="shared" si="10" ref="V11:V16">PRODUCT(P11,2.54)</f>
        <v>142.7226</v>
      </c>
      <c r="W11">
        <v>106.43</v>
      </c>
    </row>
    <row r="12" spans="1:23" ht="12.75">
      <c r="A12" s="14">
        <v>2003</v>
      </c>
      <c r="B12" s="2">
        <v>3.87</v>
      </c>
      <c r="C12" s="2">
        <v>10.96</v>
      </c>
      <c r="D12" s="2">
        <v>6.63</v>
      </c>
      <c r="E12" s="2">
        <v>8.99</v>
      </c>
      <c r="F12" s="2">
        <v>12.66</v>
      </c>
      <c r="G12" s="2">
        <v>11.7</v>
      </c>
      <c r="H12" s="2">
        <v>12.23</v>
      </c>
      <c r="I12" s="2">
        <v>11.59</v>
      </c>
      <c r="J12" s="2">
        <v>8.39</v>
      </c>
      <c r="K12" s="2">
        <v>3.62</v>
      </c>
      <c r="L12" s="2">
        <v>12.82</v>
      </c>
      <c r="M12" s="2">
        <v>6.73</v>
      </c>
      <c r="N12" s="2">
        <f t="shared" si="5"/>
        <v>110.19000000000001</v>
      </c>
      <c r="O12" s="2">
        <f t="shared" si="6"/>
        <v>49.27000000000001</v>
      </c>
      <c r="P12" s="2">
        <f t="shared" si="7"/>
        <v>60.190000000000005</v>
      </c>
      <c r="Q12" s="2">
        <f t="shared" si="8"/>
        <v>96.35000000000001</v>
      </c>
      <c r="R12" s="11">
        <f t="shared" si="9"/>
        <v>109.46000000000002</v>
      </c>
      <c r="T12" s="5">
        <f t="shared" si="4"/>
        <v>279.8826</v>
      </c>
      <c r="U12">
        <v>236.39</v>
      </c>
      <c r="V12" s="5">
        <f t="shared" si="10"/>
        <v>152.88260000000002</v>
      </c>
      <c r="W12">
        <v>106.43</v>
      </c>
    </row>
    <row r="13" spans="1:23" ht="12.75">
      <c r="A13" s="14">
        <v>2002</v>
      </c>
      <c r="B13" s="2">
        <v>8.21</v>
      </c>
      <c r="C13" s="2">
        <v>3.59</v>
      </c>
      <c r="D13" s="2">
        <v>9.91</v>
      </c>
      <c r="E13" s="6">
        <v>5.19</v>
      </c>
      <c r="F13" s="6">
        <v>7.99</v>
      </c>
      <c r="G13" s="6">
        <v>4.4</v>
      </c>
      <c r="H13" s="6">
        <v>3.3</v>
      </c>
      <c r="I13" s="2">
        <v>5.67</v>
      </c>
      <c r="J13" s="2">
        <v>18.64</v>
      </c>
      <c r="K13" s="2">
        <v>7.08</v>
      </c>
      <c r="L13" s="2">
        <v>8.45</v>
      </c>
      <c r="M13" s="2">
        <v>10.37</v>
      </c>
      <c r="N13" s="2">
        <f t="shared" si="5"/>
        <v>92.80000000000001</v>
      </c>
      <c r="O13" s="2">
        <f t="shared" si="6"/>
        <v>36.22</v>
      </c>
      <c r="P13" s="2">
        <f t="shared" si="7"/>
        <v>47.08</v>
      </c>
      <c r="Q13" s="2">
        <f t="shared" si="8"/>
        <v>74.94</v>
      </c>
      <c r="R13" s="11">
        <f t="shared" si="9"/>
        <v>83.3</v>
      </c>
      <c r="T13" s="5">
        <f t="shared" si="4"/>
        <v>235.71200000000005</v>
      </c>
      <c r="U13">
        <v>236.39</v>
      </c>
      <c r="V13" s="5">
        <f t="shared" si="10"/>
        <v>119.58319999999999</v>
      </c>
      <c r="W13">
        <v>106.43</v>
      </c>
    </row>
    <row r="14" spans="1:23" ht="12.75">
      <c r="A14" s="14">
        <v>2001</v>
      </c>
      <c r="B14" s="1">
        <v>7.73</v>
      </c>
      <c r="C14" s="1">
        <v>6.54</v>
      </c>
      <c r="D14" s="1">
        <v>7.25</v>
      </c>
      <c r="E14" s="4">
        <v>2.38</v>
      </c>
      <c r="F14" s="1">
        <v>4.24</v>
      </c>
      <c r="G14" s="1">
        <v>11.41</v>
      </c>
      <c r="H14" s="1">
        <v>4.81</v>
      </c>
      <c r="I14" s="4">
        <v>3.57</v>
      </c>
      <c r="J14" s="1">
        <v>9.11</v>
      </c>
      <c r="K14" s="4">
        <v>5.58</v>
      </c>
      <c r="L14" s="4">
        <v>4.84</v>
      </c>
      <c r="M14" s="4">
        <v>4.48</v>
      </c>
      <c r="N14" s="2">
        <f t="shared" si="5"/>
        <v>71.94</v>
      </c>
      <c r="O14" s="2">
        <f t="shared" si="6"/>
        <v>40.26</v>
      </c>
      <c r="P14" s="2">
        <f t="shared" si="7"/>
        <v>38.72</v>
      </c>
      <c r="Q14" s="2">
        <f t="shared" si="8"/>
        <v>61.47</v>
      </c>
      <c r="R14" s="11">
        <f t="shared" si="9"/>
        <v>78.97999999999999</v>
      </c>
      <c r="T14" s="5">
        <f t="shared" si="4"/>
        <v>182.7276</v>
      </c>
      <c r="U14">
        <v>236.39</v>
      </c>
      <c r="V14" s="5">
        <f t="shared" si="10"/>
        <v>98.3488</v>
      </c>
      <c r="W14">
        <v>106.43</v>
      </c>
    </row>
    <row r="15" spans="1:23" ht="12.75">
      <c r="A15" s="14">
        <v>2000</v>
      </c>
      <c r="B15" s="2">
        <v>7.7</v>
      </c>
      <c r="C15" s="1">
        <v>3.56</v>
      </c>
      <c r="D15" s="1">
        <v>7.18</v>
      </c>
      <c r="E15" s="1">
        <v>9.14</v>
      </c>
      <c r="F15" s="4">
        <v>2.48</v>
      </c>
      <c r="G15" s="2">
        <v>5.42</v>
      </c>
      <c r="H15" s="2">
        <v>3.99</v>
      </c>
      <c r="I15" s="2">
        <v>3.52</v>
      </c>
      <c r="J15" s="2">
        <v>5.8</v>
      </c>
      <c r="K15" s="2">
        <v>0</v>
      </c>
      <c r="L15" s="6">
        <v>11.97</v>
      </c>
      <c r="M15" s="6">
        <v>4.39</v>
      </c>
      <c r="N15" s="2">
        <f t="shared" si="5"/>
        <v>65.14999999999999</v>
      </c>
      <c r="O15" s="2">
        <f t="shared" si="6"/>
        <v>42.45</v>
      </c>
      <c r="P15" s="2">
        <f t="shared" si="7"/>
        <v>21.21</v>
      </c>
      <c r="Q15" s="2">
        <f t="shared" si="8"/>
        <v>76.44000000000001</v>
      </c>
      <c r="R15" s="11">
        <f t="shared" si="9"/>
        <v>63.660000000000004</v>
      </c>
      <c r="T15" s="5">
        <f t="shared" si="4"/>
        <v>165.481</v>
      </c>
      <c r="U15">
        <v>236.39</v>
      </c>
      <c r="V15" s="5">
        <f t="shared" si="10"/>
        <v>53.873400000000004</v>
      </c>
      <c r="W15">
        <v>106.43</v>
      </c>
    </row>
    <row r="16" spans="1:23" ht="12.75">
      <c r="A16" s="14">
        <v>1999</v>
      </c>
      <c r="B16" s="2">
        <v>12.82</v>
      </c>
      <c r="C16" s="2">
        <v>9</v>
      </c>
      <c r="D16" s="2">
        <v>7.64</v>
      </c>
      <c r="E16" s="2">
        <v>3.75</v>
      </c>
      <c r="F16" s="2">
        <v>7.45</v>
      </c>
      <c r="G16" s="2">
        <v>9.18</v>
      </c>
      <c r="H16" s="2">
        <v>3.75</v>
      </c>
      <c r="I16" s="2">
        <v>2.32</v>
      </c>
      <c r="J16" s="2">
        <v>3.27</v>
      </c>
      <c r="K16" s="2">
        <v>8.02</v>
      </c>
      <c r="L16" s="2">
        <v>9.38</v>
      </c>
      <c r="M16" s="2">
        <v>5.49</v>
      </c>
      <c r="N16" s="2">
        <f t="shared" si="5"/>
        <v>82.07</v>
      </c>
      <c r="O16" s="2">
        <f t="shared" si="6"/>
        <v>47.6</v>
      </c>
      <c r="P16" s="2">
        <f t="shared" si="7"/>
        <v>33.989999999999995</v>
      </c>
      <c r="Q16" s="2">
        <f t="shared" si="8"/>
        <v>71.33999999999999</v>
      </c>
      <c r="R16" s="11">
        <f t="shared" si="9"/>
        <v>81.58999999999999</v>
      </c>
      <c r="T16" s="5">
        <f aca="true" t="shared" si="11" ref="T16:T78">PRODUCT(N16,2.54)</f>
        <v>208.4578</v>
      </c>
      <c r="U16">
        <v>236.39</v>
      </c>
      <c r="V16" s="5">
        <f t="shared" si="10"/>
        <v>86.3346</v>
      </c>
      <c r="W16">
        <v>106.43</v>
      </c>
    </row>
    <row r="17" spans="1:23" ht="12.75">
      <c r="A17" s="14">
        <v>1998</v>
      </c>
      <c r="B17" s="2">
        <v>17.73</v>
      </c>
      <c r="C17" s="2">
        <v>11.43</v>
      </c>
      <c r="D17" s="2">
        <v>9.84</v>
      </c>
      <c r="E17" s="2">
        <v>13.66</v>
      </c>
      <c r="F17" s="2">
        <v>2.31</v>
      </c>
      <c r="G17" s="2">
        <v>8.56</v>
      </c>
      <c r="H17" s="2">
        <v>2.19</v>
      </c>
      <c r="I17" s="2">
        <v>3.44</v>
      </c>
      <c r="J17" s="2">
        <v>4.09</v>
      </c>
      <c r="K17" s="2">
        <v>3.15</v>
      </c>
      <c r="L17" s="2">
        <v>6.86</v>
      </c>
      <c r="M17" s="2">
        <v>7.53</v>
      </c>
      <c r="N17" s="2">
        <f aca="true" t="shared" si="12" ref="N17:N78">SUM(B17:M17)</f>
        <v>90.79</v>
      </c>
      <c r="O17" s="2">
        <f aca="true" t="shared" si="13" ref="O17:O78">SUM(L18:M18,B17:E17)</f>
        <v>63.989999999999995</v>
      </c>
      <c r="P17" s="2">
        <f aca="true" t="shared" si="14" ref="P17:P78">SUM(F17:K17)</f>
        <v>23.74</v>
      </c>
      <c r="Q17" s="2">
        <f aca="true" t="shared" si="15" ref="Q17:Q77">SUM(F18:M18,B17:E17)</f>
        <v>108.78</v>
      </c>
      <c r="R17" s="11">
        <f aca="true" t="shared" si="16" ref="R17:R78">SUM(L18:M18,B17:K17)</f>
        <v>87.73</v>
      </c>
      <c r="T17" s="5">
        <f t="shared" si="11"/>
        <v>230.60660000000001</v>
      </c>
      <c r="U17">
        <v>236.39</v>
      </c>
      <c r="V17" s="5">
        <f aca="true" t="shared" si="17" ref="V17:V78">PRODUCT(P17,2.54)</f>
        <v>60.2996</v>
      </c>
      <c r="W17">
        <v>106.43</v>
      </c>
    </row>
    <row r="18" spans="1:23" ht="12.75">
      <c r="A18" s="14">
        <v>1997</v>
      </c>
      <c r="B18" s="2">
        <v>9.86</v>
      </c>
      <c r="C18" s="2">
        <v>11.36</v>
      </c>
      <c r="D18" s="2">
        <v>11.2</v>
      </c>
      <c r="E18" s="2">
        <v>10.26</v>
      </c>
      <c r="F18" s="2">
        <v>9.26</v>
      </c>
      <c r="G18" s="2">
        <v>7.09</v>
      </c>
      <c r="H18" s="2">
        <v>10.97</v>
      </c>
      <c r="I18" s="2">
        <v>1.5</v>
      </c>
      <c r="J18" s="2">
        <v>8.73</v>
      </c>
      <c r="K18" s="2">
        <v>7.24</v>
      </c>
      <c r="L18" s="2">
        <v>5.22</v>
      </c>
      <c r="M18" s="2">
        <v>6.11</v>
      </c>
      <c r="N18" s="2">
        <f t="shared" si="12"/>
        <v>98.8</v>
      </c>
      <c r="O18" s="2">
        <f t="shared" si="13"/>
        <v>60.68</v>
      </c>
      <c r="P18" s="2">
        <f t="shared" si="14"/>
        <v>44.79</v>
      </c>
      <c r="Q18" s="2">
        <f t="shared" si="15"/>
        <v>107.69000000000001</v>
      </c>
      <c r="R18" s="11">
        <f t="shared" si="16"/>
        <v>105.47</v>
      </c>
      <c r="T18" s="5">
        <f t="shared" si="11"/>
        <v>250.952</v>
      </c>
      <c r="U18">
        <v>236.39</v>
      </c>
      <c r="V18" s="5">
        <f t="shared" si="17"/>
        <v>113.7666</v>
      </c>
      <c r="W18">
        <v>106.43</v>
      </c>
    </row>
    <row r="19" spans="1:23" ht="12.75">
      <c r="A19" s="14">
        <v>1996</v>
      </c>
      <c r="B19" s="2">
        <v>16.13</v>
      </c>
      <c r="C19" s="2">
        <v>6.21</v>
      </c>
      <c r="D19" s="2">
        <v>10.08</v>
      </c>
      <c r="E19" s="2">
        <v>7.7</v>
      </c>
      <c r="F19" s="2">
        <v>4.82</v>
      </c>
      <c r="G19" s="2">
        <v>8.63</v>
      </c>
      <c r="H19" s="2">
        <v>6.48</v>
      </c>
      <c r="I19" s="2">
        <v>7.09</v>
      </c>
      <c r="J19" s="2">
        <v>16.53</v>
      </c>
      <c r="K19" s="2">
        <v>3.46</v>
      </c>
      <c r="L19" s="2">
        <v>10.21</v>
      </c>
      <c r="M19" s="2">
        <v>7.79</v>
      </c>
      <c r="N19" s="2">
        <f t="shared" si="12"/>
        <v>105.13000000000001</v>
      </c>
      <c r="O19" s="2">
        <f t="shared" si="13"/>
        <v>54.81</v>
      </c>
      <c r="P19" s="2">
        <f t="shared" si="14"/>
        <v>47.01</v>
      </c>
      <c r="Q19" s="2">
        <f t="shared" si="15"/>
        <v>105.66999999999999</v>
      </c>
      <c r="R19" s="11">
        <f t="shared" si="16"/>
        <v>101.82000000000001</v>
      </c>
      <c r="T19" s="5">
        <f t="shared" si="11"/>
        <v>267.03020000000004</v>
      </c>
      <c r="U19">
        <v>236.39</v>
      </c>
      <c r="V19" s="5">
        <f t="shared" si="17"/>
        <v>119.4054</v>
      </c>
      <c r="W19">
        <v>106.43</v>
      </c>
    </row>
    <row r="20" spans="1:23" ht="12.75">
      <c r="A20" s="14">
        <v>1995</v>
      </c>
      <c r="B20" s="2">
        <v>10.42</v>
      </c>
      <c r="C20" s="2">
        <v>11.28</v>
      </c>
      <c r="D20" s="2">
        <v>6.38</v>
      </c>
      <c r="E20" s="2">
        <v>3.01</v>
      </c>
      <c r="F20" s="2">
        <v>6.45</v>
      </c>
      <c r="G20" s="2">
        <v>8.95</v>
      </c>
      <c r="H20" s="2">
        <v>5.57</v>
      </c>
      <c r="I20" s="2">
        <v>11.43</v>
      </c>
      <c r="J20" s="2">
        <v>4.09</v>
      </c>
      <c r="K20" s="2">
        <v>14.37</v>
      </c>
      <c r="L20" s="2">
        <v>9.1</v>
      </c>
      <c r="M20" s="2">
        <v>5.59</v>
      </c>
      <c r="N20" s="2">
        <f t="shared" si="12"/>
        <v>96.64</v>
      </c>
      <c r="O20" s="2">
        <f t="shared" si="13"/>
        <v>43.050000000000004</v>
      </c>
      <c r="P20" s="2">
        <f t="shared" si="14"/>
        <v>50.85999999999999</v>
      </c>
      <c r="Q20" s="2">
        <f t="shared" si="15"/>
        <v>98.94000000000001</v>
      </c>
      <c r="R20" s="11">
        <f t="shared" si="16"/>
        <v>93.91000000000003</v>
      </c>
      <c r="T20" s="5">
        <f t="shared" si="11"/>
        <v>245.4656</v>
      </c>
      <c r="U20">
        <v>236.39</v>
      </c>
      <c r="V20" s="5">
        <f t="shared" si="17"/>
        <v>129.18439999999998</v>
      </c>
      <c r="W20">
        <v>106.43</v>
      </c>
    </row>
    <row r="21" spans="1:23" ht="12.75">
      <c r="A21" s="14">
        <v>1994</v>
      </c>
      <c r="B21" s="2">
        <v>10.16</v>
      </c>
      <c r="C21" s="2">
        <v>9.5</v>
      </c>
      <c r="D21" s="2">
        <v>14.58</v>
      </c>
      <c r="E21" s="2">
        <v>9.86</v>
      </c>
      <c r="F21" s="2">
        <v>4.21</v>
      </c>
      <c r="G21" s="2">
        <v>10.57</v>
      </c>
      <c r="H21" s="2">
        <v>11.54</v>
      </c>
      <c r="I21" s="2">
        <v>12.7</v>
      </c>
      <c r="J21" s="2">
        <v>5.85</v>
      </c>
      <c r="K21" s="2">
        <v>11.02</v>
      </c>
      <c r="L21" s="2">
        <v>5.6</v>
      </c>
      <c r="M21" s="2">
        <v>6.36</v>
      </c>
      <c r="N21" s="2">
        <f t="shared" si="12"/>
        <v>111.94999999999999</v>
      </c>
      <c r="O21" s="2">
        <f t="shared" si="13"/>
        <v>61.81</v>
      </c>
      <c r="P21" s="2">
        <f t="shared" si="14"/>
        <v>55.89</v>
      </c>
      <c r="Q21" s="2">
        <f t="shared" si="15"/>
        <v>86.42999999999999</v>
      </c>
      <c r="R21" s="11">
        <f t="shared" si="16"/>
        <v>117.69999999999999</v>
      </c>
      <c r="T21" s="5">
        <f t="shared" si="11"/>
        <v>284.35299999999995</v>
      </c>
      <c r="U21">
        <v>236.39</v>
      </c>
      <c r="V21" s="5">
        <f t="shared" si="17"/>
        <v>141.9606</v>
      </c>
      <c r="W21">
        <v>106.43</v>
      </c>
    </row>
    <row r="22" spans="1:23" ht="12.75">
      <c r="A22" s="14">
        <v>1993</v>
      </c>
      <c r="B22" s="2">
        <v>9.57</v>
      </c>
      <c r="C22" s="2">
        <v>5.94</v>
      </c>
      <c r="D22" s="2">
        <v>12.07</v>
      </c>
      <c r="E22" s="2">
        <v>5.03</v>
      </c>
      <c r="F22" s="2">
        <v>5.71</v>
      </c>
      <c r="G22" s="2">
        <v>2.09</v>
      </c>
      <c r="H22" s="2">
        <v>2.14</v>
      </c>
      <c r="I22" s="2">
        <v>3.78</v>
      </c>
      <c r="J22" s="2">
        <v>7.12</v>
      </c>
      <c r="K22" s="2">
        <v>3.78</v>
      </c>
      <c r="L22" s="2">
        <v>9.54</v>
      </c>
      <c r="M22" s="2">
        <v>8.17</v>
      </c>
      <c r="N22" s="2">
        <f t="shared" si="12"/>
        <v>74.94</v>
      </c>
      <c r="O22" s="2">
        <f t="shared" si="13"/>
        <v>62.73</v>
      </c>
      <c r="P22" s="2">
        <f t="shared" si="14"/>
        <v>24.62</v>
      </c>
      <c r="Q22" s="2">
        <f t="shared" si="15"/>
        <v>114.69</v>
      </c>
      <c r="R22" s="11">
        <f t="shared" si="16"/>
        <v>87.35000000000001</v>
      </c>
      <c r="T22" s="5">
        <f t="shared" si="11"/>
        <v>190.3476</v>
      </c>
      <c r="U22">
        <v>236.39</v>
      </c>
      <c r="V22" s="5">
        <f t="shared" si="17"/>
        <v>62.534800000000004</v>
      </c>
      <c r="W22">
        <v>106.43</v>
      </c>
    </row>
    <row r="23" spans="1:23" ht="12.75">
      <c r="A23" s="14">
        <v>1992</v>
      </c>
      <c r="B23" s="2">
        <v>6.22</v>
      </c>
      <c r="C23" s="2">
        <v>9.3</v>
      </c>
      <c r="D23" s="2">
        <v>10.7</v>
      </c>
      <c r="E23" s="2">
        <v>5.64</v>
      </c>
      <c r="F23" s="2">
        <v>5.38</v>
      </c>
      <c r="G23" s="2">
        <v>11.39</v>
      </c>
      <c r="H23" s="2">
        <v>3.32</v>
      </c>
      <c r="I23" s="2">
        <v>15.94</v>
      </c>
      <c r="J23" s="2">
        <v>8.24</v>
      </c>
      <c r="K23" s="2">
        <v>7.69</v>
      </c>
      <c r="L23" s="2">
        <v>18.68</v>
      </c>
      <c r="M23" s="2">
        <v>11.44</v>
      </c>
      <c r="N23" s="2">
        <f t="shared" si="12"/>
        <v>113.94</v>
      </c>
      <c r="O23" s="2">
        <f t="shared" si="13"/>
        <v>50.980000000000004</v>
      </c>
      <c r="P23" s="2">
        <f t="shared" si="14"/>
        <v>51.96</v>
      </c>
      <c r="Q23" s="2">
        <f t="shared" si="15"/>
        <v>87.74000000000001</v>
      </c>
      <c r="R23" s="11">
        <f t="shared" si="16"/>
        <v>102.93999999999998</v>
      </c>
      <c r="T23" s="5">
        <f t="shared" si="11"/>
        <v>289.4076</v>
      </c>
      <c r="U23">
        <v>236.39</v>
      </c>
      <c r="V23" s="5">
        <f t="shared" si="17"/>
        <v>131.9784</v>
      </c>
      <c r="W23">
        <v>106.43</v>
      </c>
    </row>
    <row r="24" spans="1:23" ht="12.75">
      <c r="A24" s="14">
        <v>1991</v>
      </c>
      <c r="B24" s="2">
        <v>8.09</v>
      </c>
      <c r="C24" s="2">
        <v>6.85</v>
      </c>
      <c r="D24" s="2">
        <v>12.47</v>
      </c>
      <c r="E24" s="2">
        <v>10.98</v>
      </c>
      <c r="F24" s="2">
        <v>10.04</v>
      </c>
      <c r="G24" s="2">
        <v>4.56</v>
      </c>
      <c r="H24" s="2">
        <v>8.1</v>
      </c>
      <c r="I24" s="2">
        <v>11.42</v>
      </c>
      <c r="J24" s="2">
        <v>2.04</v>
      </c>
      <c r="K24" s="2">
        <v>0.6</v>
      </c>
      <c r="L24" s="2">
        <v>8.99</v>
      </c>
      <c r="M24" s="2">
        <v>10.13</v>
      </c>
      <c r="N24" s="2">
        <f t="shared" si="12"/>
        <v>94.27</v>
      </c>
      <c r="O24" s="2">
        <f t="shared" si="13"/>
        <v>55.260000000000005</v>
      </c>
      <c r="P24" s="2">
        <f t="shared" si="14"/>
        <v>36.76</v>
      </c>
      <c r="Q24" s="2">
        <f t="shared" si="15"/>
        <v>101.86999999999999</v>
      </c>
      <c r="R24" s="11">
        <f t="shared" si="16"/>
        <v>92.02000000000001</v>
      </c>
      <c r="T24" s="5">
        <f t="shared" si="11"/>
        <v>239.4458</v>
      </c>
      <c r="U24">
        <v>236.39</v>
      </c>
      <c r="V24" s="5">
        <f t="shared" si="17"/>
        <v>93.37039999999999</v>
      </c>
      <c r="W24">
        <v>106.43</v>
      </c>
    </row>
    <row r="25" spans="1:23" ht="12.75">
      <c r="A25" s="14">
        <v>1990</v>
      </c>
      <c r="B25" s="2">
        <v>8.8</v>
      </c>
      <c r="C25" s="2">
        <v>15.9</v>
      </c>
      <c r="D25" s="2">
        <v>13.42</v>
      </c>
      <c r="E25" s="2">
        <v>3.79</v>
      </c>
      <c r="F25" s="2">
        <v>9.18</v>
      </c>
      <c r="G25" s="2">
        <v>1.37</v>
      </c>
      <c r="H25" s="2">
        <v>11.85</v>
      </c>
      <c r="I25" s="2">
        <v>4.62</v>
      </c>
      <c r="J25" s="2">
        <v>5.91</v>
      </c>
      <c r="K25" s="2">
        <v>13.68</v>
      </c>
      <c r="L25" s="2">
        <v>3.55</v>
      </c>
      <c r="M25" s="2">
        <v>13.32</v>
      </c>
      <c r="N25" s="2">
        <f t="shared" si="12"/>
        <v>105.39000000000001</v>
      </c>
      <c r="O25" s="2">
        <f t="shared" si="13"/>
        <v>59.43</v>
      </c>
      <c r="P25" s="2">
        <f t="shared" si="14"/>
        <v>46.61</v>
      </c>
      <c r="Q25" s="2">
        <f t="shared" si="15"/>
        <v>131.75</v>
      </c>
      <c r="R25" s="11">
        <f t="shared" si="16"/>
        <v>106.03999999999999</v>
      </c>
      <c r="T25" s="5">
        <f t="shared" si="11"/>
        <v>267.6906</v>
      </c>
      <c r="U25">
        <v>236.39</v>
      </c>
      <c r="V25" s="5">
        <f t="shared" si="17"/>
        <v>118.3894</v>
      </c>
      <c r="W25">
        <v>106.43</v>
      </c>
    </row>
    <row r="26" spans="1:23" ht="12.75">
      <c r="A26" s="14">
        <v>1989</v>
      </c>
      <c r="B26" s="2">
        <v>6.54</v>
      </c>
      <c r="C26" s="2">
        <v>10.26</v>
      </c>
      <c r="D26" s="2">
        <v>8.14</v>
      </c>
      <c r="E26" s="2">
        <v>6.78</v>
      </c>
      <c r="F26" s="2">
        <v>8.33</v>
      </c>
      <c r="G26" s="2">
        <v>20.01</v>
      </c>
      <c r="H26" s="2">
        <v>14.96</v>
      </c>
      <c r="I26" s="2">
        <v>5.18</v>
      </c>
      <c r="J26" s="2">
        <v>16.78</v>
      </c>
      <c r="K26" s="2">
        <v>7.06</v>
      </c>
      <c r="L26" s="2">
        <v>9.23</v>
      </c>
      <c r="M26" s="2">
        <v>8.29</v>
      </c>
      <c r="N26" s="2">
        <f t="shared" si="12"/>
        <v>121.56000000000003</v>
      </c>
      <c r="O26" s="2">
        <f t="shared" si="13"/>
        <v>44.620000000000005</v>
      </c>
      <c r="P26" s="2">
        <f t="shared" si="14"/>
        <v>72.32000000000001</v>
      </c>
      <c r="Q26" s="2">
        <f t="shared" si="15"/>
        <v>73.56</v>
      </c>
      <c r="R26" s="11">
        <f t="shared" si="16"/>
        <v>116.94000000000003</v>
      </c>
      <c r="T26" s="5">
        <f t="shared" si="11"/>
        <v>308.76240000000007</v>
      </c>
      <c r="U26">
        <v>236.39</v>
      </c>
      <c r="V26" s="5">
        <f t="shared" si="17"/>
        <v>183.69280000000003</v>
      </c>
      <c r="W26">
        <v>106.43</v>
      </c>
    </row>
    <row r="27" spans="1:23" ht="12.75">
      <c r="A27" s="14">
        <v>1988</v>
      </c>
      <c r="B27" s="2">
        <v>10.37</v>
      </c>
      <c r="C27" s="2">
        <v>4.54</v>
      </c>
      <c r="D27" s="2">
        <v>5.01</v>
      </c>
      <c r="E27" s="2">
        <v>7.93</v>
      </c>
      <c r="F27" s="2">
        <v>3.61</v>
      </c>
      <c r="G27" s="2">
        <v>3.43</v>
      </c>
      <c r="H27" s="2">
        <v>5.25</v>
      </c>
      <c r="I27" s="2">
        <v>4.1</v>
      </c>
      <c r="J27" s="2">
        <v>7.64</v>
      </c>
      <c r="K27" s="2">
        <v>4.91</v>
      </c>
      <c r="L27" s="2">
        <v>7.71</v>
      </c>
      <c r="M27" s="2">
        <v>5.19</v>
      </c>
      <c r="N27" s="2">
        <f t="shared" si="12"/>
        <v>69.69</v>
      </c>
      <c r="O27" s="2">
        <f t="shared" si="13"/>
        <v>41.769999999999996</v>
      </c>
      <c r="P27" s="2">
        <f t="shared" si="14"/>
        <v>28.94</v>
      </c>
      <c r="Q27" s="2">
        <f t="shared" si="15"/>
        <v>73.53999999999999</v>
      </c>
      <c r="R27" s="11">
        <f t="shared" si="16"/>
        <v>70.71</v>
      </c>
      <c r="T27" s="5">
        <f t="shared" si="11"/>
        <v>177.0126</v>
      </c>
      <c r="U27">
        <v>236.39</v>
      </c>
      <c r="V27" s="5">
        <f t="shared" si="17"/>
        <v>73.50760000000001</v>
      </c>
      <c r="W27">
        <v>106.43</v>
      </c>
    </row>
    <row r="28" spans="1:23" ht="12.75">
      <c r="A28" s="14">
        <v>1987</v>
      </c>
      <c r="B28" s="2">
        <v>8.71</v>
      </c>
      <c r="C28" s="2">
        <v>9.38</v>
      </c>
      <c r="D28" s="2">
        <v>6.61</v>
      </c>
      <c r="E28" s="2">
        <v>4.66</v>
      </c>
      <c r="F28" s="2">
        <v>6.1</v>
      </c>
      <c r="G28" s="2">
        <v>5.65</v>
      </c>
      <c r="H28" s="2">
        <v>7.27</v>
      </c>
      <c r="I28" s="2">
        <v>2.65</v>
      </c>
      <c r="J28" s="2">
        <v>9.33</v>
      </c>
      <c r="K28" s="2">
        <v>0.77</v>
      </c>
      <c r="L28" s="2">
        <v>7.64</v>
      </c>
      <c r="M28" s="2">
        <v>6.28</v>
      </c>
      <c r="N28" s="2">
        <f t="shared" si="12"/>
        <v>75.05</v>
      </c>
      <c r="O28" s="2">
        <f t="shared" si="13"/>
        <v>53.74000000000001</v>
      </c>
      <c r="P28" s="2">
        <f t="shared" si="14"/>
        <v>31.77</v>
      </c>
      <c r="Q28" s="2">
        <f t="shared" si="15"/>
        <v>84.00999999999999</v>
      </c>
      <c r="R28" s="11">
        <f t="shared" si="16"/>
        <v>85.51</v>
      </c>
      <c r="T28" s="5">
        <f t="shared" si="11"/>
        <v>190.627</v>
      </c>
      <c r="U28">
        <v>236.39</v>
      </c>
      <c r="V28" s="5">
        <f t="shared" si="17"/>
        <v>80.6958</v>
      </c>
      <c r="W28">
        <v>106.43</v>
      </c>
    </row>
    <row r="29" spans="1:23" ht="12.75">
      <c r="A29" s="14">
        <v>1986</v>
      </c>
      <c r="B29" s="2">
        <v>2.38</v>
      </c>
      <c r="C29" s="2">
        <v>5.29</v>
      </c>
      <c r="D29" s="2">
        <v>5.22</v>
      </c>
      <c r="E29" s="2">
        <v>1.82</v>
      </c>
      <c r="F29" s="2">
        <v>5.96</v>
      </c>
      <c r="G29" s="2">
        <v>1.22</v>
      </c>
      <c r="H29" s="2">
        <v>3.41</v>
      </c>
      <c r="I29" s="2">
        <v>6.07</v>
      </c>
      <c r="J29" s="2">
        <v>3.54</v>
      </c>
      <c r="K29" s="2">
        <v>10.07</v>
      </c>
      <c r="L29" s="2">
        <v>14.09</v>
      </c>
      <c r="M29" s="2">
        <v>10.29</v>
      </c>
      <c r="N29" s="2">
        <f t="shared" si="12"/>
        <v>69.36000000000001</v>
      </c>
      <c r="O29" s="2">
        <f t="shared" si="13"/>
        <v>29.04</v>
      </c>
      <c r="P29" s="2">
        <f t="shared" si="14"/>
        <v>30.27</v>
      </c>
      <c r="Q29" s="2">
        <f t="shared" si="15"/>
        <v>65.58999999999999</v>
      </c>
      <c r="R29" s="11">
        <f t="shared" si="16"/>
        <v>59.309999999999995</v>
      </c>
      <c r="T29" s="5">
        <f t="shared" si="11"/>
        <v>176.17440000000005</v>
      </c>
      <c r="U29">
        <v>236.39</v>
      </c>
      <c r="V29" s="5">
        <f t="shared" si="17"/>
        <v>76.8858</v>
      </c>
      <c r="W29">
        <v>106.43</v>
      </c>
    </row>
    <row r="30" spans="1:23" ht="12.75">
      <c r="A30" s="14">
        <v>1985</v>
      </c>
      <c r="B30" s="2">
        <v>6.75</v>
      </c>
      <c r="C30" s="2">
        <v>7.08</v>
      </c>
      <c r="D30" s="2">
        <v>3.16</v>
      </c>
      <c r="E30" s="2">
        <v>4.55</v>
      </c>
      <c r="F30" s="2">
        <v>5.43</v>
      </c>
      <c r="G30" s="2">
        <v>5.65</v>
      </c>
      <c r="H30" s="2">
        <v>7.8</v>
      </c>
      <c r="I30" s="2">
        <v>9.78</v>
      </c>
      <c r="J30" s="2">
        <v>2.05</v>
      </c>
      <c r="K30" s="2">
        <v>5.84</v>
      </c>
      <c r="L30" s="2">
        <v>11.1</v>
      </c>
      <c r="M30" s="2">
        <v>3.23</v>
      </c>
      <c r="N30" s="2">
        <f t="shared" si="12"/>
        <v>72.42</v>
      </c>
      <c r="O30" s="2">
        <f t="shared" si="13"/>
        <v>33.54</v>
      </c>
      <c r="P30" s="2">
        <f t="shared" si="14"/>
        <v>36.55</v>
      </c>
      <c r="Q30" s="2">
        <f t="shared" si="15"/>
        <v>72.3</v>
      </c>
      <c r="R30" s="11">
        <f t="shared" si="16"/>
        <v>70.09</v>
      </c>
      <c r="T30" s="5">
        <f t="shared" si="11"/>
        <v>183.9468</v>
      </c>
      <c r="U30">
        <v>236.39</v>
      </c>
      <c r="V30" s="5">
        <f t="shared" si="17"/>
        <v>92.83699999999999</v>
      </c>
      <c r="W30">
        <v>106.43</v>
      </c>
    </row>
    <row r="31" spans="1:23" ht="12.75">
      <c r="A31" s="14">
        <v>1984</v>
      </c>
      <c r="B31" s="2">
        <v>5.53</v>
      </c>
      <c r="C31" s="2">
        <v>11.13</v>
      </c>
      <c r="D31" s="2">
        <v>7.92</v>
      </c>
      <c r="E31" s="2">
        <v>11.26</v>
      </c>
      <c r="F31" s="2">
        <v>8.92</v>
      </c>
      <c r="G31" s="2">
        <v>6.71</v>
      </c>
      <c r="H31" s="2">
        <v>9.15</v>
      </c>
      <c r="I31" s="2">
        <v>5.25</v>
      </c>
      <c r="J31" s="2">
        <v>0.77</v>
      </c>
      <c r="K31" s="2">
        <v>7.96</v>
      </c>
      <c r="L31" s="2">
        <v>7.55</v>
      </c>
      <c r="M31" s="2">
        <v>4.45</v>
      </c>
      <c r="N31" s="2">
        <f t="shared" si="12"/>
        <v>86.6</v>
      </c>
      <c r="O31" s="2">
        <f t="shared" si="13"/>
        <v>60.06</v>
      </c>
      <c r="P31" s="2">
        <f t="shared" si="14"/>
        <v>38.76</v>
      </c>
      <c r="Q31" s="2">
        <f t="shared" si="15"/>
        <v>99.9</v>
      </c>
      <c r="R31" s="11">
        <f t="shared" si="16"/>
        <v>98.82</v>
      </c>
      <c r="T31" s="5">
        <f t="shared" si="11"/>
        <v>219.964</v>
      </c>
      <c r="U31">
        <v>236.39</v>
      </c>
      <c r="V31" s="5">
        <f t="shared" si="17"/>
        <v>98.4504</v>
      </c>
      <c r="W31">
        <v>106.43</v>
      </c>
    </row>
    <row r="32" spans="1:23" ht="12.75">
      <c r="A32" s="14">
        <v>1983</v>
      </c>
      <c r="B32" s="2">
        <v>6.01</v>
      </c>
      <c r="C32" s="2">
        <v>10.4</v>
      </c>
      <c r="D32" s="2">
        <v>8.93</v>
      </c>
      <c r="E32" s="2">
        <v>13.47</v>
      </c>
      <c r="F32" s="2">
        <v>10.29</v>
      </c>
      <c r="G32" s="2">
        <v>6.97</v>
      </c>
      <c r="H32" s="2">
        <v>1.99</v>
      </c>
      <c r="I32" s="2">
        <v>3.7</v>
      </c>
      <c r="J32" s="2">
        <v>7.88</v>
      </c>
      <c r="K32" s="2">
        <v>9.01</v>
      </c>
      <c r="L32" s="2">
        <v>10.5</v>
      </c>
      <c r="M32" s="2">
        <v>13.72</v>
      </c>
      <c r="N32" s="2">
        <f t="shared" si="12"/>
        <v>102.87</v>
      </c>
      <c r="O32" s="2">
        <f t="shared" si="13"/>
        <v>66.84</v>
      </c>
      <c r="P32" s="2">
        <f t="shared" si="14"/>
        <v>39.839999999999996</v>
      </c>
      <c r="Q32" s="2">
        <f t="shared" si="15"/>
        <v>98.46000000000001</v>
      </c>
      <c r="R32" s="11">
        <f t="shared" si="16"/>
        <v>106.67999999999999</v>
      </c>
      <c r="T32" s="5">
        <f t="shared" si="11"/>
        <v>261.2898</v>
      </c>
      <c r="U32">
        <v>236.39</v>
      </c>
      <c r="V32" s="5">
        <f t="shared" si="17"/>
        <v>101.19359999999999</v>
      </c>
      <c r="W32">
        <v>106.43</v>
      </c>
    </row>
    <row r="33" spans="1:23" ht="12.75">
      <c r="A33" s="14">
        <v>1982</v>
      </c>
      <c r="B33" s="2">
        <v>12.11</v>
      </c>
      <c r="C33" s="2">
        <v>10.23</v>
      </c>
      <c r="D33" s="2">
        <v>4.12</v>
      </c>
      <c r="E33" s="2">
        <v>7.31</v>
      </c>
      <c r="F33" s="2">
        <v>3.82</v>
      </c>
      <c r="G33" s="2">
        <v>5.44</v>
      </c>
      <c r="H33" s="2">
        <v>7.46</v>
      </c>
      <c r="I33" s="2">
        <v>2.87</v>
      </c>
      <c r="J33" s="2">
        <v>6.14</v>
      </c>
      <c r="K33" s="2">
        <v>5.89</v>
      </c>
      <c r="L33" s="2">
        <v>11.42</v>
      </c>
      <c r="M33" s="2">
        <v>16.61</v>
      </c>
      <c r="N33" s="2">
        <f t="shared" si="12"/>
        <v>93.42</v>
      </c>
      <c r="O33" s="2">
        <f t="shared" si="13"/>
        <v>47.87</v>
      </c>
      <c r="P33" s="2">
        <f t="shared" si="14"/>
        <v>31.62</v>
      </c>
      <c r="Q33" s="2">
        <f t="shared" si="15"/>
        <v>84.68</v>
      </c>
      <c r="R33" s="11">
        <f t="shared" si="16"/>
        <v>79.49</v>
      </c>
      <c r="T33" s="5">
        <f t="shared" si="11"/>
        <v>237.2868</v>
      </c>
      <c r="U33">
        <v>236.39</v>
      </c>
      <c r="V33" s="5">
        <f t="shared" si="17"/>
        <v>80.3148</v>
      </c>
      <c r="W33">
        <v>106.43</v>
      </c>
    </row>
    <row r="34" spans="1:23" ht="12.75">
      <c r="A34" s="14">
        <v>1981</v>
      </c>
      <c r="B34" s="2">
        <v>2.06</v>
      </c>
      <c r="C34" s="2">
        <v>10.7</v>
      </c>
      <c r="D34" s="2">
        <v>5.86</v>
      </c>
      <c r="E34" s="2">
        <v>5.26</v>
      </c>
      <c r="F34" s="2">
        <v>10.58</v>
      </c>
      <c r="G34" s="2">
        <v>4.84</v>
      </c>
      <c r="H34" s="2">
        <v>6.03</v>
      </c>
      <c r="I34" s="2">
        <v>2.28</v>
      </c>
      <c r="J34" s="2">
        <v>7.31</v>
      </c>
      <c r="K34" s="2">
        <v>5.77</v>
      </c>
      <c r="L34" s="2">
        <v>5.77</v>
      </c>
      <c r="M34" s="2">
        <v>8.33</v>
      </c>
      <c r="N34" s="2">
        <f t="shared" si="12"/>
        <v>74.78999999999999</v>
      </c>
      <c r="O34" s="2">
        <f t="shared" si="13"/>
        <v>31.979999999999997</v>
      </c>
      <c r="P34" s="2">
        <f t="shared" si="14"/>
        <v>36.81</v>
      </c>
      <c r="Q34" s="2">
        <f t="shared" si="15"/>
        <v>69.18</v>
      </c>
      <c r="R34" s="11">
        <f t="shared" si="16"/>
        <v>68.78999999999999</v>
      </c>
      <c r="T34" s="5">
        <f t="shared" si="11"/>
        <v>189.96659999999997</v>
      </c>
      <c r="U34">
        <v>236.39</v>
      </c>
      <c r="V34" s="5">
        <f t="shared" si="17"/>
        <v>93.49740000000001</v>
      </c>
      <c r="W34">
        <v>106.43</v>
      </c>
    </row>
    <row r="35" spans="1:23" ht="12.75">
      <c r="A35" s="14">
        <v>1980</v>
      </c>
      <c r="B35" s="2">
        <v>9.99</v>
      </c>
      <c r="C35" s="2">
        <v>3.24</v>
      </c>
      <c r="D35" s="2">
        <v>18.78</v>
      </c>
      <c r="E35" s="2">
        <v>9.69</v>
      </c>
      <c r="F35" s="2">
        <v>9.68</v>
      </c>
      <c r="G35" s="2">
        <v>5.53</v>
      </c>
      <c r="H35" s="2">
        <v>3.43</v>
      </c>
      <c r="I35" s="2">
        <v>6.02</v>
      </c>
      <c r="J35" s="2">
        <v>8.4</v>
      </c>
      <c r="K35" s="2">
        <v>4.14</v>
      </c>
      <c r="L35" s="2">
        <v>5.71</v>
      </c>
      <c r="M35" s="2">
        <v>2.39</v>
      </c>
      <c r="N35" s="2">
        <f t="shared" si="12"/>
        <v>87</v>
      </c>
      <c r="O35" s="2">
        <f t="shared" si="13"/>
        <v>58.68</v>
      </c>
      <c r="P35" s="2">
        <f t="shared" si="14"/>
        <v>37.2</v>
      </c>
      <c r="Q35" s="2">
        <f t="shared" si="15"/>
        <v>117.59999999999998</v>
      </c>
      <c r="R35" s="11">
        <f t="shared" si="16"/>
        <v>95.88000000000001</v>
      </c>
      <c r="T35" s="5">
        <f t="shared" si="11"/>
        <v>220.98</v>
      </c>
      <c r="U35">
        <v>236.39</v>
      </c>
      <c r="V35" s="5">
        <f t="shared" si="17"/>
        <v>94.48800000000001</v>
      </c>
      <c r="W35">
        <v>106.43</v>
      </c>
    </row>
    <row r="36" spans="1:23" ht="12.75">
      <c r="A36" s="14">
        <v>1979</v>
      </c>
      <c r="B36" s="2">
        <v>12.85</v>
      </c>
      <c r="C36" s="2">
        <v>9.84</v>
      </c>
      <c r="D36" s="2">
        <v>16.11</v>
      </c>
      <c r="E36" s="2">
        <v>14.03</v>
      </c>
      <c r="F36" s="2">
        <v>13.52</v>
      </c>
      <c r="G36" s="2">
        <v>3.17</v>
      </c>
      <c r="H36" s="2">
        <v>13.25</v>
      </c>
      <c r="I36" s="2">
        <v>8.5</v>
      </c>
      <c r="J36" s="2">
        <v>15.19</v>
      </c>
      <c r="K36" s="2">
        <v>5.29</v>
      </c>
      <c r="L36" s="2">
        <v>13.9</v>
      </c>
      <c r="M36" s="2">
        <v>3.08</v>
      </c>
      <c r="N36" s="2">
        <f t="shared" si="12"/>
        <v>128.73000000000002</v>
      </c>
      <c r="O36" s="2">
        <f t="shared" si="13"/>
        <v>71.8</v>
      </c>
      <c r="P36" s="2">
        <f t="shared" si="14"/>
        <v>58.919999999999995</v>
      </c>
      <c r="Q36" s="2">
        <f t="shared" si="15"/>
        <v>100.48</v>
      </c>
      <c r="R36" s="11">
        <f t="shared" si="16"/>
        <v>130.72</v>
      </c>
      <c r="T36" s="5">
        <f t="shared" si="11"/>
        <v>326.97420000000005</v>
      </c>
      <c r="U36">
        <v>236.39</v>
      </c>
      <c r="V36" s="5">
        <f t="shared" si="17"/>
        <v>149.65679999999998</v>
      </c>
      <c r="W36">
        <v>106.43</v>
      </c>
    </row>
    <row r="37" spans="1:23" ht="12.75">
      <c r="A37" s="14">
        <v>1978</v>
      </c>
      <c r="B37" s="2">
        <v>12.87</v>
      </c>
      <c r="C37" s="2">
        <v>1.56</v>
      </c>
      <c r="D37" s="2">
        <v>7.84</v>
      </c>
      <c r="E37" s="2">
        <v>3.91</v>
      </c>
      <c r="F37" s="2">
        <v>7.5</v>
      </c>
      <c r="G37" s="2">
        <v>3.4</v>
      </c>
      <c r="H37" s="2">
        <v>3.47</v>
      </c>
      <c r="I37" s="2">
        <v>12.41</v>
      </c>
      <c r="J37" s="2">
        <v>1.49</v>
      </c>
      <c r="K37" s="2">
        <v>0.41</v>
      </c>
      <c r="L37" s="2">
        <v>6.43</v>
      </c>
      <c r="M37" s="2">
        <v>12.54</v>
      </c>
      <c r="N37" s="2">
        <f t="shared" si="12"/>
        <v>73.82999999999998</v>
      </c>
      <c r="O37" s="2">
        <f t="shared" si="13"/>
        <v>49.78</v>
      </c>
      <c r="P37" s="2">
        <f t="shared" si="14"/>
        <v>28.68</v>
      </c>
      <c r="Q37" s="2">
        <f t="shared" si="15"/>
        <v>86.54</v>
      </c>
      <c r="R37" s="11">
        <f t="shared" si="16"/>
        <v>78.46</v>
      </c>
      <c r="T37" s="5">
        <f t="shared" si="11"/>
        <v>187.52819999999997</v>
      </c>
      <c r="U37">
        <v>236.39</v>
      </c>
      <c r="V37" s="5">
        <f t="shared" si="17"/>
        <v>72.8472</v>
      </c>
      <c r="W37">
        <v>106.43</v>
      </c>
    </row>
    <row r="38" spans="1:23" ht="12.75">
      <c r="A38" s="14">
        <v>1977</v>
      </c>
      <c r="B38" s="2">
        <v>6.86</v>
      </c>
      <c r="C38" s="2">
        <v>3.35</v>
      </c>
      <c r="D38" s="2">
        <v>17.11</v>
      </c>
      <c r="E38" s="2">
        <v>9.77</v>
      </c>
      <c r="F38" s="2">
        <v>4.99</v>
      </c>
      <c r="G38" s="2">
        <v>4.56</v>
      </c>
      <c r="H38" s="2">
        <v>2.01</v>
      </c>
      <c r="I38" s="2">
        <v>5.54</v>
      </c>
      <c r="J38" s="2">
        <v>11.44</v>
      </c>
      <c r="K38" s="2">
        <v>8.22</v>
      </c>
      <c r="L38" s="2">
        <v>15.08</v>
      </c>
      <c r="M38" s="2">
        <v>8.52</v>
      </c>
      <c r="N38" s="2">
        <f t="shared" si="12"/>
        <v>97.45</v>
      </c>
      <c r="O38" s="2">
        <f t="shared" si="13"/>
        <v>50.03</v>
      </c>
      <c r="P38" s="2">
        <f t="shared" si="14"/>
        <v>36.76</v>
      </c>
      <c r="Q38" s="2">
        <f t="shared" si="15"/>
        <v>109.63999999999999</v>
      </c>
      <c r="R38" s="11">
        <f t="shared" si="16"/>
        <v>86.79</v>
      </c>
      <c r="T38" s="5">
        <f t="shared" si="11"/>
        <v>247.52300000000002</v>
      </c>
      <c r="U38">
        <v>236.39</v>
      </c>
      <c r="V38" s="5">
        <f t="shared" si="17"/>
        <v>93.37039999999999</v>
      </c>
      <c r="W38">
        <v>106.43</v>
      </c>
    </row>
    <row r="39" spans="1:23" ht="12.75">
      <c r="A39" s="14">
        <v>1976</v>
      </c>
      <c r="B39" s="2">
        <v>10.43</v>
      </c>
      <c r="C39" s="2">
        <v>4.26</v>
      </c>
      <c r="D39" s="2">
        <v>15.41</v>
      </c>
      <c r="E39" s="2">
        <v>0.9</v>
      </c>
      <c r="F39" s="2">
        <v>23.24</v>
      </c>
      <c r="G39" s="2">
        <v>6.76</v>
      </c>
      <c r="H39" s="2">
        <v>4.86</v>
      </c>
      <c r="I39" s="2">
        <v>5.66</v>
      </c>
      <c r="J39" s="2">
        <v>5.95</v>
      </c>
      <c r="K39" s="2">
        <v>13.14</v>
      </c>
      <c r="L39" s="2">
        <v>3.71</v>
      </c>
      <c r="M39" s="2">
        <v>9.23</v>
      </c>
      <c r="N39" s="2">
        <f t="shared" si="12"/>
        <v>103.55</v>
      </c>
      <c r="O39" s="2">
        <f t="shared" si="13"/>
        <v>50.99999999999999</v>
      </c>
      <c r="P39" s="2">
        <f t="shared" si="14"/>
        <v>59.61</v>
      </c>
      <c r="Q39" s="2">
        <f t="shared" si="15"/>
        <v>99.35000000000001</v>
      </c>
      <c r="R39" s="11">
        <f t="shared" si="16"/>
        <v>110.61</v>
      </c>
      <c r="T39" s="5">
        <f t="shared" si="11"/>
        <v>263.017</v>
      </c>
      <c r="U39">
        <v>236.39</v>
      </c>
      <c r="V39" s="5">
        <f t="shared" si="17"/>
        <v>151.4094</v>
      </c>
      <c r="W39">
        <v>106.43</v>
      </c>
    </row>
    <row r="40" spans="1:23" ht="12.75">
      <c r="A40" s="14">
        <v>1975</v>
      </c>
      <c r="B40" s="2">
        <v>10</v>
      </c>
      <c r="C40" s="2">
        <v>15.92</v>
      </c>
      <c r="D40" s="2">
        <v>18.7</v>
      </c>
      <c r="E40" s="2">
        <v>1.9</v>
      </c>
      <c r="F40" s="2">
        <v>8.66</v>
      </c>
      <c r="G40" s="2">
        <v>6.08</v>
      </c>
      <c r="H40" s="2">
        <v>3.87</v>
      </c>
      <c r="I40" s="2">
        <v>5.44</v>
      </c>
      <c r="J40" s="2">
        <v>14.21</v>
      </c>
      <c r="K40" s="2">
        <v>10.09</v>
      </c>
      <c r="L40" s="2">
        <v>10.89</v>
      </c>
      <c r="M40" s="2">
        <v>9.11</v>
      </c>
      <c r="N40" s="2">
        <f t="shared" si="12"/>
        <v>114.87</v>
      </c>
      <c r="O40" s="2">
        <f t="shared" si="13"/>
        <v>62.46999999999999</v>
      </c>
      <c r="P40" s="2">
        <f t="shared" si="14"/>
        <v>48.35000000000001</v>
      </c>
      <c r="Q40" s="2">
        <f t="shared" si="15"/>
        <v>111.77000000000001</v>
      </c>
      <c r="R40" s="11">
        <f t="shared" si="16"/>
        <v>110.82</v>
      </c>
      <c r="T40" s="5">
        <f t="shared" si="11"/>
        <v>291.76980000000003</v>
      </c>
      <c r="U40">
        <v>236.39</v>
      </c>
      <c r="V40" s="5">
        <f t="shared" si="17"/>
        <v>122.80900000000003</v>
      </c>
      <c r="W40">
        <v>106.43</v>
      </c>
    </row>
    <row r="41" spans="1:23" ht="12.75">
      <c r="A41" s="14">
        <v>1974</v>
      </c>
      <c r="B41" s="2">
        <v>11.37</v>
      </c>
      <c r="C41" s="2">
        <v>11.38</v>
      </c>
      <c r="D41" s="2">
        <v>7.02</v>
      </c>
      <c r="E41" s="2">
        <v>13.34</v>
      </c>
      <c r="F41" s="2">
        <v>14.46</v>
      </c>
      <c r="G41" s="2">
        <v>6.69</v>
      </c>
      <c r="H41" s="2">
        <v>9.63</v>
      </c>
      <c r="I41" s="2">
        <v>10.23</v>
      </c>
      <c r="J41" s="2">
        <v>5.35</v>
      </c>
      <c r="K41" s="2">
        <v>2.94</v>
      </c>
      <c r="L41" s="2">
        <v>8.45</v>
      </c>
      <c r="M41" s="2">
        <v>7.5</v>
      </c>
      <c r="N41" s="2">
        <f t="shared" si="12"/>
        <v>108.36</v>
      </c>
      <c r="O41" s="2">
        <f t="shared" si="13"/>
        <v>70.97</v>
      </c>
      <c r="P41" s="2">
        <f t="shared" si="14"/>
        <v>49.300000000000004</v>
      </c>
      <c r="Q41" s="2">
        <f t="shared" si="15"/>
        <v>114.72</v>
      </c>
      <c r="R41" s="11">
        <f t="shared" si="16"/>
        <v>120.27</v>
      </c>
      <c r="T41" s="5">
        <f t="shared" si="11"/>
        <v>275.2344</v>
      </c>
      <c r="U41">
        <v>236.39</v>
      </c>
      <c r="V41" s="5">
        <f t="shared" si="17"/>
        <v>125.22200000000001</v>
      </c>
      <c r="W41">
        <v>106.43</v>
      </c>
    </row>
    <row r="42" spans="1:23" ht="12.75">
      <c r="A42" s="14">
        <v>1973</v>
      </c>
      <c r="B42" s="2">
        <v>8.38</v>
      </c>
      <c r="C42" s="2">
        <v>7.86</v>
      </c>
      <c r="D42" s="2">
        <v>17.02</v>
      </c>
      <c r="E42" s="2">
        <v>11.13</v>
      </c>
      <c r="F42" s="2">
        <v>15.78</v>
      </c>
      <c r="G42" s="2">
        <v>7.36</v>
      </c>
      <c r="H42" s="2">
        <v>6.81</v>
      </c>
      <c r="I42" s="2">
        <v>5.78</v>
      </c>
      <c r="J42" s="2">
        <v>5.75</v>
      </c>
      <c r="K42" s="2">
        <v>2.27</v>
      </c>
      <c r="L42" s="2">
        <v>9.25</v>
      </c>
      <c r="M42" s="2">
        <v>18.61</v>
      </c>
      <c r="N42" s="2">
        <f t="shared" si="12"/>
        <v>116.00000000000001</v>
      </c>
      <c r="O42" s="2">
        <f t="shared" si="13"/>
        <v>67.46</v>
      </c>
      <c r="P42" s="2">
        <f t="shared" si="14"/>
        <v>43.75</v>
      </c>
      <c r="Q42" s="2">
        <f t="shared" si="15"/>
        <v>111.57</v>
      </c>
      <c r="R42" s="11">
        <f t="shared" si="16"/>
        <v>111.21</v>
      </c>
      <c r="T42" s="5">
        <f t="shared" si="11"/>
        <v>294.64000000000004</v>
      </c>
      <c r="U42">
        <v>236.39</v>
      </c>
      <c r="V42" s="5">
        <f t="shared" si="17"/>
        <v>111.125</v>
      </c>
      <c r="W42">
        <v>106.43</v>
      </c>
    </row>
    <row r="43" spans="1:23" ht="12.75">
      <c r="A43" s="16">
        <v>1972</v>
      </c>
      <c r="B43" s="2">
        <v>11.43</v>
      </c>
      <c r="C43" s="2">
        <v>6.06</v>
      </c>
      <c r="D43" s="2">
        <v>8.53</v>
      </c>
      <c r="E43" s="2">
        <v>4.35</v>
      </c>
      <c r="F43" s="2">
        <v>8.6</v>
      </c>
      <c r="G43" s="2">
        <v>8.14</v>
      </c>
      <c r="H43" s="2">
        <v>7.56</v>
      </c>
      <c r="I43" s="2">
        <v>5.61</v>
      </c>
      <c r="J43" s="2">
        <v>5.38</v>
      </c>
      <c r="K43" s="2">
        <v>8.82</v>
      </c>
      <c r="L43" s="2">
        <v>10.88</v>
      </c>
      <c r="M43" s="2">
        <v>12.19</v>
      </c>
      <c r="N43" s="2">
        <f t="shared" si="12"/>
        <v>97.54999999999998</v>
      </c>
      <c r="O43" s="2">
        <f t="shared" si="13"/>
        <v>50.74</v>
      </c>
      <c r="P43" s="2">
        <f t="shared" si="14"/>
        <v>44.11</v>
      </c>
      <c r="Q43" s="2">
        <f t="shared" si="15"/>
        <v>93.59</v>
      </c>
      <c r="R43" s="11">
        <f t="shared" si="16"/>
        <v>94.85</v>
      </c>
      <c r="T43" s="5">
        <f t="shared" si="11"/>
        <v>247.77699999999996</v>
      </c>
      <c r="U43">
        <v>236.39</v>
      </c>
      <c r="V43" s="5">
        <f t="shared" si="17"/>
        <v>112.0394</v>
      </c>
      <c r="W43">
        <v>106.43</v>
      </c>
    </row>
    <row r="44" spans="1:23" s="1" customFormat="1" ht="12.75">
      <c r="A44" s="16">
        <v>1971</v>
      </c>
      <c r="B44" s="2">
        <v>11.85</v>
      </c>
      <c r="C44" s="2">
        <v>11.56</v>
      </c>
      <c r="D44" s="2">
        <v>9.04</v>
      </c>
      <c r="E44" s="2">
        <v>4.42</v>
      </c>
      <c r="F44" s="2">
        <v>6.46</v>
      </c>
      <c r="G44" s="2">
        <v>10.19</v>
      </c>
      <c r="H44" s="2">
        <v>10.12</v>
      </c>
      <c r="I44" s="2">
        <v>3.98</v>
      </c>
      <c r="J44" s="2">
        <v>4.98</v>
      </c>
      <c r="K44" s="2">
        <v>7.12</v>
      </c>
      <c r="L44" s="2">
        <v>6.38</v>
      </c>
      <c r="M44" s="2">
        <v>13.99</v>
      </c>
      <c r="N44" s="2">
        <f t="shared" si="12"/>
        <v>100.09</v>
      </c>
      <c r="O44" s="2">
        <f t="shared" si="13"/>
        <v>48.28</v>
      </c>
      <c r="P44" s="2">
        <f t="shared" si="14"/>
        <v>42.849999999999994</v>
      </c>
      <c r="Q44" s="2">
        <f t="shared" si="15"/>
        <v>100.91000000000001</v>
      </c>
      <c r="R44" s="11">
        <f t="shared" si="16"/>
        <v>91.13000000000002</v>
      </c>
      <c r="T44" s="2">
        <f t="shared" si="11"/>
        <v>254.2286</v>
      </c>
      <c r="U44">
        <v>236.39</v>
      </c>
      <c r="V44" s="2">
        <f t="shared" si="17"/>
        <v>108.83899999999998</v>
      </c>
      <c r="W44">
        <v>106.43</v>
      </c>
    </row>
    <row r="45" spans="1:23" s="1" customFormat="1" ht="12.75">
      <c r="A45" s="14">
        <v>1970</v>
      </c>
      <c r="B45" s="2">
        <v>4.84</v>
      </c>
      <c r="C45" s="2">
        <v>5.44</v>
      </c>
      <c r="D45" s="2">
        <v>8.46</v>
      </c>
      <c r="E45" s="2">
        <v>5.7</v>
      </c>
      <c r="F45" s="2">
        <v>3.78</v>
      </c>
      <c r="G45" s="2">
        <v>9.81</v>
      </c>
      <c r="H45" s="2">
        <v>9.72</v>
      </c>
      <c r="I45" s="2">
        <v>8.87</v>
      </c>
      <c r="J45" s="2">
        <v>3.78</v>
      </c>
      <c r="K45" s="2">
        <v>16.67</v>
      </c>
      <c r="L45" s="2">
        <v>4.72</v>
      </c>
      <c r="M45" s="2">
        <v>6.69</v>
      </c>
      <c r="N45" s="2">
        <f t="shared" si="12"/>
        <v>88.47999999999999</v>
      </c>
      <c r="O45" s="2">
        <f t="shared" si="13"/>
        <v>43.25000000000001</v>
      </c>
      <c r="P45" s="2">
        <f t="shared" si="14"/>
        <v>52.63</v>
      </c>
      <c r="Q45" s="2">
        <f t="shared" si="15"/>
        <v>97.32000000000001</v>
      </c>
      <c r="R45" s="11">
        <f t="shared" si="16"/>
        <v>95.88000000000002</v>
      </c>
      <c r="T45" s="2">
        <f t="shared" si="11"/>
        <v>224.73919999999998</v>
      </c>
      <c r="U45">
        <v>236.39</v>
      </c>
      <c r="V45" s="2">
        <f t="shared" si="17"/>
        <v>133.6802</v>
      </c>
      <c r="W45">
        <v>106.43</v>
      </c>
    </row>
    <row r="46" spans="1:23" s="1" customFormat="1" ht="12.75">
      <c r="A46" s="14">
        <v>1969</v>
      </c>
      <c r="B46" s="2">
        <v>10.16</v>
      </c>
      <c r="C46" s="2">
        <v>11.13</v>
      </c>
      <c r="D46" s="2">
        <v>5.36</v>
      </c>
      <c r="E46" s="2">
        <v>11.14</v>
      </c>
      <c r="F46" s="2">
        <v>9.1</v>
      </c>
      <c r="G46" s="2">
        <v>11.09</v>
      </c>
      <c r="H46" s="2">
        <v>6.95</v>
      </c>
      <c r="I46" s="2">
        <v>14.18</v>
      </c>
      <c r="J46" s="2">
        <v>6.9</v>
      </c>
      <c r="K46" s="2">
        <v>5.85</v>
      </c>
      <c r="L46" s="2">
        <v>8.92</v>
      </c>
      <c r="M46" s="2">
        <v>9.89</v>
      </c>
      <c r="N46" s="2">
        <f t="shared" si="12"/>
        <v>110.67000000000002</v>
      </c>
      <c r="O46" s="2">
        <f t="shared" si="13"/>
        <v>54.89</v>
      </c>
      <c r="P46" s="2">
        <f t="shared" si="14"/>
        <v>54.06999999999999</v>
      </c>
      <c r="Q46" s="2">
        <f t="shared" si="15"/>
        <v>91.97</v>
      </c>
      <c r="R46" s="11">
        <f t="shared" si="16"/>
        <v>108.96000000000001</v>
      </c>
      <c r="T46" s="2">
        <f t="shared" si="11"/>
        <v>281.1018</v>
      </c>
      <c r="U46">
        <v>236.39</v>
      </c>
      <c r="V46" s="2">
        <f t="shared" si="17"/>
        <v>137.3378</v>
      </c>
      <c r="W46">
        <v>106.43</v>
      </c>
    </row>
    <row r="47" spans="1:23" s="1" customFormat="1" ht="12.75">
      <c r="A47" s="14">
        <v>1968</v>
      </c>
      <c r="B47" s="2">
        <v>7.49</v>
      </c>
      <c r="C47" s="2">
        <v>2.44</v>
      </c>
      <c r="D47" s="2">
        <v>10.47</v>
      </c>
      <c r="E47" s="2">
        <v>7.15</v>
      </c>
      <c r="F47" s="2">
        <v>7.41</v>
      </c>
      <c r="G47" s="2">
        <v>3.68</v>
      </c>
      <c r="H47" s="2">
        <v>6.51</v>
      </c>
      <c r="I47" s="2">
        <v>6.63</v>
      </c>
      <c r="J47" s="2">
        <v>7.76</v>
      </c>
      <c r="K47" s="2">
        <v>5.09</v>
      </c>
      <c r="L47" s="2">
        <v>6.71</v>
      </c>
      <c r="M47" s="2">
        <v>10.39</v>
      </c>
      <c r="N47" s="2">
        <f t="shared" si="12"/>
        <v>81.72999999999999</v>
      </c>
      <c r="O47" s="2">
        <f t="shared" si="13"/>
        <v>48.95</v>
      </c>
      <c r="P47" s="2">
        <f t="shared" si="14"/>
        <v>37.08</v>
      </c>
      <c r="Q47" s="2">
        <f t="shared" si="15"/>
        <v>105.39</v>
      </c>
      <c r="R47" s="11">
        <f t="shared" si="16"/>
        <v>86.03</v>
      </c>
      <c r="T47" s="2">
        <f t="shared" si="11"/>
        <v>207.59419999999997</v>
      </c>
      <c r="U47">
        <v>236.39</v>
      </c>
      <c r="V47" s="2">
        <f t="shared" si="17"/>
        <v>94.1832</v>
      </c>
      <c r="W47">
        <v>106.43</v>
      </c>
    </row>
    <row r="48" spans="1:23" ht="12.75">
      <c r="A48" s="14">
        <v>1967</v>
      </c>
      <c r="B48" s="2">
        <v>7.55</v>
      </c>
      <c r="C48" s="2">
        <v>7.71</v>
      </c>
      <c r="D48" s="2">
        <v>5.86</v>
      </c>
      <c r="E48" s="2">
        <v>5.28</v>
      </c>
      <c r="F48" s="2">
        <v>8.81</v>
      </c>
      <c r="G48" s="2">
        <v>11.08</v>
      </c>
      <c r="H48" s="2">
        <v>10.47</v>
      </c>
      <c r="I48" s="2">
        <v>14.67</v>
      </c>
      <c r="J48" s="2">
        <v>5.53</v>
      </c>
      <c r="K48" s="2">
        <v>5.88</v>
      </c>
      <c r="L48" s="2">
        <v>7.53</v>
      </c>
      <c r="M48" s="2">
        <v>13.87</v>
      </c>
      <c r="N48" s="2">
        <f t="shared" si="12"/>
        <v>104.24</v>
      </c>
      <c r="O48" s="2">
        <f t="shared" si="13"/>
        <v>42.56</v>
      </c>
      <c r="P48" s="2">
        <f t="shared" si="14"/>
        <v>56.440000000000005</v>
      </c>
      <c r="Q48" s="2">
        <f t="shared" si="15"/>
        <v>79.43999999999998</v>
      </c>
      <c r="R48" s="11">
        <f t="shared" si="16"/>
        <v>99</v>
      </c>
      <c r="T48" s="5">
        <f t="shared" si="11"/>
        <v>264.76959999999997</v>
      </c>
      <c r="U48">
        <v>236.39</v>
      </c>
      <c r="V48" s="5">
        <f t="shared" si="17"/>
        <v>143.35760000000002</v>
      </c>
      <c r="W48">
        <v>106.43</v>
      </c>
    </row>
    <row r="49" spans="1:23" ht="12.75">
      <c r="A49" s="14">
        <v>1966</v>
      </c>
      <c r="B49" s="2">
        <v>7.1</v>
      </c>
      <c r="C49" s="2">
        <v>16.36</v>
      </c>
      <c r="D49" s="2">
        <v>6.29</v>
      </c>
      <c r="E49" s="2">
        <v>12.64</v>
      </c>
      <c r="F49" s="2">
        <v>6.25</v>
      </c>
      <c r="G49" s="2">
        <v>4.04</v>
      </c>
      <c r="H49" s="2">
        <v>4.14</v>
      </c>
      <c r="I49" s="2">
        <v>4.22</v>
      </c>
      <c r="J49" s="2">
        <v>9.76</v>
      </c>
      <c r="K49" s="2">
        <v>8.47</v>
      </c>
      <c r="L49" s="2">
        <v>8.94</v>
      </c>
      <c r="M49" s="2">
        <v>7.22</v>
      </c>
      <c r="N49" s="2">
        <f t="shared" si="12"/>
        <v>95.42999999999999</v>
      </c>
      <c r="O49" s="2">
        <f t="shared" si="13"/>
        <v>47.86</v>
      </c>
      <c r="P49" s="2">
        <f t="shared" si="14"/>
        <v>36.879999999999995</v>
      </c>
      <c r="Q49" s="2">
        <f t="shared" si="15"/>
        <v>87.85000000000002</v>
      </c>
      <c r="R49" s="11">
        <f t="shared" si="16"/>
        <v>84.74000000000001</v>
      </c>
      <c r="T49" s="5">
        <f t="shared" si="11"/>
        <v>242.39219999999997</v>
      </c>
      <c r="U49">
        <v>236.39</v>
      </c>
      <c r="V49" s="5">
        <f t="shared" si="17"/>
        <v>93.67519999999999</v>
      </c>
      <c r="W49">
        <v>106.43</v>
      </c>
    </row>
    <row r="50" spans="1:23" ht="12.75">
      <c r="A50" s="14">
        <v>1965</v>
      </c>
      <c r="B50" s="2">
        <v>6.75</v>
      </c>
      <c r="C50" s="2">
        <v>10.23</v>
      </c>
      <c r="D50" s="2">
        <v>10.5</v>
      </c>
      <c r="E50" s="2">
        <v>5.44</v>
      </c>
      <c r="F50" s="2">
        <v>4.22</v>
      </c>
      <c r="G50" s="2">
        <v>5.2</v>
      </c>
      <c r="H50" s="2">
        <v>5.68</v>
      </c>
      <c r="I50" s="2">
        <v>5.52</v>
      </c>
      <c r="J50" s="2">
        <v>12.13</v>
      </c>
      <c r="K50" s="2">
        <v>7.24</v>
      </c>
      <c r="L50" s="2">
        <v>4.02</v>
      </c>
      <c r="M50" s="2">
        <v>1.45</v>
      </c>
      <c r="N50" s="2">
        <f t="shared" si="12"/>
        <v>78.38</v>
      </c>
      <c r="O50" s="2">
        <f t="shared" si="13"/>
        <v>49.31999999999999</v>
      </c>
      <c r="P50" s="2">
        <f t="shared" si="14"/>
        <v>39.99</v>
      </c>
      <c r="Q50" s="2">
        <f t="shared" si="15"/>
        <v>94.63000000000001</v>
      </c>
      <c r="R50" s="11">
        <f t="shared" si="16"/>
        <v>89.30999999999997</v>
      </c>
      <c r="T50" s="5">
        <f t="shared" si="11"/>
        <v>199.0852</v>
      </c>
      <c r="U50">
        <v>236.39</v>
      </c>
      <c r="V50" s="5">
        <f t="shared" si="17"/>
        <v>101.5746</v>
      </c>
      <c r="W50">
        <v>106.43</v>
      </c>
    </row>
    <row r="51" spans="1:23" ht="12.75">
      <c r="A51" s="14">
        <v>1964</v>
      </c>
      <c r="B51" s="2">
        <v>10.88</v>
      </c>
      <c r="C51" s="2">
        <v>7.28</v>
      </c>
      <c r="D51" s="2">
        <v>15.46</v>
      </c>
      <c r="E51" s="2">
        <v>15.64</v>
      </c>
      <c r="F51" s="2">
        <v>2.76</v>
      </c>
      <c r="G51" s="2">
        <v>1.87</v>
      </c>
      <c r="H51" s="2">
        <v>6</v>
      </c>
      <c r="I51" s="2">
        <v>8.81</v>
      </c>
      <c r="J51" s="2">
        <v>13.21</v>
      </c>
      <c r="K51" s="2">
        <v>12.66</v>
      </c>
      <c r="L51" s="2">
        <v>5.96</v>
      </c>
      <c r="M51" s="2">
        <v>10.44</v>
      </c>
      <c r="N51" s="2">
        <f t="shared" si="12"/>
        <v>110.96999999999998</v>
      </c>
      <c r="O51" s="2">
        <f t="shared" si="13"/>
        <v>63.330000000000005</v>
      </c>
      <c r="P51" s="2">
        <f t="shared" si="14"/>
        <v>45.31</v>
      </c>
      <c r="Q51" s="2">
        <f t="shared" si="15"/>
        <v>96.77</v>
      </c>
      <c r="R51" s="11">
        <f t="shared" si="16"/>
        <v>108.64000000000001</v>
      </c>
      <c r="T51" s="5">
        <f t="shared" si="11"/>
        <v>281.86379999999997</v>
      </c>
      <c r="U51">
        <v>236.39</v>
      </c>
      <c r="V51" s="5">
        <f t="shared" si="17"/>
        <v>115.0874</v>
      </c>
      <c r="W51">
        <v>106.43</v>
      </c>
    </row>
    <row r="52" spans="1:23" ht="12.75">
      <c r="A52" s="14">
        <v>1963</v>
      </c>
      <c r="B52" s="2">
        <v>6.28</v>
      </c>
      <c r="C52" s="2">
        <v>3.55</v>
      </c>
      <c r="D52" s="2">
        <v>11.69</v>
      </c>
      <c r="E52" s="2">
        <v>8.9</v>
      </c>
      <c r="F52" s="2">
        <v>4.96</v>
      </c>
      <c r="G52" s="2">
        <v>11.12</v>
      </c>
      <c r="H52" s="2">
        <v>8.73</v>
      </c>
      <c r="I52" s="2">
        <v>2.86</v>
      </c>
      <c r="J52" s="2">
        <v>5.76</v>
      </c>
      <c r="K52" s="2">
        <v>0.01</v>
      </c>
      <c r="L52" s="2">
        <v>8.34</v>
      </c>
      <c r="M52" s="2">
        <v>5.73</v>
      </c>
      <c r="N52" s="2">
        <f t="shared" si="12"/>
        <v>77.93</v>
      </c>
      <c r="O52" s="2">
        <f t="shared" si="13"/>
        <v>42.82</v>
      </c>
      <c r="P52" s="2">
        <f t="shared" si="14"/>
        <v>33.44</v>
      </c>
      <c r="Q52" s="2">
        <f t="shared" si="15"/>
        <v>81.29</v>
      </c>
      <c r="R52" s="11">
        <f t="shared" si="16"/>
        <v>76.26</v>
      </c>
      <c r="T52" s="5">
        <f t="shared" si="11"/>
        <v>197.9422</v>
      </c>
      <c r="U52">
        <v>236.39</v>
      </c>
      <c r="V52" s="5">
        <f t="shared" si="17"/>
        <v>84.93759999999999</v>
      </c>
      <c r="W52">
        <v>106.43</v>
      </c>
    </row>
    <row r="53" spans="1:23" ht="12.75">
      <c r="A53" s="14">
        <v>1962</v>
      </c>
      <c r="B53" s="2">
        <v>12.6</v>
      </c>
      <c r="C53" s="2">
        <v>8.65</v>
      </c>
      <c r="D53" s="2">
        <v>9.14</v>
      </c>
      <c r="E53" s="2">
        <v>8.64</v>
      </c>
      <c r="F53" s="2">
        <v>3.48</v>
      </c>
      <c r="G53" s="2">
        <v>11.39</v>
      </c>
      <c r="H53" s="2">
        <v>3.72</v>
      </c>
      <c r="I53" s="2">
        <v>6.64</v>
      </c>
      <c r="J53" s="2">
        <v>6.3</v>
      </c>
      <c r="K53" s="2">
        <v>6.94</v>
      </c>
      <c r="L53" s="2">
        <v>7.05</v>
      </c>
      <c r="M53" s="2">
        <v>5.35</v>
      </c>
      <c r="N53" s="2">
        <f t="shared" si="12"/>
        <v>89.89999999999998</v>
      </c>
      <c r="O53" s="2">
        <f t="shared" si="13"/>
        <v>64.46000000000001</v>
      </c>
      <c r="P53" s="2">
        <f t="shared" si="14"/>
        <v>38.47</v>
      </c>
      <c r="Q53" s="2">
        <f t="shared" si="15"/>
        <v>106.68</v>
      </c>
      <c r="R53" s="11">
        <f t="shared" si="16"/>
        <v>102.93</v>
      </c>
      <c r="T53" s="5">
        <f t="shared" si="11"/>
        <v>228.34599999999995</v>
      </c>
      <c r="U53">
        <v>236.39</v>
      </c>
      <c r="V53" s="5">
        <f t="shared" si="17"/>
        <v>97.71379999999999</v>
      </c>
      <c r="W53">
        <v>106.43</v>
      </c>
    </row>
    <row r="54" spans="1:23" ht="12.75">
      <c r="A54" s="14">
        <v>1961</v>
      </c>
      <c r="B54" s="2">
        <v>5.2</v>
      </c>
      <c r="C54" s="2">
        <v>15.69</v>
      </c>
      <c r="D54" s="2">
        <v>9.73</v>
      </c>
      <c r="E54" s="2">
        <v>6.54</v>
      </c>
      <c r="F54" s="2">
        <v>4.11</v>
      </c>
      <c r="G54" s="2">
        <v>11.97</v>
      </c>
      <c r="H54" s="2">
        <v>7.66</v>
      </c>
      <c r="I54" s="2">
        <v>13.02</v>
      </c>
      <c r="J54" s="2">
        <v>2.79</v>
      </c>
      <c r="K54" s="2">
        <v>2.67</v>
      </c>
      <c r="L54" s="2">
        <v>8.09</v>
      </c>
      <c r="M54" s="2">
        <v>17.34</v>
      </c>
      <c r="N54" s="2">
        <f t="shared" si="12"/>
        <v>104.81000000000002</v>
      </c>
      <c r="O54" s="2">
        <f t="shared" si="13"/>
        <v>46.199999999999996</v>
      </c>
      <c r="P54" s="2">
        <f t="shared" si="14"/>
        <v>42.220000000000006</v>
      </c>
      <c r="Q54" s="2">
        <f t="shared" si="15"/>
        <v>89.01000000000002</v>
      </c>
      <c r="R54" s="11">
        <f t="shared" si="16"/>
        <v>88.42</v>
      </c>
      <c r="T54" s="5">
        <f t="shared" si="11"/>
        <v>266.21740000000005</v>
      </c>
      <c r="U54">
        <v>236.39</v>
      </c>
      <c r="V54" s="5">
        <f t="shared" si="17"/>
        <v>107.23880000000001</v>
      </c>
      <c r="W54">
        <v>106.43</v>
      </c>
    </row>
    <row r="55" spans="1:23" ht="12.75">
      <c r="A55" s="14">
        <v>1960</v>
      </c>
      <c r="B55" s="2">
        <v>8.5</v>
      </c>
      <c r="C55" s="2">
        <v>10.15</v>
      </c>
      <c r="D55" s="2">
        <v>9.51</v>
      </c>
      <c r="E55" s="2">
        <v>6.23</v>
      </c>
      <c r="F55" s="2">
        <v>3.44</v>
      </c>
      <c r="G55" s="2">
        <v>6.73</v>
      </c>
      <c r="H55" s="2">
        <v>7.15</v>
      </c>
      <c r="I55" s="2">
        <v>9.61</v>
      </c>
      <c r="J55" s="2">
        <v>7.65</v>
      </c>
      <c r="K55" s="2">
        <v>8.23</v>
      </c>
      <c r="L55" s="2">
        <v>3.99</v>
      </c>
      <c r="M55" s="2">
        <v>5.05</v>
      </c>
      <c r="N55" s="2">
        <f t="shared" si="12"/>
        <v>86.24</v>
      </c>
      <c r="O55" s="2">
        <f t="shared" si="13"/>
        <v>47.64</v>
      </c>
      <c r="P55" s="2">
        <f t="shared" si="14"/>
        <v>42.81</v>
      </c>
      <c r="Q55" s="2">
        <f t="shared" si="15"/>
        <v>104.56000000000002</v>
      </c>
      <c r="R55" s="11">
        <f t="shared" si="16"/>
        <v>90.45000000000002</v>
      </c>
      <c r="T55" s="5">
        <f t="shared" si="11"/>
        <v>219.0496</v>
      </c>
      <c r="U55">
        <v>236.39</v>
      </c>
      <c r="V55" s="5">
        <f t="shared" si="17"/>
        <v>108.73740000000001</v>
      </c>
      <c r="W55">
        <v>106.43</v>
      </c>
    </row>
    <row r="56" spans="1:23" ht="12.75">
      <c r="A56" s="14">
        <v>1959</v>
      </c>
      <c r="B56" s="2">
        <v>8.81</v>
      </c>
      <c r="C56" s="2">
        <v>6.11</v>
      </c>
      <c r="D56" s="2">
        <v>8.86</v>
      </c>
      <c r="E56" s="2">
        <v>9.34</v>
      </c>
      <c r="F56" s="2">
        <v>15.02</v>
      </c>
      <c r="G56" s="2">
        <v>2.49</v>
      </c>
      <c r="H56" s="2">
        <v>8.68</v>
      </c>
      <c r="I56" s="2">
        <v>6.55</v>
      </c>
      <c r="J56" s="2">
        <v>9.61</v>
      </c>
      <c r="K56" s="2">
        <v>14.57</v>
      </c>
      <c r="L56" s="2">
        <v>5.06</v>
      </c>
      <c r="M56" s="2">
        <v>8.19</v>
      </c>
      <c r="N56" s="2">
        <f t="shared" si="12"/>
        <v>103.28999999999999</v>
      </c>
      <c r="O56" s="2">
        <f t="shared" si="13"/>
        <v>41.900000000000006</v>
      </c>
      <c r="P56" s="2">
        <f t="shared" si="14"/>
        <v>56.919999999999995</v>
      </c>
      <c r="Q56" s="2">
        <f t="shared" si="15"/>
        <v>77.58000000000001</v>
      </c>
      <c r="R56" s="11">
        <f t="shared" si="16"/>
        <v>98.82</v>
      </c>
      <c r="T56" s="5">
        <f t="shared" si="11"/>
        <v>262.35659999999996</v>
      </c>
      <c r="U56">
        <v>236.39</v>
      </c>
      <c r="V56" s="5">
        <f t="shared" si="17"/>
        <v>144.5768</v>
      </c>
      <c r="W56">
        <v>106.43</v>
      </c>
    </row>
    <row r="57" spans="1:23" ht="12.75">
      <c r="A57" s="14">
        <v>1958</v>
      </c>
      <c r="B57" s="2">
        <v>7.1</v>
      </c>
      <c r="C57" s="2">
        <v>8.05</v>
      </c>
      <c r="D57" s="2">
        <v>6.88</v>
      </c>
      <c r="E57" s="2">
        <v>10.72</v>
      </c>
      <c r="F57" s="2">
        <v>5.23</v>
      </c>
      <c r="G57" s="2">
        <v>2.84</v>
      </c>
      <c r="H57" s="2">
        <v>15.36</v>
      </c>
      <c r="I57" s="2">
        <v>6.81</v>
      </c>
      <c r="J57" s="2">
        <v>3.48</v>
      </c>
      <c r="K57" s="2">
        <v>1.96</v>
      </c>
      <c r="L57" s="2">
        <v>4.58</v>
      </c>
      <c r="M57" s="2">
        <v>4.2</v>
      </c>
      <c r="N57" s="2">
        <f t="shared" si="12"/>
        <v>77.21000000000001</v>
      </c>
      <c r="O57" s="2">
        <f t="shared" si="13"/>
        <v>56.550000000000004</v>
      </c>
      <c r="P57" s="2">
        <f t="shared" si="14"/>
        <v>35.68</v>
      </c>
      <c r="Q57" s="2">
        <f t="shared" si="15"/>
        <v>100.46999999999998</v>
      </c>
      <c r="R57" s="11">
        <f t="shared" si="16"/>
        <v>92.23</v>
      </c>
      <c r="T57" s="5">
        <f t="shared" si="11"/>
        <v>196.1134</v>
      </c>
      <c r="U57">
        <v>236.39</v>
      </c>
      <c r="V57" s="5">
        <f t="shared" si="17"/>
        <v>90.6272</v>
      </c>
      <c r="W57">
        <v>106.43</v>
      </c>
    </row>
    <row r="58" spans="1:23" ht="12.75">
      <c r="A58" s="14">
        <v>1957</v>
      </c>
      <c r="B58" s="2">
        <v>14.09</v>
      </c>
      <c r="C58" s="2">
        <v>11.03</v>
      </c>
      <c r="D58" s="2">
        <v>4.78</v>
      </c>
      <c r="E58" s="2">
        <v>14.11</v>
      </c>
      <c r="F58" s="2">
        <v>2.7</v>
      </c>
      <c r="G58" s="2">
        <v>13.45</v>
      </c>
      <c r="H58" s="2">
        <v>0.37</v>
      </c>
      <c r="I58" s="2">
        <v>3.8</v>
      </c>
      <c r="J58" s="2">
        <v>13.49</v>
      </c>
      <c r="K58" s="2">
        <v>10.11</v>
      </c>
      <c r="L58" s="2">
        <v>13.77</v>
      </c>
      <c r="M58" s="2">
        <v>10.03</v>
      </c>
      <c r="N58" s="2">
        <f t="shared" si="12"/>
        <v>111.72999999999999</v>
      </c>
      <c r="O58" s="2">
        <f t="shared" si="13"/>
        <v>58.58</v>
      </c>
      <c r="P58" s="2">
        <f t="shared" si="14"/>
        <v>43.92</v>
      </c>
      <c r="Q58" s="2">
        <f t="shared" si="15"/>
        <v>94.01</v>
      </c>
      <c r="R58" s="11">
        <f t="shared" si="16"/>
        <v>102.5</v>
      </c>
      <c r="T58" s="5">
        <f t="shared" si="11"/>
        <v>283.7942</v>
      </c>
      <c r="U58">
        <v>236.39</v>
      </c>
      <c r="V58" s="5">
        <f t="shared" si="17"/>
        <v>111.55680000000001</v>
      </c>
      <c r="W58">
        <v>106.43</v>
      </c>
    </row>
    <row r="59" spans="1:23" ht="12.75">
      <c r="A59" s="14">
        <v>1956</v>
      </c>
      <c r="B59" s="2">
        <v>3.19</v>
      </c>
      <c r="C59" s="2">
        <v>16.55</v>
      </c>
      <c r="D59" s="2">
        <v>7.69</v>
      </c>
      <c r="E59" s="2">
        <v>9.42</v>
      </c>
      <c r="F59" s="2">
        <v>5.53</v>
      </c>
      <c r="G59" s="2">
        <v>4.91</v>
      </c>
      <c r="H59" s="2">
        <v>11.33</v>
      </c>
      <c r="I59" s="2">
        <v>1.58</v>
      </c>
      <c r="J59" s="2">
        <v>4.99</v>
      </c>
      <c r="K59" s="2">
        <v>7.09</v>
      </c>
      <c r="L59" s="2">
        <v>1.92</v>
      </c>
      <c r="M59" s="2">
        <v>12.65</v>
      </c>
      <c r="N59" s="2">
        <f t="shared" si="12"/>
        <v>86.85000000000001</v>
      </c>
      <c r="O59" s="2">
        <f t="shared" si="13"/>
        <v>45.339999999999996</v>
      </c>
      <c r="P59" s="2">
        <f t="shared" si="14"/>
        <v>35.43000000000001</v>
      </c>
      <c r="Q59" s="2">
        <f t="shared" si="15"/>
        <v>91.24000000000001</v>
      </c>
      <c r="R59" s="11">
        <f t="shared" si="16"/>
        <v>80.77</v>
      </c>
      <c r="T59" s="5">
        <f t="shared" si="11"/>
        <v>220.59900000000002</v>
      </c>
      <c r="U59">
        <v>236.39</v>
      </c>
      <c r="V59" s="5">
        <f t="shared" si="17"/>
        <v>89.99220000000003</v>
      </c>
      <c r="W59">
        <v>106.43</v>
      </c>
    </row>
    <row r="60" spans="1:23" ht="12.75">
      <c r="A60" s="14">
        <v>1955</v>
      </c>
      <c r="B60" s="2">
        <v>3.64</v>
      </c>
      <c r="C60" s="2">
        <v>11.71</v>
      </c>
      <c r="D60" s="2">
        <v>9.1</v>
      </c>
      <c r="E60" s="2">
        <v>9.75</v>
      </c>
      <c r="F60" s="2">
        <v>12.91</v>
      </c>
      <c r="G60" s="2">
        <v>5</v>
      </c>
      <c r="H60" s="2">
        <v>11.9</v>
      </c>
      <c r="I60" s="2">
        <v>6.38</v>
      </c>
      <c r="J60" s="2">
        <v>3.07</v>
      </c>
      <c r="K60" s="2">
        <v>6.64</v>
      </c>
      <c r="L60" s="2">
        <v>4.39</v>
      </c>
      <c r="M60" s="2">
        <v>4.1</v>
      </c>
      <c r="N60" s="2">
        <f t="shared" si="12"/>
        <v>88.58999999999999</v>
      </c>
      <c r="O60" s="2">
        <f t="shared" si="13"/>
        <v>55.39000000000001</v>
      </c>
      <c r="P60" s="2">
        <f t="shared" si="14"/>
        <v>45.900000000000006</v>
      </c>
      <c r="Q60" s="2">
        <f t="shared" si="15"/>
        <v>79.16</v>
      </c>
      <c r="R60" s="11">
        <f t="shared" si="16"/>
        <v>101.29</v>
      </c>
      <c r="T60" s="5">
        <f t="shared" si="11"/>
        <v>225.01859999999996</v>
      </c>
      <c r="U60">
        <v>236.39</v>
      </c>
      <c r="V60" s="5">
        <f t="shared" si="17"/>
        <v>116.58600000000001</v>
      </c>
      <c r="W60">
        <v>106.43</v>
      </c>
    </row>
    <row r="61" spans="1:23" ht="12.75">
      <c r="A61" s="14">
        <v>1954</v>
      </c>
      <c r="B61" s="2">
        <v>16.09</v>
      </c>
      <c r="C61" s="2">
        <v>8.78</v>
      </c>
      <c r="D61" s="2">
        <v>10.22</v>
      </c>
      <c r="E61" s="2">
        <v>7.31</v>
      </c>
      <c r="F61" s="2">
        <v>4.43</v>
      </c>
      <c r="G61" s="2">
        <v>4.46</v>
      </c>
      <c r="H61" s="2">
        <v>9.64</v>
      </c>
      <c r="I61" s="2">
        <v>3.1</v>
      </c>
      <c r="J61" s="2">
        <v>0.74</v>
      </c>
      <c r="K61" s="2">
        <v>1.4</v>
      </c>
      <c r="L61" s="2">
        <v>6.71</v>
      </c>
      <c r="M61" s="2">
        <v>14.48</v>
      </c>
      <c r="N61" s="2">
        <f t="shared" si="12"/>
        <v>87.36</v>
      </c>
      <c r="O61" s="2">
        <f t="shared" si="13"/>
        <v>61.24</v>
      </c>
      <c r="P61" s="2">
        <f t="shared" si="14"/>
        <v>23.77</v>
      </c>
      <c r="Q61" s="2">
        <f t="shared" si="15"/>
        <v>94.03</v>
      </c>
      <c r="R61" s="11">
        <f t="shared" si="16"/>
        <v>85.00999999999999</v>
      </c>
      <c r="T61" s="5">
        <f t="shared" si="11"/>
        <v>221.8944</v>
      </c>
      <c r="U61">
        <v>236.39</v>
      </c>
      <c r="V61" s="5">
        <f t="shared" si="17"/>
        <v>60.3758</v>
      </c>
      <c r="W61">
        <v>106.43</v>
      </c>
    </row>
    <row r="62" spans="1:23" ht="12.75">
      <c r="A62" s="14">
        <v>1953</v>
      </c>
      <c r="B62" s="2">
        <v>11.27</v>
      </c>
      <c r="C62" s="2">
        <v>13.92</v>
      </c>
      <c r="D62" s="2">
        <v>9.38</v>
      </c>
      <c r="E62" s="2">
        <v>5.63</v>
      </c>
      <c r="F62" s="2">
        <v>4.04</v>
      </c>
      <c r="G62" s="2">
        <v>8.83</v>
      </c>
      <c r="H62" s="2">
        <v>7.38</v>
      </c>
      <c r="I62" s="2">
        <v>4.09</v>
      </c>
      <c r="J62" s="2">
        <v>7.25</v>
      </c>
      <c r="K62" s="2">
        <v>1.2</v>
      </c>
      <c r="L62" s="2">
        <v>5.99</v>
      </c>
      <c r="M62" s="2">
        <v>12.85</v>
      </c>
      <c r="N62" s="2">
        <f t="shared" si="12"/>
        <v>91.83</v>
      </c>
      <c r="O62" s="2">
        <f t="shared" si="13"/>
        <v>55.800000000000004</v>
      </c>
      <c r="P62" s="2">
        <f t="shared" si="14"/>
        <v>32.79</v>
      </c>
      <c r="Q62" s="2">
        <f t="shared" si="15"/>
        <v>81.38</v>
      </c>
      <c r="R62" s="11">
        <f t="shared" si="16"/>
        <v>88.59</v>
      </c>
      <c r="T62" s="5">
        <f t="shared" si="11"/>
        <v>233.2482</v>
      </c>
      <c r="U62">
        <v>236.39</v>
      </c>
      <c r="V62" s="5">
        <f t="shared" si="17"/>
        <v>83.28659999999999</v>
      </c>
      <c r="W62">
        <v>106.43</v>
      </c>
    </row>
    <row r="63" spans="1:23" ht="12.75">
      <c r="A63" s="14">
        <v>1952</v>
      </c>
      <c r="B63" s="2">
        <v>9.8</v>
      </c>
      <c r="C63" s="2">
        <v>7.9</v>
      </c>
      <c r="D63" s="2">
        <v>19.13</v>
      </c>
      <c r="E63" s="2">
        <v>5.82</v>
      </c>
      <c r="F63" s="2">
        <v>4.93</v>
      </c>
      <c r="G63" s="2">
        <v>2.98</v>
      </c>
      <c r="H63" s="2">
        <v>2.24</v>
      </c>
      <c r="I63" s="2">
        <v>8.72</v>
      </c>
      <c r="J63" s="2">
        <v>4.62</v>
      </c>
      <c r="K63" s="2">
        <v>2.09</v>
      </c>
      <c r="L63" s="2">
        <v>7.86</v>
      </c>
      <c r="M63" s="2">
        <v>7.74</v>
      </c>
      <c r="N63" s="2">
        <f t="shared" si="12"/>
        <v>83.83</v>
      </c>
      <c r="O63" s="2">
        <f t="shared" si="13"/>
        <v>63.99</v>
      </c>
      <c r="P63" s="2">
        <f t="shared" si="14"/>
        <v>25.580000000000002</v>
      </c>
      <c r="Q63" s="2">
        <f t="shared" si="15"/>
        <v>103.88</v>
      </c>
      <c r="R63" s="11">
        <f t="shared" si="16"/>
        <v>89.57000000000001</v>
      </c>
      <c r="T63" s="5">
        <f t="shared" si="11"/>
        <v>212.9282</v>
      </c>
      <c r="U63">
        <v>236.39</v>
      </c>
      <c r="V63" s="5">
        <f t="shared" si="17"/>
        <v>64.9732</v>
      </c>
      <c r="W63">
        <v>106.43</v>
      </c>
    </row>
    <row r="64" spans="1:23" ht="12.75">
      <c r="A64" s="14">
        <v>1951</v>
      </c>
      <c r="B64" s="2">
        <v>5.59</v>
      </c>
      <c r="C64" s="2">
        <v>6.37</v>
      </c>
      <c r="D64" s="2">
        <v>10.85</v>
      </c>
      <c r="E64" s="2">
        <v>7.99</v>
      </c>
      <c r="F64" s="2">
        <v>2.24</v>
      </c>
      <c r="G64" s="2">
        <v>13.29</v>
      </c>
      <c r="H64" s="2">
        <v>6.52</v>
      </c>
      <c r="I64" s="2">
        <v>1.63</v>
      </c>
      <c r="J64" s="2">
        <v>8.8</v>
      </c>
      <c r="K64" s="2">
        <v>7.41</v>
      </c>
      <c r="L64" s="2">
        <v>6.34</v>
      </c>
      <c r="M64" s="2">
        <v>15</v>
      </c>
      <c r="N64" s="2">
        <f t="shared" si="12"/>
        <v>92.03000000000002</v>
      </c>
      <c r="O64" s="2">
        <f t="shared" si="13"/>
        <v>40.93</v>
      </c>
      <c r="P64" s="2">
        <f t="shared" si="14"/>
        <v>39.89</v>
      </c>
      <c r="Q64" s="2">
        <f t="shared" si="15"/>
        <v>96.57</v>
      </c>
      <c r="R64" s="11">
        <f t="shared" si="16"/>
        <v>80.82</v>
      </c>
      <c r="T64" s="5">
        <f t="shared" si="11"/>
        <v>233.75620000000004</v>
      </c>
      <c r="U64">
        <v>236.39</v>
      </c>
      <c r="V64" s="5">
        <f t="shared" si="17"/>
        <v>101.3206</v>
      </c>
      <c r="W64">
        <v>106.43</v>
      </c>
    </row>
    <row r="65" spans="1:23" ht="12.75">
      <c r="A65" s="14">
        <v>1950</v>
      </c>
      <c r="B65" s="2">
        <v>9.43</v>
      </c>
      <c r="C65" s="2">
        <v>11.05</v>
      </c>
      <c r="D65" s="2">
        <v>10.5</v>
      </c>
      <c r="E65" s="2">
        <v>3.67</v>
      </c>
      <c r="F65" s="2">
        <v>7.91</v>
      </c>
      <c r="G65" s="2">
        <v>6.48</v>
      </c>
      <c r="H65" s="2">
        <v>10.2</v>
      </c>
      <c r="I65" s="2">
        <v>13.23</v>
      </c>
      <c r="J65" s="2">
        <v>10.29</v>
      </c>
      <c r="K65" s="2">
        <v>7.53</v>
      </c>
      <c r="L65" s="2">
        <v>2.91</v>
      </c>
      <c r="M65" s="2">
        <v>7.22</v>
      </c>
      <c r="N65" s="2">
        <f t="shared" si="12"/>
        <v>100.42000000000002</v>
      </c>
      <c r="O65" s="2">
        <f t="shared" si="13"/>
        <v>48.36</v>
      </c>
      <c r="P65" s="2">
        <f t="shared" si="14"/>
        <v>55.64</v>
      </c>
      <c r="Q65" s="2">
        <f t="shared" si="15"/>
        <v>117.53</v>
      </c>
      <c r="R65" s="11">
        <f t="shared" si="16"/>
        <v>104</v>
      </c>
      <c r="T65" s="5">
        <f t="shared" si="11"/>
        <v>255.06680000000006</v>
      </c>
      <c r="U65">
        <v>236.39</v>
      </c>
      <c r="V65" s="5">
        <f t="shared" si="17"/>
        <v>141.3256</v>
      </c>
      <c r="W65">
        <v>106.43</v>
      </c>
    </row>
    <row r="66" spans="1:23" ht="12.75">
      <c r="A66" s="14">
        <v>1949</v>
      </c>
      <c r="B66" s="2">
        <v>12.84</v>
      </c>
      <c r="C66" s="2">
        <v>8.6</v>
      </c>
      <c r="D66" s="2">
        <v>8.07</v>
      </c>
      <c r="E66" s="2">
        <v>9.92</v>
      </c>
      <c r="F66" s="2">
        <v>8.03</v>
      </c>
      <c r="G66" s="2">
        <v>14.9</v>
      </c>
      <c r="H66" s="2">
        <v>11.39</v>
      </c>
      <c r="I66" s="2">
        <v>12.76</v>
      </c>
      <c r="J66" s="2">
        <v>7.33</v>
      </c>
      <c r="K66" s="2">
        <v>14.76</v>
      </c>
      <c r="L66" s="2">
        <v>2.3</v>
      </c>
      <c r="M66" s="2">
        <v>11.41</v>
      </c>
      <c r="N66" s="2">
        <f t="shared" si="12"/>
        <v>122.31</v>
      </c>
      <c r="O66" s="2">
        <f t="shared" si="13"/>
        <v>72.8</v>
      </c>
      <c r="P66" s="2">
        <f t="shared" si="14"/>
        <v>69.17</v>
      </c>
      <c r="Q66" s="2">
        <f t="shared" si="15"/>
        <v>116.58999999999999</v>
      </c>
      <c r="R66" s="11">
        <f t="shared" si="16"/>
        <v>141.97</v>
      </c>
      <c r="T66" s="5">
        <f t="shared" si="11"/>
        <v>310.6674</v>
      </c>
      <c r="U66">
        <v>236.39</v>
      </c>
      <c r="V66" s="5">
        <f t="shared" si="17"/>
        <v>175.6918</v>
      </c>
      <c r="W66">
        <v>106.43</v>
      </c>
    </row>
    <row r="67" spans="1:23" ht="12.75">
      <c r="A67" s="14">
        <v>1948</v>
      </c>
      <c r="B67" s="2">
        <v>6.85</v>
      </c>
      <c r="C67" s="2">
        <v>11.46</v>
      </c>
      <c r="D67" s="2">
        <v>15.54</v>
      </c>
      <c r="E67" s="2">
        <v>3.79</v>
      </c>
      <c r="F67" s="2">
        <v>6.01</v>
      </c>
      <c r="G67" s="2">
        <v>5.09</v>
      </c>
      <c r="H67" s="2">
        <v>14.01</v>
      </c>
      <c r="I67" s="2">
        <v>9.52</v>
      </c>
      <c r="J67" s="2">
        <v>7.44</v>
      </c>
      <c r="K67" s="2">
        <v>1.72</v>
      </c>
      <c r="L67" s="2">
        <v>23.93</v>
      </c>
      <c r="M67" s="2">
        <v>9.44</v>
      </c>
      <c r="N67" s="2">
        <f t="shared" si="12"/>
        <v>114.79999999999998</v>
      </c>
      <c r="O67" s="2">
        <f t="shared" si="13"/>
        <v>52.51</v>
      </c>
      <c r="P67" s="2">
        <f t="shared" si="14"/>
        <v>43.78999999999999</v>
      </c>
      <c r="Q67" s="2">
        <f t="shared" si="15"/>
        <v>94.47000000000001</v>
      </c>
      <c r="R67" s="11">
        <f t="shared" si="16"/>
        <v>96.3</v>
      </c>
      <c r="T67" s="5">
        <f t="shared" si="11"/>
        <v>291.592</v>
      </c>
      <c r="U67">
        <v>236.39</v>
      </c>
      <c r="V67" s="5">
        <f t="shared" si="17"/>
        <v>111.22659999999998</v>
      </c>
      <c r="W67">
        <v>106.43</v>
      </c>
    </row>
    <row r="68" spans="1:23" ht="12.75">
      <c r="A68" s="14">
        <v>1947</v>
      </c>
      <c r="B68" s="2">
        <v>15.71</v>
      </c>
      <c r="C68" s="2">
        <v>2.95</v>
      </c>
      <c r="D68" s="2">
        <v>6.84</v>
      </c>
      <c r="E68" s="2">
        <v>8.38</v>
      </c>
      <c r="F68" s="2">
        <v>6.98</v>
      </c>
      <c r="G68" s="2">
        <v>8.62</v>
      </c>
      <c r="H68" s="2">
        <v>5.13</v>
      </c>
      <c r="I68" s="2">
        <v>5.12</v>
      </c>
      <c r="J68" s="2">
        <v>3.29</v>
      </c>
      <c r="K68" s="2">
        <v>12.82</v>
      </c>
      <c r="L68" s="2">
        <v>8.51</v>
      </c>
      <c r="M68" s="2">
        <v>6.36</v>
      </c>
      <c r="N68" s="2">
        <f t="shared" si="12"/>
        <v>90.71000000000001</v>
      </c>
      <c r="O68" s="2">
        <f t="shared" si="13"/>
        <v>46.09</v>
      </c>
      <c r="P68" s="2">
        <f t="shared" si="14"/>
        <v>41.96</v>
      </c>
      <c r="Q68" s="2">
        <f t="shared" si="15"/>
        <v>84.06</v>
      </c>
      <c r="R68" s="11">
        <f t="shared" si="16"/>
        <v>88.05000000000001</v>
      </c>
      <c r="T68" s="5">
        <f t="shared" si="11"/>
        <v>230.40340000000003</v>
      </c>
      <c r="U68">
        <v>236.39</v>
      </c>
      <c r="V68" s="5">
        <f t="shared" si="17"/>
        <v>106.5784</v>
      </c>
      <c r="W68">
        <v>106.43</v>
      </c>
    </row>
    <row r="69" spans="1:23" ht="12.75">
      <c r="A69" s="14">
        <v>1946</v>
      </c>
      <c r="B69" s="2">
        <v>16.63</v>
      </c>
      <c r="C69" s="2">
        <v>8.95</v>
      </c>
      <c r="D69" s="2">
        <v>14.99</v>
      </c>
      <c r="E69" s="2">
        <v>6.37</v>
      </c>
      <c r="F69" s="2">
        <v>14.04</v>
      </c>
      <c r="G69" s="2">
        <v>4.51</v>
      </c>
      <c r="H69" s="2">
        <v>4.88</v>
      </c>
      <c r="I69" s="2">
        <v>2.28</v>
      </c>
      <c r="J69" s="2">
        <v>6.41</v>
      </c>
      <c r="K69" s="2">
        <v>5.85</v>
      </c>
      <c r="L69" s="2">
        <v>6.11</v>
      </c>
      <c r="M69" s="2">
        <v>6.1</v>
      </c>
      <c r="N69" s="2">
        <f t="shared" si="12"/>
        <v>97.11999999999998</v>
      </c>
      <c r="O69" s="2">
        <f t="shared" si="13"/>
        <v>63.43000000000001</v>
      </c>
      <c r="P69" s="2">
        <f t="shared" si="14"/>
        <v>37.97</v>
      </c>
      <c r="Q69" s="2">
        <f t="shared" si="15"/>
        <v>99.47</v>
      </c>
      <c r="R69" s="11">
        <f t="shared" si="16"/>
        <v>101.39999999999999</v>
      </c>
      <c r="T69" s="5">
        <f t="shared" si="11"/>
        <v>246.68479999999994</v>
      </c>
      <c r="U69">
        <v>236.39</v>
      </c>
      <c r="V69" s="5">
        <f t="shared" si="17"/>
        <v>96.4438</v>
      </c>
      <c r="W69">
        <v>106.43</v>
      </c>
    </row>
    <row r="70" spans="1:23" ht="12.75">
      <c r="A70" s="14">
        <v>1945</v>
      </c>
      <c r="B70" s="2">
        <v>4.66</v>
      </c>
      <c r="C70" s="2">
        <v>10.24</v>
      </c>
      <c r="D70" s="2">
        <v>6.55</v>
      </c>
      <c r="E70" s="2">
        <v>10.57</v>
      </c>
      <c r="F70" s="2">
        <v>4.75</v>
      </c>
      <c r="G70" s="2">
        <v>3.94</v>
      </c>
      <c r="H70" s="2">
        <v>6.02</v>
      </c>
      <c r="I70" s="2">
        <v>2.88</v>
      </c>
      <c r="J70" s="2">
        <v>11.89</v>
      </c>
      <c r="K70" s="2">
        <v>6.56</v>
      </c>
      <c r="L70" s="2">
        <v>5.9</v>
      </c>
      <c r="M70" s="2">
        <v>10.59</v>
      </c>
      <c r="N70" s="2">
        <f t="shared" si="12"/>
        <v>84.55</v>
      </c>
      <c r="O70" s="2">
        <f t="shared" si="13"/>
        <v>47.15</v>
      </c>
      <c r="P70" s="2">
        <f t="shared" si="14"/>
        <v>36.04</v>
      </c>
      <c r="Q70" s="2">
        <f t="shared" si="15"/>
        <v>80</v>
      </c>
      <c r="R70" s="11">
        <f t="shared" si="16"/>
        <v>83.19</v>
      </c>
      <c r="T70" s="5">
        <f t="shared" si="11"/>
        <v>214.757</v>
      </c>
      <c r="U70">
        <v>236.39</v>
      </c>
      <c r="V70" s="5">
        <f t="shared" si="17"/>
        <v>91.5416</v>
      </c>
      <c r="W70">
        <v>106.43</v>
      </c>
    </row>
    <row r="71" spans="1:23" ht="12.75">
      <c r="A71" s="14">
        <v>1944</v>
      </c>
      <c r="B71" s="2">
        <v>5.34</v>
      </c>
      <c r="C71" s="2">
        <v>14.76</v>
      </c>
      <c r="D71" s="2">
        <v>14.92</v>
      </c>
      <c r="E71" s="2">
        <v>8.79</v>
      </c>
      <c r="F71" s="2">
        <v>5.33</v>
      </c>
      <c r="G71" s="2">
        <v>2.28</v>
      </c>
      <c r="H71" s="2">
        <v>4.85</v>
      </c>
      <c r="I71" s="2">
        <v>8.98</v>
      </c>
      <c r="J71" s="2">
        <v>10.47</v>
      </c>
      <c r="K71" s="2">
        <v>0.94</v>
      </c>
      <c r="L71" s="2">
        <v>7.28</v>
      </c>
      <c r="M71" s="2">
        <v>7.85</v>
      </c>
      <c r="N71" s="2">
        <f t="shared" si="12"/>
        <v>91.78999999999999</v>
      </c>
      <c r="O71" s="2">
        <f t="shared" si="13"/>
        <v>52.85</v>
      </c>
      <c r="P71" s="2">
        <f t="shared" si="14"/>
        <v>32.849999999999994</v>
      </c>
      <c r="Q71" s="2">
        <f t="shared" si="15"/>
        <v>94.05000000000001</v>
      </c>
      <c r="R71" s="11">
        <f t="shared" si="16"/>
        <v>85.7</v>
      </c>
      <c r="T71" s="5">
        <f t="shared" si="11"/>
        <v>233.14659999999998</v>
      </c>
      <c r="U71">
        <v>236.39</v>
      </c>
      <c r="V71" s="5">
        <f t="shared" si="17"/>
        <v>83.439</v>
      </c>
      <c r="W71">
        <v>106.43</v>
      </c>
    </row>
    <row r="72" spans="1:23" ht="12.75">
      <c r="A72" s="14">
        <v>1943</v>
      </c>
      <c r="B72" s="2">
        <v>7.67</v>
      </c>
      <c r="C72" s="2">
        <v>4.98</v>
      </c>
      <c r="D72" s="2">
        <v>11.1</v>
      </c>
      <c r="E72" s="2">
        <v>8.48</v>
      </c>
      <c r="F72" s="2">
        <v>5.34</v>
      </c>
      <c r="G72" s="2">
        <v>6.85</v>
      </c>
      <c r="H72" s="2">
        <v>14.95</v>
      </c>
      <c r="I72" s="2">
        <v>4.15</v>
      </c>
      <c r="J72" s="2">
        <v>6.09</v>
      </c>
      <c r="K72" s="2">
        <v>3.82</v>
      </c>
      <c r="L72" s="2">
        <v>3.23</v>
      </c>
      <c r="M72" s="2">
        <v>5.81</v>
      </c>
      <c r="N72" s="2">
        <f t="shared" si="12"/>
        <v>82.47</v>
      </c>
      <c r="O72" s="2">
        <f t="shared" si="13"/>
        <v>52.94</v>
      </c>
      <c r="P72" s="2">
        <f t="shared" si="14"/>
        <v>41.199999999999996</v>
      </c>
      <c r="Q72" s="2">
        <f t="shared" si="15"/>
        <v>99.52</v>
      </c>
      <c r="R72" s="11">
        <f t="shared" si="16"/>
        <v>94.14</v>
      </c>
      <c r="T72" s="5">
        <f t="shared" si="11"/>
        <v>209.4738</v>
      </c>
      <c r="U72">
        <v>236.39</v>
      </c>
      <c r="V72" s="5">
        <f t="shared" si="17"/>
        <v>104.648</v>
      </c>
      <c r="W72">
        <v>106.43</v>
      </c>
    </row>
    <row r="73" spans="1:23" ht="12.75">
      <c r="A73" s="14">
        <v>1942</v>
      </c>
      <c r="B73" s="2">
        <v>7.27</v>
      </c>
      <c r="C73" s="2">
        <v>8.5</v>
      </c>
      <c r="D73" s="2">
        <v>11.59</v>
      </c>
      <c r="E73" s="2">
        <v>1.16</v>
      </c>
      <c r="F73" s="2">
        <v>10.37</v>
      </c>
      <c r="G73" s="2">
        <v>6.01</v>
      </c>
      <c r="H73" s="2">
        <v>10.41</v>
      </c>
      <c r="I73" s="2">
        <v>5.74</v>
      </c>
      <c r="J73" s="2">
        <v>9.28</v>
      </c>
      <c r="K73" s="2">
        <v>4.77</v>
      </c>
      <c r="L73" s="2">
        <v>3.57</v>
      </c>
      <c r="M73" s="2">
        <v>17.14</v>
      </c>
      <c r="N73" s="2">
        <f t="shared" si="12"/>
        <v>95.80999999999999</v>
      </c>
      <c r="O73" s="2">
        <f t="shared" si="13"/>
        <v>46.03999999999999</v>
      </c>
      <c r="P73" s="2">
        <f t="shared" si="14"/>
        <v>46.58</v>
      </c>
      <c r="Q73" s="2">
        <f t="shared" si="15"/>
        <v>78.19999999999999</v>
      </c>
      <c r="R73" s="11">
        <f t="shared" si="16"/>
        <v>92.61999999999998</v>
      </c>
      <c r="T73" s="5">
        <f t="shared" si="11"/>
        <v>243.35739999999998</v>
      </c>
      <c r="U73">
        <v>236.39</v>
      </c>
      <c r="V73" s="5">
        <f t="shared" si="17"/>
        <v>118.3132</v>
      </c>
      <c r="W73">
        <v>106.43</v>
      </c>
    </row>
    <row r="74" spans="1:23" ht="12.75">
      <c r="A74" s="14">
        <v>1941</v>
      </c>
      <c r="B74" s="2">
        <v>4.63</v>
      </c>
      <c r="C74" s="2">
        <v>1.61</v>
      </c>
      <c r="D74" s="2">
        <v>6.45</v>
      </c>
      <c r="E74" s="2">
        <v>4.6</v>
      </c>
      <c r="F74" s="2">
        <v>1.88</v>
      </c>
      <c r="G74" s="2">
        <v>4.01</v>
      </c>
      <c r="H74" s="2">
        <v>13.48</v>
      </c>
      <c r="I74" s="2">
        <v>2.7</v>
      </c>
      <c r="J74" s="2">
        <v>4.95</v>
      </c>
      <c r="K74" s="2">
        <v>5.14</v>
      </c>
      <c r="L74" s="2">
        <v>6.41</v>
      </c>
      <c r="M74" s="2">
        <v>11.11</v>
      </c>
      <c r="N74" s="2">
        <f t="shared" si="12"/>
        <v>66.97</v>
      </c>
      <c r="O74" s="2">
        <f t="shared" si="13"/>
        <v>35.379999999999995</v>
      </c>
      <c r="P74" s="2">
        <f t="shared" si="14"/>
        <v>32.16</v>
      </c>
      <c r="Q74" s="2">
        <f t="shared" si="15"/>
        <v>76.49000000000001</v>
      </c>
      <c r="R74" s="11">
        <f t="shared" si="16"/>
        <v>67.54</v>
      </c>
      <c r="T74" s="5">
        <f t="shared" si="11"/>
        <v>170.1038</v>
      </c>
      <c r="U74">
        <v>236.39</v>
      </c>
      <c r="V74" s="5">
        <f t="shared" si="17"/>
        <v>81.68639999999999</v>
      </c>
      <c r="W74">
        <v>106.43</v>
      </c>
    </row>
    <row r="75" spans="1:23" ht="12.75">
      <c r="A75" s="14">
        <v>1940</v>
      </c>
      <c r="B75" s="2">
        <v>4.49</v>
      </c>
      <c r="C75" s="2">
        <v>9.81</v>
      </c>
      <c r="D75" s="2">
        <v>7.06</v>
      </c>
      <c r="E75" s="2">
        <v>8.91</v>
      </c>
      <c r="F75" s="2">
        <v>3.64</v>
      </c>
      <c r="G75" s="2">
        <v>6.93</v>
      </c>
      <c r="H75" s="2">
        <v>5.02</v>
      </c>
      <c r="I75" s="2">
        <v>21.64</v>
      </c>
      <c r="J75" s="2">
        <v>1.09</v>
      </c>
      <c r="K75" s="2">
        <v>2.79</v>
      </c>
      <c r="L75" s="2">
        <v>8.82</v>
      </c>
      <c r="M75" s="2">
        <v>9.27</v>
      </c>
      <c r="N75" s="2">
        <f t="shared" si="12"/>
        <v>89.47000000000001</v>
      </c>
      <c r="O75" s="2">
        <f t="shared" si="13"/>
        <v>36.4</v>
      </c>
      <c r="P75" s="2">
        <f t="shared" si="14"/>
        <v>41.11000000000001</v>
      </c>
      <c r="Q75" s="2">
        <f t="shared" si="15"/>
        <v>62.06</v>
      </c>
      <c r="R75" s="11">
        <f t="shared" si="16"/>
        <v>77.51</v>
      </c>
      <c r="T75" s="5">
        <f t="shared" si="11"/>
        <v>227.25380000000004</v>
      </c>
      <c r="U75">
        <v>236.39</v>
      </c>
      <c r="V75" s="5">
        <f t="shared" si="17"/>
        <v>104.41940000000002</v>
      </c>
      <c r="W75">
        <v>106.43</v>
      </c>
    </row>
    <row r="76" spans="1:23" ht="12.75">
      <c r="A76" s="14">
        <v>1939</v>
      </c>
      <c r="B76" s="2">
        <v>10.18</v>
      </c>
      <c r="C76" s="2">
        <v>19.8</v>
      </c>
      <c r="D76" s="2">
        <v>10.54</v>
      </c>
      <c r="E76" s="2">
        <v>7.52</v>
      </c>
      <c r="F76" s="2">
        <v>3.9</v>
      </c>
      <c r="G76" s="2">
        <v>4.36</v>
      </c>
      <c r="H76" s="2">
        <v>5.28</v>
      </c>
      <c r="I76" s="2">
        <v>9.59</v>
      </c>
      <c r="J76" s="2">
        <v>1.74</v>
      </c>
      <c r="K76" s="2">
        <v>0.79</v>
      </c>
      <c r="L76" s="2">
        <v>1.42</v>
      </c>
      <c r="M76" s="2">
        <v>4.71</v>
      </c>
      <c r="N76" s="2">
        <f t="shared" si="12"/>
        <v>79.82999999999998</v>
      </c>
      <c r="O76" s="2">
        <f t="shared" si="13"/>
        <v>65.36</v>
      </c>
      <c r="P76" s="2">
        <f t="shared" si="14"/>
        <v>25.659999999999997</v>
      </c>
      <c r="Q76" s="2">
        <f t="shared" si="15"/>
        <v>105.36999999999999</v>
      </c>
      <c r="R76" s="11">
        <f t="shared" si="16"/>
        <v>91.02000000000001</v>
      </c>
      <c r="T76" s="5">
        <f t="shared" si="11"/>
        <v>202.76819999999995</v>
      </c>
      <c r="U76">
        <v>236.39</v>
      </c>
      <c r="V76" s="5">
        <f t="shared" si="17"/>
        <v>65.17639999999999</v>
      </c>
      <c r="W76">
        <v>106.43</v>
      </c>
    </row>
    <row r="77" spans="1:23" ht="12.75">
      <c r="A77" s="14">
        <v>1938</v>
      </c>
      <c r="B77" s="2">
        <v>6.23</v>
      </c>
      <c r="C77" s="2">
        <v>3.62</v>
      </c>
      <c r="D77" s="2">
        <v>9.68</v>
      </c>
      <c r="E77" s="2">
        <v>7.79</v>
      </c>
      <c r="F77" s="2">
        <v>8.12</v>
      </c>
      <c r="G77" s="2">
        <v>8.21</v>
      </c>
      <c r="H77" s="2">
        <v>16.18</v>
      </c>
      <c r="I77" s="2">
        <v>4.59</v>
      </c>
      <c r="J77" s="2">
        <v>2.74</v>
      </c>
      <c r="K77" s="2">
        <v>0.17</v>
      </c>
      <c r="L77" s="2">
        <v>12.96</v>
      </c>
      <c r="M77" s="2">
        <v>4.36</v>
      </c>
      <c r="N77" s="2">
        <f t="shared" si="12"/>
        <v>84.64999999999999</v>
      </c>
      <c r="O77" s="2">
        <f t="shared" si="13"/>
        <v>39.49</v>
      </c>
      <c r="P77" s="2">
        <f t="shared" si="14"/>
        <v>40.01</v>
      </c>
      <c r="Q77" s="2">
        <f t="shared" si="15"/>
        <v>81.56000000000002</v>
      </c>
      <c r="R77" s="11">
        <f t="shared" si="16"/>
        <v>79.5</v>
      </c>
      <c r="T77" s="5">
        <f t="shared" si="11"/>
        <v>215.01099999999997</v>
      </c>
      <c r="U77">
        <v>236.39</v>
      </c>
      <c r="V77" s="5">
        <f t="shared" si="17"/>
        <v>101.6254</v>
      </c>
      <c r="W77">
        <v>106.43</v>
      </c>
    </row>
    <row r="78" spans="1:23" ht="12.75">
      <c r="A78" s="14">
        <v>1937</v>
      </c>
      <c r="B78" s="2">
        <v>17.9</v>
      </c>
      <c r="C78" s="2">
        <v>8.28</v>
      </c>
      <c r="D78" s="2">
        <v>3.79</v>
      </c>
      <c r="E78" s="2">
        <v>9.48</v>
      </c>
      <c r="F78" s="2">
        <v>2.63</v>
      </c>
      <c r="G78" s="2">
        <v>7.09</v>
      </c>
      <c r="H78" s="2">
        <v>9.43</v>
      </c>
      <c r="I78" s="2">
        <v>6.48</v>
      </c>
      <c r="J78" s="2">
        <v>3.41</v>
      </c>
      <c r="K78" s="2">
        <v>13.03</v>
      </c>
      <c r="L78" s="2">
        <v>4.41</v>
      </c>
      <c r="M78" s="2">
        <v>7.76</v>
      </c>
      <c r="N78" s="2">
        <f t="shared" si="12"/>
        <v>93.69</v>
      </c>
      <c r="O78" s="2">
        <f t="shared" si="13"/>
        <v>57.739999999999995</v>
      </c>
      <c r="P78" s="2">
        <f t="shared" si="14"/>
        <v>42.07</v>
      </c>
      <c r="Q78" s="2"/>
      <c r="R78" s="11">
        <f t="shared" si="16"/>
        <v>99.80999999999999</v>
      </c>
      <c r="T78" s="5">
        <f t="shared" si="11"/>
        <v>237.9726</v>
      </c>
      <c r="U78">
        <v>236.39</v>
      </c>
      <c r="V78" s="5">
        <f t="shared" si="17"/>
        <v>106.8578</v>
      </c>
      <c r="W78">
        <v>106.43</v>
      </c>
    </row>
    <row r="79" spans="1:18" ht="12.75">
      <c r="A79" s="15">
        <v>1936</v>
      </c>
      <c r="B79" s="3"/>
      <c r="C79" s="3"/>
      <c r="D79" s="3"/>
      <c r="E79" s="3"/>
      <c r="F79" s="3"/>
      <c r="G79" s="3"/>
      <c r="H79" s="3"/>
      <c r="I79" s="3">
        <v>8.63</v>
      </c>
      <c r="J79" s="3">
        <v>10.24</v>
      </c>
      <c r="K79" s="3">
        <v>8.42</v>
      </c>
      <c r="L79" s="3">
        <v>3.44</v>
      </c>
      <c r="M79" s="3">
        <v>14.85</v>
      </c>
      <c r="N79" s="3"/>
      <c r="O79" s="3"/>
      <c r="P79" s="3"/>
      <c r="Q79" s="3"/>
      <c r="R79" s="13"/>
    </row>
    <row r="81" spans="1:13" ht="12.75">
      <c r="A81" t="s">
        <v>22</v>
      </c>
      <c r="B81" s="5">
        <f>B4</f>
        <v>2.06</v>
      </c>
      <c r="C81" s="5">
        <f aca="true" t="shared" si="18" ref="C81:M81">C4</f>
        <v>1.56</v>
      </c>
      <c r="D81" s="5">
        <f t="shared" si="18"/>
        <v>3.16</v>
      </c>
      <c r="E81" s="5">
        <f t="shared" si="18"/>
        <v>0.9</v>
      </c>
      <c r="F81" s="5">
        <f t="shared" si="18"/>
        <v>1.88</v>
      </c>
      <c r="G81" s="5">
        <f t="shared" si="18"/>
        <v>1.22</v>
      </c>
      <c r="H81" s="5">
        <f t="shared" si="18"/>
        <v>0.37</v>
      </c>
      <c r="I81" s="5">
        <f t="shared" si="18"/>
        <v>1.5</v>
      </c>
      <c r="J81" s="5">
        <f t="shared" si="18"/>
        <v>0.74</v>
      </c>
      <c r="K81" s="5">
        <f t="shared" si="18"/>
        <v>0</v>
      </c>
      <c r="L81" s="5">
        <f t="shared" si="18"/>
        <v>1.42</v>
      </c>
      <c r="M81" s="5">
        <f t="shared" si="18"/>
        <v>1.45</v>
      </c>
    </row>
    <row r="82" spans="1:13" ht="12.75">
      <c r="A82" t="s">
        <v>23</v>
      </c>
      <c r="B82" s="5">
        <f>B3-B4</f>
        <v>6.765352112676055</v>
      </c>
      <c r="C82" s="5">
        <f aca="true" t="shared" si="19" ref="C82:M82">C3-C4</f>
        <v>7.0354929577464755</v>
      </c>
      <c r="D82" s="5">
        <f t="shared" si="19"/>
        <v>6.422676056338027</v>
      </c>
      <c r="E82" s="5">
        <f t="shared" si="19"/>
        <v>6.630000000000001</v>
      </c>
      <c r="F82" s="5">
        <f t="shared" si="19"/>
        <v>5.024225352112677</v>
      </c>
      <c r="G82" s="5">
        <f t="shared" si="19"/>
        <v>5.897183098591549</v>
      </c>
      <c r="H82" s="5">
        <f t="shared" si="19"/>
        <v>7.175352112676055</v>
      </c>
      <c r="I82" s="5">
        <f t="shared" si="19"/>
        <v>5.388873239436619</v>
      </c>
      <c r="J82" s="5">
        <f t="shared" si="19"/>
        <v>6.4518309859154925</v>
      </c>
      <c r="K82" s="5">
        <f t="shared" si="19"/>
        <v>6.256056338028169</v>
      </c>
      <c r="L82" s="5">
        <f t="shared" si="19"/>
        <v>6.578873239436618</v>
      </c>
      <c r="M82" s="5">
        <f t="shared" si="19"/>
        <v>7.291408450704227</v>
      </c>
    </row>
    <row r="83" spans="1:13" ht="12.75">
      <c r="A83" t="s">
        <v>24</v>
      </c>
      <c r="B83" s="5">
        <f>B5-B3</f>
        <v>9.074647887323943</v>
      </c>
      <c r="C83" s="5">
        <f aca="true" t="shared" si="20" ref="C83:M83">C5-C3</f>
        <v>11.204507042253525</v>
      </c>
      <c r="D83" s="5">
        <f t="shared" si="20"/>
        <v>9.547323943661972</v>
      </c>
      <c r="E83" s="5">
        <f t="shared" si="20"/>
        <v>8.11</v>
      </c>
      <c r="F83" s="5">
        <f t="shared" si="20"/>
        <v>16.33577464788732</v>
      </c>
      <c r="G83" s="5">
        <f t="shared" si="20"/>
        <v>13.322816901408451</v>
      </c>
      <c r="H83" s="5">
        <f t="shared" si="20"/>
        <v>8.634647887323943</v>
      </c>
      <c r="I83" s="5">
        <f t="shared" si="20"/>
        <v>14.75112676056338</v>
      </c>
      <c r="J83" s="5">
        <f t="shared" si="20"/>
        <v>17.118169014084508</v>
      </c>
      <c r="K83" s="5">
        <f t="shared" si="20"/>
        <v>10.413943661971832</v>
      </c>
      <c r="L83" s="5">
        <f t="shared" si="20"/>
        <v>15.931126760563382</v>
      </c>
      <c r="M83" s="5">
        <f t="shared" si="20"/>
        <v>9.868591549295772</v>
      </c>
    </row>
  </sheetData>
  <printOptions/>
  <pageMargins left="0.71" right="0.5" top="0.75" bottom="0.75" header="0.5" footer="0.5"/>
  <pageSetup horizontalDpi="600" verticalDpi="600" orientation="landscape" scale="83" r:id="rId1"/>
  <headerFooter alignWithMargins="0">
    <oddHeader>&amp;L&amp;12Coweeta Standard Raingage&amp;R&amp;12Precipitation (inches):  Gage 31</oddHeader>
  </headerFooter>
  <rowBreaks count="1" manualBreakCount="1">
    <brk id="4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jmoore</dc:creator>
  <cp:keywords/>
  <dc:description/>
  <cp:lastModifiedBy>FSDefaultUser</cp:lastModifiedBy>
  <cp:lastPrinted>2008-04-04T14:17:20Z</cp:lastPrinted>
  <dcterms:created xsi:type="dcterms:W3CDTF">2000-01-05T16:54:24Z</dcterms:created>
  <dcterms:modified xsi:type="dcterms:W3CDTF">2009-01-06T18:16:29Z</dcterms:modified>
  <cp:category/>
  <cp:version/>
  <cp:contentType/>
  <cp:contentStatus/>
</cp:coreProperties>
</file>