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31" windowWidth="7380" windowHeight="7620" tabRatio="827" activeTab="0"/>
  </bookViews>
  <sheets>
    <sheet name="Master Schedule" sheetId="1" r:id="rId1"/>
  </sheets>
  <definedNames>
    <definedName name="_xlnm.Print_Area" localSheetId="0">'Master Schedule'!$A$1:$AT$136</definedName>
    <definedName name="_xlnm.Print_Titles" localSheetId="0">'Master Schedule'!$1:$1</definedName>
  </definedNames>
  <calcPr fullCalcOnLoad="1"/>
</workbook>
</file>

<file path=xl/comments1.xml><?xml version="1.0" encoding="utf-8"?>
<comments xmlns="http://schemas.openxmlformats.org/spreadsheetml/2006/main">
  <authors>
    <author>ATO USER</author>
    <author>acoggins</author>
    <author>Milton Ryan</author>
  </authors>
  <commentList>
    <comment ref="AB72" authorId="0">
      <text>
        <r>
          <rPr>
            <b/>
            <sz val="8"/>
            <rFont val="Tahoma"/>
            <family val="0"/>
          </rPr>
          <t>ATO USER: A. Coggins</t>
        </r>
        <r>
          <rPr>
            <sz val="8"/>
            <rFont val="Tahoma"/>
            <family val="0"/>
          </rPr>
          <t xml:space="preserve">
SAT was delayed due to unanailability of ATCBI-6 antenna</t>
        </r>
      </text>
    </comment>
    <comment ref="AJ52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53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54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55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56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57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58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59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60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61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62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63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64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65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66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67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90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69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77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76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74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73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99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70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72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81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93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79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82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83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68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25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91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92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97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94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98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00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23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03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87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89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10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88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05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14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80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17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95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04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27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19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07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09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01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13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21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16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28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24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08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26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29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31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11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12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96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22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34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35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15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32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84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33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02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06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75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18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" authorId="2">
      <text>
        <r>
          <rPr>
            <sz val="8"/>
            <rFont val="Tahoma"/>
            <family val="0"/>
          </rPr>
          <t xml:space="preserve">Has Tech Training been completed.
</t>
        </r>
      </text>
    </comment>
    <comment ref="AA102" authorId="0">
      <text>
        <r>
          <rPr>
            <b/>
            <sz val="8"/>
            <rFont val="Tahoma"/>
            <family val="0"/>
          </rPr>
          <t>ATO USER:</t>
        </r>
        <r>
          <rPr>
            <sz val="8"/>
            <rFont val="Tahoma"/>
            <family val="0"/>
          </rPr>
          <t xml:space="preserve">
Raytheon would like to move the install up 1 week
</t>
        </r>
      </text>
    </comment>
    <comment ref="AH79" authorId="0">
      <text>
        <r>
          <rPr>
            <b/>
            <sz val="8"/>
            <rFont val="Tahoma"/>
            <family val="0"/>
          </rPr>
          <t>ATO USER:</t>
        </r>
        <r>
          <rPr>
            <sz val="8"/>
            <rFont val="Tahoma"/>
            <family val="0"/>
          </rPr>
          <t xml:space="preserve">
This date is based on a scheduled 2/22/06 Flight Check date.</t>
        </r>
      </text>
    </comment>
    <comment ref="F69" authorId="0">
      <text>
        <r>
          <rPr>
            <b/>
            <sz val="8"/>
            <rFont val="Tahoma"/>
            <family val="0"/>
          </rPr>
          <t>ATO USER:</t>
        </r>
        <r>
          <rPr>
            <sz val="8"/>
            <rFont val="Tahoma"/>
            <family val="0"/>
          </rPr>
          <t xml:space="preserve">
New FLK CHK date established for 1-23-06; variance required to move IOC date.</t>
        </r>
      </text>
    </comment>
    <comment ref="AI66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I70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30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20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36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  <comment ref="AJ137" authorId="1">
      <text>
        <r>
          <rPr>
            <b/>
            <sz val="8"/>
            <rFont val="Tahoma"/>
            <family val="0"/>
          </rPr>
          <t>acoggins:</t>
        </r>
        <r>
          <rPr>
            <sz val="8"/>
            <rFont val="Tahoma"/>
            <family val="0"/>
          </rPr>
          <t xml:space="preserve">
JAI=ICO+30 DAYS</t>
        </r>
      </text>
    </comment>
  </commentList>
</comments>
</file>

<file path=xl/sharedStrings.xml><?xml version="1.0" encoding="utf-8"?>
<sst xmlns="http://schemas.openxmlformats.org/spreadsheetml/2006/main" count="2549" uniqueCount="719">
  <si>
    <t>DELIVERY SEQUENCE</t>
  </si>
  <si>
    <t>ST</t>
  </si>
  <si>
    <t>REGION</t>
  </si>
  <si>
    <t>CURRENT BEACON</t>
  </si>
  <si>
    <t>PRIMARY RADAR</t>
  </si>
  <si>
    <t>PRIMARY SAIL TYPE</t>
  </si>
  <si>
    <t>PLANNED SYSTEM DELIVERY SCHEDULE</t>
  </si>
  <si>
    <t>RJ/ANTENNA INSTALLATION START DATE</t>
  </si>
  <si>
    <t>RJ/ANTENNA INSTALLATION COMPLETION DATE</t>
  </si>
  <si>
    <t>FORM 256 SIGNED</t>
  </si>
  <si>
    <t>FLIGHT CHECK COMPLETE</t>
  </si>
  <si>
    <t>TINKER AFB (Key Site)</t>
  </si>
  <si>
    <t>TECH CENTER (OT&amp;E)</t>
  </si>
  <si>
    <t>PUTNAM</t>
  </si>
  <si>
    <t>MONROE</t>
  </si>
  <si>
    <t>CHELSEA</t>
  </si>
  <si>
    <t>HALEYVILLE</t>
  </si>
  <si>
    <t>ANSON</t>
  </si>
  <si>
    <t>CROSSVILLE</t>
  </si>
  <si>
    <t>RED TABLE MOUNTAIN</t>
  </si>
  <si>
    <t>SEATTLE (FORT LAWTON)</t>
  </si>
  <si>
    <t>OAKDALE (PITTSBURGH)</t>
  </si>
  <si>
    <t>BORON</t>
  </si>
  <si>
    <t>BRECKSVILLE (CLEVELAND)</t>
  </si>
  <si>
    <t>ASHBURN</t>
  </si>
  <si>
    <t>ALEXANDRIA (ENGLAND)</t>
  </si>
  <si>
    <t>MARIETTA</t>
  </si>
  <si>
    <t>HIGBY</t>
  </si>
  <si>
    <t>TEXARKANA</t>
  </si>
  <si>
    <t>BIORKA ISLAND</t>
  </si>
  <si>
    <t>HUNTINGBURG</t>
  </si>
  <si>
    <t>SACRAMENTO</t>
  </si>
  <si>
    <t>MONTGOMERY</t>
  </si>
  <si>
    <t>PAHOA</t>
  </si>
  <si>
    <t>BYHALIA (MEMPHIS)</t>
  </si>
  <si>
    <t>DEAD HORSE</t>
  </si>
  <si>
    <t>APPLE VALLEY</t>
  </si>
  <si>
    <t>SKOWHEGAN</t>
  </si>
  <si>
    <t>EAGLE RIVER</t>
  </si>
  <si>
    <t>MAIDEN</t>
  </si>
  <si>
    <t>ROGERS</t>
  </si>
  <si>
    <t>CUMMINGTON</t>
  </si>
  <si>
    <t>X</t>
  </si>
  <si>
    <t>LAGRANGE</t>
  </si>
  <si>
    <t>RUSSELLVILLE</t>
  </si>
  <si>
    <t>SAN PEDRO</t>
  </si>
  <si>
    <t>CROCKER</t>
  </si>
  <si>
    <t>JOELTON (NASHVILLE)</t>
  </si>
  <si>
    <t>WEST MESA</t>
  </si>
  <si>
    <t>LINCOLNTON</t>
  </si>
  <si>
    <t>LONDON</t>
  </si>
  <si>
    <t>HOUSTON (ELLINGTON)</t>
  </si>
  <si>
    <t>MIDDLETON ISLAND</t>
  </si>
  <si>
    <t>HANNA CITY</t>
  </si>
  <si>
    <t>ODESSA</t>
  </si>
  <si>
    <t>BENTON</t>
  </si>
  <si>
    <t>SILVER CITY</t>
  </si>
  <si>
    <t>BATTLE MOUNTAIN</t>
  </si>
  <si>
    <t>SAMBURG</t>
  </si>
  <si>
    <t>COOPERSVILLE</t>
  </si>
  <si>
    <t>BINNS HALL</t>
  </si>
  <si>
    <t>ST. PAUL ISLAND</t>
  </si>
  <si>
    <t>INDIANAPOLIS</t>
  </si>
  <si>
    <t>FOSSIL</t>
  </si>
  <si>
    <t>HUTCHINSON</t>
  </si>
  <si>
    <t>HORICON</t>
  </si>
  <si>
    <t>SELIGMAN</t>
  </si>
  <si>
    <t>TYNDALL AFB</t>
  </si>
  <si>
    <t>CLEARFIELD</t>
  </si>
  <si>
    <t>ST. LOUIS</t>
  </si>
  <si>
    <t>THE PLAINS</t>
  </si>
  <si>
    <t>SHEMYA</t>
  </si>
  <si>
    <t>OMAHA</t>
  </si>
  <si>
    <t>KELLER (FT. WORTH)</t>
  </si>
  <si>
    <t>BENSON</t>
  </si>
  <si>
    <t>BEDFORD</t>
  </si>
  <si>
    <t>OSKALOOSA</t>
  </si>
  <si>
    <t>LYNCH</t>
  </si>
  <si>
    <t>CARIBOU</t>
  </si>
  <si>
    <t>KENAI</t>
  </si>
  <si>
    <t>NEWPORT</t>
  </si>
  <si>
    <t>ARLINGTON</t>
  </si>
  <si>
    <t>MAKAH</t>
  </si>
  <si>
    <t>OCEANA</t>
  </si>
  <si>
    <t>ELWOOD (JOLIET)</t>
  </si>
  <si>
    <t>CITRONELLE</t>
  </si>
  <si>
    <t>OILTON</t>
  </si>
  <si>
    <t>CROSS CITY</t>
  </si>
  <si>
    <t>GIBBSBORO</t>
  </si>
  <si>
    <t>MILL VALLEY</t>
  </si>
  <si>
    <t>MT. SANTA ROSA</t>
  </si>
  <si>
    <t>FT. GREEN</t>
  </si>
  <si>
    <t>ROCKSPRINGS</t>
  </si>
  <si>
    <t>FINLEY</t>
  </si>
  <si>
    <t>LAKE CHARLES</t>
  </si>
  <si>
    <t>JEDBURG</t>
  </si>
  <si>
    <t>NORTH TRURO</t>
  </si>
  <si>
    <t>LAKESIDE</t>
  </si>
  <si>
    <t>KIRKSVILLE</t>
  </si>
  <si>
    <t>DEMING (MAGDALEN)</t>
  </si>
  <si>
    <t>EMPIRE</t>
  </si>
  <si>
    <t>PASO ROBLES</t>
  </si>
  <si>
    <t>FT. FISHER</t>
  </si>
  <si>
    <t>RIVERHEAD (SUFFOLK)</t>
  </si>
  <si>
    <t>EAGLE PEAK</t>
  </si>
  <si>
    <t>SLIDELL</t>
  </si>
  <si>
    <t>AJO</t>
  </si>
  <si>
    <t>TAMIAMI</t>
  </si>
  <si>
    <t>KING MOUNTAIN</t>
  </si>
  <si>
    <t>UTICA (REMSEN)</t>
  </si>
  <si>
    <t>MT. KAALA</t>
  </si>
  <si>
    <t>KEY WEST</t>
  </si>
  <si>
    <t>BUCKS HARBOR</t>
  </si>
  <si>
    <t>WATFORD CITY</t>
  </si>
  <si>
    <t>MELBOURNE</t>
  </si>
  <si>
    <t xml:space="preserve">SALEM </t>
  </si>
  <si>
    <t>NASHWAUK</t>
  </si>
  <si>
    <t>MICA PEAK</t>
  </si>
  <si>
    <t>RAINBOW RIDGE</t>
  </si>
  <si>
    <t>WHITEHOUSE (JACKSONVILLE)</t>
  </si>
  <si>
    <t>MALMSTROM  AFB (BOOTLEGGER RIDGE/GREAT FALLS)</t>
  </si>
  <si>
    <t>MORALES</t>
  </si>
  <si>
    <t>MT. LAGUNA</t>
  </si>
  <si>
    <t xml:space="preserve">GUANTANAMO BAY </t>
  </si>
  <si>
    <t>SAN CLEMENTE ISLAND</t>
  </si>
  <si>
    <t>EDWARDS AFB/SALINE VALLEY (DoD)</t>
  </si>
  <si>
    <t>GRAND TURK</t>
  </si>
  <si>
    <t>*FREEPORT (GRAND BAHAMA)</t>
  </si>
  <si>
    <t>*GEORGETOWN</t>
  </si>
  <si>
    <t>SITE</t>
  </si>
  <si>
    <t>LID</t>
  </si>
  <si>
    <t>ROTARY JOINT TYPE</t>
  </si>
  <si>
    <t>ANTENNA NEW/FAA</t>
  </si>
  <si>
    <t>MOUNTING KIT TYPE</t>
  </si>
  <si>
    <t>ANTENNA INSTALLED</t>
  </si>
  <si>
    <t>SITE SURVEY START DATE</t>
  </si>
  <si>
    <t>PUU NIAUNIAU (MAUI) (EARTS VALIDATION)</t>
  </si>
  <si>
    <t>DANSVILLE (MIG)</t>
  </si>
  <si>
    <t>PHOENIX (HUMBOLT) (MIG)</t>
  </si>
  <si>
    <t>DETROIT (MIG)</t>
  </si>
  <si>
    <t>ACTUAL SITE COMMISSIONING DATE</t>
  </si>
  <si>
    <t>MAIN ARTCC FEED</t>
  </si>
  <si>
    <t>BOZEMAN</t>
  </si>
  <si>
    <t>MT</t>
  </si>
  <si>
    <t>ANM</t>
  </si>
  <si>
    <t>EAGLE COUNTY</t>
  </si>
  <si>
    <t>CO</t>
  </si>
  <si>
    <t xml:space="preserve"> </t>
  </si>
  <si>
    <t>JAI DATE</t>
  </si>
  <si>
    <t>TBD</t>
  </si>
  <si>
    <t>LINE SEQUENCE</t>
  </si>
  <si>
    <t>PROJECT CONTROL NUMBER</t>
  </si>
  <si>
    <t>CSER (PRELIM) DELIVERY DATE</t>
  </si>
  <si>
    <t>CSER (FINAL) DUE DATE</t>
  </si>
  <si>
    <t>NEW SHELTER INSTALLED</t>
  </si>
  <si>
    <t>SAT COMPLETION DATE</t>
  </si>
  <si>
    <t>EST. COMMISSIONING DATE</t>
  </si>
  <si>
    <t>JOINT FACILITY</t>
  </si>
  <si>
    <t>ALTERNATE ARTCC FEED</t>
  </si>
  <si>
    <t>REGION POC</t>
  </si>
  <si>
    <t>Raytheon System #</t>
  </si>
  <si>
    <t>OK</t>
  </si>
  <si>
    <t>ASW</t>
  </si>
  <si>
    <t>OKC</t>
  </si>
  <si>
    <t>LUYC</t>
  </si>
  <si>
    <t>BI-4</t>
  </si>
  <si>
    <t>FPS-67B</t>
  </si>
  <si>
    <t>FPS</t>
  </si>
  <si>
    <t>FA-10253</t>
  </si>
  <si>
    <t>FA-10250</t>
  </si>
  <si>
    <t>FA-10250/7</t>
  </si>
  <si>
    <t>YES</t>
  </si>
  <si>
    <t>ZNY</t>
  </si>
  <si>
    <t>ZDC, ZBW</t>
  </si>
  <si>
    <t>NJ</t>
  </si>
  <si>
    <t>N/A</t>
  </si>
  <si>
    <t>ACYT</t>
  </si>
  <si>
    <t>DP1U</t>
  </si>
  <si>
    <t>BI-5</t>
  </si>
  <si>
    <t>SUPPORT</t>
  </si>
  <si>
    <t>ARSR-2</t>
  </si>
  <si>
    <t>ZJX</t>
  </si>
  <si>
    <t>ZDC, ZNY</t>
  </si>
  <si>
    <t>W. Carter</t>
  </si>
  <si>
    <t>QOT</t>
  </si>
  <si>
    <t>PP1U</t>
  </si>
  <si>
    <t>BOS</t>
  </si>
  <si>
    <t>FA-10254</t>
  </si>
  <si>
    <t>ZHN</t>
  </si>
  <si>
    <t>OR</t>
  </si>
  <si>
    <t>QMO</t>
  </si>
  <si>
    <t>SKJ6</t>
  </si>
  <si>
    <t>ZBW</t>
  </si>
  <si>
    <t>HI</t>
  </si>
  <si>
    <t>AWP</t>
  </si>
  <si>
    <t>QPN</t>
  </si>
  <si>
    <t>P7EO</t>
  </si>
  <si>
    <t>NO</t>
  </si>
  <si>
    <t>ZHU</t>
  </si>
  <si>
    <t>ZJX, ZTL, ZME</t>
  </si>
  <si>
    <t>QAF</t>
  </si>
  <si>
    <t>13SF</t>
  </si>
  <si>
    <t>ZMP</t>
  </si>
  <si>
    <t>AL</t>
  </si>
  <si>
    <t>ASO</t>
  </si>
  <si>
    <t>QPC-E</t>
  </si>
  <si>
    <t>F1N7</t>
  </si>
  <si>
    <t>TX</t>
  </si>
  <si>
    <t>QOO</t>
  </si>
  <si>
    <t>M6MA</t>
  </si>
  <si>
    <t>ZKC</t>
  </si>
  <si>
    <t>C. Wilburn</t>
  </si>
  <si>
    <t>TN</t>
  </si>
  <si>
    <t>QRV</t>
  </si>
  <si>
    <t>171U</t>
  </si>
  <si>
    <t>ZMA</t>
  </si>
  <si>
    <t>DBL</t>
  </si>
  <si>
    <t>S0DG</t>
  </si>
  <si>
    <t>ZFW</t>
  </si>
  <si>
    <t>NA</t>
  </si>
  <si>
    <t>WA</t>
  </si>
  <si>
    <t>SEA-E</t>
  </si>
  <si>
    <t>09VU</t>
  </si>
  <si>
    <t>ARSR-1E</t>
  </si>
  <si>
    <t>FA-10251</t>
  </si>
  <si>
    <t>FA-10250/5</t>
  </si>
  <si>
    <t>A. Leone</t>
  </si>
  <si>
    <t>PA</t>
  </si>
  <si>
    <t>AEA</t>
  </si>
  <si>
    <t>PIT-E</t>
  </si>
  <si>
    <t>BPL9</t>
  </si>
  <si>
    <t>CA</t>
  </si>
  <si>
    <t>QSR</t>
  </si>
  <si>
    <t>DD1H</t>
  </si>
  <si>
    <t>J. Navarro</t>
  </si>
  <si>
    <t>OH</t>
  </si>
  <si>
    <t>AGL</t>
  </si>
  <si>
    <t>QDB</t>
  </si>
  <si>
    <t>070H</t>
  </si>
  <si>
    <t>ZSE</t>
  </si>
  <si>
    <t>D. Curran/S. Menezes</t>
  </si>
  <si>
    <t>FAAAC</t>
  </si>
  <si>
    <t>PMWA</t>
  </si>
  <si>
    <t>ZLC</t>
  </si>
  <si>
    <t>LA</t>
  </si>
  <si>
    <t>AEX-E</t>
  </si>
  <si>
    <t>D9S4</t>
  </si>
  <si>
    <t>ZTL</t>
  </si>
  <si>
    <t>ZME</t>
  </si>
  <si>
    <t>GA</t>
  </si>
  <si>
    <t>QHN-E</t>
  </si>
  <si>
    <t>HA56</t>
  </si>
  <si>
    <t>ZOA</t>
  </si>
  <si>
    <t>J. Duhonich</t>
  </si>
  <si>
    <t>ATL-E</t>
  </si>
  <si>
    <t>1NX4</t>
  </si>
  <si>
    <t>WV</t>
  </si>
  <si>
    <t>QHY</t>
  </si>
  <si>
    <t>4JOR</t>
  </si>
  <si>
    <t>AR</t>
  </si>
  <si>
    <t>TXK-E</t>
  </si>
  <si>
    <t>1CA7</t>
  </si>
  <si>
    <t>FPS-67</t>
  </si>
  <si>
    <t>AK</t>
  </si>
  <si>
    <t>AAL</t>
  </si>
  <si>
    <t>BKA</t>
  </si>
  <si>
    <t>0U0J</t>
  </si>
  <si>
    <t>IN</t>
  </si>
  <si>
    <t>HNB</t>
  </si>
  <si>
    <t>69M8</t>
  </si>
  <si>
    <t>KLAMATH FALLS (MIG)</t>
  </si>
  <si>
    <t>LMT</t>
  </si>
  <si>
    <t>KDCU</t>
  </si>
  <si>
    <t>ZDV</t>
  </si>
  <si>
    <t>SAC</t>
  </si>
  <si>
    <t>HDYR</t>
  </si>
  <si>
    <t>ZAB</t>
  </si>
  <si>
    <t>ZHU, ZFW</t>
  </si>
  <si>
    <t>MGM-E</t>
  </si>
  <si>
    <t>NPCU</t>
  </si>
  <si>
    <t>ARSR-1D</t>
  </si>
  <si>
    <t>ARSR-1</t>
  </si>
  <si>
    <t>ZOB</t>
  </si>
  <si>
    <t>ZDC</t>
  </si>
  <si>
    <t>POA</t>
  </si>
  <si>
    <t>P277</t>
  </si>
  <si>
    <t>ZLA</t>
  </si>
  <si>
    <t>MS</t>
  </si>
  <si>
    <t>QYB-E</t>
  </si>
  <si>
    <t>H2LA</t>
  </si>
  <si>
    <t>SCC</t>
  </si>
  <si>
    <t>C8TG</t>
  </si>
  <si>
    <t>MN</t>
  </si>
  <si>
    <t>QJE-E</t>
  </si>
  <si>
    <t>UY9F</t>
  </si>
  <si>
    <t>ZID</t>
  </si>
  <si>
    <t>J. Page/D. Sargent</t>
  </si>
  <si>
    <t>ME</t>
  </si>
  <si>
    <t>ANE</t>
  </si>
  <si>
    <t>QYC</t>
  </si>
  <si>
    <t>SQQQ</t>
  </si>
  <si>
    <t>WI</t>
  </si>
  <si>
    <t>EGV</t>
  </si>
  <si>
    <t>647V</t>
  </si>
  <si>
    <t>J. Vasquez</t>
  </si>
  <si>
    <t>NC</t>
  </si>
  <si>
    <t>QRM-E</t>
  </si>
  <si>
    <t>C2LA</t>
  </si>
  <si>
    <t>QYS-E</t>
  </si>
  <si>
    <t>HY6R</t>
  </si>
  <si>
    <t>ZSU</t>
  </si>
  <si>
    <t>MA</t>
  </si>
  <si>
    <t>QHA</t>
  </si>
  <si>
    <t>SYV4</t>
  </si>
  <si>
    <t>QTZ-E</t>
  </si>
  <si>
    <t>N3HA</t>
  </si>
  <si>
    <t>QXR-E</t>
  </si>
  <si>
    <t>4UHH</t>
  </si>
  <si>
    <t>FPS-64A</t>
  </si>
  <si>
    <t>QLA-E</t>
  </si>
  <si>
    <t>0YBS</t>
  </si>
  <si>
    <t>MO</t>
  </si>
  <si>
    <t>ACE</t>
  </si>
  <si>
    <t>QJN</t>
  </si>
  <si>
    <t>SE9T</t>
  </si>
  <si>
    <t>ZAN</t>
  </si>
  <si>
    <t>G. Johanson/S. Houser</t>
  </si>
  <si>
    <t>QOJ-E</t>
  </si>
  <si>
    <t>EHE4</t>
  </si>
  <si>
    <t>NM</t>
  </si>
  <si>
    <t>QSA</t>
  </si>
  <si>
    <t>K71U</t>
  </si>
  <si>
    <t>FPS-66A</t>
  </si>
  <si>
    <t>QNK-E</t>
  </si>
  <si>
    <t>7N6Q</t>
  </si>
  <si>
    <t>ARSR-3</t>
  </si>
  <si>
    <t>FA-10255</t>
  </si>
  <si>
    <t>FA-10250/6</t>
  </si>
  <si>
    <t>QWO-E</t>
  </si>
  <si>
    <t>0JCG</t>
  </si>
  <si>
    <t>HOU-E</t>
  </si>
  <si>
    <t>0NWU</t>
  </si>
  <si>
    <t>MDO</t>
  </si>
  <si>
    <t>6URY</t>
  </si>
  <si>
    <t>IL</t>
  </si>
  <si>
    <t>QUZ-E</t>
  </si>
  <si>
    <t>DPL9</t>
  </si>
  <si>
    <t>QXS-E</t>
  </si>
  <si>
    <t>MU1F</t>
  </si>
  <si>
    <t>QRC-E</t>
  </si>
  <si>
    <t>G8QZ</t>
  </si>
  <si>
    <t>SVC-E</t>
  </si>
  <si>
    <t>0BK0</t>
  </si>
  <si>
    <t>FA-10252</t>
  </si>
  <si>
    <t>NV</t>
  </si>
  <si>
    <t>BAM</t>
  </si>
  <si>
    <t>QPB</t>
  </si>
  <si>
    <t>M3HE</t>
  </si>
  <si>
    <t>MI</t>
  </si>
  <si>
    <t>CPV-E</t>
  </si>
  <si>
    <t>D8QZ</t>
  </si>
  <si>
    <t>VA</t>
  </si>
  <si>
    <t>QBN-E</t>
  </si>
  <si>
    <t>PVK1</t>
  </si>
  <si>
    <t>SNP</t>
  </si>
  <si>
    <t>V7UB</t>
  </si>
  <si>
    <t>N9EQ</t>
  </si>
  <si>
    <t>QVN-E</t>
  </si>
  <si>
    <t>FK3E</t>
  </si>
  <si>
    <t>ZAU</t>
  </si>
  <si>
    <t>NY</t>
  </si>
  <si>
    <t>DSV-E</t>
  </si>
  <si>
    <t>U486</t>
  </si>
  <si>
    <t>KS</t>
  </si>
  <si>
    <t>HTI-E</t>
  </si>
  <si>
    <t>2JAW</t>
  </si>
  <si>
    <t>QHZ-E</t>
  </si>
  <si>
    <t>S1B2</t>
  </si>
  <si>
    <t>AZ</t>
  </si>
  <si>
    <t>QXP-E</t>
  </si>
  <si>
    <t>PL9E</t>
  </si>
  <si>
    <t>FL</t>
  </si>
  <si>
    <t>PAM-E</t>
  </si>
  <si>
    <t>V04X</t>
  </si>
  <si>
    <t>ARSR-4</t>
  </si>
  <si>
    <t>QCF-E</t>
  </si>
  <si>
    <t>PDM4</t>
  </si>
  <si>
    <t>PHX-E</t>
  </si>
  <si>
    <t>HMHL</t>
  </si>
  <si>
    <t>STL-E</t>
  </si>
  <si>
    <t>B8QZ</t>
  </si>
  <si>
    <t>QDT</t>
  </si>
  <si>
    <t>OD97</t>
  </si>
  <si>
    <t>QPL-E</t>
  </si>
  <si>
    <t>SK3E</t>
  </si>
  <si>
    <t>SYA</t>
  </si>
  <si>
    <t>CP1U</t>
  </si>
  <si>
    <t>NE</t>
  </si>
  <si>
    <t>QHO-E</t>
  </si>
  <si>
    <t>DJAW</t>
  </si>
  <si>
    <t>FTW-E</t>
  </si>
  <si>
    <t>HU1F</t>
  </si>
  <si>
    <t>QRL-E</t>
  </si>
  <si>
    <t>JFOD</t>
  </si>
  <si>
    <t>QBE-E</t>
  </si>
  <si>
    <t>PYAE</t>
  </si>
  <si>
    <t>QBZ-E</t>
  </si>
  <si>
    <t>3A56</t>
  </si>
  <si>
    <t>KY</t>
  </si>
  <si>
    <t>QRI-E</t>
  </si>
  <si>
    <t>BX93</t>
  </si>
  <si>
    <t>QYD</t>
  </si>
  <si>
    <t>BPM7</t>
  </si>
  <si>
    <t>ENA</t>
  </si>
  <si>
    <t>S3FM</t>
  </si>
  <si>
    <t>IA</t>
  </si>
  <si>
    <t>QJO-E</t>
  </si>
  <si>
    <t>73YF</t>
  </si>
  <si>
    <t>ZMP, ZOB</t>
  </si>
  <si>
    <t>QKW-E</t>
  </si>
  <si>
    <t>VG38</t>
  </si>
  <si>
    <t>QVR-E</t>
  </si>
  <si>
    <t>23F1</t>
  </si>
  <si>
    <t>VG0P</t>
  </si>
  <si>
    <t>QRB-E</t>
  </si>
  <si>
    <t>SX93</t>
  </si>
  <si>
    <t>QZA-E</t>
  </si>
  <si>
    <t>C6GE</t>
  </si>
  <si>
    <t>ZBW, ZNY</t>
  </si>
  <si>
    <t>CTY-E</t>
  </si>
  <si>
    <t>VKUN</t>
  </si>
  <si>
    <t>QIE-E</t>
  </si>
  <si>
    <t>73K3</t>
  </si>
  <si>
    <t>QMV-E</t>
  </si>
  <si>
    <t>5L14</t>
  </si>
  <si>
    <t>GU</t>
  </si>
  <si>
    <t>QLR-E</t>
  </si>
  <si>
    <t>N06C</t>
  </si>
  <si>
    <t>Q0F3</t>
  </si>
  <si>
    <t>RSG-E</t>
  </si>
  <si>
    <t>B2FF</t>
  </si>
  <si>
    <t>BZN</t>
  </si>
  <si>
    <t>ND</t>
  </si>
  <si>
    <t>QFI-E</t>
  </si>
  <si>
    <t>4YSV</t>
  </si>
  <si>
    <t>ZOB, ZNY</t>
  </si>
  <si>
    <t>LCH-E</t>
  </si>
  <si>
    <t>MAHD</t>
  </si>
  <si>
    <t>EGE</t>
  </si>
  <si>
    <t>SC</t>
  </si>
  <si>
    <t>QRJ-E</t>
  </si>
  <si>
    <t>B3EY</t>
  </si>
  <si>
    <t>QEA-E</t>
  </si>
  <si>
    <t>SQ92</t>
  </si>
  <si>
    <t>QLS</t>
  </si>
  <si>
    <t>N7CX</t>
  </si>
  <si>
    <t>IRK-E</t>
  </si>
  <si>
    <t>SDM4</t>
  </si>
  <si>
    <t>DMN-E</t>
  </si>
  <si>
    <t>KLGP</t>
  </si>
  <si>
    <t>QJA-E</t>
  </si>
  <si>
    <t>06GE</t>
  </si>
  <si>
    <t>PRB-E</t>
  </si>
  <si>
    <t>VNL1</t>
  </si>
  <si>
    <t>QGV-E</t>
  </si>
  <si>
    <t>07J1</t>
  </si>
  <si>
    <t>QVH-E</t>
  </si>
  <si>
    <t>VYQ1</t>
  </si>
  <si>
    <t>QNW-E</t>
  </si>
  <si>
    <t>Q3G2</t>
  </si>
  <si>
    <t>NEW-E</t>
  </si>
  <si>
    <t>K5D0</t>
  </si>
  <si>
    <t>CW1V</t>
  </si>
  <si>
    <t>ZDC, ZTL</t>
  </si>
  <si>
    <t>QM8</t>
  </si>
  <si>
    <t>V37U</t>
  </si>
  <si>
    <t>ZMP, ZAU</t>
  </si>
  <si>
    <t>QOM</t>
  </si>
  <si>
    <t>CBW6</t>
  </si>
  <si>
    <t>QXU-E</t>
  </si>
  <si>
    <t>V1GF</t>
  </si>
  <si>
    <t>QKA-E</t>
  </si>
  <si>
    <t>A3G2</t>
  </si>
  <si>
    <t>NQX-E</t>
  </si>
  <si>
    <t>ACJE</t>
  </si>
  <si>
    <t>QYA-E</t>
  </si>
  <si>
    <t>J2ME</t>
  </si>
  <si>
    <t>QWA-E</t>
  </si>
  <si>
    <t>F2ME</t>
  </si>
  <si>
    <t>MLB</t>
  </si>
  <si>
    <t>C2FF</t>
  </si>
  <si>
    <t>SLE-E</t>
  </si>
  <si>
    <t>LG38</t>
  </si>
  <si>
    <t>QJD-E</t>
  </si>
  <si>
    <t>FMS3</t>
  </si>
  <si>
    <t>QMI-E</t>
  </si>
  <si>
    <t>MYQ1</t>
  </si>
  <si>
    <t>QZZ</t>
  </si>
  <si>
    <t>N5XH</t>
  </si>
  <si>
    <t>NEN-E</t>
  </si>
  <si>
    <t>SUPX</t>
  </si>
  <si>
    <t>GFA-E</t>
  </si>
  <si>
    <t>V2VB</t>
  </si>
  <si>
    <t>QNA-E</t>
  </si>
  <si>
    <t>CF5K</t>
  </si>
  <si>
    <t>QRW-E</t>
  </si>
  <si>
    <t>2BHE</t>
  </si>
  <si>
    <t>CU</t>
  </si>
  <si>
    <t>B97B</t>
  </si>
  <si>
    <t>NSD</t>
  </si>
  <si>
    <t>PDY7</t>
  </si>
  <si>
    <t>PR</t>
  </si>
  <si>
    <t>QJQ-E</t>
  </si>
  <si>
    <t>DO66</t>
  </si>
  <si>
    <t>GDT</t>
  </si>
  <si>
    <t>FS3F</t>
  </si>
  <si>
    <t>BHF</t>
  </si>
  <si>
    <t>63JV</t>
  </si>
  <si>
    <t>FK7</t>
  </si>
  <si>
    <t>30LA</t>
  </si>
  <si>
    <t>YAK</t>
  </si>
  <si>
    <t>00DG</t>
  </si>
  <si>
    <t>EDW</t>
  </si>
  <si>
    <t>ZTL, ZJX</t>
  </si>
  <si>
    <t>FAALC</t>
  </si>
  <si>
    <t>SAN ANTONIO</t>
  </si>
  <si>
    <t>SAT-E</t>
  </si>
  <si>
    <t>SFDJ</t>
  </si>
  <si>
    <t>10/28/2004
12/14/2004</t>
  </si>
  <si>
    <t>IOC/OSD START DATE</t>
  </si>
  <si>
    <t>ORD/OSD FINISH DATE</t>
  </si>
  <si>
    <t>REGION POC TELEPHONE NUMBER</t>
  </si>
  <si>
    <t>ACADEMY Mode 4 Trainer</t>
  </si>
  <si>
    <t>LUFKIN</t>
  </si>
  <si>
    <t>REDMOND</t>
  </si>
  <si>
    <t>AMA</t>
  </si>
  <si>
    <t>COMMENTS</t>
  </si>
  <si>
    <t>A. Arbeiter</t>
  </si>
  <si>
    <t xml:space="preserve"> J. Page/D. Sargent</t>
  </si>
  <si>
    <t>J. Hadley</t>
  </si>
  <si>
    <t>QNM-E</t>
  </si>
  <si>
    <t>S0SR</t>
  </si>
  <si>
    <t>Commissioned 7/18/02</t>
  </si>
  <si>
    <t>Commissioned 3/31/04</t>
  </si>
  <si>
    <t>Commissioned 11/10/03</t>
  </si>
  <si>
    <t>Commissioned 8/10/04</t>
  </si>
  <si>
    <t>Commissioned 2/23/05</t>
  </si>
  <si>
    <t>Commissioned 10/28/04</t>
  </si>
  <si>
    <t xml:space="preserve">Commissioned 8/27/04                 </t>
  </si>
  <si>
    <t>Commissioned 6/10/04</t>
  </si>
  <si>
    <t xml:space="preserve">Commissioned 8/26/04           </t>
  </si>
  <si>
    <t>Commissioned 6/30/04</t>
  </si>
  <si>
    <t xml:space="preserve"> Commissioned 6/28/04</t>
  </si>
  <si>
    <t>Commissioned 12/1/04</t>
  </si>
  <si>
    <t>Commissioned 11/12/03</t>
  </si>
  <si>
    <t>Commissioned 11/6/03</t>
  </si>
  <si>
    <t>Commissioned 7/14/04</t>
  </si>
  <si>
    <t>Commissioned 12/21/04</t>
  </si>
  <si>
    <t>Commissioned 5/10/04</t>
  </si>
  <si>
    <t>Commissioned 4/6/04</t>
  </si>
  <si>
    <t>Commissioned 11/20/03</t>
  </si>
  <si>
    <t>Commissioned 3/31/05</t>
  </si>
  <si>
    <t>Commissioned 8/12/04</t>
  </si>
  <si>
    <t>Commissioned 6/23/05</t>
  </si>
  <si>
    <t>Commissioned 5/24/05</t>
  </si>
  <si>
    <t>Commissioned 6/28/04</t>
  </si>
  <si>
    <t>Commissioned 5/12/05</t>
  </si>
  <si>
    <t>Commissioned 6/17/05</t>
  </si>
  <si>
    <t>Commissioned 3/18/05</t>
  </si>
  <si>
    <t>Commissioned 9/1/04</t>
  </si>
  <si>
    <t>Commissioned 6/21/04</t>
  </si>
  <si>
    <t>Commissioned 8/10/05</t>
  </si>
  <si>
    <t>Commissioned 1/14/05</t>
  </si>
  <si>
    <t>Commissioned 11/1/04</t>
  </si>
  <si>
    <t>Commissioned 8/17/05</t>
  </si>
  <si>
    <t>RMC/SAT COMPLETION DATE</t>
  </si>
  <si>
    <t>FAA OPTIMIZATION COMPLETE</t>
  </si>
  <si>
    <t>W. Carter/J. Taylor</t>
  </si>
  <si>
    <t xml:space="preserve"> X</t>
  </si>
  <si>
    <t>SXXR</t>
  </si>
  <si>
    <t>AB87</t>
  </si>
  <si>
    <t>BRB5</t>
  </si>
  <si>
    <t>PRE-INSTALLATION TELCON DATE</t>
  </si>
  <si>
    <t>42R</t>
  </si>
  <si>
    <t>J. VASQUEZ</t>
  </si>
  <si>
    <t>ZME, ZFW</t>
  </si>
  <si>
    <t>ZID, ZME</t>
  </si>
  <si>
    <t>ZID, ZTL</t>
  </si>
  <si>
    <t xml:space="preserve"> ZLA</t>
  </si>
  <si>
    <t>PSF Mode 4 (Single Channel)</t>
  </si>
  <si>
    <t>FAALC DEPOT Mode 4 (Single Channel)</t>
  </si>
  <si>
    <t>JACKSON HOLE</t>
  </si>
  <si>
    <t>WY</t>
  </si>
  <si>
    <t>Mode 4
1004</t>
  </si>
  <si>
    <t>FAALC DEPOT (TSF)</t>
  </si>
  <si>
    <t>(Planned SAT 12/31/05)</t>
  </si>
  <si>
    <t>Commissioned 11/11/05</t>
  </si>
  <si>
    <t>Commissioned 2/13/06</t>
  </si>
  <si>
    <t>MBTS</t>
  </si>
  <si>
    <t>DOD</t>
  </si>
  <si>
    <t>*YAKUTAT (Harlow)</t>
  </si>
  <si>
    <t>PICO DEL ESTE (Norfolk)</t>
  </si>
  <si>
    <t>Required # of Systems</t>
  </si>
  <si>
    <t>**</t>
  </si>
  <si>
    <t>Vandenberg AFB</t>
  </si>
  <si>
    <t>VBG</t>
  </si>
  <si>
    <t>4650-12</t>
  </si>
  <si>
    <t>DOD Operatioanal</t>
  </si>
  <si>
    <t>W.Schobel (USAF)</t>
  </si>
  <si>
    <t>DOD Facility, FAA Test Site, FAA receives feeds</t>
  </si>
  <si>
    <t>Mode 4 1002</t>
  </si>
  <si>
    <t>Mode 4/COMSEC    Interface Present</t>
  </si>
  <si>
    <t>907-271-2892</t>
  </si>
  <si>
    <t>816-329-3609</t>
  </si>
  <si>
    <t>718-553-4836</t>
  </si>
  <si>
    <t>847-294-7343</t>
  </si>
  <si>
    <t>781-238-7852</t>
  </si>
  <si>
    <t>425-227-2434</t>
  </si>
  <si>
    <t>404-305-6299</t>
  </si>
  <si>
    <t>817-222-4655</t>
  </si>
  <si>
    <t>405-954-5700</t>
  </si>
  <si>
    <t>310-725-7770</t>
  </si>
  <si>
    <t>609-485-5578</t>
  </si>
  <si>
    <t>405-954-3129</t>
  </si>
  <si>
    <t>JAC</t>
  </si>
  <si>
    <t>LFK</t>
  </si>
  <si>
    <t>QQO</t>
  </si>
  <si>
    <t>Commissioned 2/23/04</t>
  </si>
  <si>
    <t>Commissioned 11/17/03</t>
  </si>
  <si>
    <t>Commissioned 9/2/04</t>
  </si>
  <si>
    <t>FN7</t>
  </si>
  <si>
    <t>RDM</t>
  </si>
  <si>
    <t>Commissioned 10/12/05</t>
  </si>
  <si>
    <t>Commissioned 6/7/06</t>
  </si>
  <si>
    <t>Commissioned 7/12/06</t>
  </si>
  <si>
    <t>Commissioned 2/27/06</t>
  </si>
  <si>
    <t>Commissioned 7/17/06</t>
  </si>
  <si>
    <t>Commissioned 8/22/06</t>
  </si>
  <si>
    <t>Commissioned 5/25/06.</t>
  </si>
  <si>
    <t>Commissioned 3/28/05</t>
  </si>
  <si>
    <t xml:space="preserve">Commissioned 7/7/05
</t>
  </si>
  <si>
    <t>Commissioned 10/13/04</t>
  </si>
  <si>
    <t>Commissioned 3/29/05</t>
  </si>
  <si>
    <t>Commissioned 4/20/05</t>
  </si>
  <si>
    <t>Commissioned 6/6/06</t>
  </si>
  <si>
    <t>Commissioned 3/27/06</t>
  </si>
  <si>
    <t>Commissioned 4/20/06</t>
  </si>
  <si>
    <t xml:space="preserve">Commissioned 4/4/05
</t>
  </si>
  <si>
    <t>Commissioned 9/7/05</t>
  </si>
  <si>
    <t>Commissioned 5/16/06</t>
  </si>
  <si>
    <t>Commissioned 8/2/05</t>
  </si>
  <si>
    <t>Mode S</t>
  </si>
  <si>
    <t>NE BOS</t>
  </si>
  <si>
    <t>PROTOTYPE</t>
  </si>
  <si>
    <t>PSF SBR-2</t>
  </si>
  <si>
    <t>SBR I (TRR2A)</t>
  </si>
  <si>
    <t>ACADEMY SBR-2</t>
  </si>
  <si>
    <t>Commissioned 6/29/06</t>
  </si>
  <si>
    <t>Commissioned 10/14/04</t>
  </si>
  <si>
    <t>Commissioned 4/14/06</t>
  </si>
  <si>
    <t>Commissioned 11/30/05</t>
  </si>
  <si>
    <t>Commissioned 9/25/06</t>
  </si>
  <si>
    <t>Commissioned 9/29/06</t>
  </si>
  <si>
    <t>Commissioned 3/28/06
ANI performed removal and relocation to Lynchburg, VA, system cutover on 9/14/06.</t>
  </si>
  <si>
    <t xml:space="preserve">Commissioned 7/14/05.  </t>
  </si>
  <si>
    <r>
      <t xml:space="preserve">Commissioned 10/26/05
</t>
    </r>
    <r>
      <rPr>
        <b/>
        <sz val="12"/>
        <rFont val="Arial"/>
        <family val="2"/>
      </rPr>
      <t>(FY-07 Goal: Planned System Removal 3/31/07)</t>
    </r>
  </si>
  <si>
    <t>LEGACY SYSTEM REMOVAL COMPLETION DATE</t>
  </si>
  <si>
    <t>FAA OPTIMIZATION START DATE</t>
  </si>
  <si>
    <t>LEGACY SYSTEM REMOVAL START DATE</t>
  </si>
  <si>
    <t>BH</t>
  </si>
  <si>
    <t>TC</t>
  </si>
  <si>
    <t>Commissioned 10/31/06. FY07 Goal: IOC 3/31/07; Completed 10/1/06</t>
  </si>
  <si>
    <t>FY07 Goal: IOC 7/31/07</t>
  </si>
  <si>
    <t>FY07 Goal: IOC 8/31/07</t>
  </si>
  <si>
    <t>FY07 Goal: Award Radome Contract 9/30/07</t>
  </si>
  <si>
    <t>FY07 Goal: Award Construction Contract 4/30/07</t>
  </si>
  <si>
    <r>
      <t xml:space="preserve">FY07 Goals: </t>
    </r>
    <r>
      <rPr>
        <sz val="12"/>
        <rFont val="Arial"/>
        <family val="2"/>
      </rPr>
      <t>SAT 11/30/06; Completed 10/1/06,</t>
    </r>
    <r>
      <rPr>
        <b/>
        <sz val="12"/>
        <rFont val="Arial"/>
        <family val="2"/>
      </rPr>
      <t xml:space="preserve"> IOC 9/30/07</t>
    </r>
  </si>
  <si>
    <r>
      <t>FY07 Goal</t>
    </r>
    <r>
      <rPr>
        <sz val="12"/>
        <rFont val="Arial"/>
        <family val="2"/>
      </rPr>
      <t>: SAT 11/30/06; Completed 10/2/06</t>
    </r>
  </si>
  <si>
    <r>
      <t>FY07 Goal</t>
    </r>
    <r>
      <rPr>
        <sz val="12"/>
        <rFont val="Arial"/>
        <family val="2"/>
      </rPr>
      <t>: SAT 2/28/07; Completed 10/26/06</t>
    </r>
  </si>
  <si>
    <r>
      <t>FY07 Goal:</t>
    </r>
    <r>
      <rPr>
        <sz val="12"/>
        <rFont val="Arial"/>
        <family val="2"/>
      </rPr>
      <t xml:space="preserve"> SAT 3/31/07; Completed 11/7/06</t>
    </r>
  </si>
  <si>
    <t>FY07 Goals: SAT 2/28/07, IOC 7/31/07</t>
  </si>
  <si>
    <t>FY07 Goals: SAT 3/31/07, IOC 5/31/07</t>
  </si>
  <si>
    <t>FY07Goal: SAT 3/31/07</t>
  </si>
  <si>
    <t>FY07 Goal: SAT 4/30/07</t>
  </si>
  <si>
    <t>FY07 Goal: SAT 6/30/07</t>
  </si>
  <si>
    <t>FY07 Goal: SAT 7/31/07</t>
  </si>
  <si>
    <t>FY07 Goal: SAT 8/31/07</t>
  </si>
  <si>
    <t>FY07 Goal: SAT 9/30/07</t>
  </si>
  <si>
    <t>FY07 Goal:SAT 9/30/07</t>
  </si>
  <si>
    <t>FY07 Goal: Complete Site Design 4/30/07</t>
  </si>
  <si>
    <t>FY07 Goal: Complete Site Design 8/31/07</t>
  </si>
  <si>
    <t>FY07 Goal: Complete Site Selection 9/30/07</t>
  </si>
  <si>
    <r>
      <t>Commissioned 7/13/06. (</t>
    </r>
    <r>
      <rPr>
        <b/>
        <sz val="12"/>
        <rFont val="Arial"/>
        <family val="2"/>
      </rPr>
      <t>FY07 Goal:</t>
    </r>
    <r>
      <rPr>
        <sz val="12"/>
        <rFont val="Arial"/>
        <family val="2"/>
      </rPr>
      <t xml:space="preserve"> System Removal 3/31/07; Completed 11/27/06)</t>
    </r>
  </si>
  <si>
    <r>
      <t xml:space="preserve">FY07 Goals: </t>
    </r>
    <r>
      <rPr>
        <sz val="12"/>
        <rFont val="Arial"/>
        <family val="2"/>
      </rPr>
      <t>Award Construction Contract 11/30/06; Completed 10/31/06</t>
    </r>
    <r>
      <rPr>
        <b/>
        <sz val="12"/>
        <rFont val="Arial"/>
        <family val="2"/>
      </rPr>
      <t>, SAT 8/31/07</t>
    </r>
  </si>
  <si>
    <t>Commissioned 11/7/06. (FY07 Goal: IOC 11/30/06; Completed 10/5/06)</t>
  </si>
  <si>
    <t>Commissioned 11/27/06.</t>
  </si>
  <si>
    <t>System has been accepted: ATCBI-6 Mode-4 training in process.</t>
  </si>
  <si>
    <t>IND</t>
  </si>
  <si>
    <t>NAW</t>
  </si>
  <si>
    <t>JOL</t>
  </si>
  <si>
    <t>Raytheon</t>
  </si>
  <si>
    <t>FAA or RAYTHEON DEINSTALLATION</t>
  </si>
  <si>
    <t>FAA</t>
  </si>
  <si>
    <t xml:space="preserve">Commissioned 4/27/06.  1/11/07: Legacy system removed. </t>
  </si>
  <si>
    <t>FY08</t>
  </si>
  <si>
    <t>Commissioned 3/6/07.(FY07 Goal: IOC 2/28/07)</t>
  </si>
  <si>
    <t>Commissioned 9/16/06. 3-9-07: Installation of the new Parrot antennas (BI-5 directional antennas will be used vs BI-6) was completed 3/6/07.(FY07 Goal BI-5 Removal 5/31/07)</t>
  </si>
  <si>
    <t>3/9/07: FAA optimization in progress. Problems with Rotary Joint being coordinated with AML. (FY07 Goals: SAT 4/30/07, IOC 6/30/07)</t>
  </si>
  <si>
    <r>
      <t xml:space="preserve">FY07 Goal: </t>
    </r>
    <r>
      <rPr>
        <sz val="12"/>
        <rFont val="Arial"/>
        <family val="2"/>
      </rPr>
      <t>SAT 2/28/07; Completed 10/24/06</t>
    </r>
  </si>
  <si>
    <t>3/9/07: ESA continues to coordinate Parrot location, leasing agreement, and plan for parrot installation.</t>
  </si>
  <si>
    <t>3/9/07: Parrot antennas installation on the WSUF television transmission tower completed by Raytheon. (FY07 Goal: IOC 7/31/07)</t>
  </si>
  <si>
    <t>(FY 07 Goal: IOC 6/30/07)</t>
  </si>
  <si>
    <t>3/9/07: Continuing efforts to coordinate Parrot installation at US Coast Guard LORAN tower. FY07 Goal: SAT 8/30/07</t>
  </si>
  <si>
    <t>FY07 Goal: System Delivery 11/30/06; SAT 5/31/07</t>
  </si>
  <si>
    <t>FY07 Goal: SAT 5/31/07</t>
  </si>
  <si>
    <t>Commissioned 2/10/05
ANI will perform removal and relocation to Atlantic City, NJ. Check status of cutover.</t>
  </si>
  <si>
    <t xml:space="preserve">Commissioned 11/17/04.
</t>
  </si>
  <si>
    <t>Commissioned 7/25/06</t>
  </si>
  <si>
    <t>Commissioned 1/11/07. (FY07 Goal: Planned system Removal 8/30/07)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</si>
</sst>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mm/dd/yy"/>
    <numFmt numFmtId="166" formatCode="m/d/yy"/>
    <numFmt numFmtId="167" formatCode="\X"/>
    <numFmt numFmtId="168" formatCode="m/d/yy;@"/>
    <numFmt numFmtId="169" formatCode="mm/dd/yy;@"/>
    <numFmt numFmtId="170" formatCode="[$-409]mmm\-yy;@"/>
    <numFmt numFmtId="171" formatCode="m/d/yyyy;@"/>
    <numFmt numFmtId="172" formatCode="[$-409]dd\-mmm\-yy;@"/>
    <numFmt numFmtId="173" formatCode="[$-409]dddd\,\ mmmm\ dd\,\ yyyy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8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 applyProtection="1">
      <alignment horizontal="center" vertical="center" textRotation="90" wrapText="1"/>
      <protection/>
    </xf>
    <xf numFmtId="14" fontId="2" fillId="0" borderId="3" xfId="0" applyNumberFormat="1" applyFont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/>
    </xf>
    <xf numFmtId="14" fontId="2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14" fontId="2" fillId="0" borderId="3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 applyProtection="1">
      <alignment horizontal="center" vertical="center"/>
      <protection/>
    </xf>
    <xf numFmtId="165" fontId="2" fillId="2" borderId="1" xfId="0" applyNumberFormat="1" applyFont="1" applyFill="1" applyBorder="1" applyAlignment="1" applyProtection="1">
      <alignment horizontal="center" vertical="center"/>
      <protection/>
    </xf>
    <xf numFmtId="165" fontId="2" fillId="0" borderId="1" xfId="0" applyNumberFormat="1" applyFont="1" applyFill="1" applyBorder="1" applyAlignment="1" applyProtection="1">
      <alignment horizontal="center" vertical="center"/>
      <protection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 applyProtection="1" quotePrefix="1">
      <alignment horizontal="center" vertical="center"/>
      <protection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/>
      <protection/>
    </xf>
    <xf numFmtId="165" fontId="4" fillId="2" borderId="1" xfId="0" applyNumberFormat="1" applyFont="1" applyFill="1" applyBorder="1" applyAlignment="1" applyProtection="1" quotePrefix="1">
      <alignment horizontal="center" vertical="center"/>
      <protection locked="0"/>
    </xf>
    <xf numFmtId="165" fontId="4" fillId="0" borderId="1" xfId="0" applyNumberFormat="1" applyFont="1" applyFill="1" applyBorder="1" applyAlignment="1" applyProtection="1" quotePrefix="1">
      <alignment horizontal="center" vertical="center"/>
      <protection/>
    </xf>
    <xf numFmtId="165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2" borderId="1" xfId="21" applyNumberFormat="1" applyFont="1" applyFill="1" applyBorder="1" applyAlignment="1">
      <alignment horizontal="left" vertical="center" wrapText="1"/>
      <protection/>
    </xf>
    <xf numFmtId="166" fontId="11" fillId="2" borderId="1" xfId="21" applyNumberFormat="1" applyFont="1" applyFill="1" applyBorder="1" applyAlignment="1">
      <alignment horizontal="left" vertical="center" wrapText="1"/>
      <protection/>
    </xf>
    <xf numFmtId="166" fontId="3" fillId="0" borderId="1" xfId="21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/>
    </xf>
    <xf numFmtId="0" fontId="2" fillId="0" borderId="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165" fontId="4" fillId="2" borderId="1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/>
    </xf>
    <xf numFmtId="166" fontId="4" fillId="2" borderId="7" xfId="21" applyNumberFormat="1" applyFont="1" applyFill="1" applyBorder="1" applyAlignment="1">
      <alignment horizontal="left" vertical="center" wrapText="1"/>
      <protection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2" fillId="0" borderId="1" xfId="21" applyNumberFormat="1" applyFont="1" applyFill="1" applyBorder="1" applyAlignment="1">
      <alignment horizontal="left" vertical="center" wrapText="1"/>
      <protection/>
    </xf>
    <xf numFmtId="0" fontId="2" fillId="0" borderId="1" xfId="0" applyFont="1" applyBorder="1" applyAlignment="1">
      <alignment horizontal="justify" vertical="center"/>
    </xf>
    <xf numFmtId="1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166" fontId="4" fillId="2" borderId="0" xfId="21" applyNumberFormat="1" applyFont="1" applyFill="1" applyBorder="1" applyAlignment="1">
      <alignment horizontal="left" vertical="center" wrapText="1"/>
      <protection/>
    </xf>
    <xf numFmtId="0" fontId="7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V704"/>
  <sheetViews>
    <sheetView tabSelected="1" workbookViewId="0" topLeftCell="A1">
      <pane xSplit="6" ySplit="1" topLeftCell="G90" activePane="bottomRight" state="frozen"/>
      <selection pane="topLeft" activeCell="A1" sqref="A1"/>
      <selection pane="topRight" activeCell="G1" sqref="G1"/>
      <selection pane="bottomLeft" activeCell="A3" sqref="A3"/>
      <selection pane="bottomRight" activeCell="D93" sqref="D93"/>
    </sheetView>
  </sheetViews>
  <sheetFormatPr defaultColWidth="9.140625" defaultRowHeight="12.75"/>
  <cols>
    <col min="1" max="1" width="5.28125" style="3" customWidth="1"/>
    <col min="2" max="2" width="9.421875" style="58" customWidth="1"/>
    <col min="3" max="5" width="6.8515625" style="3" customWidth="1"/>
    <col min="6" max="6" width="45.140625" style="0" customWidth="1"/>
    <col min="7" max="7" width="5.8515625" style="0" customWidth="1"/>
    <col min="8" max="8" width="7.57421875" style="0" customWidth="1"/>
    <col min="9" max="9" width="7.7109375" style="0" customWidth="1"/>
    <col min="10" max="10" width="10.7109375" style="0" customWidth="1"/>
    <col min="11" max="11" width="11.00390625" style="0" customWidth="1"/>
    <col min="12" max="12" width="15.00390625" style="0" customWidth="1"/>
    <col min="13" max="13" width="16.140625" style="0" customWidth="1"/>
    <col min="14" max="15" width="11.140625" style="0" customWidth="1"/>
    <col min="16" max="16" width="14.7109375" style="0" customWidth="1"/>
    <col min="17" max="17" width="12.28125" style="0" customWidth="1"/>
    <col min="18" max="18" width="11.8515625" style="0" customWidth="1"/>
    <col min="19" max="19" width="17.57421875" style="0" customWidth="1"/>
    <col min="20" max="21" width="17.00390625" style="0" customWidth="1"/>
    <col min="22" max="23" width="14.421875" style="0" customWidth="1"/>
    <col min="24" max="24" width="13.8515625" style="0" customWidth="1"/>
    <col min="25" max="25" width="13.57421875" style="0" customWidth="1"/>
    <col min="26" max="26" width="20.421875" style="0" customWidth="1"/>
    <col min="27" max="27" width="18.140625" style="0" customWidth="1"/>
    <col min="28" max="28" width="17.28125" style="0" customWidth="1"/>
    <col min="29" max="29" width="15.7109375" style="0" customWidth="1"/>
    <col min="30" max="31" width="15.57421875" style="0" customWidth="1"/>
    <col min="32" max="32" width="21.140625" style="0" customWidth="1"/>
    <col min="33" max="33" width="8.7109375" style="0" customWidth="1"/>
    <col min="34" max="34" width="18.140625" style="0" customWidth="1"/>
    <col min="35" max="35" width="17.57421875" style="0" customWidth="1"/>
    <col min="36" max="36" width="18.140625" style="0" customWidth="1"/>
    <col min="37" max="37" width="21.28125" style="0" customWidth="1"/>
    <col min="38" max="39" width="14.421875" style="0" customWidth="1"/>
    <col min="40" max="41" width="18.140625" style="0" customWidth="1"/>
    <col min="42" max="42" width="6.7109375" style="0" customWidth="1"/>
    <col min="43" max="43" width="6.00390625" style="0" customWidth="1"/>
    <col min="44" max="44" width="24.140625" style="50" customWidth="1"/>
    <col min="45" max="45" width="14.8515625" style="73" customWidth="1"/>
    <col min="46" max="46" width="52.421875" style="64" customWidth="1"/>
    <col min="47" max="16384" width="7.8515625" style="0" customWidth="1"/>
  </cols>
  <sheetData>
    <row r="1" spans="1:46" s="52" customFormat="1" ht="131.25" customHeight="1">
      <c r="A1" s="54" t="s">
        <v>150</v>
      </c>
      <c r="B1" s="6" t="s">
        <v>160</v>
      </c>
      <c r="C1" s="4" t="s">
        <v>0</v>
      </c>
      <c r="D1" s="65" t="s">
        <v>598</v>
      </c>
      <c r="E1" s="65" t="s">
        <v>602</v>
      </c>
      <c r="F1" s="5" t="s">
        <v>129</v>
      </c>
      <c r="G1" s="5" t="s">
        <v>1</v>
      </c>
      <c r="H1" s="5" t="s">
        <v>2</v>
      </c>
      <c r="I1" s="5" t="s">
        <v>130</v>
      </c>
      <c r="J1" s="6" t="s">
        <v>151</v>
      </c>
      <c r="K1" s="5" t="s">
        <v>3</v>
      </c>
      <c r="L1" s="6" t="s">
        <v>4</v>
      </c>
      <c r="M1" s="5" t="s">
        <v>5</v>
      </c>
      <c r="N1" s="6" t="s">
        <v>131</v>
      </c>
      <c r="O1" s="6" t="s">
        <v>132</v>
      </c>
      <c r="P1" s="6" t="s">
        <v>133</v>
      </c>
      <c r="Q1" s="8" t="s">
        <v>141</v>
      </c>
      <c r="R1" s="6" t="s">
        <v>158</v>
      </c>
      <c r="S1" s="6" t="s">
        <v>135</v>
      </c>
      <c r="T1" s="7" t="s">
        <v>152</v>
      </c>
      <c r="U1" s="7" t="s">
        <v>153</v>
      </c>
      <c r="V1" s="7" t="s">
        <v>7</v>
      </c>
      <c r="W1" s="7" t="s">
        <v>8</v>
      </c>
      <c r="X1" s="6" t="s">
        <v>134</v>
      </c>
      <c r="Y1" s="5" t="s">
        <v>154</v>
      </c>
      <c r="Z1" s="6" t="s">
        <v>582</v>
      </c>
      <c r="AA1" s="7" t="s">
        <v>6</v>
      </c>
      <c r="AB1" s="7" t="s">
        <v>155</v>
      </c>
      <c r="AC1" s="6" t="s">
        <v>9</v>
      </c>
      <c r="AD1" s="6" t="s">
        <v>575</v>
      </c>
      <c r="AE1" s="6" t="s">
        <v>667</v>
      </c>
      <c r="AF1" s="6" t="s">
        <v>576</v>
      </c>
      <c r="AG1" s="7" t="s">
        <v>10</v>
      </c>
      <c r="AH1" s="7" t="s">
        <v>529</v>
      </c>
      <c r="AI1" s="7" t="s">
        <v>530</v>
      </c>
      <c r="AJ1" s="7" t="s">
        <v>148</v>
      </c>
      <c r="AK1" s="7" t="s">
        <v>156</v>
      </c>
      <c r="AL1" s="6" t="s">
        <v>140</v>
      </c>
      <c r="AM1" s="37" t="s">
        <v>668</v>
      </c>
      <c r="AN1" s="37" t="s">
        <v>666</v>
      </c>
      <c r="AO1" s="37" t="s">
        <v>701</v>
      </c>
      <c r="AP1" s="37" t="s">
        <v>611</v>
      </c>
      <c r="AQ1" s="5" t="s">
        <v>157</v>
      </c>
      <c r="AR1" s="6" t="s">
        <v>159</v>
      </c>
      <c r="AS1" s="6" t="s">
        <v>531</v>
      </c>
      <c r="AT1" s="6" t="s">
        <v>536</v>
      </c>
    </row>
    <row r="2" spans="1:46" ht="60" customHeight="1">
      <c r="A2" s="9">
        <v>1</v>
      </c>
      <c r="B2" s="29">
        <v>6</v>
      </c>
      <c r="C2" s="10">
        <v>1</v>
      </c>
      <c r="D2" s="10">
        <v>1</v>
      </c>
      <c r="E2" s="10">
        <v>1</v>
      </c>
      <c r="F2" s="26" t="s">
        <v>11</v>
      </c>
      <c r="G2" s="28" t="s">
        <v>161</v>
      </c>
      <c r="H2" s="28" t="s">
        <v>162</v>
      </c>
      <c r="I2" s="28" t="s">
        <v>163</v>
      </c>
      <c r="J2" s="28" t="s">
        <v>164</v>
      </c>
      <c r="K2" s="28" t="s">
        <v>165</v>
      </c>
      <c r="L2" s="28" t="s">
        <v>166</v>
      </c>
      <c r="M2" s="28" t="s">
        <v>167</v>
      </c>
      <c r="N2" s="28" t="s">
        <v>168</v>
      </c>
      <c r="O2" s="28" t="s">
        <v>169</v>
      </c>
      <c r="P2" s="28" t="s">
        <v>170</v>
      </c>
      <c r="Q2" s="21" t="s">
        <v>172</v>
      </c>
      <c r="R2" s="28" t="s">
        <v>173</v>
      </c>
      <c r="S2" s="34">
        <v>36178</v>
      </c>
      <c r="T2" s="31" t="s">
        <v>42</v>
      </c>
      <c r="U2" s="31" t="s">
        <v>42</v>
      </c>
      <c r="V2" s="39">
        <v>36218</v>
      </c>
      <c r="W2" s="39">
        <v>36220</v>
      </c>
      <c r="X2" s="31" t="s">
        <v>42</v>
      </c>
      <c r="Y2" s="34" t="str">
        <f>"NA"</f>
        <v>NA</v>
      </c>
      <c r="Z2" s="86">
        <f>AA2-45</f>
        <v>37158</v>
      </c>
      <c r="AA2" s="39">
        <v>37203</v>
      </c>
      <c r="AB2" s="39">
        <v>37285</v>
      </c>
      <c r="AC2" s="24">
        <f>""</f>
      </c>
      <c r="AD2" s="34"/>
      <c r="AE2" s="34"/>
      <c r="AF2" s="34"/>
      <c r="AG2" s="25" t="s">
        <v>42</v>
      </c>
      <c r="AH2" s="39">
        <v>37455</v>
      </c>
      <c r="AI2" s="39">
        <f>AL2</f>
        <v>37455</v>
      </c>
      <c r="AJ2" s="39">
        <f>AH2</f>
        <v>37455</v>
      </c>
      <c r="AK2" s="39">
        <f>AA2+270</f>
        <v>37473</v>
      </c>
      <c r="AL2" s="34">
        <v>37455</v>
      </c>
      <c r="AM2" s="34"/>
      <c r="AN2" s="34">
        <f>AK2+120</f>
        <v>37593</v>
      </c>
      <c r="AO2" s="34"/>
      <c r="AP2" s="32"/>
      <c r="AQ2" s="33" t="s">
        <v>171</v>
      </c>
      <c r="AR2" s="28" t="s">
        <v>234</v>
      </c>
      <c r="AS2" s="70" t="s">
        <v>619</v>
      </c>
      <c r="AT2" s="78" t="s">
        <v>542</v>
      </c>
    </row>
    <row r="3" spans="1:46" ht="118.5" customHeight="1">
      <c r="A3" s="9">
        <v>2</v>
      </c>
      <c r="B3" s="29">
        <v>5</v>
      </c>
      <c r="C3" s="10">
        <v>2</v>
      </c>
      <c r="D3" s="10">
        <v>1</v>
      </c>
      <c r="E3" s="10">
        <v>1</v>
      </c>
      <c r="F3" s="26" t="s">
        <v>12</v>
      </c>
      <c r="G3" s="28" t="s">
        <v>174</v>
      </c>
      <c r="H3" s="28" t="s">
        <v>175</v>
      </c>
      <c r="I3" s="28" t="s">
        <v>176</v>
      </c>
      <c r="J3" s="28" t="s">
        <v>177</v>
      </c>
      <c r="K3" s="28" t="s">
        <v>178</v>
      </c>
      <c r="L3" s="28" t="s">
        <v>179</v>
      </c>
      <c r="M3" s="28" t="s">
        <v>180</v>
      </c>
      <c r="N3" s="28" t="str">
        <f>"NA"</f>
        <v>NA</v>
      </c>
      <c r="O3" s="28" t="str">
        <f>"NA"</f>
        <v>NA</v>
      </c>
      <c r="P3" s="28" t="str">
        <f>"NA"</f>
        <v>NA</v>
      </c>
      <c r="Q3" s="21" t="s">
        <v>175</v>
      </c>
      <c r="R3" s="28" t="s">
        <v>175</v>
      </c>
      <c r="S3" s="34">
        <v>36171</v>
      </c>
      <c r="T3" s="31" t="s">
        <v>42</v>
      </c>
      <c r="U3" s="31" t="s">
        <v>42</v>
      </c>
      <c r="V3" s="34" t="str">
        <f>"NA"</f>
        <v>NA</v>
      </c>
      <c r="W3" s="34" t="str">
        <f>"NA"</f>
        <v>NA</v>
      </c>
      <c r="X3" s="34" t="str">
        <f>"NA"</f>
        <v>NA</v>
      </c>
      <c r="Y3" s="34" t="str">
        <f>"NA"</f>
        <v>NA</v>
      </c>
      <c r="Z3" s="34">
        <f>AA3-45</f>
        <v>37233</v>
      </c>
      <c r="AA3" s="39">
        <v>37278</v>
      </c>
      <c r="AB3" s="39">
        <f>""</f>
      </c>
      <c r="AC3" s="24">
        <f>""</f>
      </c>
      <c r="AD3" s="34"/>
      <c r="AE3" s="34"/>
      <c r="AF3" s="34"/>
      <c r="AG3" s="25" t="s">
        <v>42</v>
      </c>
      <c r="AH3" s="39" t="s">
        <v>219</v>
      </c>
      <c r="AI3" s="39" t="s">
        <v>219</v>
      </c>
      <c r="AJ3" s="39" t="str">
        <f>AH3</f>
        <v>NA</v>
      </c>
      <c r="AK3" s="41" t="s">
        <v>219</v>
      </c>
      <c r="AL3" s="41" t="s">
        <v>219</v>
      </c>
      <c r="AM3" s="41"/>
      <c r="AN3" s="20" t="s">
        <v>219</v>
      </c>
      <c r="AO3" s="20"/>
      <c r="AP3" s="18"/>
      <c r="AQ3" s="14" t="s">
        <v>171</v>
      </c>
      <c r="AR3" s="17" t="s">
        <v>226</v>
      </c>
      <c r="AS3" s="70" t="s">
        <v>622</v>
      </c>
      <c r="AT3" s="61" t="s">
        <v>147</v>
      </c>
    </row>
    <row r="4" spans="1:46" ht="60" customHeight="1">
      <c r="A4" s="9">
        <v>3</v>
      </c>
      <c r="B4" s="29">
        <v>8</v>
      </c>
      <c r="C4" s="10">
        <v>3</v>
      </c>
      <c r="D4" s="10">
        <v>1</v>
      </c>
      <c r="E4" s="10">
        <v>1</v>
      </c>
      <c r="F4" s="26" t="s">
        <v>13</v>
      </c>
      <c r="G4" s="28" t="s">
        <v>161</v>
      </c>
      <c r="H4" s="28" t="s">
        <v>162</v>
      </c>
      <c r="I4" s="28" t="s">
        <v>184</v>
      </c>
      <c r="J4" s="21" t="s">
        <v>185</v>
      </c>
      <c r="K4" s="28" t="s">
        <v>178</v>
      </c>
      <c r="L4" s="28" t="s">
        <v>186</v>
      </c>
      <c r="M4" s="28" t="s">
        <v>186</v>
      </c>
      <c r="N4" s="28" t="s">
        <v>187</v>
      </c>
      <c r="O4" s="28" t="str">
        <f>"NA"</f>
        <v>NA</v>
      </c>
      <c r="P4" s="28" t="str">
        <f>"NA"</f>
        <v>NA</v>
      </c>
      <c r="Q4" s="21" t="s">
        <v>218</v>
      </c>
      <c r="R4" s="28" t="s">
        <v>210</v>
      </c>
      <c r="S4" s="34">
        <v>36719</v>
      </c>
      <c r="T4" s="34">
        <v>36831</v>
      </c>
      <c r="U4" s="39">
        <v>37139</v>
      </c>
      <c r="V4" s="39">
        <v>36740</v>
      </c>
      <c r="W4" s="39">
        <v>36741</v>
      </c>
      <c r="X4" s="34" t="str">
        <f>"NA"</f>
        <v>NA</v>
      </c>
      <c r="Y4" s="34" t="str">
        <f>"NA"</f>
        <v>NA</v>
      </c>
      <c r="Z4" s="34">
        <f>AA4-45</f>
        <v>37330</v>
      </c>
      <c r="AA4" s="39">
        <v>37375</v>
      </c>
      <c r="AB4" s="39">
        <v>37458</v>
      </c>
      <c r="AC4" s="24">
        <f>""</f>
      </c>
      <c r="AD4" s="34"/>
      <c r="AE4" s="34"/>
      <c r="AF4" s="34">
        <v>37469</v>
      </c>
      <c r="AG4" s="25" t="s">
        <v>42</v>
      </c>
      <c r="AH4" s="39">
        <v>37985</v>
      </c>
      <c r="AI4" s="39">
        <f>AL4</f>
        <v>38077</v>
      </c>
      <c r="AJ4" s="39">
        <f>AH4</f>
        <v>37985</v>
      </c>
      <c r="AK4" s="39">
        <f>AA4+270</f>
        <v>37645</v>
      </c>
      <c r="AL4" s="34">
        <v>38077</v>
      </c>
      <c r="AM4" s="34"/>
      <c r="AN4" s="34">
        <v>38372</v>
      </c>
      <c r="AO4" s="34"/>
      <c r="AP4" s="32"/>
      <c r="AQ4" s="33" t="s">
        <v>171</v>
      </c>
      <c r="AR4" s="28" t="s">
        <v>234</v>
      </c>
      <c r="AS4" s="70" t="s">
        <v>619</v>
      </c>
      <c r="AT4" s="61" t="s">
        <v>543</v>
      </c>
    </row>
    <row r="5" spans="1:46" ht="60" customHeight="1">
      <c r="A5" s="9">
        <v>4</v>
      </c>
      <c r="B5" s="29">
        <v>9</v>
      </c>
      <c r="C5" s="10">
        <v>4</v>
      </c>
      <c r="D5" s="10">
        <v>1</v>
      </c>
      <c r="E5" s="10">
        <v>1</v>
      </c>
      <c r="F5" s="26" t="s">
        <v>14</v>
      </c>
      <c r="G5" s="28" t="s">
        <v>189</v>
      </c>
      <c r="H5" s="28" t="s">
        <v>144</v>
      </c>
      <c r="I5" s="28" t="s">
        <v>190</v>
      </c>
      <c r="J5" s="21" t="s">
        <v>191</v>
      </c>
      <c r="K5" s="28" t="s">
        <v>165</v>
      </c>
      <c r="L5" s="28" t="s">
        <v>186</v>
      </c>
      <c r="M5" s="28" t="s">
        <v>167</v>
      </c>
      <c r="N5" s="28" t="s">
        <v>168</v>
      </c>
      <c r="O5" s="28" t="s">
        <v>169</v>
      </c>
      <c r="P5" s="28" t="s">
        <v>170</v>
      </c>
      <c r="Q5" s="21" t="s">
        <v>239</v>
      </c>
      <c r="R5" s="28" t="s">
        <v>175</v>
      </c>
      <c r="S5" s="34">
        <v>36719</v>
      </c>
      <c r="T5" s="34">
        <v>36882</v>
      </c>
      <c r="U5" s="39">
        <v>37166</v>
      </c>
      <c r="V5" s="39">
        <v>37109</v>
      </c>
      <c r="W5" s="39">
        <f>V5+4</f>
        <v>37113</v>
      </c>
      <c r="X5" s="34" t="str">
        <f>"NA"</f>
        <v>NA</v>
      </c>
      <c r="Y5" s="34" t="str">
        <f>"NA"</f>
        <v>NA</v>
      </c>
      <c r="Z5" s="34">
        <f>AA5-45</f>
        <v>37337</v>
      </c>
      <c r="AA5" s="34">
        <v>37382</v>
      </c>
      <c r="AB5" s="39">
        <v>37455</v>
      </c>
      <c r="AC5" s="24">
        <f>""</f>
      </c>
      <c r="AD5" s="34"/>
      <c r="AE5" s="34"/>
      <c r="AF5" s="34">
        <v>37461</v>
      </c>
      <c r="AG5" s="25" t="s">
        <v>42</v>
      </c>
      <c r="AH5" s="39">
        <v>37985</v>
      </c>
      <c r="AI5" s="39">
        <f>AL5</f>
        <v>37935</v>
      </c>
      <c r="AJ5" s="39">
        <f>AH5</f>
        <v>37985</v>
      </c>
      <c r="AK5" s="39">
        <f>AA5+270</f>
        <v>37652</v>
      </c>
      <c r="AL5" s="34">
        <v>37935</v>
      </c>
      <c r="AM5" s="34"/>
      <c r="AN5" s="34">
        <v>38026</v>
      </c>
      <c r="AO5" s="34"/>
      <c r="AP5" s="32"/>
      <c r="AQ5" s="33" t="s">
        <v>171</v>
      </c>
      <c r="AR5" s="28">
        <f>IF(H5="ANE","E. Davis","")</f>
      </c>
      <c r="AS5" s="70" t="s">
        <v>617</v>
      </c>
      <c r="AT5" s="61" t="s">
        <v>544</v>
      </c>
    </row>
    <row r="6" spans="1:46" ht="60" customHeight="1">
      <c r="A6" s="9">
        <v>5</v>
      </c>
      <c r="B6" s="29">
        <v>13</v>
      </c>
      <c r="C6" s="10">
        <v>5</v>
      </c>
      <c r="D6" s="10">
        <v>1</v>
      </c>
      <c r="E6" s="10">
        <v>1</v>
      </c>
      <c r="F6" s="26" t="s">
        <v>136</v>
      </c>
      <c r="G6" s="28" t="s">
        <v>193</v>
      </c>
      <c r="H6" s="28" t="s">
        <v>194</v>
      </c>
      <c r="I6" s="28" t="s">
        <v>195</v>
      </c>
      <c r="J6" s="21" t="s">
        <v>196</v>
      </c>
      <c r="K6" s="28" t="s">
        <v>178</v>
      </c>
      <c r="L6" s="28" t="s">
        <v>186</v>
      </c>
      <c r="M6" s="28" t="s">
        <v>186</v>
      </c>
      <c r="N6" s="28" t="s">
        <v>187</v>
      </c>
      <c r="O6" s="28" t="str">
        <f>"NA"</f>
        <v>NA</v>
      </c>
      <c r="P6" s="28" t="str">
        <f>"NA"</f>
        <v>NA</v>
      </c>
      <c r="Q6" s="21" t="s">
        <v>188</v>
      </c>
      <c r="R6" s="28" t="s">
        <v>175</v>
      </c>
      <c r="S6" s="34">
        <v>36710</v>
      </c>
      <c r="T6" s="34">
        <v>36879</v>
      </c>
      <c r="U6" s="39">
        <v>37181</v>
      </c>
      <c r="V6" s="43">
        <v>36934</v>
      </c>
      <c r="W6" s="43">
        <f>V6+2</f>
        <v>36936</v>
      </c>
      <c r="X6" s="34" t="str">
        <f>"NA"</f>
        <v>NA</v>
      </c>
      <c r="Y6" s="34" t="str">
        <f>"NA"</f>
        <v>NA</v>
      </c>
      <c r="Z6" s="34">
        <f>AA6-45</f>
        <v>37375</v>
      </c>
      <c r="AA6" s="39">
        <v>37420</v>
      </c>
      <c r="AB6" s="39">
        <v>37667</v>
      </c>
      <c r="AC6" s="24">
        <f>""</f>
      </c>
      <c r="AD6" s="34"/>
      <c r="AE6" s="34"/>
      <c r="AF6" s="34"/>
      <c r="AG6" s="25" t="s">
        <v>42</v>
      </c>
      <c r="AH6" s="39">
        <v>37909</v>
      </c>
      <c r="AI6" s="39">
        <f>AL6</f>
        <v>37942</v>
      </c>
      <c r="AJ6" s="39">
        <f>AH6</f>
        <v>37909</v>
      </c>
      <c r="AK6" s="39">
        <f>AA6+270</f>
        <v>37690</v>
      </c>
      <c r="AL6" s="34">
        <v>37942</v>
      </c>
      <c r="AM6" s="34"/>
      <c r="AN6" s="34">
        <v>38288</v>
      </c>
      <c r="AO6" s="34"/>
      <c r="AP6" s="32"/>
      <c r="AQ6" s="33" t="s">
        <v>171</v>
      </c>
      <c r="AR6" s="28" t="s">
        <v>253</v>
      </c>
      <c r="AS6" s="70" t="s">
        <v>621</v>
      </c>
      <c r="AT6" s="61" t="s">
        <v>628</v>
      </c>
    </row>
    <row r="7" spans="1:46" ht="60" customHeight="1">
      <c r="A7" s="9">
        <v>6</v>
      </c>
      <c r="B7" s="29">
        <v>10</v>
      </c>
      <c r="C7" s="10">
        <v>6</v>
      </c>
      <c r="D7" s="10">
        <v>1</v>
      </c>
      <c r="E7" s="10">
        <v>1</v>
      </c>
      <c r="F7" s="26" t="s">
        <v>15</v>
      </c>
      <c r="G7" s="28" t="s">
        <v>161</v>
      </c>
      <c r="H7" s="28" t="s">
        <v>162</v>
      </c>
      <c r="I7" s="28" t="s">
        <v>200</v>
      </c>
      <c r="J7" s="21" t="s">
        <v>201</v>
      </c>
      <c r="K7" s="28" t="s">
        <v>178</v>
      </c>
      <c r="L7" s="28" t="s">
        <v>186</v>
      </c>
      <c r="M7" s="28" t="s">
        <v>186</v>
      </c>
      <c r="N7" s="28" t="s">
        <v>187</v>
      </c>
      <c r="O7" s="28" t="str">
        <f>"NA"</f>
        <v>NA</v>
      </c>
      <c r="P7" s="28" t="str">
        <f>"NA"</f>
        <v>NA</v>
      </c>
      <c r="Q7" s="21" t="s">
        <v>210</v>
      </c>
      <c r="R7" s="28" t="s">
        <v>585</v>
      </c>
      <c r="S7" s="34">
        <v>36831</v>
      </c>
      <c r="T7" s="34">
        <v>36962</v>
      </c>
      <c r="U7" s="39">
        <v>37089</v>
      </c>
      <c r="V7" s="43">
        <v>36995</v>
      </c>
      <c r="W7" s="43">
        <f>V7+0</f>
        <v>36995</v>
      </c>
      <c r="X7" s="34" t="str">
        <f>"NA"</f>
        <v>NA</v>
      </c>
      <c r="Y7" s="34" t="str">
        <f>"NA"</f>
        <v>NA</v>
      </c>
      <c r="Z7" s="34">
        <f>AA7-45</f>
        <v>37381</v>
      </c>
      <c r="AA7" s="39">
        <v>37426</v>
      </c>
      <c r="AB7" s="39">
        <v>37484</v>
      </c>
      <c r="AC7" s="24">
        <f>""</f>
      </c>
      <c r="AD7" s="34">
        <v>37967</v>
      </c>
      <c r="AE7" s="34"/>
      <c r="AF7" s="34">
        <v>37496</v>
      </c>
      <c r="AG7" s="25" t="s">
        <v>42</v>
      </c>
      <c r="AH7" s="39">
        <v>38056</v>
      </c>
      <c r="AI7" s="39">
        <f>AL7</f>
        <v>38209</v>
      </c>
      <c r="AJ7" s="39">
        <f>AH7</f>
        <v>38056</v>
      </c>
      <c r="AK7" s="39">
        <f>AA7+270</f>
        <v>37696</v>
      </c>
      <c r="AL7" s="34">
        <v>38209</v>
      </c>
      <c r="AM7" s="34"/>
      <c r="AN7" s="34">
        <v>38386</v>
      </c>
      <c r="AO7" s="34"/>
      <c r="AP7" s="32"/>
      <c r="AQ7" s="33" t="s">
        <v>171</v>
      </c>
      <c r="AR7" s="28" t="s">
        <v>234</v>
      </c>
      <c r="AS7" s="70" t="s">
        <v>619</v>
      </c>
      <c r="AT7" s="61" t="s">
        <v>545</v>
      </c>
    </row>
    <row r="8" spans="1:46" ht="60" customHeight="1">
      <c r="A8" s="9">
        <v>7</v>
      </c>
      <c r="B8" s="29">
        <v>11</v>
      </c>
      <c r="C8" s="10">
        <v>7</v>
      </c>
      <c r="D8" s="10">
        <v>1</v>
      </c>
      <c r="E8" s="10">
        <v>1</v>
      </c>
      <c r="F8" s="26" t="s">
        <v>16</v>
      </c>
      <c r="G8" s="28" t="s">
        <v>203</v>
      </c>
      <c r="H8" s="28" t="s">
        <v>204</v>
      </c>
      <c r="I8" s="28" t="s">
        <v>205</v>
      </c>
      <c r="J8" s="21" t="s">
        <v>206</v>
      </c>
      <c r="K8" s="28" t="s">
        <v>178</v>
      </c>
      <c r="L8" s="28" t="s">
        <v>166</v>
      </c>
      <c r="M8" s="28" t="s">
        <v>167</v>
      </c>
      <c r="N8" s="28" t="s">
        <v>168</v>
      </c>
      <c r="O8" s="28" t="s">
        <v>169</v>
      </c>
      <c r="P8" s="28" t="s">
        <v>170</v>
      </c>
      <c r="Q8" s="21" t="s">
        <v>248</v>
      </c>
      <c r="R8" s="28" t="s">
        <v>247</v>
      </c>
      <c r="S8" s="34">
        <v>36760</v>
      </c>
      <c r="T8" s="34">
        <v>37041</v>
      </c>
      <c r="U8" s="39">
        <v>37181</v>
      </c>
      <c r="V8" s="39">
        <v>36941</v>
      </c>
      <c r="W8" s="39">
        <f>V8+7</f>
        <v>36948</v>
      </c>
      <c r="X8" s="31" t="s">
        <v>42</v>
      </c>
      <c r="Y8" s="34" t="str">
        <f>"NA"</f>
        <v>NA</v>
      </c>
      <c r="Z8" s="34">
        <f>AA8-45</f>
        <v>37390</v>
      </c>
      <c r="AA8" s="34">
        <v>37435</v>
      </c>
      <c r="AB8" s="39">
        <v>37885</v>
      </c>
      <c r="AC8" s="24">
        <f>""</f>
      </c>
      <c r="AD8" s="34">
        <v>38085</v>
      </c>
      <c r="AE8" s="34"/>
      <c r="AF8" s="34">
        <v>37547</v>
      </c>
      <c r="AG8" s="25" t="s">
        <v>42</v>
      </c>
      <c r="AH8" s="39">
        <v>38281</v>
      </c>
      <c r="AI8" s="39">
        <f>AL8</f>
        <v>38406</v>
      </c>
      <c r="AJ8" s="39">
        <f>AH8</f>
        <v>38281</v>
      </c>
      <c r="AK8" s="39">
        <f>AA8+270</f>
        <v>37705</v>
      </c>
      <c r="AL8" s="34">
        <v>38406</v>
      </c>
      <c r="AM8" s="34"/>
      <c r="AN8" s="34">
        <v>38509</v>
      </c>
      <c r="AO8" s="34"/>
      <c r="AP8" s="32"/>
      <c r="AQ8" s="33" t="s">
        <v>171</v>
      </c>
      <c r="AR8" s="28" t="s">
        <v>183</v>
      </c>
      <c r="AS8" s="70" t="s">
        <v>618</v>
      </c>
      <c r="AT8" s="94" t="s">
        <v>546</v>
      </c>
    </row>
    <row r="9" spans="1:46" ht="60" customHeight="1">
      <c r="A9" s="9">
        <v>8</v>
      </c>
      <c r="B9" s="29">
        <v>12</v>
      </c>
      <c r="C9" s="10">
        <v>8</v>
      </c>
      <c r="D9" s="10">
        <v>1</v>
      </c>
      <c r="E9" s="10">
        <v>1</v>
      </c>
      <c r="F9" s="26" t="s">
        <v>17</v>
      </c>
      <c r="G9" s="28" t="s">
        <v>207</v>
      </c>
      <c r="H9" s="28" t="s">
        <v>162</v>
      </c>
      <c r="I9" s="28" t="s">
        <v>208</v>
      </c>
      <c r="J9" s="21" t="s">
        <v>209</v>
      </c>
      <c r="K9" s="28" t="s">
        <v>178</v>
      </c>
      <c r="L9" s="28" t="s">
        <v>186</v>
      </c>
      <c r="M9" s="28" t="s">
        <v>186</v>
      </c>
      <c r="N9" s="28" t="s">
        <v>187</v>
      </c>
      <c r="O9" s="28" t="str">
        <f>"NA"</f>
        <v>NA</v>
      </c>
      <c r="P9" s="28" t="str">
        <f>"NA"</f>
        <v>NA</v>
      </c>
      <c r="Q9" s="21" t="s">
        <v>218</v>
      </c>
      <c r="R9" s="28" t="s">
        <v>175</v>
      </c>
      <c r="S9" s="34">
        <v>36845</v>
      </c>
      <c r="T9" s="34">
        <v>36962</v>
      </c>
      <c r="U9" s="39">
        <v>37172</v>
      </c>
      <c r="V9" s="43">
        <v>36827</v>
      </c>
      <c r="W9" s="43">
        <v>36828</v>
      </c>
      <c r="X9" s="34" t="str">
        <f>"NA"</f>
        <v>NA</v>
      </c>
      <c r="Y9" s="34" t="str">
        <f>"NA"</f>
        <v>NA</v>
      </c>
      <c r="Z9" s="34">
        <f>AA9-45</f>
        <v>37417</v>
      </c>
      <c r="AA9" s="39">
        <v>37462</v>
      </c>
      <c r="AB9" s="39">
        <v>37526</v>
      </c>
      <c r="AC9" s="24">
        <f>""</f>
      </c>
      <c r="AD9" s="34">
        <v>38250</v>
      </c>
      <c r="AE9" s="34"/>
      <c r="AF9" s="34">
        <v>37750</v>
      </c>
      <c r="AG9" s="25" t="s">
        <v>42</v>
      </c>
      <c r="AH9" s="39">
        <v>38261</v>
      </c>
      <c r="AI9" s="39">
        <f>AL9</f>
        <v>38288</v>
      </c>
      <c r="AJ9" s="39">
        <f>AH9</f>
        <v>38261</v>
      </c>
      <c r="AK9" s="39">
        <f>AA9+270</f>
        <v>37732</v>
      </c>
      <c r="AL9" s="34">
        <v>38288</v>
      </c>
      <c r="AM9" s="34"/>
      <c r="AN9" s="34">
        <v>38625</v>
      </c>
      <c r="AO9" s="34"/>
      <c r="AP9" s="32"/>
      <c r="AQ9" s="28" t="s">
        <v>197</v>
      </c>
      <c r="AR9" s="28" t="s">
        <v>234</v>
      </c>
      <c r="AS9" s="70" t="s">
        <v>619</v>
      </c>
      <c r="AT9" s="61" t="s">
        <v>547</v>
      </c>
    </row>
    <row r="10" spans="1:46" ht="60" customHeight="1">
      <c r="A10" s="9">
        <v>9</v>
      </c>
      <c r="B10" s="29">
        <v>4</v>
      </c>
      <c r="C10" s="10">
        <v>9</v>
      </c>
      <c r="D10" s="10">
        <v>1</v>
      </c>
      <c r="E10" s="10">
        <v>1</v>
      </c>
      <c r="F10" s="26" t="s">
        <v>18</v>
      </c>
      <c r="G10" s="28" t="s">
        <v>212</v>
      </c>
      <c r="H10" s="28" t="s">
        <v>204</v>
      </c>
      <c r="I10" s="28" t="s">
        <v>213</v>
      </c>
      <c r="J10" s="21" t="s">
        <v>214</v>
      </c>
      <c r="K10" s="28" t="s">
        <v>178</v>
      </c>
      <c r="L10" s="28" t="s">
        <v>186</v>
      </c>
      <c r="M10" s="28" t="s">
        <v>186</v>
      </c>
      <c r="N10" s="28" t="s">
        <v>187</v>
      </c>
      <c r="O10" s="28" t="str">
        <f>"NA"</f>
        <v>NA</v>
      </c>
      <c r="P10" s="28" t="str">
        <f>"NA"</f>
        <v>NA</v>
      </c>
      <c r="Q10" s="21" t="s">
        <v>247</v>
      </c>
      <c r="R10" s="28" t="s">
        <v>586</v>
      </c>
      <c r="S10" s="34">
        <v>36752</v>
      </c>
      <c r="T10" s="34">
        <v>36956</v>
      </c>
      <c r="U10" s="39">
        <v>37181</v>
      </c>
      <c r="V10" s="43">
        <v>36845</v>
      </c>
      <c r="W10" s="43">
        <v>36846</v>
      </c>
      <c r="X10" s="34" t="str">
        <f>"NA"</f>
        <v>NA</v>
      </c>
      <c r="Y10" s="34" t="str">
        <f>"NA"</f>
        <v>NA</v>
      </c>
      <c r="Z10" s="34">
        <f>AA10-45</f>
        <v>37428</v>
      </c>
      <c r="AA10" s="39">
        <v>37473</v>
      </c>
      <c r="AB10" s="39">
        <v>37638</v>
      </c>
      <c r="AC10" s="24">
        <f>""</f>
      </c>
      <c r="AD10" s="34">
        <v>38113</v>
      </c>
      <c r="AE10" s="34"/>
      <c r="AF10" s="34">
        <v>38113</v>
      </c>
      <c r="AG10" s="25" t="s">
        <v>42</v>
      </c>
      <c r="AH10" s="39">
        <v>38188</v>
      </c>
      <c r="AI10" s="39">
        <f>AL10</f>
        <v>38226</v>
      </c>
      <c r="AJ10" s="39">
        <f>AH10</f>
        <v>38188</v>
      </c>
      <c r="AK10" s="39">
        <f>AA10+270</f>
        <v>37743</v>
      </c>
      <c r="AL10" s="34">
        <v>38226</v>
      </c>
      <c r="AM10" s="34"/>
      <c r="AN10" s="34">
        <v>38447</v>
      </c>
      <c r="AO10" s="34"/>
      <c r="AP10" s="32"/>
      <c r="AQ10" s="33" t="s">
        <v>171</v>
      </c>
      <c r="AR10" s="28" t="str">
        <f>IF(H10="ASO","W. Carter","")</f>
        <v>W. Carter</v>
      </c>
      <c r="AS10" s="70" t="s">
        <v>618</v>
      </c>
      <c r="AT10" s="61" t="s">
        <v>548</v>
      </c>
    </row>
    <row r="11" spans="1:46" ht="60" customHeight="1">
      <c r="A11" s="9">
        <v>10</v>
      </c>
      <c r="B11" s="29">
        <v>14</v>
      </c>
      <c r="C11" s="10">
        <v>10</v>
      </c>
      <c r="D11" s="10">
        <v>1</v>
      </c>
      <c r="E11" s="10">
        <v>1</v>
      </c>
      <c r="F11" s="26" t="s">
        <v>19</v>
      </c>
      <c r="G11" s="28" t="s">
        <v>146</v>
      </c>
      <c r="H11" s="28" t="s">
        <v>144</v>
      </c>
      <c r="I11" s="28" t="s">
        <v>216</v>
      </c>
      <c r="J11" s="21" t="s">
        <v>217</v>
      </c>
      <c r="K11" s="28" t="s">
        <v>178</v>
      </c>
      <c r="L11" s="28" t="s">
        <v>186</v>
      </c>
      <c r="M11" s="28" t="s">
        <v>186</v>
      </c>
      <c r="N11" s="28" t="s">
        <v>187</v>
      </c>
      <c r="O11" s="28" t="str">
        <f>"NA"</f>
        <v>NA</v>
      </c>
      <c r="P11" s="28" t="str">
        <f>"NA"</f>
        <v>NA</v>
      </c>
      <c r="Q11" s="21" t="s">
        <v>273</v>
      </c>
      <c r="R11" s="28" t="s">
        <v>175</v>
      </c>
      <c r="S11" s="34">
        <v>36719</v>
      </c>
      <c r="T11" s="34">
        <v>36914</v>
      </c>
      <c r="U11" s="39">
        <v>37166</v>
      </c>
      <c r="V11" s="43">
        <v>37082</v>
      </c>
      <c r="W11" s="43">
        <f>V11+1</f>
        <v>37083</v>
      </c>
      <c r="X11" s="34" t="str">
        <f>"NA"</f>
        <v>NA</v>
      </c>
      <c r="Y11" s="34" t="str">
        <f>"NA"</f>
        <v>NA</v>
      </c>
      <c r="Z11" s="34">
        <v>37193</v>
      </c>
      <c r="AA11" s="39">
        <v>37475</v>
      </c>
      <c r="AB11" s="39">
        <v>37544</v>
      </c>
      <c r="AC11" s="30" t="s">
        <v>42</v>
      </c>
      <c r="AD11" s="34"/>
      <c r="AE11" s="34"/>
      <c r="AF11" s="34"/>
      <c r="AG11" s="29" t="s">
        <v>42</v>
      </c>
      <c r="AH11" s="39">
        <v>37940</v>
      </c>
      <c r="AI11" s="39">
        <f>AL11</f>
        <v>38040</v>
      </c>
      <c r="AJ11" s="39">
        <f>AH11</f>
        <v>37940</v>
      </c>
      <c r="AK11" s="39">
        <v>37455</v>
      </c>
      <c r="AL11" s="34">
        <v>38040</v>
      </c>
      <c r="AM11" s="34"/>
      <c r="AN11" s="34">
        <v>38205</v>
      </c>
      <c r="AO11" s="34"/>
      <c r="AP11" s="32"/>
      <c r="AQ11" s="28" t="s">
        <v>197</v>
      </c>
      <c r="AR11" s="28" t="s">
        <v>240</v>
      </c>
      <c r="AS11" s="70" t="s">
        <v>617</v>
      </c>
      <c r="AT11" s="61" t="s">
        <v>627</v>
      </c>
    </row>
    <row r="12" spans="1:46" ht="60" customHeight="1">
      <c r="A12" s="9">
        <v>11</v>
      </c>
      <c r="B12" s="29">
        <v>15</v>
      </c>
      <c r="C12" s="10">
        <v>11</v>
      </c>
      <c r="D12" s="10">
        <v>1</v>
      </c>
      <c r="E12" s="10">
        <v>1</v>
      </c>
      <c r="F12" s="26" t="s">
        <v>20</v>
      </c>
      <c r="G12" s="28" t="s">
        <v>220</v>
      </c>
      <c r="H12" s="28" t="s">
        <v>144</v>
      </c>
      <c r="I12" s="28" t="s">
        <v>221</v>
      </c>
      <c r="J12" s="21" t="s">
        <v>222</v>
      </c>
      <c r="K12" s="28" t="s">
        <v>178</v>
      </c>
      <c r="L12" s="28" t="s">
        <v>223</v>
      </c>
      <c r="M12" s="28" t="s">
        <v>180</v>
      </c>
      <c r="N12" s="28" t="s">
        <v>224</v>
      </c>
      <c r="O12" s="28" t="s">
        <v>169</v>
      </c>
      <c r="P12" s="28" t="s">
        <v>225</v>
      </c>
      <c r="Q12" s="28" t="s">
        <v>239</v>
      </c>
      <c r="R12" s="28" t="s">
        <v>175</v>
      </c>
      <c r="S12" s="34">
        <v>36993</v>
      </c>
      <c r="T12" s="34">
        <v>37289</v>
      </c>
      <c r="U12" s="39">
        <v>37546</v>
      </c>
      <c r="V12" s="39">
        <v>37018</v>
      </c>
      <c r="W12" s="39">
        <f>V12+7</f>
        <v>37025</v>
      </c>
      <c r="X12" s="31" t="s">
        <v>42</v>
      </c>
      <c r="Y12" s="34" t="str">
        <f>"NA"</f>
        <v>NA</v>
      </c>
      <c r="Z12" s="34">
        <v>37200</v>
      </c>
      <c r="AA12" s="39">
        <v>37512</v>
      </c>
      <c r="AB12" s="39">
        <v>37608</v>
      </c>
      <c r="AC12" s="30" t="s">
        <v>42</v>
      </c>
      <c r="AD12" s="34"/>
      <c r="AE12" s="34"/>
      <c r="AF12" s="34">
        <v>37684</v>
      </c>
      <c r="AG12" s="29" t="s">
        <v>42</v>
      </c>
      <c r="AH12" s="39">
        <v>38002</v>
      </c>
      <c r="AI12" s="39" t="s">
        <v>219</v>
      </c>
      <c r="AJ12" s="39">
        <f>AH12</f>
        <v>38002</v>
      </c>
      <c r="AK12" s="39" t="s">
        <v>219</v>
      </c>
      <c r="AL12" s="34">
        <v>38148</v>
      </c>
      <c r="AM12" s="34"/>
      <c r="AN12" s="34">
        <v>38191</v>
      </c>
      <c r="AO12" s="34"/>
      <c r="AP12" s="32"/>
      <c r="AQ12" s="33" t="s">
        <v>171</v>
      </c>
      <c r="AR12" s="28" t="s">
        <v>240</v>
      </c>
      <c r="AS12" s="70" t="s">
        <v>617</v>
      </c>
      <c r="AT12" s="62" t="s">
        <v>549</v>
      </c>
    </row>
    <row r="13" spans="1:46" ht="60" customHeight="1">
      <c r="A13" s="9">
        <v>12</v>
      </c>
      <c r="B13" s="29">
        <v>16</v>
      </c>
      <c r="C13" s="10">
        <v>12</v>
      </c>
      <c r="D13" s="10">
        <v>1</v>
      </c>
      <c r="E13" s="10">
        <v>1</v>
      </c>
      <c r="F13" s="26" t="s">
        <v>21</v>
      </c>
      <c r="G13" s="28" t="s">
        <v>227</v>
      </c>
      <c r="H13" s="28" t="s">
        <v>228</v>
      </c>
      <c r="I13" s="28" t="s">
        <v>229</v>
      </c>
      <c r="J13" s="21" t="s">
        <v>230</v>
      </c>
      <c r="K13" s="28" t="s">
        <v>178</v>
      </c>
      <c r="L13" s="28" t="s">
        <v>166</v>
      </c>
      <c r="M13" s="28" t="s">
        <v>167</v>
      </c>
      <c r="N13" s="28" t="s">
        <v>168</v>
      </c>
      <c r="O13" s="28" t="s">
        <v>169</v>
      </c>
      <c r="P13" s="28" t="s">
        <v>170</v>
      </c>
      <c r="Q13" s="21" t="s">
        <v>282</v>
      </c>
      <c r="R13" s="28" t="s">
        <v>283</v>
      </c>
      <c r="S13" s="34">
        <v>36782</v>
      </c>
      <c r="T13" s="34">
        <v>37032</v>
      </c>
      <c r="U13" s="39">
        <v>37181</v>
      </c>
      <c r="V13" s="39">
        <v>37056</v>
      </c>
      <c r="W13" s="39">
        <f>V13+4</f>
        <v>37060</v>
      </c>
      <c r="X13" s="31" t="s">
        <v>42</v>
      </c>
      <c r="Y13" s="34" t="str">
        <f>"NA"</f>
        <v>NA</v>
      </c>
      <c r="Z13" s="34">
        <f>AA13-45</f>
        <v>37494</v>
      </c>
      <c r="AA13" s="39">
        <v>37539</v>
      </c>
      <c r="AB13" s="39">
        <v>37607</v>
      </c>
      <c r="AC13" s="24">
        <f>""</f>
      </c>
      <c r="AD13" s="34">
        <v>38027</v>
      </c>
      <c r="AE13" s="34"/>
      <c r="AF13" s="34">
        <v>37653</v>
      </c>
      <c r="AG13" s="25" t="s">
        <v>42</v>
      </c>
      <c r="AH13" s="39">
        <v>38168</v>
      </c>
      <c r="AI13" s="39">
        <f>AL13</f>
        <v>38308</v>
      </c>
      <c r="AJ13" s="39">
        <f>AH13</f>
        <v>38168</v>
      </c>
      <c r="AK13" s="39">
        <f>AA13+270</f>
        <v>37809</v>
      </c>
      <c r="AL13" s="34">
        <v>38308</v>
      </c>
      <c r="AM13" s="34"/>
      <c r="AN13" s="34">
        <v>38898</v>
      </c>
      <c r="AO13" s="34" t="s">
        <v>700</v>
      </c>
      <c r="AP13" s="32"/>
      <c r="AQ13" s="33" t="s">
        <v>171</v>
      </c>
      <c r="AR13" s="28" t="s">
        <v>537</v>
      </c>
      <c r="AS13" s="70" t="s">
        <v>614</v>
      </c>
      <c r="AT13" s="61" t="s">
        <v>716</v>
      </c>
    </row>
    <row r="14" spans="1:46" ht="60" customHeight="1">
      <c r="A14" s="9">
        <v>13</v>
      </c>
      <c r="B14" s="29">
        <v>17</v>
      </c>
      <c r="C14" s="10">
        <v>13</v>
      </c>
      <c r="D14" s="10">
        <v>1</v>
      </c>
      <c r="E14" s="10">
        <v>1</v>
      </c>
      <c r="F14" s="26" t="s">
        <v>22</v>
      </c>
      <c r="G14" s="28" t="s">
        <v>231</v>
      </c>
      <c r="H14" s="28" t="s">
        <v>194</v>
      </c>
      <c r="I14" s="28" t="s">
        <v>232</v>
      </c>
      <c r="J14" s="21" t="s">
        <v>233</v>
      </c>
      <c r="K14" s="28" t="s">
        <v>178</v>
      </c>
      <c r="L14" s="28" t="s">
        <v>166</v>
      </c>
      <c r="M14" s="28" t="s">
        <v>167</v>
      </c>
      <c r="N14" s="28" t="s">
        <v>168</v>
      </c>
      <c r="O14" s="28" t="s">
        <v>169</v>
      </c>
      <c r="P14" s="28" t="s">
        <v>170</v>
      </c>
      <c r="Q14" s="21" t="s">
        <v>286</v>
      </c>
      <c r="R14" s="28" t="s">
        <v>175</v>
      </c>
      <c r="S14" s="34">
        <v>36984</v>
      </c>
      <c r="T14" s="34">
        <v>37147</v>
      </c>
      <c r="U14" s="39">
        <v>37181</v>
      </c>
      <c r="V14" s="39">
        <v>37336</v>
      </c>
      <c r="W14" s="39">
        <f>V14+4</f>
        <v>37340</v>
      </c>
      <c r="X14" s="31" t="s">
        <v>42</v>
      </c>
      <c r="Y14" s="34" t="str">
        <f>"NA"</f>
        <v>NA</v>
      </c>
      <c r="Z14" s="34">
        <v>37338</v>
      </c>
      <c r="AA14" s="39">
        <v>37544</v>
      </c>
      <c r="AB14" s="39">
        <v>37684</v>
      </c>
      <c r="AC14" s="30" t="s">
        <v>42</v>
      </c>
      <c r="AD14" s="34">
        <v>38002</v>
      </c>
      <c r="AE14" s="34"/>
      <c r="AF14" s="34">
        <v>37709</v>
      </c>
      <c r="AG14" s="29" t="s">
        <v>42</v>
      </c>
      <c r="AH14" s="39">
        <v>38192</v>
      </c>
      <c r="AI14" s="39">
        <f>AL14</f>
        <v>38225</v>
      </c>
      <c r="AJ14" s="39">
        <f>AH14</f>
        <v>38192</v>
      </c>
      <c r="AK14" s="39">
        <v>38077</v>
      </c>
      <c r="AL14" s="34">
        <v>38225</v>
      </c>
      <c r="AM14" s="34"/>
      <c r="AN14" s="34">
        <v>38335</v>
      </c>
      <c r="AO14" s="34"/>
      <c r="AP14" s="32"/>
      <c r="AQ14" s="28" t="s">
        <v>197</v>
      </c>
      <c r="AR14" s="28" t="s">
        <v>253</v>
      </c>
      <c r="AS14" s="70" t="s">
        <v>621</v>
      </c>
      <c r="AT14" s="61" t="s">
        <v>550</v>
      </c>
    </row>
    <row r="15" spans="1:46" ht="60" customHeight="1">
      <c r="A15" s="9">
        <v>14</v>
      </c>
      <c r="B15" s="29">
        <v>19</v>
      </c>
      <c r="C15" s="10">
        <v>14</v>
      </c>
      <c r="D15" s="10">
        <v>1</v>
      </c>
      <c r="E15" s="10">
        <v>1</v>
      </c>
      <c r="F15" s="26" t="s">
        <v>23</v>
      </c>
      <c r="G15" s="28" t="s">
        <v>235</v>
      </c>
      <c r="H15" s="28" t="s">
        <v>236</v>
      </c>
      <c r="I15" s="28" t="s">
        <v>237</v>
      </c>
      <c r="J15" s="21" t="s">
        <v>238</v>
      </c>
      <c r="K15" s="28" t="s">
        <v>178</v>
      </c>
      <c r="L15" s="28" t="s">
        <v>223</v>
      </c>
      <c r="M15" s="28" t="s">
        <v>180</v>
      </c>
      <c r="N15" s="28" t="s">
        <v>224</v>
      </c>
      <c r="O15" s="28" t="s">
        <v>169</v>
      </c>
      <c r="P15" s="28" t="s">
        <v>225</v>
      </c>
      <c r="Q15" s="21" t="s">
        <v>282</v>
      </c>
      <c r="R15" s="28" t="s">
        <v>295</v>
      </c>
      <c r="S15" s="34">
        <v>36782</v>
      </c>
      <c r="T15" s="34">
        <v>37096</v>
      </c>
      <c r="U15" s="39">
        <v>37181</v>
      </c>
      <c r="V15" s="39">
        <v>37004</v>
      </c>
      <c r="W15" s="39">
        <v>37008</v>
      </c>
      <c r="X15" s="31" t="s">
        <v>42</v>
      </c>
      <c r="Y15" s="34" t="str">
        <f>"NA"</f>
        <v>NA</v>
      </c>
      <c r="Z15" s="34">
        <v>37362</v>
      </c>
      <c r="AA15" s="39">
        <v>37568</v>
      </c>
      <c r="AB15" s="39">
        <v>37670</v>
      </c>
      <c r="AC15" s="30" t="s">
        <v>42</v>
      </c>
      <c r="AD15" s="34">
        <v>38100</v>
      </c>
      <c r="AE15" s="34"/>
      <c r="AF15" s="34">
        <v>37688</v>
      </c>
      <c r="AG15" s="29" t="s">
        <v>42</v>
      </c>
      <c r="AH15" s="39">
        <v>38275</v>
      </c>
      <c r="AI15" s="39">
        <f>AL15</f>
        <v>38274</v>
      </c>
      <c r="AJ15" s="39">
        <f>AH15</f>
        <v>38275</v>
      </c>
      <c r="AK15" s="39">
        <v>37935</v>
      </c>
      <c r="AL15" s="34">
        <v>38274</v>
      </c>
      <c r="AM15" s="34"/>
      <c r="AN15" s="34">
        <v>38790</v>
      </c>
      <c r="AO15" s="34" t="s">
        <v>700</v>
      </c>
      <c r="AP15" s="32"/>
      <c r="AQ15" s="28" t="s">
        <v>197</v>
      </c>
      <c r="AR15" s="36" t="s">
        <v>296</v>
      </c>
      <c r="AS15" s="70" t="s">
        <v>615</v>
      </c>
      <c r="AT15" s="61" t="s">
        <v>658</v>
      </c>
    </row>
    <row r="16" spans="1:46" ht="60" customHeight="1">
      <c r="A16" s="9">
        <v>15</v>
      </c>
      <c r="B16" s="29">
        <v>18</v>
      </c>
      <c r="C16" s="10">
        <v>15</v>
      </c>
      <c r="D16" s="10">
        <v>1</v>
      </c>
      <c r="E16" s="10">
        <v>1</v>
      </c>
      <c r="F16" s="26" t="s">
        <v>656</v>
      </c>
      <c r="G16" s="28" t="s">
        <v>161</v>
      </c>
      <c r="H16" s="28" t="s">
        <v>175</v>
      </c>
      <c r="I16" s="28" t="s">
        <v>241</v>
      </c>
      <c r="J16" s="21" t="s">
        <v>242</v>
      </c>
      <c r="K16" s="28" t="s">
        <v>178</v>
      </c>
      <c r="L16" s="28" t="s">
        <v>179</v>
      </c>
      <c r="M16" s="28" t="str">
        <f>"NA"</f>
        <v>NA</v>
      </c>
      <c r="N16" s="28" t="str">
        <f>"NA"</f>
        <v>NA</v>
      </c>
      <c r="O16" s="28" t="str">
        <f>"NA"</f>
        <v>NA</v>
      </c>
      <c r="P16" s="28" t="str">
        <f>"NA"</f>
        <v>NA</v>
      </c>
      <c r="Q16" s="21" t="s">
        <v>175</v>
      </c>
      <c r="R16" s="28" t="s">
        <v>175</v>
      </c>
      <c r="S16" s="34">
        <v>36710</v>
      </c>
      <c r="T16" s="34">
        <v>36857</v>
      </c>
      <c r="U16" s="39">
        <v>37166</v>
      </c>
      <c r="V16" s="34" t="str">
        <f>"NA"</f>
        <v>NA</v>
      </c>
      <c r="W16" s="34" t="str">
        <f>"NA"</f>
        <v>NA</v>
      </c>
      <c r="X16" s="34" t="str">
        <f>"NA"</f>
        <v>NA</v>
      </c>
      <c r="Y16" s="34" t="str">
        <f>"NA"</f>
        <v>NA</v>
      </c>
      <c r="Z16" s="34">
        <f>AA16-45</f>
        <v>37548</v>
      </c>
      <c r="AA16" s="39">
        <v>37593</v>
      </c>
      <c r="AB16" s="39">
        <v>37746</v>
      </c>
      <c r="AC16" s="24">
        <f>""</f>
      </c>
      <c r="AD16" s="34"/>
      <c r="AE16" s="34"/>
      <c r="AF16" s="34" t="s">
        <v>219</v>
      </c>
      <c r="AG16" s="25" t="s">
        <v>42</v>
      </c>
      <c r="AH16" s="39" t="s">
        <v>219</v>
      </c>
      <c r="AI16" s="39" t="s">
        <v>219</v>
      </c>
      <c r="AJ16" s="39" t="str">
        <f>AH16</f>
        <v>NA</v>
      </c>
      <c r="AK16" s="45" t="s">
        <v>219</v>
      </c>
      <c r="AL16" s="45" t="s">
        <v>219</v>
      </c>
      <c r="AM16" s="45"/>
      <c r="AN16" s="15" t="s">
        <v>219</v>
      </c>
      <c r="AO16" s="15"/>
      <c r="AP16" s="32"/>
      <c r="AQ16" s="33" t="s">
        <v>171</v>
      </c>
      <c r="AR16" s="28" t="s">
        <v>304</v>
      </c>
      <c r="AS16" s="70" t="s">
        <v>623</v>
      </c>
      <c r="AT16" s="61" t="s">
        <v>595</v>
      </c>
    </row>
    <row r="17" spans="1:46" ht="60" customHeight="1">
      <c r="A17" s="9">
        <v>17</v>
      </c>
      <c r="B17" s="29">
        <v>20</v>
      </c>
      <c r="C17" s="10">
        <v>16</v>
      </c>
      <c r="D17" s="10">
        <v>1</v>
      </c>
      <c r="E17" s="10">
        <v>1</v>
      </c>
      <c r="F17" s="26" t="s">
        <v>24</v>
      </c>
      <c r="G17" s="28" t="s">
        <v>249</v>
      </c>
      <c r="H17" s="28" t="s">
        <v>204</v>
      </c>
      <c r="I17" s="28" t="s">
        <v>250</v>
      </c>
      <c r="J17" s="21" t="s">
        <v>251</v>
      </c>
      <c r="K17" s="28" t="s">
        <v>178</v>
      </c>
      <c r="L17" s="28" t="s">
        <v>223</v>
      </c>
      <c r="M17" s="28" t="s">
        <v>180</v>
      </c>
      <c r="N17" s="28" t="s">
        <v>168</v>
      </c>
      <c r="O17" s="28" t="s">
        <v>169</v>
      </c>
      <c r="P17" s="28" t="s">
        <v>170</v>
      </c>
      <c r="Q17" s="21" t="s">
        <v>181</v>
      </c>
      <c r="R17" s="28" t="s">
        <v>247</v>
      </c>
      <c r="S17" s="34">
        <v>36794</v>
      </c>
      <c r="T17" s="34">
        <v>37165</v>
      </c>
      <c r="U17" s="39">
        <v>37181</v>
      </c>
      <c r="V17" s="39">
        <v>37084</v>
      </c>
      <c r="W17" s="39">
        <f>V17+4</f>
        <v>37088</v>
      </c>
      <c r="X17" s="31" t="s">
        <v>42</v>
      </c>
      <c r="Y17" s="34" t="str">
        <f>"NA"</f>
        <v>NA</v>
      </c>
      <c r="Z17" s="34">
        <f>AA17-45</f>
        <v>37593</v>
      </c>
      <c r="AA17" s="39">
        <v>37638</v>
      </c>
      <c r="AB17" s="39">
        <v>37700</v>
      </c>
      <c r="AC17" s="24">
        <f>""</f>
      </c>
      <c r="AD17" s="34">
        <v>38015</v>
      </c>
      <c r="AE17" s="34"/>
      <c r="AF17" s="34">
        <v>38014</v>
      </c>
      <c r="AG17" s="25" t="s">
        <v>42</v>
      </c>
      <c r="AH17" s="39">
        <v>38015</v>
      </c>
      <c r="AI17" s="39">
        <f>AL17</f>
        <v>38273</v>
      </c>
      <c r="AJ17" s="39">
        <f>AH17</f>
        <v>38015</v>
      </c>
      <c r="AK17" s="39">
        <f>AA17+270</f>
        <v>37908</v>
      </c>
      <c r="AL17" s="34">
        <v>38273</v>
      </c>
      <c r="AM17" s="34"/>
      <c r="AN17" s="34">
        <v>38867</v>
      </c>
      <c r="AO17" s="34"/>
      <c r="AP17" s="32"/>
      <c r="AQ17" s="33" t="s">
        <v>171</v>
      </c>
      <c r="AR17" s="28" t="s">
        <v>183</v>
      </c>
      <c r="AS17" s="70" t="s">
        <v>618</v>
      </c>
      <c r="AT17" s="61" t="s">
        <v>641</v>
      </c>
    </row>
    <row r="18" spans="1:46" ht="77.25" customHeight="1">
      <c r="A18" s="9">
        <v>16</v>
      </c>
      <c r="B18" s="29">
        <v>21</v>
      </c>
      <c r="C18" s="10">
        <v>17</v>
      </c>
      <c r="D18" s="10">
        <v>1</v>
      </c>
      <c r="E18" s="10">
        <v>1</v>
      </c>
      <c r="F18" s="26" t="s">
        <v>25</v>
      </c>
      <c r="G18" s="28" t="s">
        <v>244</v>
      </c>
      <c r="H18" s="28" t="s">
        <v>162</v>
      </c>
      <c r="I18" s="28" t="s">
        <v>245</v>
      </c>
      <c r="J18" s="21" t="s">
        <v>246</v>
      </c>
      <c r="K18" s="28" t="s">
        <v>178</v>
      </c>
      <c r="L18" s="28" t="s">
        <v>167</v>
      </c>
      <c r="M18" s="28" t="s">
        <v>180</v>
      </c>
      <c r="N18" s="28" t="s">
        <v>168</v>
      </c>
      <c r="O18" s="28" t="s">
        <v>169</v>
      </c>
      <c r="P18" s="28" t="s">
        <v>225</v>
      </c>
      <c r="Q18" s="21" t="s">
        <v>198</v>
      </c>
      <c r="R18" s="28" t="s">
        <v>218</v>
      </c>
      <c r="S18" s="34">
        <v>36858</v>
      </c>
      <c r="T18" s="34">
        <v>37130</v>
      </c>
      <c r="U18" s="39">
        <v>37230</v>
      </c>
      <c r="V18" s="39">
        <v>36911</v>
      </c>
      <c r="W18" s="39">
        <f>V18+7</f>
        <v>36918</v>
      </c>
      <c r="X18" s="31" t="s">
        <v>42</v>
      </c>
      <c r="Y18" s="34" t="str">
        <f>"NA"</f>
        <v>NA</v>
      </c>
      <c r="Z18" s="34">
        <v>37375</v>
      </c>
      <c r="AA18" s="39">
        <v>37638</v>
      </c>
      <c r="AB18" s="39">
        <v>37714</v>
      </c>
      <c r="AC18" s="29" t="s">
        <v>42</v>
      </c>
      <c r="AD18" s="34">
        <v>38146</v>
      </c>
      <c r="AE18" s="34"/>
      <c r="AF18" s="31" t="s">
        <v>578</v>
      </c>
      <c r="AG18" s="25" t="s">
        <v>42</v>
      </c>
      <c r="AH18" s="39">
        <v>38630</v>
      </c>
      <c r="AI18" s="39">
        <f>AL18</f>
        <v>38667</v>
      </c>
      <c r="AJ18" s="40" t="s">
        <v>147</v>
      </c>
      <c r="AK18" s="39">
        <v>38686</v>
      </c>
      <c r="AL18" s="34">
        <v>38667</v>
      </c>
      <c r="AM18" s="34"/>
      <c r="AN18" s="34">
        <v>38939</v>
      </c>
      <c r="AO18" s="34" t="s">
        <v>700</v>
      </c>
      <c r="AP18" s="18"/>
      <c r="AQ18" s="11" t="s">
        <v>197</v>
      </c>
      <c r="AR18" s="28" t="s">
        <v>234</v>
      </c>
      <c r="AS18" s="70" t="s">
        <v>619</v>
      </c>
      <c r="AT18" s="61" t="s">
        <v>596</v>
      </c>
    </row>
    <row r="19" spans="1:46" ht="60" customHeight="1">
      <c r="A19" s="9">
        <v>18</v>
      </c>
      <c r="B19" s="29">
        <v>22</v>
      </c>
      <c r="C19" s="10">
        <v>18</v>
      </c>
      <c r="D19" s="10">
        <v>1</v>
      </c>
      <c r="E19" s="10">
        <v>1</v>
      </c>
      <c r="F19" s="26" t="s">
        <v>26</v>
      </c>
      <c r="G19" s="28" t="s">
        <v>249</v>
      </c>
      <c r="H19" s="28" t="s">
        <v>204</v>
      </c>
      <c r="I19" s="28" t="s">
        <v>254</v>
      </c>
      <c r="J19" s="21" t="s">
        <v>255</v>
      </c>
      <c r="K19" s="28" t="s">
        <v>165</v>
      </c>
      <c r="L19" s="28" t="s">
        <v>223</v>
      </c>
      <c r="M19" s="28" t="s">
        <v>180</v>
      </c>
      <c r="N19" s="28" t="s">
        <v>224</v>
      </c>
      <c r="O19" s="28" t="s">
        <v>169</v>
      </c>
      <c r="P19" s="28" t="s">
        <v>225</v>
      </c>
      <c r="Q19" s="21" t="s">
        <v>247</v>
      </c>
      <c r="R19" s="28" t="s">
        <v>175</v>
      </c>
      <c r="S19" s="34">
        <v>36900</v>
      </c>
      <c r="T19" s="34">
        <v>37397</v>
      </c>
      <c r="U19" s="39">
        <v>37546</v>
      </c>
      <c r="V19" s="39">
        <v>37098</v>
      </c>
      <c r="W19" s="39">
        <v>37102</v>
      </c>
      <c r="X19" s="31" t="s">
        <v>42</v>
      </c>
      <c r="Y19" s="34" t="str">
        <f>"NA"</f>
        <v>NA</v>
      </c>
      <c r="Z19" s="34">
        <v>37389</v>
      </c>
      <c r="AA19" s="39">
        <v>37649</v>
      </c>
      <c r="AB19" s="39">
        <v>37970</v>
      </c>
      <c r="AC19" s="30" t="s">
        <v>42</v>
      </c>
      <c r="AD19" s="34">
        <v>38091</v>
      </c>
      <c r="AE19" s="34"/>
      <c r="AF19" s="34">
        <v>38057</v>
      </c>
      <c r="AG19" s="29" t="s">
        <v>42</v>
      </c>
      <c r="AH19" s="39">
        <v>38168</v>
      </c>
      <c r="AI19" s="39">
        <f>AL19</f>
        <v>38168</v>
      </c>
      <c r="AJ19" s="39">
        <f>AH19</f>
        <v>38168</v>
      </c>
      <c r="AK19" s="39">
        <v>38028</v>
      </c>
      <c r="AL19" s="34">
        <v>38168</v>
      </c>
      <c r="AM19" s="34"/>
      <c r="AN19" s="34">
        <v>38433</v>
      </c>
      <c r="AO19" s="34"/>
      <c r="AP19" s="32"/>
      <c r="AQ19" s="28" t="s">
        <v>197</v>
      </c>
      <c r="AR19" s="28" t="s">
        <v>183</v>
      </c>
      <c r="AS19" s="70" t="s">
        <v>618</v>
      </c>
      <c r="AT19" s="61" t="s">
        <v>551</v>
      </c>
    </row>
    <row r="20" spans="1:46" ht="60" customHeight="1">
      <c r="A20" s="9">
        <v>19</v>
      </c>
      <c r="B20" s="29">
        <v>23</v>
      </c>
      <c r="C20" s="10">
        <v>19</v>
      </c>
      <c r="D20" s="10">
        <v>1</v>
      </c>
      <c r="E20" s="10">
        <v>1</v>
      </c>
      <c r="F20" s="27" t="s">
        <v>27</v>
      </c>
      <c r="G20" s="28" t="s">
        <v>256</v>
      </c>
      <c r="H20" s="28" t="s">
        <v>228</v>
      </c>
      <c r="I20" s="28" t="s">
        <v>257</v>
      </c>
      <c r="J20" s="21" t="s">
        <v>258</v>
      </c>
      <c r="K20" s="28" t="s">
        <v>178</v>
      </c>
      <c r="L20" s="28" t="s">
        <v>186</v>
      </c>
      <c r="M20" s="28" t="s">
        <v>186</v>
      </c>
      <c r="N20" s="28" t="s">
        <v>187</v>
      </c>
      <c r="O20" s="28" t="str">
        <f>"NA"</f>
        <v>NA</v>
      </c>
      <c r="P20" s="28" t="str">
        <f>"NA"</f>
        <v>NA</v>
      </c>
      <c r="Q20" s="21" t="s">
        <v>295</v>
      </c>
      <c r="R20" s="28" t="s">
        <v>175</v>
      </c>
      <c r="S20" s="34">
        <v>36740</v>
      </c>
      <c r="T20" s="34">
        <v>36916</v>
      </c>
      <c r="U20" s="39">
        <v>37658</v>
      </c>
      <c r="V20" s="43">
        <v>36977</v>
      </c>
      <c r="W20" s="43">
        <f>V20+2</f>
        <v>36979</v>
      </c>
      <c r="X20" s="34" t="str">
        <f>"NA"</f>
        <v>NA</v>
      </c>
      <c r="Y20" s="31" t="s">
        <v>42</v>
      </c>
      <c r="Z20" s="34">
        <v>37412</v>
      </c>
      <c r="AA20" s="39">
        <v>37676</v>
      </c>
      <c r="AB20" s="39">
        <v>37775</v>
      </c>
      <c r="AC20" s="30" t="s">
        <v>42</v>
      </c>
      <c r="AD20" s="34">
        <v>38072</v>
      </c>
      <c r="AE20" s="34"/>
      <c r="AF20" s="34">
        <v>37820</v>
      </c>
      <c r="AG20" s="29" t="s">
        <v>42</v>
      </c>
      <c r="AH20" s="39">
        <v>38166</v>
      </c>
      <c r="AI20" s="39">
        <f>AL20</f>
        <v>38166</v>
      </c>
      <c r="AJ20" s="39">
        <f>AH20</f>
        <v>38166</v>
      </c>
      <c r="AK20" s="39">
        <v>38209</v>
      </c>
      <c r="AL20" s="34">
        <v>38166</v>
      </c>
      <c r="AM20" s="34"/>
      <c r="AN20" s="34">
        <v>38303</v>
      </c>
      <c r="AO20" s="34"/>
      <c r="AP20" s="32"/>
      <c r="AQ20" s="28" t="s">
        <v>197</v>
      </c>
      <c r="AR20" s="28" t="s">
        <v>537</v>
      </c>
      <c r="AS20" s="70" t="s">
        <v>614</v>
      </c>
      <c r="AT20" s="61" t="s">
        <v>552</v>
      </c>
    </row>
    <row r="21" spans="1:46" ht="60" customHeight="1">
      <c r="A21" s="9">
        <v>20</v>
      </c>
      <c r="B21" s="29">
        <v>25</v>
      </c>
      <c r="C21" s="10">
        <v>20</v>
      </c>
      <c r="D21" s="10">
        <v>1</v>
      </c>
      <c r="E21" s="10">
        <v>1</v>
      </c>
      <c r="F21" s="26" t="s">
        <v>28</v>
      </c>
      <c r="G21" s="28" t="s">
        <v>259</v>
      </c>
      <c r="H21" s="28" t="s">
        <v>162</v>
      </c>
      <c r="I21" s="28" t="s">
        <v>260</v>
      </c>
      <c r="J21" s="21" t="s">
        <v>261</v>
      </c>
      <c r="K21" s="28" t="s">
        <v>178</v>
      </c>
      <c r="L21" s="28" t="s">
        <v>262</v>
      </c>
      <c r="M21" s="28" t="s">
        <v>167</v>
      </c>
      <c r="N21" s="28" t="s">
        <v>168</v>
      </c>
      <c r="O21" s="28" t="s">
        <v>169</v>
      </c>
      <c r="P21" s="28" t="s">
        <v>170</v>
      </c>
      <c r="Q21" s="21" t="s">
        <v>218</v>
      </c>
      <c r="R21" s="28" t="s">
        <v>248</v>
      </c>
      <c r="S21" s="34">
        <v>36867</v>
      </c>
      <c r="T21" s="34">
        <v>37130</v>
      </c>
      <c r="U21" s="39">
        <v>37196</v>
      </c>
      <c r="V21" s="39">
        <v>36983</v>
      </c>
      <c r="W21" s="39">
        <f>V21+5</f>
        <v>36988</v>
      </c>
      <c r="X21" s="31" t="s">
        <v>42</v>
      </c>
      <c r="Y21" s="34" t="str">
        <f>"NA"</f>
        <v>NA</v>
      </c>
      <c r="Z21" s="34">
        <f>AA21-45</f>
        <v>37631</v>
      </c>
      <c r="AA21" s="39">
        <v>37676</v>
      </c>
      <c r="AB21" s="39">
        <v>37741</v>
      </c>
      <c r="AC21" s="24">
        <f>""</f>
      </c>
      <c r="AD21" s="34">
        <v>38016</v>
      </c>
      <c r="AE21" s="34"/>
      <c r="AF21" s="34"/>
      <c r="AG21" s="25" t="s">
        <v>42</v>
      </c>
      <c r="AH21" s="39">
        <v>38229</v>
      </c>
      <c r="AI21" s="39">
        <f>AL21</f>
        <v>38322</v>
      </c>
      <c r="AJ21" s="39">
        <f>AH21</f>
        <v>38229</v>
      </c>
      <c r="AK21" s="39">
        <f>AA21+270</f>
        <v>37946</v>
      </c>
      <c r="AL21" s="34">
        <v>38322</v>
      </c>
      <c r="AM21" s="34"/>
      <c r="AN21" s="34">
        <v>38737</v>
      </c>
      <c r="AO21" s="34" t="s">
        <v>700</v>
      </c>
      <c r="AP21" s="18"/>
      <c r="AQ21" s="14" t="s">
        <v>171</v>
      </c>
      <c r="AR21" s="28" t="s">
        <v>234</v>
      </c>
      <c r="AS21" s="70" t="s">
        <v>619</v>
      </c>
      <c r="AT21" s="61" t="s">
        <v>553</v>
      </c>
    </row>
    <row r="22" spans="1:46" ht="60" customHeight="1">
      <c r="A22" s="9">
        <v>21</v>
      </c>
      <c r="B22" s="29">
        <v>24</v>
      </c>
      <c r="C22" s="10">
        <v>21</v>
      </c>
      <c r="D22" s="10">
        <v>1</v>
      </c>
      <c r="E22" s="10">
        <v>1</v>
      </c>
      <c r="F22" s="26" t="s">
        <v>29</v>
      </c>
      <c r="G22" s="28" t="s">
        <v>263</v>
      </c>
      <c r="H22" s="28" t="s">
        <v>264</v>
      </c>
      <c r="I22" s="28" t="s">
        <v>265</v>
      </c>
      <c r="J22" s="21" t="s">
        <v>266</v>
      </c>
      <c r="K22" s="28" t="s">
        <v>178</v>
      </c>
      <c r="L22" s="28" t="s">
        <v>186</v>
      </c>
      <c r="M22" s="28" t="s">
        <v>186</v>
      </c>
      <c r="N22" s="28" t="s">
        <v>187</v>
      </c>
      <c r="O22" s="28" t="str">
        <f>"NA"</f>
        <v>NA</v>
      </c>
      <c r="P22" s="28" t="str">
        <f>"NA"</f>
        <v>NA</v>
      </c>
      <c r="Q22" s="21" t="s">
        <v>325</v>
      </c>
      <c r="R22" s="28" t="s">
        <v>175</v>
      </c>
      <c r="S22" s="34">
        <v>36388</v>
      </c>
      <c r="T22" s="34">
        <v>36643</v>
      </c>
      <c r="U22" s="39">
        <v>37166</v>
      </c>
      <c r="V22" s="34">
        <v>36775</v>
      </c>
      <c r="W22" s="34">
        <v>36775</v>
      </c>
      <c r="X22" s="34" t="str">
        <f>"NA"</f>
        <v>NA</v>
      </c>
      <c r="Y22" s="31" t="s">
        <v>42</v>
      </c>
      <c r="Z22" s="34">
        <v>37452</v>
      </c>
      <c r="AA22" s="39">
        <v>37688</v>
      </c>
      <c r="AB22" s="39">
        <v>37748</v>
      </c>
      <c r="AC22" s="30" t="s">
        <v>42</v>
      </c>
      <c r="AD22" s="34"/>
      <c r="AE22" s="34"/>
      <c r="AF22" s="34">
        <v>37771</v>
      </c>
      <c r="AG22" s="29" t="s">
        <v>42</v>
      </c>
      <c r="AH22" s="39">
        <v>37935</v>
      </c>
      <c r="AI22" s="39">
        <f>AL22</f>
        <v>37937</v>
      </c>
      <c r="AJ22" s="39">
        <f>AH22</f>
        <v>37935</v>
      </c>
      <c r="AK22" s="39">
        <v>38288</v>
      </c>
      <c r="AL22" s="34">
        <v>37937</v>
      </c>
      <c r="AM22" s="34"/>
      <c r="AN22" s="34">
        <v>37964</v>
      </c>
      <c r="AO22" s="34"/>
      <c r="AP22" s="32"/>
      <c r="AQ22" s="28" t="s">
        <v>197</v>
      </c>
      <c r="AR22" s="28" t="s">
        <v>326</v>
      </c>
      <c r="AS22" s="72" t="s">
        <v>612</v>
      </c>
      <c r="AT22" s="61" t="s">
        <v>554</v>
      </c>
    </row>
    <row r="23" spans="1:46" ht="60" customHeight="1">
      <c r="A23" s="9">
        <v>22</v>
      </c>
      <c r="B23" s="29">
        <v>26</v>
      </c>
      <c r="C23" s="10">
        <v>23</v>
      </c>
      <c r="D23" s="10">
        <v>1</v>
      </c>
      <c r="E23" s="10">
        <v>1</v>
      </c>
      <c r="F23" s="26" t="s">
        <v>30</v>
      </c>
      <c r="G23" s="28" t="s">
        <v>267</v>
      </c>
      <c r="H23" s="28" t="s">
        <v>236</v>
      </c>
      <c r="I23" s="28" t="s">
        <v>268</v>
      </c>
      <c r="J23" s="21" t="s">
        <v>269</v>
      </c>
      <c r="K23" s="28" t="s">
        <v>178</v>
      </c>
      <c r="L23" s="28" t="s">
        <v>186</v>
      </c>
      <c r="M23" s="28" t="s">
        <v>186</v>
      </c>
      <c r="N23" s="28" t="s">
        <v>187</v>
      </c>
      <c r="O23" s="28" t="str">
        <f>"NA"</f>
        <v>NA</v>
      </c>
      <c r="P23" s="28" t="str">
        <f>"NA"</f>
        <v>NA</v>
      </c>
      <c r="Q23" s="21" t="s">
        <v>295</v>
      </c>
      <c r="R23" s="28" t="s">
        <v>210</v>
      </c>
      <c r="S23" s="34">
        <v>36983</v>
      </c>
      <c r="T23" s="34">
        <v>37280</v>
      </c>
      <c r="U23" s="39">
        <v>37083</v>
      </c>
      <c r="V23" s="46">
        <v>36806</v>
      </c>
      <c r="W23" s="39">
        <v>36807</v>
      </c>
      <c r="X23" s="34" t="str">
        <f>"NA"</f>
        <v>NA</v>
      </c>
      <c r="Y23" s="34" t="str">
        <f>"NA"</f>
        <v>NA</v>
      </c>
      <c r="Z23" s="34">
        <v>37452</v>
      </c>
      <c r="AA23" s="39">
        <v>37727</v>
      </c>
      <c r="AB23" s="39">
        <v>37790</v>
      </c>
      <c r="AC23" s="35" t="s">
        <v>42</v>
      </c>
      <c r="AD23" s="34">
        <v>38002</v>
      </c>
      <c r="AE23" s="34"/>
      <c r="AF23" s="34">
        <v>37848</v>
      </c>
      <c r="AG23" s="29" t="s">
        <v>42</v>
      </c>
      <c r="AH23" s="34">
        <v>38233</v>
      </c>
      <c r="AI23" s="39">
        <f>AL23</f>
        <v>38232</v>
      </c>
      <c r="AJ23" s="34" t="s">
        <v>42</v>
      </c>
      <c r="AK23" s="39">
        <v>38226</v>
      </c>
      <c r="AL23" s="34">
        <v>38232</v>
      </c>
      <c r="AM23" s="34"/>
      <c r="AN23" s="34">
        <v>38415</v>
      </c>
      <c r="AO23" s="34"/>
      <c r="AP23" s="32"/>
      <c r="AQ23" s="28" t="s">
        <v>197</v>
      </c>
      <c r="AR23" s="36" t="s">
        <v>296</v>
      </c>
      <c r="AS23" s="70" t="s">
        <v>615</v>
      </c>
      <c r="AT23" s="61" t="s">
        <v>629</v>
      </c>
    </row>
    <row r="24" spans="1:46" ht="60" customHeight="1">
      <c r="A24" s="9">
        <v>23</v>
      </c>
      <c r="B24" s="29">
        <v>27</v>
      </c>
      <c r="C24" s="10">
        <v>74</v>
      </c>
      <c r="D24" s="10">
        <v>1</v>
      </c>
      <c r="E24" s="10">
        <v>1</v>
      </c>
      <c r="F24" s="26" t="s">
        <v>270</v>
      </c>
      <c r="G24" s="28" t="s">
        <v>189</v>
      </c>
      <c r="H24" s="28" t="s">
        <v>144</v>
      </c>
      <c r="I24" s="28" t="s">
        <v>271</v>
      </c>
      <c r="J24" s="21" t="s">
        <v>272</v>
      </c>
      <c r="K24" s="28" t="s">
        <v>651</v>
      </c>
      <c r="L24" s="28" t="s">
        <v>167</v>
      </c>
      <c r="M24" s="28" t="s">
        <v>167</v>
      </c>
      <c r="N24" s="28" t="s">
        <v>187</v>
      </c>
      <c r="O24" s="28" t="s">
        <v>170</v>
      </c>
      <c r="P24" s="28" t="s">
        <v>170</v>
      </c>
      <c r="Q24" s="21" t="s">
        <v>273</v>
      </c>
      <c r="R24" s="28" t="s">
        <v>175</v>
      </c>
      <c r="S24" s="34">
        <v>37026</v>
      </c>
      <c r="T24" s="34">
        <v>37151</v>
      </c>
      <c r="U24" s="39">
        <v>37181</v>
      </c>
      <c r="V24" s="43">
        <v>37084</v>
      </c>
      <c r="W24" s="43">
        <f>V24+1</f>
        <v>37085</v>
      </c>
      <c r="X24" s="31" t="s">
        <v>42</v>
      </c>
      <c r="Y24" s="34" t="str">
        <f>"NA"</f>
        <v>NA</v>
      </c>
      <c r="Z24" s="34">
        <v>37466</v>
      </c>
      <c r="AA24" s="39">
        <v>37732</v>
      </c>
      <c r="AB24" s="39">
        <v>37788</v>
      </c>
      <c r="AC24" s="30" t="s">
        <v>42</v>
      </c>
      <c r="AD24" s="34"/>
      <c r="AE24" s="34"/>
      <c r="AF24" s="34">
        <v>37827</v>
      </c>
      <c r="AG24" s="29" t="s">
        <v>42</v>
      </c>
      <c r="AH24" s="39">
        <v>37985</v>
      </c>
      <c r="AI24" s="39">
        <v>37914</v>
      </c>
      <c r="AJ24" s="39">
        <f>AH24</f>
        <v>37985</v>
      </c>
      <c r="AK24" s="39">
        <v>38040</v>
      </c>
      <c r="AL24" s="34">
        <v>37931</v>
      </c>
      <c r="AM24" s="34"/>
      <c r="AN24" s="34">
        <v>37939</v>
      </c>
      <c r="AO24" s="34"/>
      <c r="AP24" s="18"/>
      <c r="AQ24" s="11" t="s">
        <v>197</v>
      </c>
      <c r="AR24" s="49" t="s">
        <v>240</v>
      </c>
      <c r="AS24" s="70" t="s">
        <v>617</v>
      </c>
      <c r="AT24" s="61" t="s">
        <v>555</v>
      </c>
    </row>
    <row r="25" spans="1:46" ht="60" customHeight="1">
      <c r="A25" s="9">
        <v>24</v>
      </c>
      <c r="B25" s="29">
        <v>28</v>
      </c>
      <c r="C25" s="10">
        <v>24</v>
      </c>
      <c r="D25" s="10">
        <v>1</v>
      </c>
      <c r="E25" s="10">
        <v>1</v>
      </c>
      <c r="F25" s="26" t="s">
        <v>31</v>
      </c>
      <c r="G25" s="28" t="s">
        <v>231</v>
      </c>
      <c r="H25" s="28" t="s">
        <v>194</v>
      </c>
      <c r="I25" s="28" t="s">
        <v>274</v>
      </c>
      <c r="J25" s="21" t="s">
        <v>275</v>
      </c>
      <c r="K25" s="28" t="s">
        <v>165</v>
      </c>
      <c r="L25" s="28" t="s">
        <v>186</v>
      </c>
      <c r="M25" s="28" t="s">
        <v>167</v>
      </c>
      <c r="N25" s="28" t="s">
        <v>168</v>
      </c>
      <c r="O25" s="28" t="s">
        <v>169</v>
      </c>
      <c r="P25" s="28" t="s">
        <v>170</v>
      </c>
      <c r="Q25" s="21" t="s">
        <v>252</v>
      </c>
      <c r="R25" s="28" t="s">
        <v>175</v>
      </c>
      <c r="S25" s="34">
        <v>37035</v>
      </c>
      <c r="T25" s="34">
        <v>37481</v>
      </c>
      <c r="U25" s="39">
        <v>37608</v>
      </c>
      <c r="V25" s="39">
        <v>37323</v>
      </c>
      <c r="W25" s="39">
        <f>V25+4</f>
        <v>37327</v>
      </c>
      <c r="X25" s="31" t="s">
        <v>42</v>
      </c>
      <c r="Y25" s="34" t="str">
        <f>"NA"</f>
        <v>NA</v>
      </c>
      <c r="Z25" s="34">
        <f>AA25-45</f>
        <v>37695</v>
      </c>
      <c r="AA25" s="39">
        <v>37740</v>
      </c>
      <c r="AB25" s="39">
        <v>37805</v>
      </c>
      <c r="AC25" s="24">
        <f>""</f>
      </c>
      <c r="AD25" s="34">
        <v>38055</v>
      </c>
      <c r="AE25" s="34"/>
      <c r="AF25" s="34">
        <v>37973</v>
      </c>
      <c r="AG25" s="25" t="s">
        <v>42</v>
      </c>
      <c r="AH25" s="39">
        <v>38062</v>
      </c>
      <c r="AI25" s="39">
        <f>AL25</f>
        <v>38187</v>
      </c>
      <c r="AJ25" s="39">
        <f>AH25</f>
        <v>38062</v>
      </c>
      <c r="AK25" s="39">
        <f>AA25+270</f>
        <v>38010</v>
      </c>
      <c r="AL25" s="34">
        <v>38187</v>
      </c>
      <c r="AM25" s="34"/>
      <c r="AN25" s="34">
        <v>38247</v>
      </c>
      <c r="AO25" s="34"/>
      <c r="AP25" s="32"/>
      <c r="AQ25" s="33" t="s">
        <v>171</v>
      </c>
      <c r="AR25" s="28" t="s">
        <v>253</v>
      </c>
      <c r="AS25" s="70" t="s">
        <v>621</v>
      </c>
      <c r="AT25" s="61" t="s">
        <v>556</v>
      </c>
    </row>
    <row r="26" spans="1:46" ht="60" customHeight="1">
      <c r="A26" s="9">
        <v>25</v>
      </c>
      <c r="B26" s="29">
        <v>30</v>
      </c>
      <c r="C26" s="10">
        <v>49</v>
      </c>
      <c r="D26" s="10">
        <v>1</v>
      </c>
      <c r="E26" s="10">
        <v>1</v>
      </c>
      <c r="F26" s="26" t="s">
        <v>32</v>
      </c>
      <c r="G26" s="28" t="s">
        <v>203</v>
      </c>
      <c r="H26" s="28" t="s">
        <v>204</v>
      </c>
      <c r="I26" s="28" t="s">
        <v>278</v>
      </c>
      <c r="J26" s="21" t="s">
        <v>279</v>
      </c>
      <c r="K26" s="28" t="s">
        <v>165</v>
      </c>
      <c r="L26" s="28" t="s">
        <v>280</v>
      </c>
      <c r="M26" s="28" t="s">
        <v>281</v>
      </c>
      <c r="N26" s="28" t="s">
        <v>224</v>
      </c>
      <c r="O26" s="28" t="s">
        <v>169</v>
      </c>
      <c r="P26" s="28" t="s">
        <v>225</v>
      </c>
      <c r="Q26" s="21" t="s">
        <v>247</v>
      </c>
      <c r="R26" s="28" t="s">
        <v>181</v>
      </c>
      <c r="S26" s="34">
        <v>36858</v>
      </c>
      <c r="T26" s="34">
        <v>37678</v>
      </c>
      <c r="U26" s="39">
        <v>37720</v>
      </c>
      <c r="V26" s="39">
        <v>37223</v>
      </c>
      <c r="W26" s="39">
        <f>V26+5</f>
        <v>37228</v>
      </c>
      <c r="X26" s="31" t="s">
        <v>42</v>
      </c>
      <c r="Y26" s="34" t="str">
        <f>"NA"</f>
        <v>NA</v>
      </c>
      <c r="Z26" s="34">
        <v>37473</v>
      </c>
      <c r="AA26" s="39">
        <v>37762</v>
      </c>
      <c r="AB26" s="39">
        <v>37875</v>
      </c>
      <c r="AC26" s="35" t="s">
        <v>42</v>
      </c>
      <c r="AD26" s="34">
        <v>38135</v>
      </c>
      <c r="AE26" s="34"/>
      <c r="AF26" s="34">
        <v>38135</v>
      </c>
      <c r="AG26" s="29" t="s">
        <v>42</v>
      </c>
      <c r="AH26" s="39">
        <v>38238</v>
      </c>
      <c r="AI26" s="39">
        <f>AL26</f>
        <v>38342</v>
      </c>
      <c r="AJ26" s="39">
        <f>AH26</f>
        <v>38238</v>
      </c>
      <c r="AK26" s="39">
        <v>38308</v>
      </c>
      <c r="AL26" s="34">
        <v>38342</v>
      </c>
      <c r="AM26" s="34"/>
      <c r="AN26" s="34">
        <v>38534</v>
      </c>
      <c r="AO26" s="34"/>
      <c r="AP26" s="32"/>
      <c r="AQ26" s="28" t="s">
        <v>197</v>
      </c>
      <c r="AR26" s="28" t="s">
        <v>183</v>
      </c>
      <c r="AS26" s="70" t="s">
        <v>618</v>
      </c>
      <c r="AT26" s="61" t="s">
        <v>557</v>
      </c>
    </row>
    <row r="27" spans="1:46" ht="60" customHeight="1">
      <c r="A27" s="9">
        <v>26</v>
      </c>
      <c r="B27" s="29">
        <v>31</v>
      </c>
      <c r="C27" s="10">
        <v>26</v>
      </c>
      <c r="D27" s="10">
        <v>1</v>
      </c>
      <c r="E27" s="10">
        <v>1</v>
      </c>
      <c r="F27" s="26" t="s">
        <v>33</v>
      </c>
      <c r="G27" s="28" t="s">
        <v>193</v>
      </c>
      <c r="H27" s="28" t="s">
        <v>194</v>
      </c>
      <c r="I27" s="28" t="s">
        <v>284</v>
      </c>
      <c r="J27" s="21" t="s">
        <v>285</v>
      </c>
      <c r="K27" s="28" t="s">
        <v>178</v>
      </c>
      <c r="L27" s="28" t="s">
        <v>186</v>
      </c>
      <c r="M27" s="28" t="s">
        <v>186</v>
      </c>
      <c r="N27" s="28" t="s">
        <v>187</v>
      </c>
      <c r="O27" s="28" t="str">
        <f>"NA"</f>
        <v>NA</v>
      </c>
      <c r="P27" s="28" t="str">
        <f>"NA"</f>
        <v>NA</v>
      </c>
      <c r="Q27" s="21" t="s">
        <v>188</v>
      </c>
      <c r="R27" s="28" t="s">
        <v>175</v>
      </c>
      <c r="S27" s="34">
        <v>37083</v>
      </c>
      <c r="T27" s="34">
        <v>37356</v>
      </c>
      <c r="U27" s="39">
        <v>37250</v>
      </c>
      <c r="V27" s="43">
        <v>36929</v>
      </c>
      <c r="W27" s="43">
        <v>36931</v>
      </c>
      <c r="X27" s="34" t="str">
        <f>"NA"</f>
        <v>NA</v>
      </c>
      <c r="Y27" s="34" t="str">
        <f>"NA"</f>
        <v>NA</v>
      </c>
      <c r="Z27" s="34">
        <v>37473</v>
      </c>
      <c r="AA27" s="39">
        <v>37776</v>
      </c>
      <c r="AB27" s="39">
        <v>37858</v>
      </c>
      <c r="AC27" s="35" t="s">
        <v>42</v>
      </c>
      <c r="AD27" s="34">
        <v>37974</v>
      </c>
      <c r="AE27" s="34"/>
      <c r="AF27" s="34">
        <v>38001</v>
      </c>
      <c r="AG27" s="25" t="s">
        <v>42</v>
      </c>
      <c r="AH27" s="39">
        <v>38104</v>
      </c>
      <c r="AI27" s="39">
        <f>AL27</f>
        <v>38117</v>
      </c>
      <c r="AJ27" s="39">
        <f>AH27</f>
        <v>38104</v>
      </c>
      <c r="AK27" s="39">
        <v>38225</v>
      </c>
      <c r="AL27" s="34">
        <v>38117</v>
      </c>
      <c r="AM27" s="34"/>
      <c r="AN27" s="34">
        <v>38177</v>
      </c>
      <c r="AO27" s="34"/>
      <c r="AP27" s="32"/>
      <c r="AQ27" s="28" t="s">
        <v>197</v>
      </c>
      <c r="AR27" s="28" t="s">
        <v>253</v>
      </c>
      <c r="AS27" s="70" t="s">
        <v>621</v>
      </c>
      <c r="AT27" s="61" t="s">
        <v>558</v>
      </c>
    </row>
    <row r="28" spans="1:46" ht="60" customHeight="1">
      <c r="A28" s="9">
        <v>27</v>
      </c>
      <c r="B28" s="29">
        <v>32</v>
      </c>
      <c r="C28" s="10">
        <v>25</v>
      </c>
      <c r="D28" s="10">
        <v>1</v>
      </c>
      <c r="E28" s="10">
        <v>1</v>
      </c>
      <c r="F28" s="26" t="s">
        <v>34</v>
      </c>
      <c r="G28" s="28" t="s">
        <v>287</v>
      </c>
      <c r="H28" s="28" t="s">
        <v>204</v>
      </c>
      <c r="I28" s="28" t="s">
        <v>288</v>
      </c>
      <c r="J28" s="21" t="s">
        <v>289</v>
      </c>
      <c r="K28" s="28" t="s">
        <v>178</v>
      </c>
      <c r="L28" s="28" t="s">
        <v>281</v>
      </c>
      <c r="M28" s="28" t="s">
        <v>281</v>
      </c>
      <c r="N28" s="28" t="s">
        <v>224</v>
      </c>
      <c r="O28" s="28" t="s">
        <v>169</v>
      </c>
      <c r="P28" s="28" t="s">
        <v>225</v>
      </c>
      <c r="Q28" s="21" t="s">
        <v>248</v>
      </c>
      <c r="R28" s="28" t="s">
        <v>175</v>
      </c>
      <c r="S28" s="34">
        <v>37056</v>
      </c>
      <c r="T28" s="34">
        <v>37356</v>
      </c>
      <c r="U28" s="39">
        <v>37561</v>
      </c>
      <c r="V28" s="39">
        <v>36955</v>
      </c>
      <c r="W28" s="39">
        <f>V28+7</f>
        <v>36962</v>
      </c>
      <c r="X28" s="31" t="s">
        <v>42</v>
      </c>
      <c r="Y28" s="34" t="str">
        <f>"NA"</f>
        <v>NA</v>
      </c>
      <c r="Z28" s="34">
        <v>37480</v>
      </c>
      <c r="AA28" s="39">
        <v>37782</v>
      </c>
      <c r="AB28" s="39">
        <v>37847</v>
      </c>
      <c r="AC28" s="35" t="s">
        <v>42</v>
      </c>
      <c r="AD28" s="34"/>
      <c r="AE28" s="34"/>
      <c r="AF28" s="34">
        <v>38037</v>
      </c>
      <c r="AG28" s="29" t="s">
        <v>42</v>
      </c>
      <c r="AH28" s="39">
        <v>38049</v>
      </c>
      <c r="AI28" s="39">
        <f>AL28</f>
        <v>38083</v>
      </c>
      <c r="AJ28" s="39">
        <v>38034</v>
      </c>
      <c r="AK28" s="39">
        <v>38148</v>
      </c>
      <c r="AL28" s="34">
        <v>38083</v>
      </c>
      <c r="AM28" s="34"/>
      <c r="AN28" s="34">
        <v>38376</v>
      </c>
      <c r="AO28" s="34"/>
      <c r="AP28" s="32"/>
      <c r="AQ28" s="28" t="s">
        <v>197</v>
      </c>
      <c r="AR28" s="28" t="s">
        <v>183</v>
      </c>
      <c r="AS28" s="70" t="s">
        <v>618</v>
      </c>
      <c r="AT28" s="61" t="s">
        <v>559</v>
      </c>
    </row>
    <row r="29" spans="1:46" ht="60" customHeight="1">
      <c r="A29" s="9">
        <v>28</v>
      </c>
      <c r="B29" s="29">
        <v>29</v>
      </c>
      <c r="C29" s="10">
        <v>45</v>
      </c>
      <c r="D29" s="10">
        <v>1</v>
      </c>
      <c r="E29" s="10">
        <v>1</v>
      </c>
      <c r="F29" s="26" t="s">
        <v>35</v>
      </c>
      <c r="G29" s="28" t="s">
        <v>263</v>
      </c>
      <c r="H29" s="28" t="s">
        <v>264</v>
      </c>
      <c r="I29" s="28" t="s">
        <v>290</v>
      </c>
      <c r="J29" s="21" t="s">
        <v>291</v>
      </c>
      <c r="K29" s="28" t="s">
        <v>178</v>
      </c>
      <c r="L29" s="28" t="s">
        <v>186</v>
      </c>
      <c r="M29" s="28" t="s">
        <v>186</v>
      </c>
      <c r="N29" s="28" t="s">
        <v>187</v>
      </c>
      <c r="O29" s="28" t="str">
        <f>"NA"</f>
        <v>NA</v>
      </c>
      <c r="P29" s="28" t="str">
        <f>"NA"</f>
        <v>NA</v>
      </c>
      <c r="Q29" s="21" t="s">
        <v>325</v>
      </c>
      <c r="R29" s="28" t="s">
        <v>175</v>
      </c>
      <c r="S29" s="34">
        <v>36367</v>
      </c>
      <c r="T29" s="34">
        <v>36594</v>
      </c>
      <c r="U29" s="39">
        <v>37166</v>
      </c>
      <c r="V29" s="43">
        <v>36755</v>
      </c>
      <c r="W29" s="39">
        <v>36756</v>
      </c>
      <c r="X29" s="34" t="str">
        <f>"NA"</f>
        <v>NA</v>
      </c>
      <c r="Y29" s="34" t="str">
        <f>"NA"</f>
        <v>NA</v>
      </c>
      <c r="Z29" s="34">
        <f>AA29-45</f>
        <v>37741</v>
      </c>
      <c r="AA29" s="39">
        <v>37786</v>
      </c>
      <c r="AB29" s="39">
        <v>37841</v>
      </c>
      <c r="AC29" s="24">
        <f>""</f>
      </c>
      <c r="AD29" s="34"/>
      <c r="AE29" s="34"/>
      <c r="AF29" s="34">
        <v>37855</v>
      </c>
      <c r="AG29" s="25" t="s">
        <v>42</v>
      </c>
      <c r="AH29" s="39">
        <v>37935</v>
      </c>
      <c r="AI29" s="39">
        <f>AL29</f>
        <v>37945</v>
      </c>
      <c r="AJ29" s="39">
        <f>AH29</f>
        <v>37935</v>
      </c>
      <c r="AK29" s="39">
        <f>AA29+270</f>
        <v>38056</v>
      </c>
      <c r="AL29" s="34">
        <v>37945</v>
      </c>
      <c r="AM29" s="34"/>
      <c r="AN29" s="34">
        <v>37966</v>
      </c>
      <c r="AO29" s="34"/>
      <c r="AP29" s="32"/>
      <c r="AQ29" s="14" t="s">
        <v>171</v>
      </c>
      <c r="AR29" s="17" t="s">
        <v>326</v>
      </c>
      <c r="AS29" s="72" t="s">
        <v>612</v>
      </c>
      <c r="AT29" s="61" t="s">
        <v>560</v>
      </c>
    </row>
    <row r="30" spans="1:46" ht="60" customHeight="1">
      <c r="A30" s="9">
        <v>29</v>
      </c>
      <c r="B30" s="29">
        <v>33</v>
      </c>
      <c r="C30" s="10">
        <v>29</v>
      </c>
      <c r="D30" s="10">
        <v>1</v>
      </c>
      <c r="E30" s="10">
        <v>1</v>
      </c>
      <c r="F30" s="26" t="s">
        <v>36</v>
      </c>
      <c r="G30" s="28" t="s">
        <v>292</v>
      </c>
      <c r="H30" s="28" t="s">
        <v>236</v>
      </c>
      <c r="I30" s="28" t="s">
        <v>293</v>
      </c>
      <c r="J30" s="21" t="s">
        <v>294</v>
      </c>
      <c r="K30" s="28" t="s">
        <v>178</v>
      </c>
      <c r="L30" s="28" t="s">
        <v>223</v>
      </c>
      <c r="M30" s="28" t="s">
        <v>180</v>
      </c>
      <c r="N30" s="28" t="s">
        <v>224</v>
      </c>
      <c r="O30" s="28" t="s">
        <v>169</v>
      </c>
      <c r="P30" s="28" t="s">
        <v>225</v>
      </c>
      <c r="Q30" s="21" t="s">
        <v>202</v>
      </c>
      <c r="R30" s="28" t="s">
        <v>175</v>
      </c>
      <c r="S30" s="34">
        <v>36731</v>
      </c>
      <c r="T30" s="34">
        <v>36914</v>
      </c>
      <c r="U30" s="39">
        <v>37230</v>
      </c>
      <c r="V30" s="39">
        <v>36992</v>
      </c>
      <c r="W30" s="39">
        <v>36997</v>
      </c>
      <c r="X30" s="31" t="s">
        <v>42</v>
      </c>
      <c r="Y30" s="34" t="str">
        <f>"NA"</f>
        <v>NA</v>
      </c>
      <c r="Z30" s="34">
        <v>37539</v>
      </c>
      <c r="AA30" s="39">
        <v>37802</v>
      </c>
      <c r="AB30" s="39">
        <v>37894</v>
      </c>
      <c r="AC30" s="35" t="s">
        <v>42</v>
      </c>
      <c r="AD30" s="34">
        <v>38127</v>
      </c>
      <c r="AE30" s="34"/>
      <c r="AF30" s="34">
        <v>37918</v>
      </c>
      <c r="AG30" s="29" t="s">
        <v>42</v>
      </c>
      <c r="AH30" s="34">
        <v>38440</v>
      </c>
      <c r="AI30" s="39">
        <f>AL30</f>
        <v>38442</v>
      </c>
      <c r="AJ30" s="39">
        <f>AH30</f>
        <v>38440</v>
      </c>
      <c r="AK30" s="39">
        <v>38274</v>
      </c>
      <c r="AL30" s="34">
        <v>38442</v>
      </c>
      <c r="AM30" s="34"/>
      <c r="AN30" s="34">
        <v>38602</v>
      </c>
      <c r="AO30" s="34"/>
      <c r="AP30" s="32"/>
      <c r="AQ30" s="28" t="s">
        <v>197</v>
      </c>
      <c r="AR30" s="36" t="s">
        <v>538</v>
      </c>
      <c r="AS30" s="70" t="s">
        <v>615</v>
      </c>
      <c r="AT30" s="61" t="s">
        <v>561</v>
      </c>
    </row>
    <row r="31" spans="1:46" ht="60" customHeight="1">
      <c r="A31" s="9">
        <v>30</v>
      </c>
      <c r="B31" s="29">
        <v>34</v>
      </c>
      <c r="C31" s="10">
        <v>31</v>
      </c>
      <c r="D31" s="10">
        <v>1</v>
      </c>
      <c r="E31" s="10">
        <v>1</v>
      </c>
      <c r="F31" s="26" t="s">
        <v>37</v>
      </c>
      <c r="G31" s="28" t="s">
        <v>297</v>
      </c>
      <c r="H31" s="28" t="s">
        <v>298</v>
      </c>
      <c r="I31" s="28" t="s">
        <v>299</v>
      </c>
      <c r="J31" s="21" t="s">
        <v>300</v>
      </c>
      <c r="K31" s="28" t="s">
        <v>178</v>
      </c>
      <c r="L31" s="28" t="s">
        <v>186</v>
      </c>
      <c r="M31" s="28" t="s">
        <v>186</v>
      </c>
      <c r="N31" s="28" t="s">
        <v>187</v>
      </c>
      <c r="O31" s="28" t="str">
        <f>"NA"</f>
        <v>NA</v>
      </c>
      <c r="P31" s="28" t="str">
        <f>"NA"</f>
        <v>NA</v>
      </c>
      <c r="Q31" s="21" t="s">
        <v>192</v>
      </c>
      <c r="R31" s="28" t="s">
        <v>175</v>
      </c>
      <c r="S31" s="34">
        <v>37579</v>
      </c>
      <c r="T31" s="34">
        <v>37715</v>
      </c>
      <c r="U31" s="34">
        <v>37754</v>
      </c>
      <c r="V31" s="39">
        <v>37103</v>
      </c>
      <c r="W31" s="43">
        <f>V31</f>
        <v>37103</v>
      </c>
      <c r="X31" s="31" t="s">
        <v>42</v>
      </c>
      <c r="Y31" s="34" t="str">
        <f>"NA"</f>
        <v>NA</v>
      </c>
      <c r="Z31" s="34">
        <f>AA31-45</f>
        <v>37786</v>
      </c>
      <c r="AA31" s="39">
        <v>37831</v>
      </c>
      <c r="AB31" s="39">
        <v>37904</v>
      </c>
      <c r="AC31" s="24">
        <f>""</f>
      </c>
      <c r="AD31" s="34">
        <v>38121</v>
      </c>
      <c r="AE31" s="34"/>
      <c r="AF31" s="34">
        <v>38218</v>
      </c>
      <c r="AG31" s="25" t="s">
        <v>42</v>
      </c>
      <c r="AH31" s="39">
        <v>38251</v>
      </c>
      <c r="AI31" s="39">
        <f>AL31</f>
        <v>38439</v>
      </c>
      <c r="AJ31" s="39">
        <f>AH31</f>
        <v>38251</v>
      </c>
      <c r="AK31" s="39">
        <f>AA31+270</f>
        <v>38101</v>
      </c>
      <c r="AL31" s="34">
        <v>38439</v>
      </c>
      <c r="AM31" s="34"/>
      <c r="AN31" s="34">
        <v>38793</v>
      </c>
      <c r="AO31" s="34" t="s">
        <v>700</v>
      </c>
      <c r="AP31" s="18"/>
      <c r="AQ31" s="14" t="s">
        <v>171</v>
      </c>
      <c r="AR31" s="17" t="s">
        <v>539</v>
      </c>
      <c r="AS31" s="70" t="s">
        <v>616</v>
      </c>
      <c r="AT31" s="61" t="s">
        <v>639</v>
      </c>
    </row>
    <row r="32" spans="1:46" ht="60" customHeight="1">
      <c r="A32" s="9">
        <v>31</v>
      </c>
      <c r="B32" s="29">
        <v>36</v>
      </c>
      <c r="C32" s="10">
        <v>15</v>
      </c>
      <c r="D32" s="10">
        <v>1</v>
      </c>
      <c r="E32" s="10">
        <v>1</v>
      </c>
      <c r="F32" s="26" t="s">
        <v>38</v>
      </c>
      <c r="G32" s="28" t="s">
        <v>301</v>
      </c>
      <c r="H32" s="28" t="s">
        <v>236</v>
      </c>
      <c r="I32" s="28" t="s">
        <v>302</v>
      </c>
      <c r="J32" s="21" t="s">
        <v>303</v>
      </c>
      <c r="K32" s="28" t="s">
        <v>178</v>
      </c>
      <c r="L32" s="28" t="s">
        <v>186</v>
      </c>
      <c r="M32" s="28" t="s">
        <v>186</v>
      </c>
      <c r="N32" s="28" t="s">
        <v>187</v>
      </c>
      <c r="O32" s="28" t="str">
        <f>"NA"</f>
        <v>NA</v>
      </c>
      <c r="P32" s="28" t="str">
        <f>"NA"</f>
        <v>NA</v>
      </c>
      <c r="Q32" s="28" t="s">
        <v>202</v>
      </c>
      <c r="R32" s="28" t="s">
        <v>175</v>
      </c>
      <c r="S32" s="34">
        <v>36740</v>
      </c>
      <c r="T32" s="34">
        <v>36969</v>
      </c>
      <c r="U32" s="39">
        <v>37280</v>
      </c>
      <c r="V32" s="43">
        <v>37130</v>
      </c>
      <c r="W32" s="43">
        <f>V32+2</f>
        <v>37132</v>
      </c>
      <c r="X32" s="34" t="str">
        <f>"NA"</f>
        <v>NA</v>
      </c>
      <c r="Y32" s="31" t="s">
        <v>42</v>
      </c>
      <c r="Z32" s="34">
        <v>37551</v>
      </c>
      <c r="AA32" s="39">
        <v>37845</v>
      </c>
      <c r="AB32" s="39">
        <v>37995</v>
      </c>
      <c r="AC32" s="35" t="s">
        <v>42</v>
      </c>
      <c r="AD32" s="34">
        <v>38050</v>
      </c>
      <c r="AE32" s="34"/>
      <c r="AF32" s="34">
        <v>38050</v>
      </c>
      <c r="AG32" s="25" t="s">
        <v>42</v>
      </c>
      <c r="AH32" s="39">
        <v>38229</v>
      </c>
      <c r="AI32" s="39" t="s">
        <v>219</v>
      </c>
      <c r="AJ32" s="39">
        <f>AH32</f>
        <v>38229</v>
      </c>
      <c r="AK32" s="39">
        <v>38211</v>
      </c>
      <c r="AL32" s="34">
        <v>38211</v>
      </c>
      <c r="AM32" s="34"/>
      <c r="AN32" s="34">
        <v>38616</v>
      </c>
      <c r="AO32" s="34"/>
      <c r="AP32" s="32"/>
      <c r="AQ32" s="28" t="s">
        <v>197</v>
      </c>
      <c r="AR32" s="36" t="s">
        <v>296</v>
      </c>
      <c r="AS32" s="70" t="s">
        <v>615</v>
      </c>
      <c r="AT32" s="61" t="s">
        <v>562</v>
      </c>
    </row>
    <row r="33" spans="1:46" ht="60" customHeight="1">
      <c r="A33" s="9">
        <v>32</v>
      </c>
      <c r="B33" s="29">
        <v>35</v>
      </c>
      <c r="C33" s="10">
        <v>37</v>
      </c>
      <c r="D33" s="10">
        <v>1</v>
      </c>
      <c r="E33" s="10">
        <v>1</v>
      </c>
      <c r="F33" s="26" t="s">
        <v>39</v>
      </c>
      <c r="G33" s="28" t="s">
        <v>305</v>
      </c>
      <c r="H33" s="28" t="s">
        <v>204</v>
      </c>
      <c r="I33" s="28" t="s">
        <v>306</v>
      </c>
      <c r="J33" s="21" t="s">
        <v>307</v>
      </c>
      <c r="K33" s="28" t="s">
        <v>178</v>
      </c>
      <c r="L33" s="28" t="s">
        <v>281</v>
      </c>
      <c r="M33" s="28" t="s">
        <v>281</v>
      </c>
      <c r="N33" s="28" t="s">
        <v>224</v>
      </c>
      <c r="O33" s="28" t="s">
        <v>169</v>
      </c>
      <c r="P33" s="28" t="s">
        <v>225</v>
      </c>
      <c r="Q33" s="21" t="s">
        <v>247</v>
      </c>
      <c r="R33" s="28" t="s">
        <v>181</v>
      </c>
      <c r="S33" s="34">
        <v>37091</v>
      </c>
      <c r="T33" s="34">
        <v>37384</v>
      </c>
      <c r="U33" s="39">
        <v>37510</v>
      </c>
      <c r="V33" s="39">
        <v>37232</v>
      </c>
      <c r="W33" s="39">
        <f>V33+4</f>
        <v>37236</v>
      </c>
      <c r="X33" s="31" t="s">
        <v>42</v>
      </c>
      <c r="Y33" s="34" t="str">
        <f>"NA"</f>
        <v>NA</v>
      </c>
      <c r="Z33" s="34">
        <v>37592</v>
      </c>
      <c r="AA33" s="39">
        <v>37847</v>
      </c>
      <c r="AB33" s="39">
        <v>37938</v>
      </c>
      <c r="AC33" s="35" t="s">
        <v>42</v>
      </c>
      <c r="AD33" s="34">
        <v>38159</v>
      </c>
      <c r="AE33" s="34"/>
      <c r="AF33" s="34">
        <v>38101</v>
      </c>
      <c r="AG33" s="29" t="s">
        <v>42</v>
      </c>
      <c r="AH33" s="39">
        <v>38268</v>
      </c>
      <c r="AI33" s="39">
        <f>AL33</f>
        <v>38526</v>
      </c>
      <c r="AJ33" s="39">
        <f>AH33</f>
        <v>38268</v>
      </c>
      <c r="AK33" s="39">
        <v>38273</v>
      </c>
      <c r="AL33" s="34">
        <v>38526</v>
      </c>
      <c r="AM33" s="34"/>
      <c r="AN33" s="34">
        <v>38707</v>
      </c>
      <c r="AO33" s="34"/>
      <c r="AP33" s="32"/>
      <c r="AQ33" s="28" t="s">
        <v>197</v>
      </c>
      <c r="AR33" s="28" t="s">
        <v>183</v>
      </c>
      <c r="AS33" s="70" t="s">
        <v>618</v>
      </c>
      <c r="AT33" s="62" t="s">
        <v>563</v>
      </c>
    </row>
    <row r="34" spans="1:46" ht="60" customHeight="1">
      <c r="A34" s="9">
        <v>33</v>
      </c>
      <c r="B34" s="29">
        <v>38</v>
      </c>
      <c r="C34" s="10">
        <v>32</v>
      </c>
      <c r="D34" s="10">
        <v>1</v>
      </c>
      <c r="E34" s="10">
        <v>1</v>
      </c>
      <c r="F34" s="26" t="s">
        <v>40</v>
      </c>
      <c r="G34" s="28" t="s">
        <v>207</v>
      </c>
      <c r="H34" s="28" t="s">
        <v>162</v>
      </c>
      <c r="I34" s="28" t="s">
        <v>308</v>
      </c>
      <c r="J34" s="21" t="s">
        <v>309</v>
      </c>
      <c r="K34" s="28" t="s">
        <v>178</v>
      </c>
      <c r="L34" s="28" t="s">
        <v>223</v>
      </c>
      <c r="M34" s="28" t="s">
        <v>180</v>
      </c>
      <c r="N34" s="28" t="s">
        <v>224</v>
      </c>
      <c r="O34" s="28" t="s">
        <v>169</v>
      </c>
      <c r="P34" s="28" t="s">
        <v>225</v>
      </c>
      <c r="Q34" s="21" t="s">
        <v>198</v>
      </c>
      <c r="R34" s="28" t="s">
        <v>218</v>
      </c>
      <c r="S34" s="34">
        <v>36930</v>
      </c>
      <c r="T34" s="34">
        <v>37418</v>
      </c>
      <c r="U34" s="39">
        <v>37546</v>
      </c>
      <c r="V34" s="39">
        <v>37266</v>
      </c>
      <c r="W34" s="39">
        <v>37269</v>
      </c>
      <c r="X34" s="31" t="s">
        <v>42</v>
      </c>
      <c r="Y34" s="34" t="str">
        <f>"NA"</f>
        <v>NA</v>
      </c>
      <c r="Z34" s="34">
        <f>AA34-45</f>
        <v>37814</v>
      </c>
      <c r="AA34" s="39">
        <v>37859</v>
      </c>
      <c r="AB34" s="39">
        <v>37919</v>
      </c>
      <c r="AC34" s="24">
        <f>""</f>
      </c>
      <c r="AD34" s="34">
        <v>38254</v>
      </c>
      <c r="AE34" s="34"/>
      <c r="AF34" s="34"/>
      <c r="AG34" s="25" t="s">
        <v>42</v>
      </c>
      <c r="AH34" s="39">
        <v>38282</v>
      </c>
      <c r="AI34" s="39">
        <f>AL34</f>
        <v>38496</v>
      </c>
      <c r="AJ34" s="39">
        <f>AH34</f>
        <v>38282</v>
      </c>
      <c r="AK34" s="39">
        <f>AA34+270</f>
        <v>38129</v>
      </c>
      <c r="AL34" s="34">
        <v>38496</v>
      </c>
      <c r="AM34" s="34"/>
      <c r="AN34" s="34">
        <v>38554</v>
      </c>
      <c r="AO34" s="34"/>
      <c r="AP34" s="32"/>
      <c r="AQ34" s="28" t="s">
        <v>171</v>
      </c>
      <c r="AR34" s="28" t="s">
        <v>234</v>
      </c>
      <c r="AS34" s="70" t="s">
        <v>619</v>
      </c>
      <c r="AT34" s="61" t="s">
        <v>564</v>
      </c>
    </row>
    <row r="35" spans="1:46" ht="70.5" customHeight="1">
      <c r="A35" s="9">
        <v>34</v>
      </c>
      <c r="B35" s="29">
        <v>39</v>
      </c>
      <c r="C35" s="10">
        <v>33</v>
      </c>
      <c r="D35" s="10">
        <v>1</v>
      </c>
      <c r="E35" s="10">
        <v>1</v>
      </c>
      <c r="F35" s="26" t="s">
        <v>41</v>
      </c>
      <c r="G35" s="28" t="s">
        <v>311</v>
      </c>
      <c r="H35" s="28" t="s">
        <v>298</v>
      </c>
      <c r="I35" s="28" t="s">
        <v>312</v>
      </c>
      <c r="J35" s="21" t="s">
        <v>313</v>
      </c>
      <c r="K35" s="28" t="s">
        <v>178</v>
      </c>
      <c r="L35" s="28" t="s">
        <v>166</v>
      </c>
      <c r="M35" s="28" t="s">
        <v>167</v>
      </c>
      <c r="N35" s="28" t="s">
        <v>168</v>
      </c>
      <c r="O35" s="28" t="s">
        <v>169</v>
      </c>
      <c r="P35" s="28" t="s">
        <v>225</v>
      </c>
      <c r="Q35" s="21" t="s">
        <v>192</v>
      </c>
      <c r="R35" s="36" t="s">
        <v>172</v>
      </c>
      <c r="S35" s="34">
        <v>36761</v>
      </c>
      <c r="T35" s="34">
        <v>37390</v>
      </c>
      <c r="U35" s="39">
        <v>37510</v>
      </c>
      <c r="V35" s="39">
        <v>37405</v>
      </c>
      <c r="W35" s="39">
        <v>37406</v>
      </c>
      <c r="X35" s="31" t="s">
        <v>42</v>
      </c>
      <c r="Y35" s="34" t="str">
        <f>"NA"</f>
        <v>NA</v>
      </c>
      <c r="Z35" s="34">
        <v>37629</v>
      </c>
      <c r="AA35" s="39">
        <v>37874</v>
      </c>
      <c r="AB35" s="39">
        <v>37929</v>
      </c>
      <c r="AC35" s="35" t="s">
        <v>42</v>
      </c>
      <c r="AD35" s="34">
        <v>38065</v>
      </c>
      <c r="AE35" s="34"/>
      <c r="AF35" s="34">
        <v>38065</v>
      </c>
      <c r="AG35" s="25" t="s">
        <v>42</v>
      </c>
      <c r="AH35" s="39">
        <v>38168</v>
      </c>
      <c r="AI35" s="39">
        <f>AL35</f>
        <v>38166</v>
      </c>
      <c r="AJ35" s="39">
        <f>AH35</f>
        <v>38168</v>
      </c>
      <c r="AK35" s="39">
        <v>38168</v>
      </c>
      <c r="AL35" s="34">
        <v>38166</v>
      </c>
      <c r="AM35" s="34"/>
      <c r="AN35" s="34">
        <v>38288</v>
      </c>
      <c r="AO35" s="34"/>
      <c r="AP35" s="32"/>
      <c r="AQ35" s="28" t="s">
        <v>197</v>
      </c>
      <c r="AR35" s="28" t="s">
        <v>539</v>
      </c>
      <c r="AS35" s="70" t="s">
        <v>616</v>
      </c>
      <c r="AT35" s="61" t="s">
        <v>565</v>
      </c>
    </row>
    <row r="36" spans="1:46" ht="60" customHeight="1">
      <c r="A36" s="9">
        <v>35</v>
      </c>
      <c r="B36" s="29">
        <v>40</v>
      </c>
      <c r="C36" s="10">
        <v>34</v>
      </c>
      <c r="D36" s="10">
        <v>1</v>
      </c>
      <c r="E36" s="10">
        <v>1</v>
      </c>
      <c r="F36" s="26" t="s">
        <v>43</v>
      </c>
      <c r="G36" s="28" t="s">
        <v>267</v>
      </c>
      <c r="H36" s="28" t="s">
        <v>236</v>
      </c>
      <c r="I36" s="28" t="s">
        <v>314</v>
      </c>
      <c r="J36" s="21" t="s">
        <v>315</v>
      </c>
      <c r="K36" s="28" t="s">
        <v>178</v>
      </c>
      <c r="L36" s="28" t="s">
        <v>223</v>
      </c>
      <c r="M36" s="28" t="s">
        <v>180</v>
      </c>
      <c r="N36" s="28" t="s">
        <v>224</v>
      </c>
      <c r="O36" s="28" t="s">
        <v>169</v>
      </c>
      <c r="P36" s="28" t="s">
        <v>225</v>
      </c>
      <c r="Q36" s="21" t="s">
        <v>369</v>
      </c>
      <c r="R36" s="28" t="s">
        <v>282</v>
      </c>
      <c r="S36" s="34">
        <v>37026</v>
      </c>
      <c r="T36" s="34">
        <v>37650</v>
      </c>
      <c r="U36" s="39">
        <v>37812</v>
      </c>
      <c r="V36" s="39">
        <v>37452</v>
      </c>
      <c r="W36" s="39">
        <v>37455</v>
      </c>
      <c r="X36" s="31" t="s">
        <v>42</v>
      </c>
      <c r="Y36" s="34" t="str">
        <f>"NA"</f>
        <v>NA</v>
      </c>
      <c r="Z36" s="34">
        <v>37637</v>
      </c>
      <c r="AA36" s="39">
        <v>37889</v>
      </c>
      <c r="AB36" s="39">
        <v>37999</v>
      </c>
      <c r="AC36" s="35" t="s">
        <v>42</v>
      </c>
      <c r="AD36" s="34">
        <v>38190</v>
      </c>
      <c r="AE36" s="34"/>
      <c r="AF36" s="34">
        <v>38028</v>
      </c>
      <c r="AG36" s="29" t="s">
        <v>42</v>
      </c>
      <c r="AH36" s="39">
        <v>38435</v>
      </c>
      <c r="AI36" s="39">
        <f>AL36</f>
        <v>38484</v>
      </c>
      <c r="AJ36" s="39">
        <f>AH36</f>
        <v>38435</v>
      </c>
      <c r="AK36" s="39">
        <v>38198</v>
      </c>
      <c r="AL36" s="34">
        <v>38484</v>
      </c>
      <c r="AM36" s="34"/>
      <c r="AN36" s="34">
        <v>38837</v>
      </c>
      <c r="AO36" s="34"/>
      <c r="AP36" s="32"/>
      <c r="AQ36" s="28" t="s">
        <v>197</v>
      </c>
      <c r="AR36" s="36" t="s">
        <v>296</v>
      </c>
      <c r="AS36" s="70" t="s">
        <v>615</v>
      </c>
      <c r="AT36" s="61" t="s">
        <v>566</v>
      </c>
    </row>
    <row r="37" spans="1:46" ht="60" customHeight="1">
      <c r="A37" s="9">
        <v>36</v>
      </c>
      <c r="B37" s="29">
        <v>41</v>
      </c>
      <c r="C37" s="10">
        <v>22</v>
      </c>
      <c r="D37" s="10">
        <v>1</v>
      </c>
      <c r="E37" s="10">
        <v>1</v>
      </c>
      <c r="F37" s="26" t="s">
        <v>44</v>
      </c>
      <c r="G37" s="28" t="s">
        <v>259</v>
      </c>
      <c r="H37" s="28" t="s">
        <v>162</v>
      </c>
      <c r="I37" s="28" t="s">
        <v>316</v>
      </c>
      <c r="J37" s="21" t="s">
        <v>317</v>
      </c>
      <c r="K37" s="28" t="s">
        <v>165</v>
      </c>
      <c r="L37" s="28" t="s">
        <v>318</v>
      </c>
      <c r="M37" s="28" t="s">
        <v>167</v>
      </c>
      <c r="N37" s="28" t="s">
        <v>168</v>
      </c>
      <c r="O37" s="28" t="s">
        <v>169</v>
      </c>
      <c r="P37" s="28" t="s">
        <v>170</v>
      </c>
      <c r="Q37" s="21" t="s">
        <v>248</v>
      </c>
      <c r="R37" s="28" t="s">
        <v>210</v>
      </c>
      <c r="S37" s="34">
        <v>36900</v>
      </c>
      <c r="T37" s="15">
        <v>37165</v>
      </c>
      <c r="U37" s="45">
        <v>37181</v>
      </c>
      <c r="V37" s="45">
        <v>36969</v>
      </c>
      <c r="W37" s="45">
        <f>V37+7</f>
        <v>36976</v>
      </c>
      <c r="X37" s="31" t="s">
        <v>42</v>
      </c>
      <c r="Y37" s="15" t="str">
        <f>"NA"</f>
        <v>NA</v>
      </c>
      <c r="Z37" s="34">
        <v>37640</v>
      </c>
      <c r="AA37" s="39">
        <v>37900</v>
      </c>
      <c r="AB37" s="39">
        <v>37972</v>
      </c>
      <c r="AC37" s="35" t="s">
        <v>42</v>
      </c>
      <c r="AD37" s="34">
        <v>38022</v>
      </c>
      <c r="AE37" s="34"/>
      <c r="AF37" s="34">
        <v>38366</v>
      </c>
      <c r="AG37" s="25" t="s">
        <v>42</v>
      </c>
      <c r="AH37" s="39">
        <v>38384</v>
      </c>
      <c r="AI37" s="39">
        <v>38602</v>
      </c>
      <c r="AJ37" s="39">
        <v>38602</v>
      </c>
      <c r="AK37" s="39">
        <v>38602</v>
      </c>
      <c r="AL37" s="34">
        <v>38602</v>
      </c>
      <c r="AM37" s="34"/>
      <c r="AN37" s="34">
        <v>38818</v>
      </c>
      <c r="AO37" s="34" t="s">
        <v>700</v>
      </c>
      <c r="AP37" s="32"/>
      <c r="AQ37" s="28" t="s">
        <v>197</v>
      </c>
      <c r="AR37" s="28" t="s">
        <v>234</v>
      </c>
      <c r="AS37" s="70" t="s">
        <v>619</v>
      </c>
      <c r="AT37" s="61" t="s">
        <v>648</v>
      </c>
    </row>
    <row r="38" spans="1:46" ht="60" customHeight="1">
      <c r="A38" s="9">
        <v>37</v>
      </c>
      <c r="B38" s="29">
        <v>43</v>
      </c>
      <c r="C38" s="10">
        <v>36</v>
      </c>
      <c r="D38" s="10">
        <v>1</v>
      </c>
      <c r="E38" s="10">
        <v>1</v>
      </c>
      <c r="F38" s="26" t="s">
        <v>45</v>
      </c>
      <c r="G38" s="28" t="s">
        <v>231</v>
      </c>
      <c r="H38" s="28" t="s">
        <v>194</v>
      </c>
      <c r="I38" s="28" t="s">
        <v>319</v>
      </c>
      <c r="J38" s="21" t="s">
        <v>320</v>
      </c>
      <c r="K38" s="28" t="s">
        <v>178</v>
      </c>
      <c r="L38" s="28" t="s">
        <v>223</v>
      </c>
      <c r="M38" s="28" t="s">
        <v>180</v>
      </c>
      <c r="N38" s="28" t="s">
        <v>224</v>
      </c>
      <c r="O38" s="28" t="s">
        <v>169</v>
      </c>
      <c r="P38" s="28" t="s">
        <v>225</v>
      </c>
      <c r="Q38" s="21" t="s">
        <v>286</v>
      </c>
      <c r="R38" s="28" t="s">
        <v>175</v>
      </c>
      <c r="S38" s="34">
        <v>36972</v>
      </c>
      <c r="T38" s="34">
        <v>37698</v>
      </c>
      <c r="U38" s="39">
        <v>37774</v>
      </c>
      <c r="V38" s="39">
        <v>37329</v>
      </c>
      <c r="W38" s="39">
        <f>V38+4</f>
        <v>37333</v>
      </c>
      <c r="X38" s="31" t="s">
        <v>42</v>
      </c>
      <c r="Y38" s="34" t="str">
        <f>"NA"</f>
        <v>NA</v>
      </c>
      <c r="Z38" s="34">
        <v>37651</v>
      </c>
      <c r="AA38" s="39">
        <v>37914</v>
      </c>
      <c r="AB38" s="39">
        <v>38036</v>
      </c>
      <c r="AC38" s="35" t="s">
        <v>42</v>
      </c>
      <c r="AD38" s="34"/>
      <c r="AE38" s="34"/>
      <c r="AF38" s="34">
        <v>38093</v>
      </c>
      <c r="AG38" s="29" t="s">
        <v>42</v>
      </c>
      <c r="AH38" s="39">
        <v>38264</v>
      </c>
      <c r="AI38" s="39">
        <f>AL38</f>
        <v>38520</v>
      </c>
      <c r="AJ38" s="39">
        <f>AH38</f>
        <v>38264</v>
      </c>
      <c r="AK38" s="39">
        <v>38322</v>
      </c>
      <c r="AL38" s="34">
        <v>38520</v>
      </c>
      <c r="AM38" s="34"/>
      <c r="AN38" s="34">
        <v>38656</v>
      </c>
      <c r="AO38" s="34"/>
      <c r="AP38" s="32"/>
      <c r="AQ38" s="28" t="s">
        <v>197</v>
      </c>
      <c r="AR38" s="28" t="s">
        <v>253</v>
      </c>
      <c r="AS38" s="70" t="s">
        <v>621</v>
      </c>
      <c r="AT38" s="62" t="s">
        <v>567</v>
      </c>
    </row>
    <row r="39" spans="1:46" ht="60" customHeight="1">
      <c r="A39" s="9">
        <v>38</v>
      </c>
      <c r="B39" s="29">
        <v>44</v>
      </c>
      <c r="C39" s="10">
        <v>52</v>
      </c>
      <c r="D39" s="10">
        <v>1</v>
      </c>
      <c r="E39" s="10">
        <v>1</v>
      </c>
      <c r="F39" s="26" t="s">
        <v>46</v>
      </c>
      <c r="G39" s="28" t="s">
        <v>321</v>
      </c>
      <c r="H39" s="28" t="s">
        <v>322</v>
      </c>
      <c r="I39" s="28" t="s">
        <v>323</v>
      </c>
      <c r="J39" s="21" t="s">
        <v>324</v>
      </c>
      <c r="K39" s="28" t="s">
        <v>178</v>
      </c>
      <c r="L39" s="28" t="s">
        <v>186</v>
      </c>
      <c r="M39" s="28" t="s">
        <v>186</v>
      </c>
      <c r="N39" s="28" t="s">
        <v>187</v>
      </c>
      <c r="O39" s="28" t="str">
        <f>"NA"</f>
        <v>NA</v>
      </c>
      <c r="P39" s="28" t="str">
        <f>"NA"</f>
        <v>NA</v>
      </c>
      <c r="Q39" s="21" t="s">
        <v>210</v>
      </c>
      <c r="R39" s="28" t="s">
        <v>248</v>
      </c>
      <c r="S39" s="34">
        <v>37053</v>
      </c>
      <c r="T39" s="34">
        <v>37152</v>
      </c>
      <c r="U39" s="34">
        <v>37239</v>
      </c>
      <c r="V39" s="39">
        <v>37016</v>
      </c>
      <c r="W39" s="43">
        <f>V39+0</f>
        <v>37016</v>
      </c>
      <c r="X39" s="34" t="str">
        <f>"NA"</f>
        <v>NA</v>
      </c>
      <c r="Y39" s="34" t="str">
        <f>"NA"</f>
        <v>NA</v>
      </c>
      <c r="Z39" s="34">
        <v>37656</v>
      </c>
      <c r="AA39" s="39">
        <v>37928</v>
      </c>
      <c r="AB39" s="39">
        <v>38040</v>
      </c>
      <c r="AC39" s="35" t="s">
        <v>42</v>
      </c>
      <c r="AD39" s="34">
        <v>38204</v>
      </c>
      <c r="AE39" s="34"/>
      <c r="AF39" s="34">
        <v>38205</v>
      </c>
      <c r="AG39" s="25" t="s">
        <v>42</v>
      </c>
      <c r="AH39" s="39">
        <v>38244</v>
      </c>
      <c r="AI39" s="39">
        <v>37935</v>
      </c>
      <c r="AJ39" s="39">
        <v>37904</v>
      </c>
      <c r="AK39" s="39">
        <v>37937</v>
      </c>
      <c r="AL39" s="34">
        <v>38429</v>
      </c>
      <c r="AM39" s="34"/>
      <c r="AN39" s="34">
        <v>38568</v>
      </c>
      <c r="AO39" s="34"/>
      <c r="AP39" s="32"/>
      <c r="AQ39" s="28" t="s">
        <v>197</v>
      </c>
      <c r="AR39" s="28" t="s">
        <v>211</v>
      </c>
      <c r="AS39" s="72" t="s">
        <v>613</v>
      </c>
      <c r="AT39" s="94" t="s">
        <v>568</v>
      </c>
    </row>
    <row r="40" spans="1:46" ht="60" customHeight="1">
      <c r="A40" s="9">
        <v>39</v>
      </c>
      <c r="B40" s="29">
        <v>45</v>
      </c>
      <c r="C40" s="10">
        <v>42</v>
      </c>
      <c r="D40" s="10">
        <v>1</v>
      </c>
      <c r="E40" s="10">
        <v>1</v>
      </c>
      <c r="F40" s="26" t="s">
        <v>47</v>
      </c>
      <c r="G40" s="28" t="s">
        <v>212</v>
      </c>
      <c r="H40" s="28" t="s">
        <v>204</v>
      </c>
      <c r="I40" s="28" t="s">
        <v>327</v>
      </c>
      <c r="J40" s="21" t="s">
        <v>328</v>
      </c>
      <c r="K40" s="28" t="s">
        <v>178</v>
      </c>
      <c r="L40" s="28" t="s">
        <v>223</v>
      </c>
      <c r="M40" s="28" t="s">
        <v>180</v>
      </c>
      <c r="N40" s="28" t="s">
        <v>224</v>
      </c>
      <c r="O40" s="28" t="s">
        <v>169</v>
      </c>
      <c r="P40" s="28" t="s">
        <v>225</v>
      </c>
      <c r="Q40" s="28" t="s">
        <v>248</v>
      </c>
      <c r="R40" s="28" t="s">
        <v>587</v>
      </c>
      <c r="S40" s="34">
        <v>37082</v>
      </c>
      <c r="T40" s="34">
        <v>37797</v>
      </c>
      <c r="U40" s="39">
        <v>37834</v>
      </c>
      <c r="V40" s="39">
        <v>37295</v>
      </c>
      <c r="W40" s="39">
        <f>V40+4</f>
        <v>37299</v>
      </c>
      <c r="X40" s="31" t="s">
        <v>42</v>
      </c>
      <c r="Y40" s="34" t="str">
        <f>"NA"</f>
        <v>NA</v>
      </c>
      <c r="Z40" s="34">
        <f>AA40-45</f>
        <v>37913</v>
      </c>
      <c r="AA40" s="39">
        <v>37958</v>
      </c>
      <c r="AB40" s="39">
        <v>38042</v>
      </c>
      <c r="AC40" s="24">
        <f>""</f>
      </c>
      <c r="AD40" s="34">
        <v>38036</v>
      </c>
      <c r="AE40" s="34"/>
      <c r="AF40" s="34">
        <v>38169</v>
      </c>
      <c r="AG40" s="25" t="s">
        <v>42</v>
      </c>
      <c r="AH40" s="39">
        <v>38198</v>
      </c>
      <c r="AI40" s="39">
        <f>AL40</f>
        <v>38462</v>
      </c>
      <c r="AJ40" s="39">
        <f>AH40</f>
        <v>38198</v>
      </c>
      <c r="AK40" s="39">
        <f>AA40+270</f>
        <v>38228</v>
      </c>
      <c r="AL40" s="34">
        <v>38462</v>
      </c>
      <c r="AM40" s="34"/>
      <c r="AN40" s="34">
        <v>38791</v>
      </c>
      <c r="AO40" s="34"/>
      <c r="AP40" s="32"/>
      <c r="AQ40" s="33" t="s">
        <v>171</v>
      </c>
      <c r="AR40" s="28" t="s">
        <v>183</v>
      </c>
      <c r="AS40" s="70" t="s">
        <v>618</v>
      </c>
      <c r="AT40" s="94" t="s">
        <v>643</v>
      </c>
    </row>
    <row r="41" spans="1:46" ht="60" customHeight="1">
      <c r="A41" s="9">
        <v>40</v>
      </c>
      <c r="B41" s="29">
        <v>46</v>
      </c>
      <c r="C41" s="10">
        <v>38</v>
      </c>
      <c r="D41" s="10">
        <v>1</v>
      </c>
      <c r="E41" s="10">
        <v>1</v>
      </c>
      <c r="F41" s="26" t="s">
        <v>48</v>
      </c>
      <c r="G41" s="28" t="s">
        <v>329</v>
      </c>
      <c r="H41" s="28" t="s">
        <v>162</v>
      </c>
      <c r="I41" s="28" t="s">
        <v>330</v>
      </c>
      <c r="J41" s="21" t="s">
        <v>331</v>
      </c>
      <c r="K41" s="28" t="s">
        <v>178</v>
      </c>
      <c r="L41" s="28" t="s">
        <v>332</v>
      </c>
      <c r="M41" s="28" t="s">
        <v>167</v>
      </c>
      <c r="N41" s="28" t="s">
        <v>168</v>
      </c>
      <c r="O41" s="28" t="s">
        <v>169</v>
      </c>
      <c r="P41" s="28" t="s">
        <v>170</v>
      </c>
      <c r="Q41" s="21" t="s">
        <v>273</v>
      </c>
      <c r="R41" s="28" t="s">
        <v>276</v>
      </c>
      <c r="S41" s="34">
        <v>36942</v>
      </c>
      <c r="T41" s="34">
        <v>37448</v>
      </c>
      <c r="U41" s="39">
        <v>37810</v>
      </c>
      <c r="V41" s="39">
        <v>37182</v>
      </c>
      <c r="W41" s="39">
        <f>V41+3</f>
        <v>37185</v>
      </c>
      <c r="X41" s="31" t="s">
        <v>42</v>
      </c>
      <c r="Y41" s="31" t="s">
        <v>42</v>
      </c>
      <c r="Z41" s="34">
        <v>37692</v>
      </c>
      <c r="AA41" s="39">
        <v>37992</v>
      </c>
      <c r="AB41" s="39">
        <v>38042</v>
      </c>
      <c r="AC41" s="35" t="s">
        <v>42</v>
      </c>
      <c r="AD41" s="34">
        <v>38085</v>
      </c>
      <c r="AE41" s="34"/>
      <c r="AF41" s="34"/>
      <c r="AG41" s="25" t="s">
        <v>42</v>
      </c>
      <c r="AH41" s="39">
        <v>38161</v>
      </c>
      <c r="AI41" s="39">
        <f>AL41</f>
        <v>38231</v>
      </c>
      <c r="AJ41" s="39">
        <v>38232</v>
      </c>
      <c r="AK41" s="39">
        <v>38233</v>
      </c>
      <c r="AL41" s="34">
        <v>38231</v>
      </c>
      <c r="AM41" s="34"/>
      <c r="AN41" s="34">
        <v>38400</v>
      </c>
      <c r="AO41" s="34"/>
      <c r="AP41" s="32"/>
      <c r="AQ41" s="28" t="s">
        <v>197</v>
      </c>
      <c r="AR41" s="28" t="s">
        <v>234</v>
      </c>
      <c r="AS41" s="70" t="s">
        <v>619</v>
      </c>
      <c r="AT41" s="61" t="s">
        <v>569</v>
      </c>
    </row>
    <row r="42" spans="1:46" ht="60" customHeight="1">
      <c r="A42" s="69"/>
      <c r="B42" s="29">
        <v>1001</v>
      </c>
      <c r="C42" s="69"/>
      <c r="D42" s="10">
        <v>1</v>
      </c>
      <c r="E42" s="10">
        <v>1</v>
      </c>
      <c r="F42" s="26" t="s">
        <v>604</v>
      </c>
      <c r="G42" s="28" t="s">
        <v>231</v>
      </c>
      <c r="H42" s="28" t="s">
        <v>599</v>
      </c>
      <c r="I42" s="28" t="s">
        <v>605</v>
      </c>
      <c r="J42" s="28" t="s">
        <v>147</v>
      </c>
      <c r="K42" s="28" t="s">
        <v>178</v>
      </c>
      <c r="L42" s="28" t="s">
        <v>384</v>
      </c>
      <c r="M42" s="28" t="s">
        <v>384</v>
      </c>
      <c r="N42" s="28" t="s">
        <v>219</v>
      </c>
      <c r="O42" s="28" t="s">
        <v>219</v>
      </c>
      <c r="P42" s="28" t="s">
        <v>219</v>
      </c>
      <c r="Q42" s="28" t="s">
        <v>286</v>
      </c>
      <c r="R42" s="28"/>
      <c r="S42" s="28" t="s">
        <v>147</v>
      </c>
      <c r="T42" s="28" t="s">
        <v>147</v>
      </c>
      <c r="U42" s="28" t="s">
        <v>147</v>
      </c>
      <c r="V42" s="28" t="s">
        <v>219</v>
      </c>
      <c r="W42" s="28" t="s">
        <v>219</v>
      </c>
      <c r="X42" s="28" t="s">
        <v>219</v>
      </c>
      <c r="Y42" s="28" t="s">
        <v>219</v>
      </c>
      <c r="Z42" s="28">
        <f>AA42-45</f>
        <v>37951</v>
      </c>
      <c r="AA42" s="21">
        <v>37996</v>
      </c>
      <c r="AB42" s="21">
        <v>38055</v>
      </c>
      <c r="AC42" s="28" t="s">
        <v>606</v>
      </c>
      <c r="AD42" s="28" t="s">
        <v>219</v>
      </c>
      <c r="AE42" s="28"/>
      <c r="AF42" s="21">
        <v>38293</v>
      </c>
      <c r="AG42" s="28" t="s">
        <v>42</v>
      </c>
      <c r="AH42" s="70" t="s">
        <v>607</v>
      </c>
      <c r="AI42" s="70" t="s">
        <v>607</v>
      </c>
      <c r="AJ42" s="70" t="s">
        <v>607</v>
      </c>
      <c r="AK42" s="70" t="s">
        <v>607</v>
      </c>
      <c r="AL42" s="21">
        <v>38296</v>
      </c>
      <c r="AM42" s="21"/>
      <c r="AN42" s="28" t="s">
        <v>219</v>
      </c>
      <c r="AO42" s="28"/>
      <c r="AP42" s="93" t="s">
        <v>603</v>
      </c>
      <c r="AQ42" s="28" t="s">
        <v>171</v>
      </c>
      <c r="AR42" s="28" t="s">
        <v>608</v>
      </c>
      <c r="AS42" s="70" t="s">
        <v>621</v>
      </c>
      <c r="AT42" s="36" t="s">
        <v>609</v>
      </c>
    </row>
    <row r="43" spans="1:46" ht="60" customHeight="1">
      <c r="A43" s="9">
        <v>41</v>
      </c>
      <c r="B43" s="29">
        <v>47</v>
      </c>
      <c r="C43" s="10">
        <v>67</v>
      </c>
      <c r="D43" s="10">
        <v>1</v>
      </c>
      <c r="E43" s="10">
        <v>1</v>
      </c>
      <c r="F43" s="26" t="s">
        <v>49</v>
      </c>
      <c r="G43" s="28" t="s">
        <v>249</v>
      </c>
      <c r="H43" s="28" t="s">
        <v>204</v>
      </c>
      <c r="I43" s="28" t="s">
        <v>333</v>
      </c>
      <c r="J43" s="21" t="s">
        <v>334</v>
      </c>
      <c r="K43" s="28" t="s">
        <v>178</v>
      </c>
      <c r="L43" s="28" t="s">
        <v>335</v>
      </c>
      <c r="M43" s="28" t="s">
        <v>335</v>
      </c>
      <c r="N43" s="28" t="s">
        <v>336</v>
      </c>
      <c r="O43" s="28" t="s">
        <v>169</v>
      </c>
      <c r="P43" s="28" t="s">
        <v>337</v>
      </c>
      <c r="Q43" s="21" t="s">
        <v>247</v>
      </c>
      <c r="R43" s="28" t="s">
        <v>181</v>
      </c>
      <c r="S43" s="34">
        <v>36909</v>
      </c>
      <c r="T43" s="34">
        <v>37929</v>
      </c>
      <c r="U43" s="39">
        <v>37960</v>
      </c>
      <c r="V43" s="39" t="s">
        <v>149</v>
      </c>
      <c r="W43" s="39">
        <v>37876</v>
      </c>
      <c r="X43" s="34">
        <v>37977</v>
      </c>
      <c r="Y43" s="34" t="str">
        <f>"NA"</f>
        <v>NA</v>
      </c>
      <c r="Z43" s="34">
        <v>37698</v>
      </c>
      <c r="AA43" s="39">
        <v>38006</v>
      </c>
      <c r="AB43" s="39">
        <v>38064</v>
      </c>
      <c r="AC43" s="35" t="s">
        <v>42</v>
      </c>
      <c r="AD43" s="34">
        <v>38324</v>
      </c>
      <c r="AE43" s="34"/>
      <c r="AF43" s="34">
        <v>38406</v>
      </c>
      <c r="AG43" s="25" t="s">
        <v>42</v>
      </c>
      <c r="AH43" s="39">
        <v>38411</v>
      </c>
      <c r="AI43" s="39">
        <v>37931</v>
      </c>
      <c r="AJ43" s="39">
        <v>37893</v>
      </c>
      <c r="AK43" s="39">
        <v>37931</v>
      </c>
      <c r="AL43" s="34">
        <v>38440</v>
      </c>
      <c r="AM43" s="34"/>
      <c r="AN43" s="34">
        <v>38763</v>
      </c>
      <c r="AO43" s="34"/>
      <c r="AP43" s="32"/>
      <c r="AQ43" s="33" t="s">
        <v>171</v>
      </c>
      <c r="AR43" s="28" t="s">
        <v>183</v>
      </c>
      <c r="AS43" s="70" t="s">
        <v>618</v>
      </c>
      <c r="AT43" s="61" t="s">
        <v>642</v>
      </c>
    </row>
    <row r="44" spans="1:46" ht="60" customHeight="1">
      <c r="A44" s="9">
        <v>42</v>
      </c>
      <c r="B44" s="29">
        <v>49</v>
      </c>
      <c r="C44" s="10">
        <v>43</v>
      </c>
      <c r="D44" s="10">
        <v>1</v>
      </c>
      <c r="E44" s="10">
        <v>1</v>
      </c>
      <c r="F44" s="26" t="s">
        <v>50</v>
      </c>
      <c r="G44" s="28" t="s">
        <v>235</v>
      </c>
      <c r="H44" s="28" t="s">
        <v>236</v>
      </c>
      <c r="I44" s="28" t="s">
        <v>338</v>
      </c>
      <c r="J44" s="21" t="s">
        <v>339</v>
      </c>
      <c r="K44" s="28" t="s">
        <v>178</v>
      </c>
      <c r="L44" s="28" t="s">
        <v>223</v>
      </c>
      <c r="M44" s="28" t="s">
        <v>180</v>
      </c>
      <c r="N44" s="28" t="s">
        <v>224</v>
      </c>
      <c r="O44" s="28" t="s">
        <v>169</v>
      </c>
      <c r="P44" s="28" t="s">
        <v>225</v>
      </c>
      <c r="Q44" s="21" t="s">
        <v>295</v>
      </c>
      <c r="R44" s="28" t="s">
        <v>282</v>
      </c>
      <c r="S44" s="34">
        <v>37005</v>
      </c>
      <c r="T44" s="34">
        <v>37587</v>
      </c>
      <c r="U44" s="39">
        <v>37673</v>
      </c>
      <c r="V44" s="39">
        <v>36925</v>
      </c>
      <c r="W44" s="39">
        <f>V44+7</f>
        <v>36932</v>
      </c>
      <c r="X44" s="31" t="s">
        <v>42</v>
      </c>
      <c r="Y44" s="34" t="str">
        <f>"NA"</f>
        <v>NA</v>
      </c>
      <c r="Z44" s="34">
        <v>37714</v>
      </c>
      <c r="AA44" s="39">
        <v>38013</v>
      </c>
      <c r="AB44" s="39">
        <v>38068</v>
      </c>
      <c r="AC44" s="35" t="s">
        <v>42</v>
      </c>
      <c r="AD44" s="34">
        <v>38247</v>
      </c>
      <c r="AE44" s="34"/>
      <c r="AF44" s="34">
        <v>38155</v>
      </c>
      <c r="AG44" s="25" t="s">
        <v>42</v>
      </c>
      <c r="AH44" s="39">
        <v>38441</v>
      </c>
      <c r="AI44" s="39">
        <f>AL44</f>
        <v>38520</v>
      </c>
      <c r="AJ44" s="39">
        <v>38187</v>
      </c>
      <c r="AK44" s="39">
        <v>38182</v>
      </c>
      <c r="AL44" s="34">
        <v>38520</v>
      </c>
      <c r="AM44" s="34"/>
      <c r="AN44" s="34">
        <v>38776</v>
      </c>
      <c r="AO44" s="34" t="s">
        <v>700</v>
      </c>
      <c r="AP44" s="76"/>
      <c r="AQ44" s="28" t="s">
        <v>197</v>
      </c>
      <c r="AR44" s="36" t="s">
        <v>296</v>
      </c>
      <c r="AS44" s="70" t="s">
        <v>615</v>
      </c>
      <c r="AT44" s="61" t="s">
        <v>567</v>
      </c>
    </row>
    <row r="45" spans="1:46" ht="60" customHeight="1">
      <c r="A45" s="9">
        <v>43</v>
      </c>
      <c r="B45" s="29">
        <v>51</v>
      </c>
      <c r="C45" s="10">
        <v>44</v>
      </c>
      <c r="D45" s="10">
        <v>1</v>
      </c>
      <c r="E45" s="10">
        <v>1</v>
      </c>
      <c r="F45" s="26" t="s">
        <v>51</v>
      </c>
      <c r="G45" s="28" t="s">
        <v>207</v>
      </c>
      <c r="H45" s="28" t="s">
        <v>162</v>
      </c>
      <c r="I45" s="28" t="s">
        <v>340</v>
      </c>
      <c r="J45" s="21" t="s">
        <v>341</v>
      </c>
      <c r="K45" s="28" t="s">
        <v>178</v>
      </c>
      <c r="L45" s="28" t="s">
        <v>223</v>
      </c>
      <c r="M45" s="28" t="s">
        <v>180</v>
      </c>
      <c r="N45" s="28" t="s">
        <v>224</v>
      </c>
      <c r="O45" s="28" t="s">
        <v>169</v>
      </c>
      <c r="P45" s="28" t="s">
        <v>225</v>
      </c>
      <c r="Q45" s="28" t="s">
        <v>198</v>
      </c>
      <c r="R45" s="28" t="s">
        <v>175</v>
      </c>
      <c r="S45" s="34">
        <v>37056</v>
      </c>
      <c r="T45" s="34">
        <v>37561</v>
      </c>
      <c r="U45" s="39">
        <v>37651</v>
      </c>
      <c r="V45" s="39">
        <v>37422</v>
      </c>
      <c r="W45" s="39">
        <v>37427</v>
      </c>
      <c r="X45" s="31" t="s">
        <v>42</v>
      </c>
      <c r="Y45" s="34">
        <f>""</f>
      </c>
      <c r="Z45" s="34">
        <f>AA45-45</f>
        <v>37977</v>
      </c>
      <c r="AA45" s="39">
        <v>38022</v>
      </c>
      <c r="AB45" s="39">
        <v>38104</v>
      </c>
      <c r="AC45" s="24">
        <f>""</f>
      </c>
      <c r="AD45" s="34">
        <v>38258</v>
      </c>
      <c r="AE45" s="34"/>
      <c r="AF45" s="34"/>
      <c r="AG45" s="25" t="s">
        <v>42</v>
      </c>
      <c r="AH45" s="39">
        <v>38287</v>
      </c>
      <c r="AI45" s="39">
        <f>AL45</f>
        <v>38406</v>
      </c>
      <c r="AJ45" s="39">
        <f>AH45</f>
        <v>38287</v>
      </c>
      <c r="AK45" s="39">
        <f>AA45+270</f>
        <v>38292</v>
      </c>
      <c r="AL45" s="34">
        <v>38406</v>
      </c>
      <c r="AM45" s="34"/>
      <c r="AN45" s="34">
        <v>38495</v>
      </c>
      <c r="AO45" s="34"/>
      <c r="AP45" s="32"/>
      <c r="AQ45" s="28" t="s">
        <v>197</v>
      </c>
      <c r="AR45" s="28" t="s">
        <v>234</v>
      </c>
      <c r="AS45" s="70" t="s">
        <v>619</v>
      </c>
      <c r="AT45" s="61" t="s">
        <v>546</v>
      </c>
    </row>
    <row r="46" spans="1:46" ht="60" customHeight="1">
      <c r="A46" s="9">
        <v>44</v>
      </c>
      <c r="B46" s="29">
        <v>50</v>
      </c>
      <c r="C46" s="10">
        <v>40</v>
      </c>
      <c r="D46" s="10">
        <v>1</v>
      </c>
      <c r="E46" s="10">
        <v>1</v>
      </c>
      <c r="F46" s="27" t="s">
        <v>52</v>
      </c>
      <c r="G46" s="28" t="s">
        <v>263</v>
      </c>
      <c r="H46" s="28" t="s">
        <v>264</v>
      </c>
      <c r="I46" s="28" t="s">
        <v>342</v>
      </c>
      <c r="J46" s="21" t="s">
        <v>343</v>
      </c>
      <c r="K46" s="28" t="s">
        <v>178</v>
      </c>
      <c r="L46" s="28" t="s">
        <v>186</v>
      </c>
      <c r="M46" s="28" t="s">
        <v>186</v>
      </c>
      <c r="N46" s="28" t="s">
        <v>187</v>
      </c>
      <c r="O46" s="28" t="str">
        <f>"NA"</f>
        <v>NA</v>
      </c>
      <c r="P46" s="28" t="str">
        <f>"NA"</f>
        <v>NA</v>
      </c>
      <c r="Q46" s="21" t="s">
        <v>325</v>
      </c>
      <c r="R46" s="28" t="s">
        <v>175</v>
      </c>
      <c r="S46" s="34">
        <v>36381</v>
      </c>
      <c r="T46" s="34">
        <v>36635</v>
      </c>
      <c r="U46" s="39">
        <v>37166</v>
      </c>
      <c r="V46" s="43">
        <v>36782</v>
      </c>
      <c r="W46" s="43">
        <v>36783</v>
      </c>
      <c r="X46" s="34" t="str">
        <f>"NA"</f>
        <v>NA</v>
      </c>
      <c r="Y46" s="34" t="str">
        <f>"NA"</f>
        <v>NA</v>
      </c>
      <c r="Z46" s="34">
        <v>37720</v>
      </c>
      <c r="AA46" s="39">
        <v>38048</v>
      </c>
      <c r="AB46" s="39">
        <v>38087</v>
      </c>
      <c r="AC46" s="35" t="s">
        <v>42</v>
      </c>
      <c r="AD46" s="34">
        <v>38118</v>
      </c>
      <c r="AE46" s="34"/>
      <c r="AF46" s="34">
        <v>38118</v>
      </c>
      <c r="AG46" s="25" t="s">
        <v>42</v>
      </c>
      <c r="AH46" s="39">
        <v>38128</v>
      </c>
      <c r="AI46" s="39">
        <f>AL46</f>
        <v>38159</v>
      </c>
      <c r="AJ46" s="39">
        <f>AH46</f>
        <v>38128</v>
      </c>
      <c r="AK46" s="39">
        <v>38352</v>
      </c>
      <c r="AL46" s="34">
        <v>38159</v>
      </c>
      <c r="AM46" s="34"/>
      <c r="AN46" s="34">
        <v>38261</v>
      </c>
      <c r="AO46" s="34"/>
      <c r="AP46" s="32"/>
      <c r="AQ46" s="28" t="s">
        <v>197</v>
      </c>
      <c r="AR46" s="28" t="s">
        <v>326</v>
      </c>
      <c r="AS46" s="72" t="s">
        <v>612</v>
      </c>
      <c r="AT46" s="61" t="s">
        <v>570</v>
      </c>
    </row>
    <row r="47" spans="1:46" ht="60" customHeight="1">
      <c r="A47" s="9">
        <v>45</v>
      </c>
      <c r="B47" s="29">
        <v>52</v>
      </c>
      <c r="C47" s="10">
        <v>46</v>
      </c>
      <c r="D47" s="10">
        <v>1</v>
      </c>
      <c r="E47" s="10">
        <v>1</v>
      </c>
      <c r="F47" s="26" t="s">
        <v>53</v>
      </c>
      <c r="G47" s="28" t="s">
        <v>344</v>
      </c>
      <c r="H47" s="28" t="s">
        <v>236</v>
      </c>
      <c r="I47" s="28" t="s">
        <v>345</v>
      </c>
      <c r="J47" s="21" t="s">
        <v>346</v>
      </c>
      <c r="K47" s="28" t="s">
        <v>178</v>
      </c>
      <c r="L47" s="28" t="s">
        <v>166</v>
      </c>
      <c r="M47" s="28" t="s">
        <v>167</v>
      </c>
      <c r="N47" s="28" t="s">
        <v>168</v>
      </c>
      <c r="O47" s="28" t="s">
        <v>169</v>
      </c>
      <c r="P47" s="28" t="s">
        <v>170</v>
      </c>
      <c r="Q47" s="21" t="s">
        <v>369</v>
      </c>
      <c r="R47" s="28" t="s">
        <v>210</v>
      </c>
      <c r="S47" s="34">
        <v>37035</v>
      </c>
      <c r="T47" s="34">
        <v>37788</v>
      </c>
      <c r="U47" s="39">
        <v>37819</v>
      </c>
      <c r="V47" s="39">
        <v>37298</v>
      </c>
      <c r="W47" s="39">
        <f>V47+7</f>
        <v>37305</v>
      </c>
      <c r="X47" s="31" t="s">
        <v>42</v>
      </c>
      <c r="Y47" s="34" t="str">
        <f>"NA"</f>
        <v>NA</v>
      </c>
      <c r="Z47" s="34">
        <v>37735</v>
      </c>
      <c r="AA47" s="39">
        <v>38064</v>
      </c>
      <c r="AB47" s="39">
        <v>38101</v>
      </c>
      <c r="AC47" s="35" t="s">
        <v>42</v>
      </c>
      <c r="AD47" s="34">
        <v>38224</v>
      </c>
      <c r="AE47" s="34"/>
      <c r="AF47" s="34">
        <v>38211</v>
      </c>
      <c r="AG47" s="25" t="s">
        <v>42</v>
      </c>
      <c r="AH47" s="39">
        <v>38275</v>
      </c>
      <c r="AI47" s="39">
        <f>AL47</f>
        <v>38574</v>
      </c>
      <c r="AJ47" s="39">
        <f>AH47</f>
        <v>38275</v>
      </c>
      <c r="AK47" s="39">
        <f>AA47+450</f>
        <v>38514</v>
      </c>
      <c r="AL47" s="34">
        <v>38574</v>
      </c>
      <c r="AM47" s="34"/>
      <c r="AN47" s="34">
        <v>38908</v>
      </c>
      <c r="AO47" s="34" t="s">
        <v>700</v>
      </c>
      <c r="AP47" s="32"/>
      <c r="AQ47" s="28" t="s">
        <v>197</v>
      </c>
      <c r="AR47" s="36" t="s">
        <v>296</v>
      </c>
      <c r="AS47" s="70" t="s">
        <v>615</v>
      </c>
      <c r="AT47" s="61" t="s">
        <v>571</v>
      </c>
    </row>
    <row r="48" spans="1:46" ht="60" customHeight="1">
      <c r="A48" s="9">
        <v>46</v>
      </c>
      <c r="B48" s="29">
        <v>53</v>
      </c>
      <c r="C48" s="10">
        <v>47</v>
      </c>
      <c r="D48" s="10">
        <v>1</v>
      </c>
      <c r="E48" s="10">
        <v>1</v>
      </c>
      <c r="F48" s="26" t="s">
        <v>54</v>
      </c>
      <c r="G48" s="28" t="s">
        <v>207</v>
      </c>
      <c r="H48" s="28" t="s">
        <v>162</v>
      </c>
      <c r="I48" s="28" t="s">
        <v>347</v>
      </c>
      <c r="J48" s="21" t="s">
        <v>348</v>
      </c>
      <c r="K48" s="28" t="s">
        <v>178</v>
      </c>
      <c r="L48" s="28" t="s">
        <v>223</v>
      </c>
      <c r="M48" s="28" t="s">
        <v>180</v>
      </c>
      <c r="N48" s="28" t="s">
        <v>224</v>
      </c>
      <c r="O48" s="28" t="s">
        <v>169</v>
      </c>
      <c r="P48" s="28" t="s">
        <v>225</v>
      </c>
      <c r="Q48" s="21" t="s">
        <v>218</v>
      </c>
      <c r="R48" s="28" t="s">
        <v>276</v>
      </c>
      <c r="S48" s="34">
        <v>36909</v>
      </c>
      <c r="T48" s="34">
        <v>37650</v>
      </c>
      <c r="U48" s="39">
        <v>37684</v>
      </c>
      <c r="V48" s="39">
        <v>37280</v>
      </c>
      <c r="W48" s="39">
        <v>37284</v>
      </c>
      <c r="X48" s="31" t="s">
        <v>42</v>
      </c>
      <c r="Y48" s="34">
        <f>""</f>
      </c>
      <c r="Z48" s="34">
        <f>AA48-45</f>
        <v>38026</v>
      </c>
      <c r="AA48" s="39">
        <v>38071</v>
      </c>
      <c r="AB48" s="39">
        <v>38133</v>
      </c>
      <c r="AC48" s="24">
        <f>""</f>
      </c>
      <c r="AD48" s="34">
        <v>38076</v>
      </c>
      <c r="AE48" s="34"/>
      <c r="AF48" s="34"/>
      <c r="AG48" s="25" t="s">
        <v>42</v>
      </c>
      <c r="AH48" s="39">
        <v>38288</v>
      </c>
      <c r="AI48" s="39">
        <f>AL48</f>
        <v>38446</v>
      </c>
      <c r="AJ48" s="39">
        <f>AH48</f>
        <v>38288</v>
      </c>
      <c r="AK48" s="39">
        <f>AA48+270</f>
        <v>38341</v>
      </c>
      <c r="AL48" s="34">
        <v>38446</v>
      </c>
      <c r="AM48" s="34"/>
      <c r="AN48" s="34">
        <v>38758</v>
      </c>
      <c r="AO48" s="34" t="s">
        <v>700</v>
      </c>
      <c r="AP48" s="32"/>
      <c r="AQ48" s="28" t="s">
        <v>197</v>
      </c>
      <c r="AR48" s="28" t="s">
        <v>234</v>
      </c>
      <c r="AS48" s="70" t="s">
        <v>619</v>
      </c>
      <c r="AT48" s="61" t="s">
        <v>647</v>
      </c>
    </row>
    <row r="49" spans="1:46" ht="60" customHeight="1">
      <c r="A49" s="9">
        <v>47</v>
      </c>
      <c r="B49" s="29">
        <v>54</v>
      </c>
      <c r="C49" s="10">
        <v>27</v>
      </c>
      <c r="D49" s="10">
        <v>1</v>
      </c>
      <c r="E49" s="10">
        <v>1</v>
      </c>
      <c r="F49" s="26" t="s">
        <v>55</v>
      </c>
      <c r="G49" s="28" t="s">
        <v>227</v>
      </c>
      <c r="H49" s="28" t="s">
        <v>228</v>
      </c>
      <c r="I49" s="28" t="s">
        <v>349</v>
      </c>
      <c r="J49" s="21" t="s">
        <v>350</v>
      </c>
      <c r="K49" s="28" t="s">
        <v>178</v>
      </c>
      <c r="L49" s="28" t="s">
        <v>166</v>
      </c>
      <c r="M49" s="28" t="s">
        <v>167</v>
      </c>
      <c r="N49" s="28" t="s">
        <v>168</v>
      </c>
      <c r="O49" s="28" t="s">
        <v>169</v>
      </c>
      <c r="P49" s="28" t="s">
        <v>170</v>
      </c>
      <c r="Q49" s="21" t="s">
        <v>172</v>
      </c>
      <c r="R49" s="28" t="s">
        <v>173</v>
      </c>
      <c r="S49" s="34">
        <v>36993</v>
      </c>
      <c r="T49" s="34">
        <v>37378</v>
      </c>
      <c r="U49" s="39">
        <v>37481</v>
      </c>
      <c r="V49" s="39">
        <v>37119</v>
      </c>
      <c r="W49" s="39">
        <v>37126</v>
      </c>
      <c r="X49" s="31" t="s">
        <v>42</v>
      </c>
      <c r="Y49" s="31" t="s">
        <v>42</v>
      </c>
      <c r="Z49" s="34">
        <v>37741</v>
      </c>
      <c r="AA49" s="39">
        <v>38091</v>
      </c>
      <c r="AB49" s="39">
        <v>38140</v>
      </c>
      <c r="AC49" s="35" t="s">
        <v>42</v>
      </c>
      <c r="AD49" s="34">
        <v>38190</v>
      </c>
      <c r="AE49" s="34"/>
      <c r="AF49" s="34">
        <v>38190</v>
      </c>
      <c r="AG49" s="25" t="s">
        <v>42</v>
      </c>
      <c r="AH49" s="39">
        <v>38265</v>
      </c>
      <c r="AI49" s="39">
        <f>AL49</f>
        <v>38393</v>
      </c>
      <c r="AJ49" s="39">
        <f>AH49</f>
        <v>38265</v>
      </c>
      <c r="AK49" s="39">
        <v>38117</v>
      </c>
      <c r="AL49" s="34">
        <v>38393</v>
      </c>
      <c r="AM49" s="34"/>
      <c r="AN49" s="34">
        <v>39029</v>
      </c>
      <c r="AO49" s="34"/>
      <c r="AP49" s="32"/>
      <c r="AQ49" s="28" t="s">
        <v>197</v>
      </c>
      <c r="AR49" s="28" t="s">
        <v>537</v>
      </c>
      <c r="AS49" s="70" t="s">
        <v>614</v>
      </c>
      <c r="AT49" s="61" t="s">
        <v>715</v>
      </c>
    </row>
    <row r="50" spans="1:46" ht="60" customHeight="1">
      <c r="A50" s="9">
        <v>48</v>
      </c>
      <c r="B50" s="29">
        <v>55</v>
      </c>
      <c r="C50" s="10">
        <v>50</v>
      </c>
      <c r="D50" s="10">
        <v>1</v>
      </c>
      <c r="E50" s="10">
        <v>1</v>
      </c>
      <c r="F50" s="26" t="s">
        <v>56</v>
      </c>
      <c r="G50" s="28" t="s">
        <v>329</v>
      </c>
      <c r="H50" s="28" t="s">
        <v>162</v>
      </c>
      <c r="I50" s="28" t="s">
        <v>351</v>
      </c>
      <c r="J50" s="21" t="s">
        <v>352</v>
      </c>
      <c r="K50" s="28" t="s">
        <v>178</v>
      </c>
      <c r="L50" s="28" t="s">
        <v>180</v>
      </c>
      <c r="M50" s="28" t="s">
        <v>180</v>
      </c>
      <c r="N50" s="28" t="s">
        <v>353</v>
      </c>
      <c r="O50" s="28" t="s">
        <v>169</v>
      </c>
      <c r="P50" s="28" t="s">
        <v>225</v>
      </c>
      <c r="Q50" s="21" t="s">
        <v>276</v>
      </c>
      <c r="R50" s="28" t="s">
        <v>175</v>
      </c>
      <c r="S50" s="34">
        <v>37047</v>
      </c>
      <c r="T50" s="34">
        <v>37650</v>
      </c>
      <c r="U50" s="39">
        <v>37693</v>
      </c>
      <c r="V50" s="39">
        <v>37273</v>
      </c>
      <c r="W50" s="39">
        <f>V50+4</f>
        <v>37277</v>
      </c>
      <c r="X50" s="31" t="s">
        <v>42</v>
      </c>
      <c r="Y50" s="34" t="str">
        <f>"NA"</f>
        <v>NA</v>
      </c>
      <c r="Z50" s="34">
        <v>37747</v>
      </c>
      <c r="AA50" s="39">
        <v>38092</v>
      </c>
      <c r="AB50" s="39">
        <v>38154</v>
      </c>
      <c r="AC50" s="35" t="s">
        <v>42</v>
      </c>
      <c r="AD50" s="34">
        <v>38259</v>
      </c>
      <c r="AE50" s="34"/>
      <c r="AF50" s="34"/>
      <c r="AG50" s="25" t="s">
        <v>42</v>
      </c>
      <c r="AH50" s="39">
        <v>38264</v>
      </c>
      <c r="AI50" s="39">
        <v>37935</v>
      </c>
      <c r="AJ50" s="39">
        <f>AH50</f>
        <v>38264</v>
      </c>
      <c r="AK50" s="39">
        <v>37945</v>
      </c>
      <c r="AL50" s="34">
        <v>38366</v>
      </c>
      <c r="AM50" s="34"/>
      <c r="AN50" s="34">
        <v>38398</v>
      </c>
      <c r="AO50" s="34"/>
      <c r="AP50" s="32"/>
      <c r="AQ50" s="28" t="s">
        <v>197</v>
      </c>
      <c r="AR50" s="28" t="s">
        <v>234</v>
      </c>
      <c r="AS50" s="70" t="s">
        <v>619</v>
      </c>
      <c r="AT50" s="61" t="s">
        <v>572</v>
      </c>
    </row>
    <row r="51" spans="1:46" ht="60" customHeight="1">
      <c r="A51" s="9">
        <v>49</v>
      </c>
      <c r="B51" s="29">
        <v>56</v>
      </c>
      <c r="C51" s="10">
        <v>124</v>
      </c>
      <c r="D51" s="10">
        <v>1</v>
      </c>
      <c r="E51" s="10">
        <v>1</v>
      </c>
      <c r="F51" s="26" t="s">
        <v>57</v>
      </c>
      <c r="G51" s="28" t="s">
        <v>354</v>
      </c>
      <c r="H51" s="28" t="s">
        <v>194</v>
      </c>
      <c r="I51" s="28" t="s">
        <v>355</v>
      </c>
      <c r="J51" s="21"/>
      <c r="K51" s="28" t="s">
        <v>165</v>
      </c>
      <c r="L51" s="28" t="s">
        <v>180</v>
      </c>
      <c r="M51" s="28" t="s">
        <v>180</v>
      </c>
      <c r="N51" s="38" t="s">
        <v>147</v>
      </c>
      <c r="O51" s="38">
        <f>""</f>
      </c>
      <c r="P51" s="38">
        <f>""</f>
      </c>
      <c r="Q51" s="28" t="s">
        <v>243</v>
      </c>
      <c r="R51" s="28" t="s">
        <v>252</v>
      </c>
      <c r="S51" s="34">
        <v>37769</v>
      </c>
      <c r="T51" s="34">
        <v>37924</v>
      </c>
      <c r="U51" s="34">
        <v>38047</v>
      </c>
      <c r="V51" s="34" t="s">
        <v>219</v>
      </c>
      <c r="W51" s="34" t="s">
        <v>219</v>
      </c>
      <c r="X51" s="34">
        <f>""</f>
      </c>
      <c r="Y51" s="34" t="str">
        <f>"NA"</f>
        <v>NA</v>
      </c>
      <c r="Z51" s="34">
        <v>37754</v>
      </c>
      <c r="AA51" s="39">
        <v>38115</v>
      </c>
      <c r="AB51" s="39">
        <v>38201</v>
      </c>
      <c r="AC51" s="35" t="s">
        <v>42</v>
      </c>
      <c r="AD51" s="34">
        <v>38300</v>
      </c>
      <c r="AE51" s="34"/>
      <c r="AF51" s="34">
        <v>38238</v>
      </c>
      <c r="AG51" s="25" t="s">
        <v>42</v>
      </c>
      <c r="AH51" s="39">
        <v>38518</v>
      </c>
      <c r="AI51" s="39">
        <f>AL51</f>
        <v>38566</v>
      </c>
      <c r="AJ51" s="39">
        <f>AH51</f>
        <v>38518</v>
      </c>
      <c r="AK51" s="39">
        <v>38398</v>
      </c>
      <c r="AL51" s="34">
        <v>38566</v>
      </c>
      <c r="AM51" s="34"/>
      <c r="AN51" s="34">
        <v>38873</v>
      </c>
      <c r="AO51" s="34" t="s">
        <v>700</v>
      </c>
      <c r="AP51" s="32"/>
      <c r="AQ51" s="28" t="s">
        <v>197</v>
      </c>
      <c r="AR51" s="28" t="s">
        <v>253</v>
      </c>
      <c r="AS51" s="70" t="s">
        <v>621</v>
      </c>
      <c r="AT51" s="61" t="s">
        <v>650</v>
      </c>
    </row>
    <row r="52" spans="1:46" s="3" customFormat="1" ht="60" customHeight="1">
      <c r="A52" s="9">
        <v>50</v>
      </c>
      <c r="B52" s="29">
        <v>57</v>
      </c>
      <c r="C52" s="10">
        <v>30</v>
      </c>
      <c r="D52" s="10">
        <v>1</v>
      </c>
      <c r="E52" s="10">
        <v>1</v>
      </c>
      <c r="F52" s="26" t="s">
        <v>58</v>
      </c>
      <c r="G52" s="28" t="s">
        <v>212</v>
      </c>
      <c r="H52" s="28" t="s">
        <v>204</v>
      </c>
      <c r="I52" s="28" t="s">
        <v>356</v>
      </c>
      <c r="J52" s="21" t="s">
        <v>357</v>
      </c>
      <c r="K52" s="28" t="s">
        <v>178</v>
      </c>
      <c r="L52" s="28" t="s">
        <v>186</v>
      </c>
      <c r="M52" s="28" t="s">
        <v>186</v>
      </c>
      <c r="N52" s="28" t="s">
        <v>187</v>
      </c>
      <c r="O52" s="28" t="str">
        <f>"NA"</f>
        <v>NA</v>
      </c>
      <c r="P52" s="28" t="str">
        <f>"NA"</f>
        <v>NA</v>
      </c>
      <c r="Q52" s="21" t="s">
        <v>248</v>
      </c>
      <c r="R52" s="28" t="s">
        <v>210</v>
      </c>
      <c r="S52" s="34">
        <v>37857</v>
      </c>
      <c r="T52" s="34">
        <v>37894</v>
      </c>
      <c r="U52" s="34">
        <v>38047</v>
      </c>
      <c r="V52" s="43">
        <v>36850</v>
      </c>
      <c r="W52" s="43">
        <v>36851</v>
      </c>
      <c r="X52" s="34" t="str">
        <f>"NA"</f>
        <v>NA</v>
      </c>
      <c r="Y52" s="34">
        <f>""</f>
      </c>
      <c r="Z52" s="34">
        <f>AA52-45</f>
        <v>38075</v>
      </c>
      <c r="AA52" s="39">
        <v>38120</v>
      </c>
      <c r="AB52" s="39">
        <v>38195</v>
      </c>
      <c r="AC52" s="35" t="s">
        <v>42</v>
      </c>
      <c r="AD52" s="34">
        <v>38293</v>
      </c>
      <c r="AE52" s="34"/>
      <c r="AF52" s="34">
        <v>38296</v>
      </c>
      <c r="AG52" s="25" t="s">
        <v>42</v>
      </c>
      <c r="AH52" s="39">
        <v>38527</v>
      </c>
      <c r="AI52" s="39">
        <f>AL52</f>
        <v>38761</v>
      </c>
      <c r="AJ52" s="39">
        <v>38761</v>
      </c>
      <c r="AK52" s="39">
        <v>38813</v>
      </c>
      <c r="AL52" s="34">
        <v>38761</v>
      </c>
      <c r="AM52" s="34"/>
      <c r="AN52" s="34">
        <v>38974</v>
      </c>
      <c r="AO52" s="34"/>
      <c r="AP52" s="32"/>
      <c r="AQ52" s="28" t="s">
        <v>197</v>
      </c>
      <c r="AR52" s="28" t="s">
        <v>577</v>
      </c>
      <c r="AS52" s="70" t="s">
        <v>618</v>
      </c>
      <c r="AT52" s="61" t="s">
        <v>597</v>
      </c>
    </row>
    <row r="53" spans="1:46" ht="60" customHeight="1">
      <c r="A53" s="9">
        <v>51</v>
      </c>
      <c r="B53" s="29">
        <v>58</v>
      </c>
      <c r="C53" s="10">
        <v>56</v>
      </c>
      <c r="D53" s="10">
        <v>1</v>
      </c>
      <c r="E53" s="10">
        <v>1</v>
      </c>
      <c r="F53" s="26" t="s">
        <v>59</v>
      </c>
      <c r="G53" s="28" t="s">
        <v>358</v>
      </c>
      <c r="H53" s="28" t="s">
        <v>236</v>
      </c>
      <c r="I53" s="28" t="s">
        <v>359</v>
      </c>
      <c r="J53" s="21" t="s">
        <v>360</v>
      </c>
      <c r="K53" s="28" t="s">
        <v>178</v>
      </c>
      <c r="L53" s="28" t="s">
        <v>332</v>
      </c>
      <c r="M53" s="28" t="s">
        <v>167</v>
      </c>
      <c r="N53" s="28" t="s">
        <v>168</v>
      </c>
      <c r="O53" s="28" t="s">
        <v>169</v>
      </c>
      <c r="P53" s="28" t="s">
        <v>170</v>
      </c>
      <c r="Q53" s="21" t="s">
        <v>369</v>
      </c>
      <c r="R53" s="28" t="s">
        <v>418</v>
      </c>
      <c r="S53" s="34">
        <v>37396</v>
      </c>
      <c r="T53" s="34">
        <v>37791</v>
      </c>
      <c r="U53" s="34">
        <v>38107</v>
      </c>
      <c r="V53" s="39">
        <v>37382</v>
      </c>
      <c r="W53" s="39">
        <v>37386</v>
      </c>
      <c r="X53" s="31" t="s">
        <v>42</v>
      </c>
      <c r="Y53" s="31" t="s">
        <v>42</v>
      </c>
      <c r="Z53" s="34">
        <v>37791</v>
      </c>
      <c r="AA53" s="39">
        <v>38134</v>
      </c>
      <c r="AB53" s="39">
        <v>38194</v>
      </c>
      <c r="AC53" s="34">
        <v>38194</v>
      </c>
      <c r="AD53" s="34">
        <v>38194</v>
      </c>
      <c r="AE53" s="34"/>
      <c r="AF53" s="34">
        <v>38448</v>
      </c>
      <c r="AG53" s="25" t="s">
        <v>42</v>
      </c>
      <c r="AH53" s="39">
        <v>38821</v>
      </c>
      <c r="AI53" s="39">
        <v>38821</v>
      </c>
      <c r="AJ53" s="39">
        <v>38821</v>
      </c>
      <c r="AK53" s="39">
        <v>38796</v>
      </c>
      <c r="AL53" s="34">
        <v>38821</v>
      </c>
      <c r="AM53" s="34"/>
      <c r="AN53" s="34">
        <v>38988</v>
      </c>
      <c r="AO53" s="34"/>
      <c r="AP53" s="32"/>
      <c r="AQ53" s="28" t="s">
        <v>197</v>
      </c>
      <c r="AR53" s="36" t="s">
        <v>296</v>
      </c>
      <c r="AS53" s="70" t="s">
        <v>615</v>
      </c>
      <c r="AT53" s="61" t="s">
        <v>659</v>
      </c>
    </row>
    <row r="54" spans="1:46" ht="60" customHeight="1">
      <c r="A54" s="9">
        <v>52</v>
      </c>
      <c r="B54" s="29">
        <v>59</v>
      </c>
      <c r="C54" s="10">
        <v>60</v>
      </c>
      <c r="D54" s="10">
        <v>1</v>
      </c>
      <c r="E54" s="10">
        <v>1</v>
      </c>
      <c r="F54" s="26" t="s">
        <v>60</v>
      </c>
      <c r="G54" s="28" t="s">
        <v>361</v>
      </c>
      <c r="H54" s="28" t="s">
        <v>228</v>
      </c>
      <c r="I54" s="28" t="s">
        <v>362</v>
      </c>
      <c r="J54" s="21" t="s">
        <v>363</v>
      </c>
      <c r="K54" s="28" t="s">
        <v>178</v>
      </c>
      <c r="L54" s="28" t="s">
        <v>335</v>
      </c>
      <c r="M54" s="28" t="s">
        <v>335</v>
      </c>
      <c r="N54" s="28" t="s">
        <v>336</v>
      </c>
      <c r="O54" s="28" t="s">
        <v>169</v>
      </c>
      <c r="P54" s="28" t="s">
        <v>337</v>
      </c>
      <c r="Q54" s="21" t="s">
        <v>283</v>
      </c>
      <c r="R54" s="28" t="s">
        <v>175</v>
      </c>
      <c r="S54" s="34">
        <v>36963</v>
      </c>
      <c r="T54" s="34">
        <v>37655</v>
      </c>
      <c r="U54" s="39">
        <v>37593</v>
      </c>
      <c r="V54" s="45" t="s">
        <v>149</v>
      </c>
      <c r="W54" s="45" t="s">
        <v>149</v>
      </c>
      <c r="X54" s="15">
        <v>38166</v>
      </c>
      <c r="Y54" s="15" t="str">
        <f>"NA"</f>
        <v>NA</v>
      </c>
      <c r="Z54" s="34">
        <v>37802</v>
      </c>
      <c r="AA54" s="39">
        <v>38155</v>
      </c>
      <c r="AB54" s="39">
        <v>38285</v>
      </c>
      <c r="AC54" s="34">
        <v>38285</v>
      </c>
      <c r="AD54" s="34">
        <v>38758</v>
      </c>
      <c r="AE54" s="34"/>
      <c r="AF54" s="34">
        <v>38765</v>
      </c>
      <c r="AG54" s="25" t="s">
        <v>42</v>
      </c>
      <c r="AH54" s="39">
        <v>38651</v>
      </c>
      <c r="AI54" s="39">
        <f>AL54</f>
        <v>38775</v>
      </c>
      <c r="AJ54" s="39">
        <v>38775</v>
      </c>
      <c r="AK54" s="39">
        <v>38824</v>
      </c>
      <c r="AL54" s="34">
        <v>38775</v>
      </c>
      <c r="AM54" s="34"/>
      <c r="AN54" s="34">
        <v>38932</v>
      </c>
      <c r="AO54" s="34" t="s">
        <v>700</v>
      </c>
      <c r="AP54" s="32"/>
      <c r="AQ54" s="28" t="s">
        <v>197</v>
      </c>
      <c r="AR54" s="28" t="s">
        <v>537</v>
      </c>
      <c r="AS54" s="70" t="s">
        <v>614</v>
      </c>
      <c r="AT54" s="61" t="s">
        <v>635</v>
      </c>
    </row>
    <row r="55" spans="1:46" ht="60" customHeight="1">
      <c r="A55" s="9">
        <v>53</v>
      </c>
      <c r="B55" s="29">
        <v>60</v>
      </c>
      <c r="C55" s="10">
        <v>48</v>
      </c>
      <c r="D55" s="10">
        <v>1</v>
      </c>
      <c r="E55" s="10">
        <v>1</v>
      </c>
      <c r="F55" s="26" t="s">
        <v>61</v>
      </c>
      <c r="G55" s="28" t="s">
        <v>263</v>
      </c>
      <c r="H55" s="28" t="s">
        <v>264</v>
      </c>
      <c r="I55" s="28" t="s">
        <v>364</v>
      </c>
      <c r="J55" s="21" t="s">
        <v>365</v>
      </c>
      <c r="K55" s="28" t="s">
        <v>178</v>
      </c>
      <c r="L55" s="28" t="s">
        <v>186</v>
      </c>
      <c r="M55" s="28" t="s">
        <v>186</v>
      </c>
      <c r="N55" s="28" t="s">
        <v>187</v>
      </c>
      <c r="O55" s="28" t="str">
        <f>"NA"</f>
        <v>NA</v>
      </c>
      <c r="P55" s="28" t="str">
        <f>"NA"</f>
        <v>NA</v>
      </c>
      <c r="Q55" s="21" t="s">
        <v>325</v>
      </c>
      <c r="R55" s="28" t="s">
        <v>175</v>
      </c>
      <c r="S55" s="34">
        <v>37016</v>
      </c>
      <c r="T55" s="34">
        <v>37399</v>
      </c>
      <c r="U55" s="39">
        <v>37824</v>
      </c>
      <c r="V55" s="39">
        <v>37378</v>
      </c>
      <c r="W55" s="43">
        <v>37381</v>
      </c>
      <c r="X55" s="34" t="str">
        <f>"NA"</f>
        <v>NA</v>
      </c>
      <c r="Y55" s="34" t="str">
        <f>"NA"</f>
        <v>NA</v>
      </c>
      <c r="Z55" s="34">
        <v>37810</v>
      </c>
      <c r="AA55" s="39">
        <v>38167</v>
      </c>
      <c r="AB55" s="39">
        <v>38218</v>
      </c>
      <c r="AC55" s="34">
        <v>38218</v>
      </c>
      <c r="AD55" s="34">
        <v>38247</v>
      </c>
      <c r="AE55" s="34"/>
      <c r="AF55" s="34">
        <v>38245</v>
      </c>
      <c r="AG55" s="25" t="s">
        <v>42</v>
      </c>
      <c r="AH55" s="39">
        <v>38253</v>
      </c>
      <c r="AI55" s="39">
        <f>AL55</f>
        <v>38292</v>
      </c>
      <c r="AJ55" s="39">
        <f>AH55+30</f>
        <v>38283</v>
      </c>
      <c r="AK55" s="39">
        <f>AA55+450</f>
        <v>38617</v>
      </c>
      <c r="AL55" s="34">
        <v>38292</v>
      </c>
      <c r="AM55" s="34"/>
      <c r="AN55" s="34">
        <v>38481</v>
      </c>
      <c r="AO55" s="34"/>
      <c r="AP55" s="32"/>
      <c r="AQ55" s="28" t="s">
        <v>197</v>
      </c>
      <c r="AR55" s="28" t="s">
        <v>326</v>
      </c>
      <c r="AS55" s="72" t="s">
        <v>612</v>
      </c>
      <c r="AT55" s="61" t="s">
        <v>573</v>
      </c>
    </row>
    <row r="56" spans="1:46" ht="60" customHeight="1">
      <c r="A56" s="9">
        <v>54</v>
      </c>
      <c r="B56" s="29">
        <v>61</v>
      </c>
      <c r="C56" s="10">
        <v>62</v>
      </c>
      <c r="D56" s="10">
        <v>1</v>
      </c>
      <c r="E56" s="10">
        <v>1</v>
      </c>
      <c r="F56" s="26" t="s">
        <v>62</v>
      </c>
      <c r="G56" s="28" t="s">
        <v>267</v>
      </c>
      <c r="H56" s="28" t="s">
        <v>236</v>
      </c>
      <c r="I56" s="28" t="s">
        <v>697</v>
      </c>
      <c r="J56" s="21" t="s">
        <v>366</v>
      </c>
      <c r="K56" s="28" t="s">
        <v>178</v>
      </c>
      <c r="L56" s="28" t="s">
        <v>223</v>
      </c>
      <c r="M56" s="28" t="s">
        <v>180</v>
      </c>
      <c r="N56" s="28" t="s">
        <v>224</v>
      </c>
      <c r="O56" s="28" t="s">
        <v>169</v>
      </c>
      <c r="P56" s="28" t="s">
        <v>225</v>
      </c>
      <c r="Q56" s="21" t="s">
        <v>295</v>
      </c>
      <c r="R56" s="28" t="s">
        <v>369</v>
      </c>
      <c r="S56" s="34">
        <v>37385</v>
      </c>
      <c r="T56" s="34">
        <v>37810</v>
      </c>
      <c r="U56" s="34">
        <v>37921</v>
      </c>
      <c r="V56" s="39">
        <v>37431</v>
      </c>
      <c r="W56" s="39">
        <f>V56+4</f>
        <v>37435</v>
      </c>
      <c r="X56" s="31" t="s">
        <v>42</v>
      </c>
      <c r="Y56" s="34" t="str">
        <f>"NA"</f>
        <v>NA</v>
      </c>
      <c r="Z56" s="34">
        <v>37819</v>
      </c>
      <c r="AA56" s="39">
        <v>38183</v>
      </c>
      <c r="AB56" s="39">
        <v>38266</v>
      </c>
      <c r="AC56" s="34">
        <v>38266</v>
      </c>
      <c r="AD56" s="34">
        <v>38260</v>
      </c>
      <c r="AE56" s="34"/>
      <c r="AF56" s="34">
        <v>38330</v>
      </c>
      <c r="AG56" s="25" t="s">
        <v>42</v>
      </c>
      <c r="AH56" s="39">
        <v>38897</v>
      </c>
      <c r="AI56" s="39">
        <v>38897</v>
      </c>
      <c r="AJ56" s="39">
        <v>38897</v>
      </c>
      <c r="AK56" s="39">
        <f>AJ56+3</f>
        <v>38900</v>
      </c>
      <c r="AL56" s="34">
        <v>38897</v>
      </c>
      <c r="AM56" s="34">
        <v>39126</v>
      </c>
      <c r="AN56" s="34">
        <v>39135</v>
      </c>
      <c r="AO56" s="34" t="s">
        <v>700</v>
      </c>
      <c r="AP56" s="32"/>
      <c r="AQ56" s="28" t="s">
        <v>197</v>
      </c>
      <c r="AR56" s="36" t="s">
        <v>296</v>
      </c>
      <c r="AS56" s="70" t="s">
        <v>615</v>
      </c>
      <c r="AT56" s="61" t="s">
        <v>657</v>
      </c>
    </row>
    <row r="57" spans="1:46" ht="60" customHeight="1">
      <c r="A57" s="9">
        <v>55</v>
      </c>
      <c r="B57" s="29">
        <v>62</v>
      </c>
      <c r="C57" s="10">
        <v>75</v>
      </c>
      <c r="D57" s="10">
        <v>1</v>
      </c>
      <c r="E57" s="10">
        <v>1</v>
      </c>
      <c r="F57" s="26" t="s">
        <v>63</v>
      </c>
      <c r="G57" s="28" t="s">
        <v>189</v>
      </c>
      <c r="H57" s="28" t="s">
        <v>144</v>
      </c>
      <c r="I57" s="28" t="s">
        <v>367</v>
      </c>
      <c r="J57" s="21" t="s">
        <v>368</v>
      </c>
      <c r="K57" s="28" t="s">
        <v>178</v>
      </c>
      <c r="L57" s="28" t="s">
        <v>335</v>
      </c>
      <c r="M57" s="28" t="s">
        <v>335</v>
      </c>
      <c r="N57" s="28" t="s">
        <v>336</v>
      </c>
      <c r="O57" s="28" t="s">
        <v>169</v>
      </c>
      <c r="P57" s="28" t="s">
        <v>337</v>
      </c>
      <c r="Q57" s="21" t="s">
        <v>239</v>
      </c>
      <c r="R57" s="28" t="s">
        <v>243</v>
      </c>
      <c r="S57" s="34">
        <v>37188</v>
      </c>
      <c r="T57" s="34">
        <v>37530</v>
      </c>
      <c r="U57" s="34">
        <v>37651</v>
      </c>
      <c r="V57" s="39" t="s">
        <v>149</v>
      </c>
      <c r="W57" s="39" t="s">
        <v>149</v>
      </c>
      <c r="X57" s="34">
        <v>38206</v>
      </c>
      <c r="Y57" s="34" t="str">
        <f>"NA"</f>
        <v>NA</v>
      </c>
      <c r="Z57" s="34">
        <v>37837</v>
      </c>
      <c r="AA57" s="39">
        <v>38204</v>
      </c>
      <c r="AB57" s="39">
        <v>38450</v>
      </c>
      <c r="AC57" s="34">
        <v>38273</v>
      </c>
      <c r="AD57" s="34">
        <v>38498</v>
      </c>
      <c r="AE57" s="34"/>
      <c r="AF57" s="34">
        <v>38454</v>
      </c>
      <c r="AG57" s="25" t="s">
        <v>42</v>
      </c>
      <c r="AH57" s="39">
        <v>38533</v>
      </c>
      <c r="AI57" s="39">
        <f>AL57</f>
        <v>38540</v>
      </c>
      <c r="AJ57" s="39">
        <f>AH57+30</f>
        <v>38563</v>
      </c>
      <c r="AK57" s="39">
        <f>AJ57+3</f>
        <v>38566</v>
      </c>
      <c r="AL57" s="34">
        <v>38540</v>
      </c>
      <c r="AM57" s="34"/>
      <c r="AN57" s="34">
        <v>38671</v>
      </c>
      <c r="AO57" s="34"/>
      <c r="AP57" s="32"/>
      <c r="AQ57" s="28" t="s">
        <v>197</v>
      </c>
      <c r="AR57" s="28" t="s">
        <v>240</v>
      </c>
      <c r="AS57" s="70" t="s">
        <v>617</v>
      </c>
      <c r="AT57" s="61" t="s">
        <v>640</v>
      </c>
    </row>
    <row r="58" spans="1:46" ht="60" customHeight="1">
      <c r="A58" s="9">
        <v>56</v>
      </c>
      <c r="B58" s="29">
        <v>63</v>
      </c>
      <c r="C58" s="10">
        <v>73</v>
      </c>
      <c r="D58" s="10">
        <v>1</v>
      </c>
      <c r="E58" s="10">
        <v>1</v>
      </c>
      <c r="F58" s="26" t="s">
        <v>137</v>
      </c>
      <c r="G58" s="28" t="s">
        <v>370</v>
      </c>
      <c r="H58" s="28" t="s">
        <v>228</v>
      </c>
      <c r="I58" s="28" t="s">
        <v>371</v>
      </c>
      <c r="J58" s="21" t="s">
        <v>372</v>
      </c>
      <c r="K58" s="28" t="s">
        <v>178</v>
      </c>
      <c r="L58" s="28" t="s">
        <v>223</v>
      </c>
      <c r="M58" s="28" t="s">
        <v>180</v>
      </c>
      <c r="N58" s="28" t="s">
        <v>224</v>
      </c>
      <c r="O58" s="28" t="s">
        <v>169</v>
      </c>
      <c r="P58" s="28" t="s">
        <v>225</v>
      </c>
      <c r="Q58" s="21" t="s">
        <v>282</v>
      </c>
      <c r="R58" s="28" t="s">
        <v>428</v>
      </c>
      <c r="S58" s="34">
        <v>36774</v>
      </c>
      <c r="T58" s="15">
        <v>37573</v>
      </c>
      <c r="U58" s="45">
        <v>37720</v>
      </c>
      <c r="V58" s="45">
        <v>37127</v>
      </c>
      <c r="W58" s="45">
        <v>37131</v>
      </c>
      <c r="X58" s="20" t="s">
        <v>42</v>
      </c>
      <c r="Y58" s="15" t="str">
        <f>"NA"</f>
        <v>NA</v>
      </c>
      <c r="Z58" s="34">
        <v>37847</v>
      </c>
      <c r="AA58" s="39">
        <v>38204</v>
      </c>
      <c r="AB58" s="39">
        <v>38259</v>
      </c>
      <c r="AC58" s="34">
        <v>38259</v>
      </c>
      <c r="AD58" s="34">
        <v>38547</v>
      </c>
      <c r="AE58" s="34"/>
      <c r="AF58" s="34">
        <v>38547</v>
      </c>
      <c r="AG58" s="25" t="s">
        <v>42</v>
      </c>
      <c r="AH58" s="34">
        <v>38606</v>
      </c>
      <c r="AI58" s="39">
        <v>38686</v>
      </c>
      <c r="AJ58" s="39">
        <v>38686</v>
      </c>
      <c r="AK58" s="39">
        <v>38668</v>
      </c>
      <c r="AL58" s="34">
        <v>38686</v>
      </c>
      <c r="AM58" s="34"/>
      <c r="AN58" s="34">
        <v>38817</v>
      </c>
      <c r="AO58" s="34" t="s">
        <v>700</v>
      </c>
      <c r="AP58" s="32"/>
      <c r="AQ58" s="28" t="s">
        <v>197</v>
      </c>
      <c r="AR58" s="28" t="s">
        <v>537</v>
      </c>
      <c r="AS58" s="70" t="s">
        <v>614</v>
      </c>
      <c r="AT58" s="61" t="s">
        <v>660</v>
      </c>
    </row>
    <row r="59" spans="1:46" ht="60" customHeight="1">
      <c r="A59" s="9">
        <v>57</v>
      </c>
      <c r="B59" s="29">
        <v>64</v>
      </c>
      <c r="C59" s="10">
        <v>55</v>
      </c>
      <c r="D59" s="10">
        <v>1</v>
      </c>
      <c r="E59" s="10">
        <v>1</v>
      </c>
      <c r="F59" s="26" t="s">
        <v>64</v>
      </c>
      <c r="G59" s="28" t="s">
        <v>373</v>
      </c>
      <c r="H59" s="28" t="s">
        <v>322</v>
      </c>
      <c r="I59" s="28" t="s">
        <v>374</v>
      </c>
      <c r="J59" s="21" t="s">
        <v>375</v>
      </c>
      <c r="K59" s="28" t="s">
        <v>165</v>
      </c>
      <c r="L59" s="28" t="s">
        <v>332</v>
      </c>
      <c r="M59" s="28" t="s">
        <v>167</v>
      </c>
      <c r="N59" s="28" t="s">
        <v>168</v>
      </c>
      <c r="O59" s="28" t="s">
        <v>169</v>
      </c>
      <c r="P59" s="28" t="s">
        <v>170</v>
      </c>
      <c r="Q59" s="21" t="s">
        <v>210</v>
      </c>
      <c r="R59" s="28" t="s">
        <v>175</v>
      </c>
      <c r="S59" s="34">
        <v>37068</v>
      </c>
      <c r="T59" s="34">
        <v>37196</v>
      </c>
      <c r="U59" s="39">
        <v>37286</v>
      </c>
      <c r="V59" s="39">
        <v>37184</v>
      </c>
      <c r="W59" s="39">
        <f>V59+4</f>
        <v>37188</v>
      </c>
      <c r="X59" s="31" t="s">
        <v>42</v>
      </c>
      <c r="Y59" s="34" t="str">
        <f>"NA"</f>
        <v>NA</v>
      </c>
      <c r="Z59" s="34">
        <f>AA59-45</f>
        <v>38164</v>
      </c>
      <c r="AA59" s="39">
        <v>38209</v>
      </c>
      <c r="AB59" s="39">
        <v>38285</v>
      </c>
      <c r="AC59" s="34">
        <v>38285</v>
      </c>
      <c r="AD59" s="34">
        <v>38298</v>
      </c>
      <c r="AE59" s="34"/>
      <c r="AF59" s="34">
        <v>38309</v>
      </c>
      <c r="AG59" s="25" t="s">
        <v>42</v>
      </c>
      <c r="AH59" s="39">
        <v>38377</v>
      </c>
      <c r="AI59" s="39">
        <f>AL59</f>
        <v>38547</v>
      </c>
      <c r="AJ59" s="39">
        <f>AH59+30</f>
        <v>38407</v>
      </c>
      <c r="AK59" s="39">
        <f>AJ59+3</f>
        <v>38410</v>
      </c>
      <c r="AL59" s="34">
        <v>38547</v>
      </c>
      <c r="AM59" s="34"/>
      <c r="AN59" s="34">
        <v>38652</v>
      </c>
      <c r="AO59" s="34"/>
      <c r="AP59" s="32"/>
      <c r="AQ59" s="28" t="s">
        <v>197</v>
      </c>
      <c r="AR59" s="28" t="s">
        <v>211</v>
      </c>
      <c r="AS59" s="70" t="s">
        <v>613</v>
      </c>
      <c r="AT59" s="62" t="s">
        <v>664</v>
      </c>
    </row>
    <row r="60" spans="1:46" ht="60" customHeight="1">
      <c r="A60" s="9">
        <v>58</v>
      </c>
      <c r="B60" s="29">
        <v>65</v>
      </c>
      <c r="C60" s="10">
        <v>64</v>
      </c>
      <c r="D60" s="10">
        <v>1</v>
      </c>
      <c r="E60" s="10">
        <v>1</v>
      </c>
      <c r="F60" s="26" t="s">
        <v>65</v>
      </c>
      <c r="G60" s="28" t="s">
        <v>301</v>
      </c>
      <c r="H60" s="28" t="s">
        <v>236</v>
      </c>
      <c r="I60" s="28" t="s">
        <v>376</v>
      </c>
      <c r="J60" s="21" t="s">
        <v>377</v>
      </c>
      <c r="K60" s="28" t="s">
        <v>178</v>
      </c>
      <c r="L60" s="28" t="s">
        <v>180</v>
      </c>
      <c r="M60" s="28" t="s">
        <v>180</v>
      </c>
      <c r="N60" s="28" t="s">
        <v>353</v>
      </c>
      <c r="O60" s="28" t="s">
        <v>169</v>
      </c>
      <c r="P60" s="28" t="s">
        <v>225</v>
      </c>
      <c r="Q60" s="21" t="s">
        <v>369</v>
      </c>
      <c r="R60" s="28" t="s">
        <v>202</v>
      </c>
      <c r="S60" s="34">
        <v>37364</v>
      </c>
      <c r="T60" s="15">
        <v>37680</v>
      </c>
      <c r="U60" s="15">
        <v>38107</v>
      </c>
      <c r="V60" s="45">
        <v>37394</v>
      </c>
      <c r="W60" s="45">
        <f>V60+4</f>
        <v>37398</v>
      </c>
      <c r="X60" s="20" t="s">
        <v>42</v>
      </c>
      <c r="Y60" s="15" t="str">
        <f>"NA"</f>
        <v>NA</v>
      </c>
      <c r="Z60" s="34">
        <v>37874</v>
      </c>
      <c r="AA60" s="39">
        <v>38216</v>
      </c>
      <c r="AB60" s="39">
        <v>38292</v>
      </c>
      <c r="AC60" s="34">
        <v>38292</v>
      </c>
      <c r="AD60" s="34">
        <v>38366</v>
      </c>
      <c r="AE60" s="34"/>
      <c r="AF60" s="34">
        <v>38660</v>
      </c>
      <c r="AG60" s="25"/>
      <c r="AH60" s="39">
        <v>38834</v>
      </c>
      <c r="AI60" s="39">
        <v>38834</v>
      </c>
      <c r="AJ60" s="39">
        <v>38834</v>
      </c>
      <c r="AK60" s="39">
        <f>AJ60+3</f>
        <v>38837</v>
      </c>
      <c r="AL60" s="34">
        <v>38834</v>
      </c>
      <c r="AM60" s="34">
        <v>39083</v>
      </c>
      <c r="AN60" s="34">
        <v>39093</v>
      </c>
      <c r="AO60" s="34" t="s">
        <v>700</v>
      </c>
      <c r="AP60" s="32"/>
      <c r="AQ60" s="28" t="s">
        <v>197</v>
      </c>
      <c r="AR60" s="36" t="s">
        <v>296</v>
      </c>
      <c r="AS60" s="70" t="s">
        <v>615</v>
      </c>
      <c r="AT60" s="61" t="s">
        <v>703</v>
      </c>
    </row>
    <row r="61" spans="1:46" ht="60" customHeight="1">
      <c r="A61" s="9">
        <v>59</v>
      </c>
      <c r="B61" s="29">
        <v>66</v>
      </c>
      <c r="C61" s="10">
        <v>66</v>
      </c>
      <c r="D61" s="10">
        <v>1</v>
      </c>
      <c r="E61" s="10">
        <v>1</v>
      </c>
      <c r="F61" s="26" t="s">
        <v>66</v>
      </c>
      <c r="G61" s="28" t="s">
        <v>378</v>
      </c>
      <c r="H61" s="28" t="s">
        <v>194</v>
      </c>
      <c r="I61" s="28" t="s">
        <v>379</v>
      </c>
      <c r="J61" s="21" t="s">
        <v>380</v>
      </c>
      <c r="K61" s="28" t="s">
        <v>178</v>
      </c>
      <c r="L61" s="28" t="s">
        <v>335</v>
      </c>
      <c r="M61" s="28" t="s">
        <v>335</v>
      </c>
      <c r="N61" s="28" t="s">
        <v>336</v>
      </c>
      <c r="O61" s="28" t="s">
        <v>169</v>
      </c>
      <c r="P61" s="28" t="s">
        <v>337</v>
      </c>
      <c r="Q61" s="21" t="s">
        <v>286</v>
      </c>
      <c r="R61" s="28" t="s">
        <v>276</v>
      </c>
      <c r="S61" s="34">
        <v>36951</v>
      </c>
      <c r="T61" s="34">
        <v>37487</v>
      </c>
      <c r="U61" s="39">
        <v>37642</v>
      </c>
      <c r="V61" s="39" t="s">
        <v>149</v>
      </c>
      <c r="W61" s="39" t="s">
        <v>149</v>
      </c>
      <c r="X61" s="34">
        <v>38232</v>
      </c>
      <c r="Y61" s="34" t="str">
        <f>"NA"</f>
        <v>NA</v>
      </c>
      <c r="Z61" s="34">
        <v>37875</v>
      </c>
      <c r="AA61" s="39">
        <v>38253</v>
      </c>
      <c r="AB61" s="39">
        <v>37972</v>
      </c>
      <c r="AC61" s="34">
        <v>38377</v>
      </c>
      <c r="AD61" s="34">
        <v>38773</v>
      </c>
      <c r="AE61" s="34"/>
      <c r="AF61" s="34">
        <v>38778</v>
      </c>
      <c r="AG61" s="25" t="s">
        <v>42</v>
      </c>
      <c r="AH61" s="39">
        <v>38889</v>
      </c>
      <c r="AI61" s="39">
        <f>(AH61+30)</f>
        <v>38919</v>
      </c>
      <c r="AJ61" s="39">
        <f>AH61+30</f>
        <v>38919</v>
      </c>
      <c r="AK61" s="39">
        <v>38947</v>
      </c>
      <c r="AL61" s="34">
        <v>38923</v>
      </c>
      <c r="AM61" s="34" t="s">
        <v>147</v>
      </c>
      <c r="AN61" s="34">
        <v>39137</v>
      </c>
      <c r="AO61" s="34" t="s">
        <v>702</v>
      </c>
      <c r="AP61" s="32"/>
      <c r="AQ61" s="28" t="s">
        <v>197</v>
      </c>
      <c r="AR61" s="28" t="s">
        <v>253</v>
      </c>
      <c r="AS61" s="70" t="s">
        <v>621</v>
      </c>
      <c r="AT61" s="83" t="s">
        <v>717</v>
      </c>
    </row>
    <row r="62" spans="1:46" ht="60" customHeight="1">
      <c r="A62" s="9">
        <v>60</v>
      </c>
      <c r="B62" s="97" t="s">
        <v>610</v>
      </c>
      <c r="C62" s="10">
        <v>114</v>
      </c>
      <c r="D62" s="10">
        <v>1</v>
      </c>
      <c r="E62" s="10">
        <v>1</v>
      </c>
      <c r="F62" s="26" t="s">
        <v>67</v>
      </c>
      <c r="G62" s="28" t="s">
        <v>381</v>
      </c>
      <c r="H62" s="28" t="s">
        <v>204</v>
      </c>
      <c r="I62" s="28" t="s">
        <v>382</v>
      </c>
      <c r="J62" s="21" t="s">
        <v>383</v>
      </c>
      <c r="K62" s="28" t="s">
        <v>178</v>
      </c>
      <c r="L62" s="28" t="s">
        <v>384</v>
      </c>
      <c r="M62" s="28" t="s">
        <v>384</v>
      </c>
      <c r="N62" s="28" t="str">
        <f>"NA"</f>
        <v>NA</v>
      </c>
      <c r="O62" s="28" t="str">
        <f>"NA"</f>
        <v>NA</v>
      </c>
      <c r="P62" s="28" t="str">
        <f>"NA"</f>
        <v>NA</v>
      </c>
      <c r="Q62" s="21" t="s">
        <v>181</v>
      </c>
      <c r="R62" s="28" t="s">
        <v>147</v>
      </c>
      <c r="S62" s="34">
        <v>37928</v>
      </c>
      <c r="T62" s="34">
        <v>37973</v>
      </c>
      <c r="U62" s="39">
        <v>38112</v>
      </c>
      <c r="V62" s="34" t="str">
        <f>"NA"</f>
        <v>NA</v>
      </c>
      <c r="W62" s="34" t="str">
        <f>"NA"</f>
        <v>NA</v>
      </c>
      <c r="X62" s="34" t="str">
        <f>"NA"</f>
        <v>NA</v>
      </c>
      <c r="Y62" s="31" t="s">
        <v>42</v>
      </c>
      <c r="Z62" s="34">
        <v>37897</v>
      </c>
      <c r="AA62" s="39">
        <v>38259</v>
      </c>
      <c r="AB62" s="39">
        <v>38040</v>
      </c>
      <c r="AC62" s="34">
        <v>38372</v>
      </c>
      <c r="AD62" s="34"/>
      <c r="AE62" s="34"/>
      <c r="AF62" s="34">
        <v>38429</v>
      </c>
      <c r="AG62" s="25" t="s">
        <v>42</v>
      </c>
      <c r="AH62" s="39">
        <v>38660</v>
      </c>
      <c r="AI62" s="39">
        <v>38873</v>
      </c>
      <c r="AJ62" s="39">
        <v>38873</v>
      </c>
      <c r="AK62" s="39">
        <f>AJ62+3</f>
        <v>38876</v>
      </c>
      <c r="AL62" s="34">
        <v>38874</v>
      </c>
      <c r="AM62" s="34"/>
      <c r="AN62" s="34">
        <v>39008</v>
      </c>
      <c r="AO62" s="34"/>
      <c r="AP62" s="29" t="s">
        <v>42</v>
      </c>
      <c r="AQ62" s="28" t="s">
        <v>171</v>
      </c>
      <c r="AR62" s="28" t="s">
        <v>183</v>
      </c>
      <c r="AS62" s="70" t="s">
        <v>618</v>
      </c>
      <c r="AT62" s="61" t="s">
        <v>644</v>
      </c>
    </row>
    <row r="63" spans="1:46" ht="60" customHeight="1">
      <c r="A63" s="9">
        <v>61</v>
      </c>
      <c r="B63" s="29">
        <v>48</v>
      </c>
      <c r="C63" s="10">
        <v>70</v>
      </c>
      <c r="D63" s="10">
        <v>1</v>
      </c>
      <c r="E63" s="10">
        <v>1</v>
      </c>
      <c r="F63" s="26" t="s">
        <v>68</v>
      </c>
      <c r="G63" s="28" t="s">
        <v>227</v>
      </c>
      <c r="H63" s="28" t="s">
        <v>228</v>
      </c>
      <c r="I63" s="28" t="s">
        <v>385</v>
      </c>
      <c r="J63" s="21" t="s">
        <v>386</v>
      </c>
      <c r="K63" s="28" t="s">
        <v>178</v>
      </c>
      <c r="L63" s="28" t="s">
        <v>335</v>
      </c>
      <c r="M63" s="28" t="s">
        <v>335</v>
      </c>
      <c r="N63" s="28" t="s">
        <v>336</v>
      </c>
      <c r="O63" s="28" t="s">
        <v>169</v>
      </c>
      <c r="P63" s="28" t="s">
        <v>337</v>
      </c>
      <c r="Q63" s="21" t="s">
        <v>282</v>
      </c>
      <c r="R63" s="28" t="s">
        <v>172</v>
      </c>
      <c r="S63" s="34">
        <v>37417</v>
      </c>
      <c r="T63" s="15">
        <v>37718</v>
      </c>
      <c r="U63" s="15">
        <v>38107</v>
      </c>
      <c r="V63" s="45" t="s">
        <v>149</v>
      </c>
      <c r="W63" s="45" t="s">
        <v>149</v>
      </c>
      <c r="X63" s="15">
        <v>38257</v>
      </c>
      <c r="Y63" s="15" t="str">
        <f>"NA"</f>
        <v>NA</v>
      </c>
      <c r="Z63" s="34">
        <v>37922</v>
      </c>
      <c r="AA63" s="39">
        <v>38268</v>
      </c>
      <c r="AB63" s="39">
        <v>38335</v>
      </c>
      <c r="AC63" s="34">
        <v>38335</v>
      </c>
      <c r="AD63" s="34">
        <v>38724</v>
      </c>
      <c r="AE63" s="34"/>
      <c r="AF63" s="34">
        <v>38764</v>
      </c>
      <c r="AG63" s="25" t="s">
        <v>42</v>
      </c>
      <c r="AH63" s="39">
        <v>38883</v>
      </c>
      <c r="AI63" s="39">
        <v>38915</v>
      </c>
      <c r="AJ63" s="39">
        <v>38915</v>
      </c>
      <c r="AK63" s="39">
        <f>AJ63+3</f>
        <v>38918</v>
      </c>
      <c r="AL63" s="34">
        <v>38915</v>
      </c>
      <c r="AM63" s="34">
        <v>39097</v>
      </c>
      <c r="AN63" s="34">
        <v>39107</v>
      </c>
      <c r="AO63" s="34" t="s">
        <v>700</v>
      </c>
      <c r="AP63" s="32"/>
      <c r="AQ63" s="28" t="s">
        <v>197</v>
      </c>
      <c r="AR63" s="28" t="s">
        <v>537</v>
      </c>
      <c r="AS63" s="70" t="s">
        <v>614</v>
      </c>
      <c r="AT63" s="61" t="s">
        <v>636</v>
      </c>
    </row>
    <row r="64" spans="1:46" ht="60" customHeight="1">
      <c r="A64" s="9">
        <v>62</v>
      </c>
      <c r="B64" s="29">
        <v>67</v>
      </c>
      <c r="C64" s="10">
        <v>72</v>
      </c>
      <c r="D64" s="10">
        <v>1</v>
      </c>
      <c r="E64" s="10">
        <v>1</v>
      </c>
      <c r="F64" s="26" t="s">
        <v>138</v>
      </c>
      <c r="G64" s="28" t="s">
        <v>378</v>
      </c>
      <c r="H64" s="28" t="s">
        <v>194</v>
      </c>
      <c r="I64" s="28" t="s">
        <v>387</v>
      </c>
      <c r="J64" s="21" t="s">
        <v>388</v>
      </c>
      <c r="K64" s="28" t="s">
        <v>178</v>
      </c>
      <c r="L64" s="28" t="s">
        <v>223</v>
      </c>
      <c r="M64" s="28" t="s">
        <v>180</v>
      </c>
      <c r="N64" s="28" t="s">
        <v>224</v>
      </c>
      <c r="O64" s="28" t="s">
        <v>169</v>
      </c>
      <c r="P64" s="28" t="s">
        <v>225</v>
      </c>
      <c r="Q64" s="21" t="s">
        <v>276</v>
      </c>
      <c r="R64" s="28" t="s">
        <v>286</v>
      </c>
      <c r="S64" s="34">
        <v>36963</v>
      </c>
      <c r="T64" s="15">
        <v>37368</v>
      </c>
      <c r="U64" s="45">
        <v>37448</v>
      </c>
      <c r="V64" s="45">
        <v>37064</v>
      </c>
      <c r="W64" s="45">
        <f>V64+4</f>
        <v>37068</v>
      </c>
      <c r="X64" s="20" t="s">
        <v>42</v>
      </c>
      <c r="Y64" s="15" t="str">
        <f>"NA"</f>
        <v>NA</v>
      </c>
      <c r="Z64" s="34">
        <v>37957</v>
      </c>
      <c r="AA64" s="39">
        <v>38281</v>
      </c>
      <c r="AB64" s="39">
        <v>38064</v>
      </c>
      <c r="AC64" s="34">
        <v>38390</v>
      </c>
      <c r="AD64" s="34">
        <v>38092</v>
      </c>
      <c r="AE64" s="34"/>
      <c r="AF64" s="34">
        <v>38400</v>
      </c>
      <c r="AG64" s="25" t="s">
        <v>42</v>
      </c>
      <c r="AH64" s="39">
        <v>38450</v>
      </c>
      <c r="AI64" s="39">
        <f>AL64</f>
        <v>38581</v>
      </c>
      <c r="AJ64" s="39">
        <v>38581</v>
      </c>
      <c r="AK64" s="39">
        <f>AJ64+3</f>
        <v>38584</v>
      </c>
      <c r="AL64" s="34">
        <v>38581</v>
      </c>
      <c r="AM64" s="34"/>
      <c r="AN64" s="34">
        <v>38796</v>
      </c>
      <c r="AO64" s="34" t="s">
        <v>700</v>
      </c>
      <c r="AP64" s="32"/>
      <c r="AQ64" s="28" t="s">
        <v>197</v>
      </c>
      <c r="AR64" s="28" t="s">
        <v>253</v>
      </c>
      <c r="AS64" s="70" t="s">
        <v>621</v>
      </c>
      <c r="AT64" s="61" t="s">
        <v>574</v>
      </c>
    </row>
    <row r="65" spans="1:46" ht="60" customHeight="1">
      <c r="A65" s="9">
        <v>63</v>
      </c>
      <c r="B65" s="29">
        <v>68</v>
      </c>
      <c r="C65" s="10">
        <v>59</v>
      </c>
      <c r="D65" s="10">
        <v>1</v>
      </c>
      <c r="E65" s="10">
        <v>1</v>
      </c>
      <c r="F65" s="26" t="s">
        <v>69</v>
      </c>
      <c r="G65" s="28" t="s">
        <v>321</v>
      </c>
      <c r="H65" s="28" t="s">
        <v>322</v>
      </c>
      <c r="I65" s="28" t="s">
        <v>389</v>
      </c>
      <c r="J65" s="21" t="s">
        <v>390</v>
      </c>
      <c r="K65" s="28" t="s">
        <v>178</v>
      </c>
      <c r="L65" s="28" t="s">
        <v>223</v>
      </c>
      <c r="M65" s="28" t="s">
        <v>180</v>
      </c>
      <c r="N65" s="28" t="s">
        <v>224</v>
      </c>
      <c r="O65" s="28" t="s">
        <v>169</v>
      </c>
      <c r="P65" s="28" t="s">
        <v>225</v>
      </c>
      <c r="Q65" s="21" t="s">
        <v>210</v>
      </c>
      <c r="R65" s="28" t="s">
        <v>175</v>
      </c>
      <c r="S65" s="34">
        <v>37091</v>
      </c>
      <c r="T65" s="15">
        <v>37378</v>
      </c>
      <c r="U65" s="45">
        <v>37546</v>
      </c>
      <c r="V65" s="45" t="s">
        <v>149</v>
      </c>
      <c r="W65" s="45">
        <v>37822</v>
      </c>
      <c r="X65" s="15">
        <v>38309</v>
      </c>
      <c r="Y65" s="15" t="str">
        <f>"NA"</f>
        <v>NA</v>
      </c>
      <c r="Z65" s="34">
        <v>37958</v>
      </c>
      <c r="AA65" s="34">
        <v>38288</v>
      </c>
      <c r="AB65" s="39">
        <v>38450</v>
      </c>
      <c r="AC65" s="34">
        <v>38405</v>
      </c>
      <c r="AD65" s="34">
        <v>38442</v>
      </c>
      <c r="AE65" s="34"/>
      <c r="AF65" s="34">
        <v>38442</v>
      </c>
      <c r="AG65" s="25" t="s">
        <v>42</v>
      </c>
      <c r="AH65" s="39">
        <v>38539</v>
      </c>
      <c r="AI65" s="39">
        <f>AL65</f>
        <v>38637</v>
      </c>
      <c r="AJ65" s="39">
        <v>38637</v>
      </c>
      <c r="AK65" s="39">
        <v>38632</v>
      </c>
      <c r="AL65" s="34">
        <v>38637</v>
      </c>
      <c r="AM65" s="34"/>
      <c r="AN65" s="34">
        <v>38946</v>
      </c>
      <c r="AO65" s="34" t="s">
        <v>700</v>
      </c>
      <c r="AP65" s="32"/>
      <c r="AQ65" s="28" t="s">
        <v>197</v>
      </c>
      <c r="AR65" s="28" t="s">
        <v>211</v>
      </c>
      <c r="AS65" s="70" t="s">
        <v>613</v>
      </c>
      <c r="AT65" s="61" t="s">
        <v>632</v>
      </c>
    </row>
    <row r="66" spans="1:46" ht="60" customHeight="1">
      <c r="A66" s="9">
        <v>65</v>
      </c>
      <c r="B66" s="29">
        <v>70</v>
      </c>
      <c r="C66" s="10">
        <v>71</v>
      </c>
      <c r="D66" s="10">
        <v>1</v>
      </c>
      <c r="E66" s="10">
        <v>1</v>
      </c>
      <c r="F66" s="26" t="s">
        <v>139</v>
      </c>
      <c r="G66" s="28" t="s">
        <v>358</v>
      </c>
      <c r="H66" s="28" t="s">
        <v>236</v>
      </c>
      <c r="I66" s="28" t="s">
        <v>391</v>
      </c>
      <c r="J66" s="21" t="s">
        <v>392</v>
      </c>
      <c r="K66" s="28" t="s">
        <v>178</v>
      </c>
      <c r="L66" s="28" t="s">
        <v>223</v>
      </c>
      <c r="M66" s="28" t="s">
        <v>180</v>
      </c>
      <c r="N66" s="28" t="s">
        <v>224</v>
      </c>
      <c r="O66" s="28" t="s">
        <v>169</v>
      </c>
      <c r="P66" s="28" t="s">
        <v>225</v>
      </c>
      <c r="Q66" s="28" t="s">
        <v>282</v>
      </c>
      <c r="R66" s="28" t="s">
        <v>175</v>
      </c>
      <c r="S66" s="34">
        <v>36794</v>
      </c>
      <c r="T66" s="34">
        <v>37326</v>
      </c>
      <c r="U66" s="39">
        <v>36718</v>
      </c>
      <c r="V66" s="39">
        <v>37025</v>
      </c>
      <c r="W66" s="39">
        <f>V66+3</f>
        <v>37028</v>
      </c>
      <c r="X66" s="31" t="s">
        <v>42</v>
      </c>
      <c r="Y66" s="34" t="str">
        <f>"NA"</f>
        <v>NA</v>
      </c>
      <c r="Z66" s="34">
        <f>AA66-45</f>
        <v>38257</v>
      </c>
      <c r="AA66" s="39">
        <v>38302</v>
      </c>
      <c r="AB66" s="39">
        <v>38478</v>
      </c>
      <c r="AC66" s="34">
        <v>38422</v>
      </c>
      <c r="AD66" s="34">
        <v>38478</v>
      </c>
      <c r="AE66" s="34"/>
      <c r="AF66" s="34">
        <v>38597</v>
      </c>
      <c r="AG66" s="25" t="s">
        <v>42</v>
      </c>
      <c r="AH66" s="39">
        <v>38862</v>
      </c>
      <c r="AI66" s="39">
        <v>38862</v>
      </c>
      <c r="AJ66" s="39">
        <v>38862</v>
      </c>
      <c r="AK66" s="39">
        <v>38901</v>
      </c>
      <c r="AL66" s="34">
        <v>38862</v>
      </c>
      <c r="AM66" s="34"/>
      <c r="AN66" s="34">
        <v>38918</v>
      </c>
      <c r="AO66" s="34" t="s">
        <v>700</v>
      </c>
      <c r="AP66" s="32"/>
      <c r="AQ66" s="28" t="s">
        <v>197</v>
      </c>
      <c r="AR66" s="36" t="s">
        <v>296</v>
      </c>
      <c r="AS66" s="70" t="s">
        <v>615</v>
      </c>
      <c r="AT66" s="61" t="s">
        <v>638</v>
      </c>
    </row>
    <row r="67" spans="1:46" ht="60" customHeight="1">
      <c r="A67" s="9">
        <v>66</v>
      </c>
      <c r="B67" s="29">
        <v>71</v>
      </c>
      <c r="C67" s="10">
        <v>76</v>
      </c>
      <c r="D67" s="10">
        <v>1</v>
      </c>
      <c r="E67" s="10">
        <v>1</v>
      </c>
      <c r="F67" s="26" t="s">
        <v>70</v>
      </c>
      <c r="G67" s="28" t="s">
        <v>361</v>
      </c>
      <c r="H67" s="28" t="s">
        <v>228</v>
      </c>
      <c r="I67" s="28" t="s">
        <v>393</v>
      </c>
      <c r="J67" s="21" t="s">
        <v>394</v>
      </c>
      <c r="K67" s="28" t="s">
        <v>178</v>
      </c>
      <c r="L67" s="28" t="s">
        <v>335</v>
      </c>
      <c r="M67" s="28" t="s">
        <v>335</v>
      </c>
      <c r="N67" s="28" t="s">
        <v>336</v>
      </c>
      <c r="O67" s="28" t="s">
        <v>169</v>
      </c>
      <c r="P67" s="28" t="s">
        <v>337</v>
      </c>
      <c r="Q67" s="21" t="s">
        <v>283</v>
      </c>
      <c r="R67" s="28" t="s">
        <v>445</v>
      </c>
      <c r="S67" s="34">
        <v>36984</v>
      </c>
      <c r="T67" s="15">
        <v>37652</v>
      </c>
      <c r="U67" s="45">
        <v>37698</v>
      </c>
      <c r="V67" s="45" t="s">
        <v>149</v>
      </c>
      <c r="W67" s="45" t="s">
        <v>149</v>
      </c>
      <c r="X67" s="42" t="s">
        <v>528</v>
      </c>
      <c r="Y67" s="15" t="str">
        <f>"NA"</f>
        <v>NA</v>
      </c>
      <c r="Z67" s="34">
        <v>37964</v>
      </c>
      <c r="AA67" s="39">
        <v>38323</v>
      </c>
      <c r="AB67" s="39">
        <v>38426</v>
      </c>
      <c r="AC67" s="34">
        <v>38426</v>
      </c>
      <c r="AD67" s="34">
        <v>38611</v>
      </c>
      <c r="AE67" s="34"/>
      <c r="AF67" s="34">
        <v>38618</v>
      </c>
      <c r="AG67" s="25" t="s">
        <v>42</v>
      </c>
      <c r="AH67" s="39">
        <v>38633</v>
      </c>
      <c r="AI67" s="39">
        <f>AL67</f>
        <v>38651</v>
      </c>
      <c r="AJ67" s="39">
        <f>AH67+30</f>
        <v>38663</v>
      </c>
      <c r="AK67" s="39">
        <f>AJ67+3</f>
        <v>38666</v>
      </c>
      <c r="AL67" s="34">
        <v>38651</v>
      </c>
      <c r="AM67" s="34">
        <f>AN67-12</f>
        <v>39109</v>
      </c>
      <c r="AN67" s="34">
        <v>39121</v>
      </c>
      <c r="AO67" s="34" t="s">
        <v>700</v>
      </c>
      <c r="AP67" s="32"/>
      <c r="AQ67" s="28" t="s">
        <v>197</v>
      </c>
      <c r="AR67" s="28" t="s">
        <v>537</v>
      </c>
      <c r="AS67" s="70" t="s">
        <v>614</v>
      </c>
      <c r="AT67" s="61" t="s">
        <v>665</v>
      </c>
    </row>
    <row r="68" spans="1:46" ht="60" customHeight="1">
      <c r="A68" s="9">
        <v>81</v>
      </c>
      <c r="B68" s="29">
        <v>72</v>
      </c>
      <c r="C68" s="10">
        <v>51</v>
      </c>
      <c r="D68" s="10">
        <v>1</v>
      </c>
      <c r="E68" s="10">
        <v>1</v>
      </c>
      <c r="F68" s="26" t="s">
        <v>71</v>
      </c>
      <c r="G68" s="28" t="s">
        <v>263</v>
      </c>
      <c r="H68" s="28" t="s">
        <v>264</v>
      </c>
      <c r="I68" s="28" t="s">
        <v>395</v>
      </c>
      <c r="J68" s="21" t="s">
        <v>396</v>
      </c>
      <c r="K68" s="28" t="s">
        <v>178</v>
      </c>
      <c r="L68" s="28" t="s">
        <v>186</v>
      </c>
      <c r="M68" s="28" t="s">
        <v>186</v>
      </c>
      <c r="N68" s="28" t="s">
        <v>187</v>
      </c>
      <c r="O68" s="28" t="str">
        <f>"NA"</f>
        <v>NA</v>
      </c>
      <c r="P68" s="28" t="str">
        <f>"NA"</f>
        <v>NA</v>
      </c>
      <c r="Q68" s="21" t="s">
        <v>325</v>
      </c>
      <c r="R68" s="28" t="s">
        <v>175</v>
      </c>
      <c r="S68" s="34">
        <v>36374</v>
      </c>
      <c r="T68" s="34">
        <v>36535</v>
      </c>
      <c r="U68" s="39">
        <v>36787</v>
      </c>
      <c r="V68" s="39">
        <v>37167</v>
      </c>
      <c r="W68" s="43">
        <f>V68+1</f>
        <v>37168</v>
      </c>
      <c r="X68" s="34" t="str">
        <f>"NA"</f>
        <v>NA</v>
      </c>
      <c r="Y68" s="34" t="str">
        <f>"NA"</f>
        <v>NA</v>
      </c>
      <c r="Z68" s="34">
        <v>38006</v>
      </c>
      <c r="AA68" s="39">
        <v>38412</v>
      </c>
      <c r="AB68" s="39">
        <v>38497</v>
      </c>
      <c r="AC68" s="34">
        <v>38462</v>
      </c>
      <c r="AD68" s="34">
        <v>38495</v>
      </c>
      <c r="AE68" s="34"/>
      <c r="AF68" s="34">
        <v>38495</v>
      </c>
      <c r="AG68" s="25" t="s">
        <v>42</v>
      </c>
      <c r="AH68" s="39">
        <v>38499</v>
      </c>
      <c r="AI68" s="39">
        <f>AL68</f>
        <v>38520</v>
      </c>
      <c r="AJ68" s="39">
        <v>38520</v>
      </c>
      <c r="AK68" s="39">
        <f>AA68+450</f>
        <v>38862</v>
      </c>
      <c r="AL68" s="34">
        <v>38520</v>
      </c>
      <c r="AM68" s="34"/>
      <c r="AN68" s="34">
        <v>38551</v>
      </c>
      <c r="AO68" s="34"/>
      <c r="AP68" s="32"/>
      <c r="AQ68" s="28" t="s">
        <v>197</v>
      </c>
      <c r="AR68" s="28" t="s">
        <v>326</v>
      </c>
      <c r="AS68" s="72" t="s">
        <v>612</v>
      </c>
      <c r="AT68" s="61" t="s">
        <v>567</v>
      </c>
    </row>
    <row r="69" spans="1:46" ht="60" customHeight="1">
      <c r="A69" s="9">
        <v>68</v>
      </c>
      <c r="B69" s="29" t="s">
        <v>583</v>
      </c>
      <c r="C69" s="10">
        <v>57</v>
      </c>
      <c r="D69" s="10">
        <v>1</v>
      </c>
      <c r="E69" s="10">
        <v>1</v>
      </c>
      <c r="F69" s="26" t="s">
        <v>72</v>
      </c>
      <c r="G69" s="28" t="s">
        <v>397</v>
      </c>
      <c r="H69" s="28" t="s">
        <v>322</v>
      </c>
      <c r="I69" s="28" t="s">
        <v>398</v>
      </c>
      <c r="J69" s="21" t="s">
        <v>399</v>
      </c>
      <c r="K69" s="28" t="s">
        <v>165</v>
      </c>
      <c r="L69" s="28" t="s">
        <v>332</v>
      </c>
      <c r="M69" s="28" t="s">
        <v>167</v>
      </c>
      <c r="N69" s="28" t="s">
        <v>168</v>
      </c>
      <c r="O69" s="28" t="s">
        <v>169</v>
      </c>
      <c r="P69" s="28" t="s">
        <v>170</v>
      </c>
      <c r="Q69" s="21" t="s">
        <v>202</v>
      </c>
      <c r="R69" s="28" t="s">
        <v>175</v>
      </c>
      <c r="S69" s="34">
        <v>37047</v>
      </c>
      <c r="T69" s="15">
        <v>37518</v>
      </c>
      <c r="U69" s="45">
        <v>37908</v>
      </c>
      <c r="V69" s="45" t="s">
        <v>149</v>
      </c>
      <c r="W69" s="45" t="s">
        <v>149</v>
      </c>
      <c r="X69" s="15">
        <v>38464</v>
      </c>
      <c r="Y69" s="15" t="str">
        <f>"NA"</f>
        <v>NA</v>
      </c>
      <c r="Z69" s="34">
        <v>38007</v>
      </c>
      <c r="AA69" s="39">
        <v>38450</v>
      </c>
      <c r="AB69" s="39">
        <v>38504</v>
      </c>
      <c r="AC69" s="34">
        <v>38504</v>
      </c>
      <c r="AD69" s="34">
        <v>38569</v>
      </c>
      <c r="AE69" s="34"/>
      <c r="AF69" s="34">
        <v>38575</v>
      </c>
      <c r="AG69" s="25" t="s">
        <v>42</v>
      </c>
      <c r="AH69" s="39">
        <v>38743</v>
      </c>
      <c r="AI69" s="39">
        <v>38813</v>
      </c>
      <c r="AJ69" s="39">
        <v>38813</v>
      </c>
      <c r="AK69" s="39">
        <v>38868</v>
      </c>
      <c r="AL69" s="34">
        <v>38910</v>
      </c>
      <c r="AM69" s="34">
        <v>39097</v>
      </c>
      <c r="AN69" s="34">
        <v>39107</v>
      </c>
      <c r="AO69" s="34" t="s">
        <v>700</v>
      </c>
      <c r="AP69" s="32"/>
      <c r="AQ69" s="28" t="s">
        <v>197</v>
      </c>
      <c r="AR69" s="28" t="s">
        <v>211</v>
      </c>
      <c r="AS69" s="70" t="s">
        <v>613</v>
      </c>
      <c r="AT69" s="61" t="s">
        <v>634</v>
      </c>
    </row>
    <row r="70" spans="1:46" ht="60" customHeight="1">
      <c r="A70" s="9">
        <v>74</v>
      </c>
      <c r="B70" s="29">
        <v>37</v>
      </c>
      <c r="C70" s="10">
        <v>53</v>
      </c>
      <c r="D70" s="10">
        <v>1</v>
      </c>
      <c r="E70" s="10">
        <v>1</v>
      </c>
      <c r="F70" s="26" t="s">
        <v>73</v>
      </c>
      <c r="G70" s="28" t="s">
        <v>207</v>
      </c>
      <c r="H70" s="28" t="s">
        <v>162</v>
      </c>
      <c r="I70" s="28" t="s">
        <v>400</v>
      </c>
      <c r="J70" s="21" t="s">
        <v>401</v>
      </c>
      <c r="K70" s="28" t="s">
        <v>165</v>
      </c>
      <c r="L70" s="28" t="s">
        <v>280</v>
      </c>
      <c r="M70" s="28" t="s">
        <v>281</v>
      </c>
      <c r="N70" s="28" t="s">
        <v>224</v>
      </c>
      <c r="O70" s="28" t="s">
        <v>169</v>
      </c>
      <c r="P70" s="28" t="s">
        <v>225</v>
      </c>
      <c r="Q70" s="21" t="s">
        <v>218</v>
      </c>
      <c r="R70" s="28" t="s">
        <v>175</v>
      </c>
      <c r="S70" s="34">
        <v>36983</v>
      </c>
      <c r="T70" s="34">
        <v>37067</v>
      </c>
      <c r="U70" s="39">
        <v>37509</v>
      </c>
      <c r="V70" s="39">
        <v>37200</v>
      </c>
      <c r="W70" s="39">
        <f>V70+6</f>
        <v>37206</v>
      </c>
      <c r="X70" s="31" t="s">
        <v>42</v>
      </c>
      <c r="Y70" s="34" t="str">
        <f>"NA"</f>
        <v>NA</v>
      </c>
      <c r="Z70" s="34">
        <f>AA70-45</f>
        <v>38418</v>
      </c>
      <c r="AA70" s="39">
        <v>38463</v>
      </c>
      <c r="AB70" s="39">
        <v>38534</v>
      </c>
      <c r="AC70" s="34">
        <v>38534</v>
      </c>
      <c r="AD70" s="34">
        <v>38755</v>
      </c>
      <c r="AE70" s="34"/>
      <c r="AF70" s="34">
        <v>38622</v>
      </c>
      <c r="AG70" s="25" t="s">
        <v>42</v>
      </c>
      <c r="AH70" s="39">
        <v>38822</v>
      </c>
      <c r="AI70" s="39">
        <v>38853</v>
      </c>
      <c r="AJ70" s="39">
        <v>38853</v>
      </c>
      <c r="AK70" s="39">
        <f>AJ70+3</f>
        <v>38856</v>
      </c>
      <c r="AL70" s="39">
        <v>38853</v>
      </c>
      <c r="AM70" s="34">
        <v>39126</v>
      </c>
      <c r="AN70" s="34">
        <v>39135</v>
      </c>
      <c r="AO70" s="34" t="s">
        <v>700</v>
      </c>
      <c r="AP70" s="32"/>
      <c r="AQ70" s="28" t="s">
        <v>197</v>
      </c>
      <c r="AR70" s="28" t="s">
        <v>234</v>
      </c>
      <c r="AS70" s="70" t="s">
        <v>619</v>
      </c>
      <c r="AT70" s="61" t="s">
        <v>649</v>
      </c>
    </row>
    <row r="71" spans="1:46" ht="60" customHeight="1">
      <c r="A71" s="9">
        <v>64</v>
      </c>
      <c r="B71" s="29">
        <v>75</v>
      </c>
      <c r="C71" s="10">
        <v>58</v>
      </c>
      <c r="D71" s="10">
        <v>1</v>
      </c>
      <c r="E71" s="10">
        <v>1</v>
      </c>
      <c r="F71" s="26" t="s">
        <v>74</v>
      </c>
      <c r="G71" s="28" t="s">
        <v>305</v>
      </c>
      <c r="H71" s="28" t="s">
        <v>204</v>
      </c>
      <c r="I71" s="28" t="s">
        <v>402</v>
      </c>
      <c r="J71" s="21" t="s">
        <v>403</v>
      </c>
      <c r="K71" s="28" t="s">
        <v>178</v>
      </c>
      <c r="L71" s="28" t="s">
        <v>223</v>
      </c>
      <c r="M71" s="28" t="s">
        <v>180</v>
      </c>
      <c r="N71" s="28" t="s">
        <v>224</v>
      </c>
      <c r="O71" s="28" t="s">
        <v>169</v>
      </c>
      <c r="P71" s="28" t="s">
        <v>225</v>
      </c>
      <c r="Q71" s="21" t="s">
        <v>283</v>
      </c>
      <c r="R71" s="28" t="s">
        <v>523</v>
      </c>
      <c r="S71" s="34">
        <v>36951</v>
      </c>
      <c r="T71" s="34">
        <v>37481</v>
      </c>
      <c r="U71" s="39">
        <v>37587</v>
      </c>
      <c r="V71" s="39">
        <v>37287</v>
      </c>
      <c r="W71" s="39">
        <f>V71+4</f>
        <v>37291</v>
      </c>
      <c r="X71" s="31" t="s">
        <v>42</v>
      </c>
      <c r="Y71" s="34" t="str">
        <f>"NA"</f>
        <v>NA</v>
      </c>
      <c r="Z71" s="34">
        <v>38020</v>
      </c>
      <c r="AA71" s="39">
        <v>38477</v>
      </c>
      <c r="AB71" s="39">
        <v>38580</v>
      </c>
      <c r="AC71" s="31" t="s">
        <v>42</v>
      </c>
      <c r="AD71" s="34">
        <v>38177</v>
      </c>
      <c r="AE71" s="34"/>
      <c r="AF71" s="34">
        <v>38597</v>
      </c>
      <c r="AG71" s="25" t="s">
        <v>42</v>
      </c>
      <c r="AH71" s="39">
        <v>38629</v>
      </c>
      <c r="AI71" s="39">
        <v>38911</v>
      </c>
      <c r="AJ71" s="39">
        <v>38911</v>
      </c>
      <c r="AK71" s="39">
        <f>AJ71+3</f>
        <v>38914</v>
      </c>
      <c r="AL71" s="34">
        <v>38911</v>
      </c>
      <c r="AM71" s="34">
        <f>AN71-12</f>
        <v>39036</v>
      </c>
      <c r="AN71" s="34">
        <v>39048</v>
      </c>
      <c r="AO71" s="34" t="s">
        <v>702</v>
      </c>
      <c r="AP71" s="32" t="s">
        <v>147</v>
      </c>
      <c r="AQ71" s="28" t="s">
        <v>197</v>
      </c>
      <c r="AR71" s="28" t="s">
        <v>183</v>
      </c>
      <c r="AS71" s="70" t="s">
        <v>618</v>
      </c>
      <c r="AT71" s="83" t="s">
        <v>692</v>
      </c>
    </row>
    <row r="72" spans="1:46" ht="60" customHeight="1">
      <c r="A72" s="9">
        <v>75</v>
      </c>
      <c r="B72" s="29">
        <v>73</v>
      </c>
      <c r="C72" s="10">
        <v>68</v>
      </c>
      <c r="D72" s="10">
        <v>1</v>
      </c>
      <c r="E72" s="10">
        <v>1</v>
      </c>
      <c r="F72" s="26" t="s">
        <v>75</v>
      </c>
      <c r="G72" s="28" t="s">
        <v>361</v>
      </c>
      <c r="H72" s="28" t="s">
        <v>228</v>
      </c>
      <c r="I72" s="28" t="s">
        <v>404</v>
      </c>
      <c r="J72" s="21" t="s">
        <v>405</v>
      </c>
      <c r="K72" s="28" t="s">
        <v>178</v>
      </c>
      <c r="L72" s="28" t="s">
        <v>335</v>
      </c>
      <c r="M72" s="28" t="s">
        <v>335</v>
      </c>
      <c r="N72" s="28" t="s">
        <v>336</v>
      </c>
      <c r="O72" s="28" t="s">
        <v>169</v>
      </c>
      <c r="P72" s="28" t="s">
        <v>337</v>
      </c>
      <c r="Q72" s="21" t="s">
        <v>295</v>
      </c>
      <c r="R72" s="28" t="s">
        <v>473</v>
      </c>
      <c r="S72" s="34">
        <v>37448</v>
      </c>
      <c r="T72" s="34">
        <v>37769</v>
      </c>
      <c r="U72" s="34">
        <v>37683</v>
      </c>
      <c r="V72" s="39" t="s">
        <v>149</v>
      </c>
      <c r="W72" s="45" t="s">
        <v>149</v>
      </c>
      <c r="X72" s="20">
        <f>""</f>
      </c>
      <c r="Y72" s="15" t="str">
        <f>"NA"</f>
        <v>NA</v>
      </c>
      <c r="Z72" s="34">
        <v>38048</v>
      </c>
      <c r="AA72" s="39">
        <v>38492</v>
      </c>
      <c r="AB72" s="39">
        <v>38665</v>
      </c>
      <c r="AC72" s="34">
        <v>38665</v>
      </c>
      <c r="AD72" s="34"/>
      <c r="AE72" s="34"/>
      <c r="AF72" s="34">
        <v>38743</v>
      </c>
      <c r="AG72" s="25" t="s">
        <v>42</v>
      </c>
      <c r="AH72" s="39">
        <v>38786</v>
      </c>
      <c r="AI72" s="39">
        <f>AL72</f>
        <v>38804</v>
      </c>
      <c r="AJ72" s="39">
        <v>38804</v>
      </c>
      <c r="AK72" s="39">
        <f>AJ72+3</f>
        <v>38807</v>
      </c>
      <c r="AL72" s="34">
        <v>38804</v>
      </c>
      <c r="AM72" s="34"/>
      <c r="AN72" s="34">
        <v>38960</v>
      </c>
      <c r="AO72" s="34" t="s">
        <v>702</v>
      </c>
      <c r="AP72" s="32"/>
      <c r="AQ72" s="28" t="s">
        <v>197</v>
      </c>
      <c r="AR72" s="28" t="s">
        <v>537</v>
      </c>
      <c r="AS72" s="70" t="s">
        <v>614</v>
      </c>
      <c r="AT72" s="83" t="s">
        <v>663</v>
      </c>
    </row>
    <row r="73" spans="1:46" ht="60" customHeight="1">
      <c r="A73" s="9">
        <v>72</v>
      </c>
      <c r="B73" s="29">
        <v>76</v>
      </c>
      <c r="C73" s="10">
        <v>61</v>
      </c>
      <c r="D73" s="10">
        <v>1</v>
      </c>
      <c r="E73" s="10">
        <v>1</v>
      </c>
      <c r="F73" s="26" t="s">
        <v>76</v>
      </c>
      <c r="G73" s="28" t="s">
        <v>373</v>
      </c>
      <c r="H73" s="28" t="s">
        <v>322</v>
      </c>
      <c r="I73" s="28" t="s">
        <v>406</v>
      </c>
      <c r="J73" s="21" t="s">
        <v>407</v>
      </c>
      <c r="K73" s="28" t="s">
        <v>165</v>
      </c>
      <c r="L73" s="28" t="s">
        <v>180</v>
      </c>
      <c r="M73" s="28" t="s">
        <v>180</v>
      </c>
      <c r="N73" s="28" t="s">
        <v>353</v>
      </c>
      <c r="O73" s="28" t="s">
        <v>169</v>
      </c>
      <c r="P73" s="28" t="s">
        <v>225</v>
      </c>
      <c r="Q73" s="21" t="s">
        <v>210</v>
      </c>
      <c r="R73" s="28" t="s">
        <v>175</v>
      </c>
      <c r="S73" s="34">
        <v>37082</v>
      </c>
      <c r="T73" s="15">
        <v>37453</v>
      </c>
      <c r="U73" s="45">
        <v>37558</v>
      </c>
      <c r="V73" s="45" t="s">
        <v>149</v>
      </c>
      <c r="W73" s="45" t="s">
        <v>149</v>
      </c>
      <c r="X73" s="15">
        <v>38534</v>
      </c>
      <c r="Y73" s="15" t="str">
        <f>"NA"</f>
        <v>NA</v>
      </c>
      <c r="Z73" s="34">
        <v>38057</v>
      </c>
      <c r="AA73" s="39">
        <v>38518</v>
      </c>
      <c r="AB73" s="39">
        <v>38602</v>
      </c>
      <c r="AC73" s="34" t="s">
        <v>42</v>
      </c>
      <c r="AD73" s="34">
        <v>38425</v>
      </c>
      <c r="AE73" s="34"/>
      <c r="AF73" s="34">
        <v>38632</v>
      </c>
      <c r="AG73" s="25" t="s">
        <v>42</v>
      </c>
      <c r="AH73" s="39">
        <v>38694</v>
      </c>
      <c r="AI73" s="39">
        <v>38758</v>
      </c>
      <c r="AJ73" s="39">
        <v>38758</v>
      </c>
      <c r="AK73" s="39">
        <f>AJ73+3</f>
        <v>38761</v>
      </c>
      <c r="AL73" s="34">
        <v>38761</v>
      </c>
      <c r="AM73" s="34"/>
      <c r="AN73" s="34">
        <v>38960</v>
      </c>
      <c r="AO73" s="34" t="s">
        <v>700</v>
      </c>
      <c r="AP73" s="32"/>
      <c r="AQ73" s="28" t="s">
        <v>197</v>
      </c>
      <c r="AR73" s="28" t="s">
        <v>211</v>
      </c>
      <c r="AS73" s="70" t="s">
        <v>613</v>
      </c>
      <c r="AT73" s="83" t="s">
        <v>597</v>
      </c>
    </row>
    <row r="74" spans="1:46" ht="60" customHeight="1">
      <c r="A74" s="9">
        <v>71</v>
      </c>
      <c r="B74" s="29">
        <v>74</v>
      </c>
      <c r="C74" s="10">
        <v>63</v>
      </c>
      <c r="D74" s="10">
        <v>1</v>
      </c>
      <c r="E74" s="10">
        <v>1</v>
      </c>
      <c r="F74" s="26" t="s">
        <v>77</v>
      </c>
      <c r="G74" s="28" t="s">
        <v>408</v>
      </c>
      <c r="H74" s="28" t="s">
        <v>204</v>
      </c>
      <c r="I74" s="28" t="s">
        <v>409</v>
      </c>
      <c r="J74" s="21" t="s">
        <v>410</v>
      </c>
      <c r="K74" s="28" t="s">
        <v>178</v>
      </c>
      <c r="L74" s="28" t="s">
        <v>180</v>
      </c>
      <c r="M74" s="28" t="s">
        <v>180</v>
      </c>
      <c r="N74" s="28" t="s">
        <v>353</v>
      </c>
      <c r="O74" s="28" t="s">
        <v>169</v>
      </c>
      <c r="P74" s="28" t="s">
        <v>225</v>
      </c>
      <c r="Q74" s="21" t="s">
        <v>247</v>
      </c>
      <c r="R74" s="28" t="s">
        <v>295</v>
      </c>
      <c r="S74" s="34">
        <v>36942</v>
      </c>
      <c r="T74" s="34">
        <v>37540</v>
      </c>
      <c r="U74" s="39">
        <v>37607</v>
      </c>
      <c r="V74" s="39">
        <v>37421</v>
      </c>
      <c r="W74" s="39">
        <f>V74+3</f>
        <v>37424</v>
      </c>
      <c r="X74" s="31" t="s">
        <v>42</v>
      </c>
      <c r="Y74" s="34" t="str">
        <f>"NA"</f>
        <v>NA</v>
      </c>
      <c r="Z74" s="34">
        <v>38069</v>
      </c>
      <c r="AA74" s="39">
        <v>38531</v>
      </c>
      <c r="AB74" s="39">
        <v>38544</v>
      </c>
      <c r="AC74" s="34">
        <v>38544</v>
      </c>
      <c r="AD74" s="34">
        <v>38415</v>
      </c>
      <c r="AE74" s="34"/>
      <c r="AF74" s="34">
        <v>38575</v>
      </c>
      <c r="AG74" s="29" t="s">
        <v>42</v>
      </c>
      <c r="AH74" s="39">
        <v>38804</v>
      </c>
      <c r="AI74" s="39">
        <v>38827</v>
      </c>
      <c r="AJ74" s="39">
        <v>38827</v>
      </c>
      <c r="AK74" s="39">
        <v>38837</v>
      </c>
      <c r="AL74" s="34">
        <v>38827</v>
      </c>
      <c r="AM74" s="34" t="s">
        <v>147</v>
      </c>
      <c r="AN74" s="34">
        <v>39139</v>
      </c>
      <c r="AO74" s="34" t="s">
        <v>702</v>
      </c>
      <c r="AP74" s="32"/>
      <c r="AQ74" s="38">
        <f>""</f>
      </c>
      <c r="AR74" s="28" t="s">
        <v>183</v>
      </c>
      <c r="AS74" s="70" t="s">
        <v>618</v>
      </c>
      <c r="AT74" s="83" t="s">
        <v>646</v>
      </c>
    </row>
    <row r="75" spans="1:46" ht="60" customHeight="1">
      <c r="A75" s="9"/>
      <c r="B75" s="97" t="s">
        <v>593</v>
      </c>
      <c r="C75" s="10"/>
      <c r="D75" s="10">
        <v>1</v>
      </c>
      <c r="E75" s="10">
        <v>1</v>
      </c>
      <c r="F75" s="59" t="s">
        <v>532</v>
      </c>
      <c r="G75" s="28" t="s">
        <v>161</v>
      </c>
      <c r="H75" s="28" t="s">
        <v>535</v>
      </c>
      <c r="I75" s="28"/>
      <c r="J75" s="21" t="s">
        <v>580</v>
      </c>
      <c r="K75" s="28" t="s">
        <v>219</v>
      </c>
      <c r="L75" s="28" t="s">
        <v>179</v>
      </c>
      <c r="M75" s="28" t="s">
        <v>384</v>
      </c>
      <c r="N75" s="28"/>
      <c r="O75" s="28"/>
      <c r="P75" s="28"/>
      <c r="Q75" s="28" t="s">
        <v>175</v>
      </c>
      <c r="R75" s="28" t="s">
        <v>175</v>
      </c>
      <c r="S75" s="15"/>
      <c r="T75" s="44"/>
      <c r="U75" s="45"/>
      <c r="V75" s="45"/>
      <c r="W75" s="45"/>
      <c r="X75" s="15"/>
      <c r="Y75" s="15">
        <f>""</f>
      </c>
      <c r="Z75" s="34">
        <f>""</f>
      </c>
      <c r="AA75" s="39">
        <v>38561</v>
      </c>
      <c r="AB75" s="39">
        <v>38637</v>
      </c>
      <c r="AC75" s="34">
        <v>38668</v>
      </c>
      <c r="AD75" s="34" t="s">
        <v>219</v>
      </c>
      <c r="AE75" s="34"/>
      <c r="AF75" s="34" t="s">
        <v>219</v>
      </c>
      <c r="AG75" s="60" t="s">
        <v>219</v>
      </c>
      <c r="AH75" s="45" t="s">
        <v>219</v>
      </c>
      <c r="AI75" s="41" t="s">
        <v>219</v>
      </c>
      <c r="AJ75" s="41" t="s">
        <v>219</v>
      </c>
      <c r="AK75" s="41" t="s">
        <v>219</v>
      </c>
      <c r="AL75" s="31" t="s">
        <v>219</v>
      </c>
      <c r="AM75" s="31" t="s">
        <v>219</v>
      </c>
      <c r="AN75" s="31" t="s">
        <v>219</v>
      </c>
      <c r="AO75" s="31"/>
      <c r="AP75" s="32"/>
      <c r="AQ75" s="33"/>
      <c r="AR75" s="28" t="s">
        <v>304</v>
      </c>
      <c r="AS75" s="70"/>
      <c r="AT75" s="83" t="s">
        <v>696</v>
      </c>
    </row>
    <row r="76" spans="1:46" ht="60" customHeight="1">
      <c r="A76" s="9">
        <v>70</v>
      </c>
      <c r="B76" s="29">
        <v>77</v>
      </c>
      <c r="C76" s="10">
        <v>85</v>
      </c>
      <c r="D76" s="10">
        <v>1</v>
      </c>
      <c r="E76" s="10">
        <v>1</v>
      </c>
      <c r="F76" s="26" t="s">
        <v>79</v>
      </c>
      <c r="G76" s="28" t="s">
        <v>263</v>
      </c>
      <c r="H76" s="28" t="s">
        <v>264</v>
      </c>
      <c r="I76" s="28" t="s">
        <v>413</v>
      </c>
      <c r="J76" s="21" t="s">
        <v>414</v>
      </c>
      <c r="K76" s="28" t="s">
        <v>178</v>
      </c>
      <c r="L76" s="28" t="s">
        <v>335</v>
      </c>
      <c r="M76" s="28" t="s">
        <v>335</v>
      </c>
      <c r="N76" s="28" t="s">
        <v>336</v>
      </c>
      <c r="O76" s="28" t="s">
        <v>169</v>
      </c>
      <c r="P76" s="28" t="s">
        <v>337</v>
      </c>
      <c r="Q76" s="21" t="s">
        <v>325</v>
      </c>
      <c r="R76" s="28" t="s">
        <v>175</v>
      </c>
      <c r="S76" s="34">
        <v>37005</v>
      </c>
      <c r="T76" s="34">
        <v>37741</v>
      </c>
      <c r="U76" s="39">
        <v>37663</v>
      </c>
      <c r="V76" s="45" t="s">
        <v>149</v>
      </c>
      <c r="W76" s="45" t="s">
        <v>149</v>
      </c>
      <c r="X76" s="34">
        <v>38492</v>
      </c>
      <c r="Y76" s="15" t="str">
        <f>"NA"</f>
        <v>NA</v>
      </c>
      <c r="Z76" s="34">
        <v>38070</v>
      </c>
      <c r="AA76" s="39">
        <v>38582</v>
      </c>
      <c r="AB76" s="39">
        <v>38645</v>
      </c>
      <c r="AC76" s="34">
        <v>38645</v>
      </c>
      <c r="AD76" s="34">
        <v>38975</v>
      </c>
      <c r="AE76" s="34"/>
      <c r="AF76" s="34">
        <v>38982</v>
      </c>
      <c r="AG76" s="29" t="s">
        <v>42</v>
      </c>
      <c r="AH76" s="39">
        <v>38989</v>
      </c>
      <c r="AI76" s="39">
        <f>AH76+30</f>
        <v>39019</v>
      </c>
      <c r="AJ76" s="39">
        <f>AH76+30</f>
        <v>39019</v>
      </c>
      <c r="AK76" s="39">
        <v>39037</v>
      </c>
      <c r="AL76" s="34">
        <v>39021</v>
      </c>
      <c r="AM76" s="34">
        <v>39139</v>
      </c>
      <c r="AN76" s="34">
        <v>39150</v>
      </c>
      <c r="AO76" s="34" t="s">
        <v>700</v>
      </c>
      <c r="AP76" s="32"/>
      <c r="AQ76" s="28" t="s">
        <v>197</v>
      </c>
      <c r="AR76" s="28" t="s">
        <v>326</v>
      </c>
      <c r="AS76" s="70" t="s">
        <v>612</v>
      </c>
      <c r="AT76" s="83" t="s">
        <v>671</v>
      </c>
    </row>
    <row r="77" spans="1:46" ht="60" customHeight="1">
      <c r="A77" s="9">
        <v>69</v>
      </c>
      <c r="B77" s="29">
        <v>79</v>
      </c>
      <c r="C77" s="10">
        <v>54</v>
      </c>
      <c r="D77" s="10">
        <v>1</v>
      </c>
      <c r="E77" s="10">
        <v>1</v>
      </c>
      <c r="F77" s="26" t="s">
        <v>85</v>
      </c>
      <c r="G77" s="28" t="s">
        <v>203</v>
      </c>
      <c r="H77" s="28" t="s">
        <v>204</v>
      </c>
      <c r="I77" s="28" t="s">
        <v>424</v>
      </c>
      <c r="J77" s="21" t="s">
        <v>425</v>
      </c>
      <c r="K77" s="28" t="s">
        <v>178</v>
      </c>
      <c r="L77" s="28" t="s">
        <v>180</v>
      </c>
      <c r="M77" s="28" t="s">
        <v>180</v>
      </c>
      <c r="N77" s="28" t="s">
        <v>353</v>
      </c>
      <c r="O77" s="28" t="s">
        <v>169</v>
      </c>
      <c r="P77" s="28" t="s">
        <v>225</v>
      </c>
      <c r="Q77" s="21" t="s">
        <v>198</v>
      </c>
      <c r="R77" s="28" t="s">
        <v>199</v>
      </c>
      <c r="S77" s="34">
        <v>37658</v>
      </c>
      <c r="T77" s="34">
        <v>37848</v>
      </c>
      <c r="U77" s="34">
        <v>37993</v>
      </c>
      <c r="V77" s="39">
        <v>37389</v>
      </c>
      <c r="W77" s="39">
        <v>37392</v>
      </c>
      <c r="X77" s="31" t="s">
        <v>42</v>
      </c>
      <c r="Y77" s="34" t="str">
        <f>"NA"</f>
        <v>NA</v>
      </c>
      <c r="Z77" s="34">
        <v>38183</v>
      </c>
      <c r="AA77" s="39">
        <v>38596</v>
      </c>
      <c r="AB77" s="39">
        <v>38659</v>
      </c>
      <c r="AC77" s="39">
        <v>38659</v>
      </c>
      <c r="AD77" s="34">
        <v>38393</v>
      </c>
      <c r="AE77" s="34"/>
      <c r="AF77" s="34">
        <v>38776</v>
      </c>
      <c r="AG77" s="25" t="s">
        <v>42</v>
      </c>
      <c r="AH77" s="39">
        <v>38764</v>
      </c>
      <c r="AI77" s="39" t="s">
        <v>147</v>
      </c>
      <c r="AJ77" s="39">
        <f>AH77+30</f>
        <v>38794</v>
      </c>
      <c r="AK77" s="39">
        <f>AJ77+3</f>
        <v>38797</v>
      </c>
      <c r="AL77" s="34">
        <v>38803</v>
      </c>
      <c r="AM77" s="34"/>
      <c r="AN77" s="34">
        <v>38930</v>
      </c>
      <c r="AO77" s="34" t="s">
        <v>702</v>
      </c>
      <c r="AP77" s="32"/>
      <c r="AQ77" s="28" t="s">
        <v>197</v>
      </c>
      <c r="AR77" s="28" t="s">
        <v>183</v>
      </c>
      <c r="AS77" s="70" t="s">
        <v>618</v>
      </c>
      <c r="AT77" s="61" t="s">
        <v>645</v>
      </c>
    </row>
    <row r="78" spans="1:46" ht="60" customHeight="1">
      <c r="A78" s="9">
        <v>82</v>
      </c>
      <c r="B78" s="29">
        <v>80</v>
      </c>
      <c r="C78" s="10">
        <v>69</v>
      </c>
      <c r="D78" s="10">
        <v>1</v>
      </c>
      <c r="E78" s="10">
        <v>1</v>
      </c>
      <c r="F78" s="26" t="s">
        <v>81</v>
      </c>
      <c r="G78" s="28" t="s">
        <v>415</v>
      </c>
      <c r="H78" s="28" t="s">
        <v>322</v>
      </c>
      <c r="I78" s="28" t="s">
        <v>416</v>
      </c>
      <c r="J78" s="21" t="s">
        <v>417</v>
      </c>
      <c r="K78" s="28" t="s">
        <v>178</v>
      </c>
      <c r="L78" s="28" t="s">
        <v>335</v>
      </c>
      <c r="M78" s="28" t="s">
        <v>335</v>
      </c>
      <c r="N78" s="28" t="s">
        <v>336</v>
      </c>
      <c r="O78" s="28" t="s">
        <v>169</v>
      </c>
      <c r="P78" s="28" t="s">
        <v>337</v>
      </c>
      <c r="Q78" s="21" t="s">
        <v>369</v>
      </c>
      <c r="R78" s="28" t="s">
        <v>202</v>
      </c>
      <c r="S78" s="34">
        <v>37417</v>
      </c>
      <c r="T78" s="34">
        <v>37756</v>
      </c>
      <c r="U78" s="34">
        <v>38107</v>
      </c>
      <c r="V78" s="39" t="s">
        <v>149</v>
      </c>
      <c r="W78" s="39" t="s">
        <v>149</v>
      </c>
      <c r="X78" s="20">
        <f>""</f>
      </c>
      <c r="Y78" s="34" t="str">
        <f>"NA"</f>
        <v>NA</v>
      </c>
      <c r="Z78" s="34">
        <f>AA78-45</f>
        <v>38563</v>
      </c>
      <c r="AA78" s="39">
        <v>38608</v>
      </c>
      <c r="AB78" s="39">
        <v>38775</v>
      </c>
      <c r="AC78" s="21">
        <v>38775</v>
      </c>
      <c r="AD78" s="34"/>
      <c r="AE78" s="34"/>
      <c r="AF78" s="34">
        <v>38821</v>
      </c>
      <c r="AG78" s="25" t="s">
        <v>42</v>
      </c>
      <c r="AH78" s="39">
        <v>38833</v>
      </c>
      <c r="AI78" s="39">
        <v>38875</v>
      </c>
      <c r="AJ78" s="39">
        <v>38875</v>
      </c>
      <c r="AK78" s="39">
        <f>AJ78+3</f>
        <v>38878</v>
      </c>
      <c r="AL78" s="34">
        <v>38875</v>
      </c>
      <c r="AM78" s="34">
        <v>39126</v>
      </c>
      <c r="AN78" s="34">
        <v>39135</v>
      </c>
      <c r="AO78" s="34" t="s">
        <v>700</v>
      </c>
      <c r="AP78" s="32"/>
      <c r="AQ78" s="28" t="s">
        <v>197</v>
      </c>
      <c r="AR78" s="28" t="s">
        <v>211</v>
      </c>
      <c r="AS78" s="70" t="s">
        <v>613</v>
      </c>
      <c r="AT78" s="83" t="s">
        <v>633</v>
      </c>
    </row>
    <row r="79" spans="1:46" ht="60" customHeight="1">
      <c r="A79" s="9">
        <v>78</v>
      </c>
      <c r="B79" s="29">
        <v>1005</v>
      </c>
      <c r="C79" s="10">
        <v>93</v>
      </c>
      <c r="D79" s="10">
        <v>1</v>
      </c>
      <c r="E79" s="10">
        <v>1</v>
      </c>
      <c r="F79" s="26" t="s">
        <v>82</v>
      </c>
      <c r="G79" s="28" t="s">
        <v>220</v>
      </c>
      <c r="H79" s="28" t="s">
        <v>144</v>
      </c>
      <c r="I79" s="28" t="s">
        <v>419</v>
      </c>
      <c r="J79" s="21" t="s">
        <v>420</v>
      </c>
      <c r="K79" s="28" t="s">
        <v>178</v>
      </c>
      <c r="L79" s="28" t="s">
        <v>384</v>
      </c>
      <c r="M79" s="28" t="s">
        <v>384</v>
      </c>
      <c r="N79" s="28" t="str">
        <f>"NA"</f>
        <v>NA</v>
      </c>
      <c r="O79" s="28" t="str">
        <f>"NA"</f>
        <v>NA</v>
      </c>
      <c r="P79" s="28" t="str">
        <f>"NA"</f>
        <v>NA</v>
      </c>
      <c r="Q79" s="21" t="s">
        <v>239</v>
      </c>
      <c r="R79" s="28" t="s">
        <v>175</v>
      </c>
      <c r="S79" s="34" t="s">
        <v>147</v>
      </c>
      <c r="T79" s="34">
        <f>""</f>
      </c>
      <c r="U79" s="39">
        <v>37865</v>
      </c>
      <c r="V79" s="34" t="str">
        <f>"NA"</f>
        <v>NA</v>
      </c>
      <c r="W79" s="34" t="str">
        <f>"NA"</f>
        <v>NA</v>
      </c>
      <c r="X79" s="34" t="str">
        <f>"NA"</f>
        <v>NA</v>
      </c>
      <c r="Y79" s="34" t="str">
        <f>"NA"</f>
        <v>NA</v>
      </c>
      <c r="Z79" s="34" t="s">
        <v>147</v>
      </c>
      <c r="AA79" s="39">
        <v>38624</v>
      </c>
      <c r="AB79" s="39">
        <v>38700</v>
      </c>
      <c r="AC79" s="76" t="s">
        <v>42</v>
      </c>
      <c r="AD79" s="34"/>
      <c r="AE79" s="34"/>
      <c r="AF79" s="34">
        <v>38729</v>
      </c>
      <c r="AG79" s="25" t="s">
        <v>42</v>
      </c>
      <c r="AH79" s="39">
        <v>38952</v>
      </c>
      <c r="AI79" s="39">
        <f>AH79+30</f>
        <v>38982</v>
      </c>
      <c r="AJ79" s="39">
        <f>AH79+30</f>
        <v>38982</v>
      </c>
      <c r="AK79" s="39">
        <f>AJ79+3</f>
        <v>38985</v>
      </c>
      <c r="AL79" s="34">
        <v>38989</v>
      </c>
      <c r="AM79" s="20">
        <f>AN79-12</f>
        <v>39251</v>
      </c>
      <c r="AN79" s="20">
        <v>39263</v>
      </c>
      <c r="AO79" s="20" t="s">
        <v>702</v>
      </c>
      <c r="AP79" s="29" t="s">
        <v>42</v>
      </c>
      <c r="AQ79" s="28" t="s">
        <v>171</v>
      </c>
      <c r="AR79" s="28" t="s">
        <v>240</v>
      </c>
      <c r="AS79" s="70" t="s">
        <v>617</v>
      </c>
      <c r="AT79" s="61" t="s">
        <v>662</v>
      </c>
    </row>
    <row r="80" spans="1:46" ht="60" customHeight="1">
      <c r="A80" s="9">
        <v>98</v>
      </c>
      <c r="B80" s="29">
        <v>1006</v>
      </c>
      <c r="C80" s="10">
        <v>98</v>
      </c>
      <c r="D80" s="10">
        <v>1</v>
      </c>
      <c r="E80" s="10">
        <v>1</v>
      </c>
      <c r="F80" s="26" t="s">
        <v>83</v>
      </c>
      <c r="G80" s="28" t="s">
        <v>361</v>
      </c>
      <c r="H80" s="28" t="s">
        <v>228</v>
      </c>
      <c r="I80" s="28" t="s">
        <v>421</v>
      </c>
      <c r="J80" s="21" t="s">
        <v>422</v>
      </c>
      <c r="K80" s="28" t="s">
        <v>178</v>
      </c>
      <c r="L80" s="28" t="s">
        <v>384</v>
      </c>
      <c r="M80" s="28" t="s">
        <v>384</v>
      </c>
      <c r="N80" s="28" t="str">
        <f>"NA"</f>
        <v>NA</v>
      </c>
      <c r="O80" s="28" t="str">
        <f>"NA"</f>
        <v>NA</v>
      </c>
      <c r="P80" s="28" t="str">
        <f>"NA"</f>
        <v>NA</v>
      </c>
      <c r="Q80" s="21" t="s">
        <v>283</v>
      </c>
      <c r="R80" s="28" t="s">
        <v>172</v>
      </c>
      <c r="S80" s="34">
        <v>36972</v>
      </c>
      <c r="T80" s="34">
        <v>37599</v>
      </c>
      <c r="U80" s="39">
        <v>37845</v>
      </c>
      <c r="V80" s="34" t="str">
        <f>"NA"</f>
        <v>NA</v>
      </c>
      <c r="W80" s="34" t="str">
        <f>"NA"</f>
        <v>NA</v>
      </c>
      <c r="X80" s="34" t="str">
        <f>"NA"</f>
        <v>NA</v>
      </c>
      <c r="Y80" s="34" t="str">
        <f>"NA"</f>
        <v>NA</v>
      </c>
      <c r="Z80" s="34">
        <f>AA80-45</f>
        <v>38584</v>
      </c>
      <c r="AA80" s="39">
        <v>38629</v>
      </c>
      <c r="AB80" s="39">
        <v>38730</v>
      </c>
      <c r="AC80" s="21">
        <v>38730</v>
      </c>
      <c r="AD80" s="34"/>
      <c r="AE80" s="34"/>
      <c r="AF80" s="34">
        <v>38849</v>
      </c>
      <c r="AG80" s="25" t="s">
        <v>42</v>
      </c>
      <c r="AH80" s="39">
        <v>38860</v>
      </c>
      <c r="AI80" s="34">
        <v>38951</v>
      </c>
      <c r="AJ80" s="39">
        <v>38951</v>
      </c>
      <c r="AK80" s="39">
        <v>38968</v>
      </c>
      <c r="AL80" s="34">
        <v>38951</v>
      </c>
      <c r="AM80" s="34">
        <v>39097</v>
      </c>
      <c r="AN80" s="34">
        <v>39107</v>
      </c>
      <c r="AO80" s="34" t="s">
        <v>700</v>
      </c>
      <c r="AP80" s="29" t="s">
        <v>42</v>
      </c>
      <c r="AQ80" s="28" t="s">
        <v>171</v>
      </c>
      <c r="AR80" s="28" t="s">
        <v>537</v>
      </c>
      <c r="AS80" s="70" t="s">
        <v>614</v>
      </c>
      <c r="AT80" s="61" t="s">
        <v>637</v>
      </c>
    </row>
    <row r="81" spans="1:46" s="56" customFormat="1" ht="60" customHeight="1">
      <c r="A81" s="9">
        <v>76</v>
      </c>
      <c r="B81" s="29">
        <v>81</v>
      </c>
      <c r="C81" s="10">
        <v>77</v>
      </c>
      <c r="D81" s="10">
        <v>1</v>
      </c>
      <c r="E81" s="10">
        <v>1</v>
      </c>
      <c r="F81" s="26" t="s">
        <v>84</v>
      </c>
      <c r="G81" s="28" t="s">
        <v>344</v>
      </c>
      <c r="H81" s="28" t="s">
        <v>236</v>
      </c>
      <c r="I81" s="28" t="s">
        <v>699</v>
      </c>
      <c r="J81" s="21" t="s">
        <v>423</v>
      </c>
      <c r="K81" s="28" t="s">
        <v>178</v>
      </c>
      <c r="L81" s="28" t="s">
        <v>335</v>
      </c>
      <c r="M81" s="28" t="s">
        <v>335</v>
      </c>
      <c r="N81" s="28" t="s">
        <v>336</v>
      </c>
      <c r="O81" s="28" t="s">
        <v>169</v>
      </c>
      <c r="P81" s="28" t="s">
        <v>337</v>
      </c>
      <c r="Q81" s="21" t="s">
        <v>369</v>
      </c>
      <c r="R81" s="28" t="s">
        <v>175</v>
      </c>
      <c r="S81" s="34">
        <v>37375</v>
      </c>
      <c r="T81" s="34">
        <v>37874</v>
      </c>
      <c r="U81" s="34">
        <v>37957</v>
      </c>
      <c r="V81" s="39" t="s">
        <v>149</v>
      </c>
      <c r="W81" s="39" t="s">
        <v>149</v>
      </c>
      <c r="X81" s="31">
        <f>""</f>
      </c>
      <c r="Y81" s="34" t="str">
        <f>"NA"</f>
        <v>NA</v>
      </c>
      <c r="Z81" s="34">
        <f>AA81-45</f>
        <v>38607</v>
      </c>
      <c r="AA81" s="39">
        <v>38652</v>
      </c>
      <c r="AB81" s="39">
        <v>38748</v>
      </c>
      <c r="AC81" s="29" t="s">
        <v>42</v>
      </c>
      <c r="AD81" s="34"/>
      <c r="AE81" s="34"/>
      <c r="AF81" s="34">
        <v>38856</v>
      </c>
      <c r="AG81" s="29" t="s">
        <v>42</v>
      </c>
      <c r="AH81" s="39">
        <v>38945</v>
      </c>
      <c r="AI81" s="39">
        <f>AH81+30</f>
        <v>38975</v>
      </c>
      <c r="AJ81" s="39">
        <f>AH81+30</f>
        <v>38975</v>
      </c>
      <c r="AK81" s="39">
        <f>AJ81+3</f>
        <v>38978</v>
      </c>
      <c r="AL81" s="34">
        <v>38976</v>
      </c>
      <c r="AM81" s="34">
        <v>39139</v>
      </c>
      <c r="AN81" s="34">
        <v>39150</v>
      </c>
      <c r="AO81" s="34" t="s">
        <v>700</v>
      </c>
      <c r="AP81" s="32"/>
      <c r="AQ81" s="28" t="s">
        <v>197</v>
      </c>
      <c r="AR81" s="36" t="s">
        <v>296</v>
      </c>
      <c r="AS81" s="70" t="s">
        <v>615</v>
      </c>
      <c r="AT81" s="99" t="s">
        <v>706</v>
      </c>
    </row>
    <row r="82" spans="1:46" ht="60" customHeight="1">
      <c r="A82" s="9">
        <v>79</v>
      </c>
      <c r="B82" s="29">
        <v>1007</v>
      </c>
      <c r="C82" s="10">
        <v>83</v>
      </c>
      <c r="D82" s="10">
        <v>1</v>
      </c>
      <c r="E82" s="10">
        <v>1</v>
      </c>
      <c r="F82" s="26" t="s">
        <v>86</v>
      </c>
      <c r="G82" s="28" t="s">
        <v>207</v>
      </c>
      <c r="H82" s="28" t="s">
        <v>162</v>
      </c>
      <c r="I82" s="28" t="s">
        <v>426</v>
      </c>
      <c r="J82" s="21" t="s">
        <v>427</v>
      </c>
      <c r="K82" s="28" t="s">
        <v>178</v>
      </c>
      <c r="L82" s="28" t="s">
        <v>384</v>
      </c>
      <c r="M82" s="28" t="s">
        <v>384</v>
      </c>
      <c r="N82" s="28" t="str">
        <f>"NA"</f>
        <v>NA</v>
      </c>
      <c r="O82" s="28" t="str">
        <f>"NA"</f>
        <v>NA</v>
      </c>
      <c r="P82" s="28" t="str">
        <f>"NA"</f>
        <v>NA</v>
      </c>
      <c r="Q82" s="21" t="s">
        <v>198</v>
      </c>
      <c r="R82" s="28" t="s">
        <v>175</v>
      </c>
      <c r="S82" s="34">
        <v>37669</v>
      </c>
      <c r="T82" s="34">
        <v>37586</v>
      </c>
      <c r="U82" s="34">
        <v>38443</v>
      </c>
      <c r="V82" s="34" t="str">
        <f>"NA"</f>
        <v>NA</v>
      </c>
      <c r="W82" s="34" t="str">
        <f>"NA"</f>
        <v>NA</v>
      </c>
      <c r="X82" s="34" t="str">
        <f>"NA"</f>
        <v>NA</v>
      </c>
      <c r="Y82" s="34" t="str">
        <f>"NA"</f>
        <v>NA</v>
      </c>
      <c r="Z82" s="34">
        <f>AA82-45</f>
        <v>38614</v>
      </c>
      <c r="AA82" s="39">
        <v>38659</v>
      </c>
      <c r="AB82" s="39">
        <v>38755</v>
      </c>
      <c r="AC82" s="21">
        <v>38755</v>
      </c>
      <c r="AD82" s="34"/>
      <c r="AE82" s="34">
        <v>39024</v>
      </c>
      <c r="AF82" s="34">
        <v>39092</v>
      </c>
      <c r="AG82" s="25" t="s">
        <v>42</v>
      </c>
      <c r="AH82" s="39">
        <v>39092</v>
      </c>
      <c r="AI82" s="39">
        <v>39147</v>
      </c>
      <c r="AJ82" s="39">
        <v>39147</v>
      </c>
      <c r="AK82" s="39">
        <v>39125</v>
      </c>
      <c r="AL82" s="34">
        <v>39147</v>
      </c>
      <c r="AM82" s="20">
        <f>AN82-12</f>
        <v>39153</v>
      </c>
      <c r="AN82" s="20">
        <v>39165</v>
      </c>
      <c r="AO82" s="20" t="s">
        <v>700</v>
      </c>
      <c r="AP82" s="12" t="s">
        <v>42</v>
      </c>
      <c r="AQ82" s="11" t="s">
        <v>171</v>
      </c>
      <c r="AR82" s="17" t="s">
        <v>234</v>
      </c>
      <c r="AS82" s="70" t="s">
        <v>619</v>
      </c>
      <c r="AT82" s="61" t="s">
        <v>705</v>
      </c>
    </row>
    <row r="83" spans="1:46" ht="60" customHeight="1">
      <c r="A83" s="9">
        <v>80</v>
      </c>
      <c r="B83" s="29">
        <v>1008</v>
      </c>
      <c r="C83" s="10">
        <v>91</v>
      </c>
      <c r="D83" s="10">
        <v>1</v>
      </c>
      <c r="E83" s="10">
        <v>1</v>
      </c>
      <c r="F83" s="1" t="s">
        <v>87</v>
      </c>
      <c r="G83" s="28" t="s">
        <v>381</v>
      </c>
      <c r="H83" s="28" t="s">
        <v>204</v>
      </c>
      <c r="I83" s="28" t="s">
        <v>429</v>
      </c>
      <c r="J83" s="21" t="s">
        <v>430</v>
      </c>
      <c r="K83" s="28" t="s">
        <v>178</v>
      </c>
      <c r="L83" s="28" t="s">
        <v>384</v>
      </c>
      <c r="M83" s="28" t="s">
        <v>384</v>
      </c>
      <c r="N83" s="28" t="str">
        <f>"NA"</f>
        <v>NA</v>
      </c>
      <c r="O83" s="28" t="str">
        <f>"NA"</f>
        <v>NA</v>
      </c>
      <c r="P83" s="28" t="str">
        <f>"NA"</f>
        <v>NA</v>
      </c>
      <c r="Q83" s="21" t="s">
        <v>181</v>
      </c>
      <c r="R83" s="28" t="s">
        <v>215</v>
      </c>
      <c r="S83" s="34">
        <v>37502</v>
      </c>
      <c r="T83" s="34">
        <v>38044</v>
      </c>
      <c r="U83" s="39">
        <v>37832</v>
      </c>
      <c r="V83" s="34" t="str">
        <f>"NA"</f>
        <v>NA</v>
      </c>
      <c r="W83" s="34" t="str">
        <f>"NA"</f>
        <v>NA</v>
      </c>
      <c r="X83" s="34" t="str">
        <f>"NA"</f>
        <v>NA</v>
      </c>
      <c r="Y83" s="34" t="str">
        <f>"NA"</f>
        <v>NA</v>
      </c>
      <c r="Z83" s="34">
        <f>AA83-45</f>
        <v>38619</v>
      </c>
      <c r="AA83" s="39">
        <v>38664</v>
      </c>
      <c r="AB83" s="39">
        <v>38761</v>
      </c>
      <c r="AC83" s="21">
        <v>38761</v>
      </c>
      <c r="AD83" s="15"/>
      <c r="AE83" s="20">
        <v>39273</v>
      </c>
      <c r="AF83" s="20">
        <v>39287</v>
      </c>
      <c r="AG83" s="13">
        <f>""</f>
      </c>
      <c r="AH83" s="41">
        <f>AF83+40</f>
        <v>39327</v>
      </c>
      <c r="AI83" s="41">
        <f>AH83+30</f>
        <v>39357</v>
      </c>
      <c r="AJ83" s="41">
        <f>AH83+30</f>
        <v>39357</v>
      </c>
      <c r="AK83" s="41">
        <f>AJ83+3</f>
        <v>39360</v>
      </c>
      <c r="AL83" s="44"/>
      <c r="AM83" s="20">
        <f>AN83-12</f>
        <v>39541</v>
      </c>
      <c r="AN83" s="20">
        <v>39553</v>
      </c>
      <c r="AO83" s="20" t="s">
        <v>700</v>
      </c>
      <c r="AP83" s="12" t="s">
        <v>42</v>
      </c>
      <c r="AQ83" s="11" t="s">
        <v>171</v>
      </c>
      <c r="AR83" s="17" t="s">
        <v>183</v>
      </c>
      <c r="AS83" s="70" t="s">
        <v>618</v>
      </c>
      <c r="AT83" s="80" t="s">
        <v>709</v>
      </c>
    </row>
    <row r="84" spans="1:46" ht="60" customHeight="1">
      <c r="A84" s="9">
        <v>126</v>
      </c>
      <c r="B84" s="29">
        <v>82</v>
      </c>
      <c r="C84" s="10">
        <v>123</v>
      </c>
      <c r="D84" s="10">
        <v>0</v>
      </c>
      <c r="E84" s="10">
        <v>1</v>
      </c>
      <c r="F84" s="1" t="s">
        <v>594</v>
      </c>
      <c r="G84" s="28" t="s">
        <v>161</v>
      </c>
      <c r="H84" s="28" t="s">
        <v>175</v>
      </c>
      <c r="I84" s="28" t="s">
        <v>524</v>
      </c>
      <c r="J84" s="21" t="s">
        <v>579</v>
      </c>
      <c r="K84" s="28" t="s">
        <v>219</v>
      </c>
      <c r="L84" s="28" t="s">
        <v>179</v>
      </c>
      <c r="M84" s="28" t="str">
        <f>"NA"</f>
        <v>NA</v>
      </c>
      <c r="N84" s="28" t="str">
        <f>"NA"</f>
        <v>NA</v>
      </c>
      <c r="O84" s="28" t="str">
        <f>"NA"</f>
        <v>NA</v>
      </c>
      <c r="P84" s="28" t="str">
        <f>"NA"</f>
        <v>NA</v>
      </c>
      <c r="Q84" s="28" t="s">
        <v>219</v>
      </c>
      <c r="R84" s="28" t="s">
        <v>219</v>
      </c>
      <c r="S84" s="34">
        <v>38637</v>
      </c>
      <c r="T84" s="34">
        <f>""</f>
      </c>
      <c r="U84" s="39">
        <f>""</f>
      </c>
      <c r="V84" s="34" t="str">
        <f>"NA"</f>
        <v>NA</v>
      </c>
      <c r="W84" s="34" t="str">
        <f>"NA"</f>
        <v>NA</v>
      </c>
      <c r="X84" s="34" t="str">
        <f>"NA"</f>
        <v>NA</v>
      </c>
      <c r="Y84" s="34" t="s">
        <v>219</v>
      </c>
      <c r="Z84" s="34">
        <f>AA84-45</f>
        <v>38641</v>
      </c>
      <c r="AA84" s="39">
        <v>38686</v>
      </c>
      <c r="AB84" s="39">
        <v>38702</v>
      </c>
      <c r="AC84" s="76" t="s">
        <v>42</v>
      </c>
      <c r="AD84" s="34" t="s">
        <v>219</v>
      </c>
      <c r="AE84" s="34" t="s">
        <v>219</v>
      </c>
      <c r="AF84" s="34" t="s">
        <v>219</v>
      </c>
      <c r="AG84" s="13" t="s">
        <v>219</v>
      </c>
      <c r="AH84" s="41" t="s">
        <v>219</v>
      </c>
      <c r="AI84" s="41"/>
      <c r="AJ84" s="41" t="s">
        <v>219</v>
      </c>
      <c r="AK84" s="41" t="s">
        <v>219</v>
      </c>
      <c r="AL84" s="44" t="s">
        <v>219</v>
      </c>
      <c r="AM84" s="44" t="s">
        <v>219</v>
      </c>
      <c r="AN84" s="20" t="s">
        <v>219</v>
      </c>
      <c r="AO84" s="20"/>
      <c r="AP84" s="51"/>
      <c r="AQ84" s="19" t="s">
        <v>197</v>
      </c>
      <c r="AR84" s="17" t="s">
        <v>584</v>
      </c>
      <c r="AS84" s="70" t="s">
        <v>623</v>
      </c>
      <c r="AT84" s="84" t="s">
        <v>147</v>
      </c>
    </row>
    <row r="85" spans="1:46" ht="60" customHeight="1">
      <c r="A85" s="9"/>
      <c r="B85" s="29">
        <v>69</v>
      </c>
      <c r="C85" s="10"/>
      <c r="D85" s="10">
        <v>1</v>
      </c>
      <c r="E85" s="10">
        <v>1</v>
      </c>
      <c r="F85" s="22" t="s">
        <v>654</v>
      </c>
      <c r="G85" s="28" t="s">
        <v>161</v>
      </c>
      <c r="H85" s="28" t="s">
        <v>175</v>
      </c>
      <c r="I85" s="28"/>
      <c r="J85" s="21" t="s">
        <v>581</v>
      </c>
      <c r="K85" s="28" t="s">
        <v>219</v>
      </c>
      <c r="L85" s="28" t="s">
        <v>179</v>
      </c>
      <c r="M85" s="28" t="str">
        <f>"NA"</f>
        <v>NA</v>
      </c>
      <c r="N85" s="28"/>
      <c r="O85" s="28"/>
      <c r="P85" s="28"/>
      <c r="Q85" s="28" t="s">
        <v>175</v>
      </c>
      <c r="R85" s="28" t="s">
        <v>175</v>
      </c>
      <c r="S85" s="34"/>
      <c r="T85" s="34"/>
      <c r="U85" s="39"/>
      <c r="V85" s="39"/>
      <c r="W85" s="39"/>
      <c r="X85" s="34"/>
      <c r="Y85" s="34">
        <f>""</f>
      </c>
      <c r="Z85" s="34">
        <f>AA85-45</f>
        <v>38682</v>
      </c>
      <c r="AA85" s="39">
        <v>38727</v>
      </c>
      <c r="AB85" s="39">
        <v>38791</v>
      </c>
      <c r="AC85" s="21" t="s">
        <v>42</v>
      </c>
      <c r="AD85" s="34" t="s">
        <v>147</v>
      </c>
      <c r="AE85" s="34" t="s">
        <v>219</v>
      </c>
      <c r="AF85" s="34" t="s">
        <v>219</v>
      </c>
      <c r="AG85" s="13" t="s">
        <v>219</v>
      </c>
      <c r="AH85" s="41" t="s">
        <v>219</v>
      </c>
      <c r="AI85" s="45" t="s">
        <v>219</v>
      </c>
      <c r="AJ85" s="45" t="s">
        <v>219</v>
      </c>
      <c r="AK85" s="45" t="s">
        <v>219</v>
      </c>
      <c r="AL85" s="45" t="s">
        <v>219</v>
      </c>
      <c r="AM85" s="45" t="s">
        <v>219</v>
      </c>
      <c r="AN85" s="20" t="s">
        <v>219</v>
      </c>
      <c r="AO85" s="20"/>
      <c r="AP85" s="18"/>
      <c r="AQ85" s="19"/>
      <c r="AR85" s="17"/>
      <c r="AS85" s="70" t="s">
        <v>620</v>
      </c>
      <c r="AT85" s="23" t="s">
        <v>147</v>
      </c>
    </row>
    <row r="86" spans="1:46" ht="60" customHeight="1">
      <c r="A86" s="9"/>
      <c r="B86" s="29">
        <v>1003</v>
      </c>
      <c r="C86" s="10"/>
      <c r="D86" s="10">
        <v>0</v>
      </c>
      <c r="E86" s="10">
        <v>0.5</v>
      </c>
      <c r="F86" s="1" t="s">
        <v>589</v>
      </c>
      <c r="G86" s="28" t="s">
        <v>161</v>
      </c>
      <c r="H86" s="28" t="s">
        <v>162</v>
      </c>
      <c r="I86" s="28"/>
      <c r="J86" s="21"/>
      <c r="K86" s="28" t="s">
        <v>219</v>
      </c>
      <c r="L86" s="28" t="s">
        <v>179</v>
      </c>
      <c r="M86" s="28" t="str">
        <f>"NA"</f>
        <v>NA</v>
      </c>
      <c r="N86" s="28"/>
      <c r="O86" s="28"/>
      <c r="P86" s="28"/>
      <c r="Q86" s="28" t="s">
        <v>175</v>
      </c>
      <c r="R86" s="28" t="s">
        <v>175</v>
      </c>
      <c r="S86" s="34"/>
      <c r="T86" s="34"/>
      <c r="U86" s="39"/>
      <c r="V86" s="39"/>
      <c r="W86" s="39"/>
      <c r="X86" s="31"/>
      <c r="Y86" s="34"/>
      <c r="Z86" s="34">
        <v>39047</v>
      </c>
      <c r="AA86" s="39">
        <v>38729</v>
      </c>
      <c r="AB86" s="39">
        <v>38791</v>
      </c>
      <c r="AC86" s="21" t="s">
        <v>42</v>
      </c>
      <c r="AD86" s="34"/>
      <c r="AE86" s="34"/>
      <c r="AF86" s="34" t="s">
        <v>219</v>
      </c>
      <c r="AG86" s="13" t="s">
        <v>219</v>
      </c>
      <c r="AH86" s="41" t="s">
        <v>219</v>
      </c>
      <c r="AI86" s="45" t="s">
        <v>219</v>
      </c>
      <c r="AJ86" s="45" t="s">
        <v>219</v>
      </c>
      <c r="AK86" s="45" t="s">
        <v>219</v>
      </c>
      <c r="AL86" s="45" t="s">
        <v>219</v>
      </c>
      <c r="AM86" s="45" t="s">
        <v>219</v>
      </c>
      <c r="AN86" s="20" t="s">
        <v>219</v>
      </c>
      <c r="AO86" s="20"/>
      <c r="AP86" s="18"/>
      <c r="AQ86" s="19"/>
      <c r="AR86" s="17"/>
      <c r="AS86" s="70" t="s">
        <v>619</v>
      </c>
      <c r="AT86" s="80"/>
    </row>
    <row r="87" spans="1:46" ht="60" customHeight="1">
      <c r="A87" s="9">
        <v>92</v>
      </c>
      <c r="B87" s="29">
        <v>1009</v>
      </c>
      <c r="C87" s="10">
        <v>92</v>
      </c>
      <c r="D87" s="10">
        <v>1</v>
      </c>
      <c r="E87" s="10">
        <v>1</v>
      </c>
      <c r="F87" s="26" t="s">
        <v>88</v>
      </c>
      <c r="G87" s="28" t="s">
        <v>174</v>
      </c>
      <c r="H87" s="28" t="s">
        <v>228</v>
      </c>
      <c r="I87" s="28" t="s">
        <v>431</v>
      </c>
      <c r="J87" s="21" t="s">
        <v>432</v>
      </c>
      <c r="K87" s="28" t="s">
        <v>178</v>
      </c>
      <c r="L87" s="28" t="s">
        <v>384</v>
      </c>
      <c r="M87" s="28" t="s">
        <v>384</v>
      </c>
      <c r="N87" s="28" t="str">
        <f>"NA"</f>
        <v>NA</v>
      </c>
      <c r="O87" s="28" t="str">
        <f>"NA"</f>
        <v>NA</v>
      </c>
      <c r="P87" s="28" t="str">
        <f>"NA"</f>
        <v>NA</v>
      </c>
      <c r="Q87" s="21" t="s">
        <v>172</v>
      </c>
      <c r="R87" s="28" t="s">
        <v>173</v>
      </c>
      <c r="S87" s="34">
        <v>37438</v>
      </c>
      <c r="T87" s="34">
        <v>38184</v>
      </c>
      <c r="U87" s="39">
        <v>37865</v>
      </c>
      <c r="V87" s="34" t="str">
        <f>"NA"</f>
        <v>NA</v>
      </c>
      <c r="W87" s="34" t="str">
        <f>"NA"</f>
        <v>NA</v>
      </c>
      <c r="X87" s="34" t="str">
        <f>"NA"</f>
        <v>NA</v>
      </c>
      <c r="Y87" s="34" t="str">
        <f>"NA"</f>
        <v>NA</v>
      </c>
      <c r="Z87" s="34">
        <f>AA87-45</f>
        <v>38690</v>
      </c>
      <c r="AA87" s="39">
        <v>38735</v>
      </c>
      <c r="AB87" s="39">
        <v>38798</v>
      </c>
      <c r="AC87" s="79">
        <v>38798</v>
      </c>
      <c r="AD87" s="34"/>
      <c r="AE87" s="34"/>
      <c r="AF87" s="34">
        <v>38954</v>
      </c>
      <c r="AG87" s="29" t="s">
        <v>42</v>
      </c>
      <c r="AH87" s="39">
        <v>38957</v>
      </c>
      <c r="AI87" s="39">
        <v>39010</v>
      </c>
      <c r="AJ87" s="39">
        <v>39010</v>
      </c>
      <c r="AK87" s="39">
        <f>AJ87+3</f>
        <v>39013</v>
      </c>
      <c r="AL87" s="34">
        <v>39048</v>
      </c>
      <c r="AM87" s="34">
        <f>AN87-12</f>
        <v>39138</v>
      </c>
      <c r="AN87" s="34">
        <v>39150</v>
      </c>
      <c r="AO87" s="34" t="s">
        <v>700</v>
      </c>
      <c r="AP87" s="29" t="s">
        <v>42</v>
      </c>
      <c r="AQ87" s="28" t="s">
        <v>171</v>
      </c>
      <c r="AR87" s="28" t="s">
        <v>537</v>
      </c>
      <c r="AS87" s="70" t="s">
        <v>614</v>
      </c>
      <c r="AT87" s="83" t="s">
        <v>695</v>
      </c>
    </row>
    <row r="88" spans="1:46" ht="60" customHeight="1">
      <c r="A88" s="9">
        <v>95</v>
      </c>
      <c r="B88" s="29">
        <v>1010</v>
      </c>
      <c r="C88" s="10">
        <v>82</v>
      </c>
      <c r="D88" s="10">
        <v>1</v>
      </c>
      <c r="E88" s="10">
        <v>1</v>
      </c>
      <c r="F88" s="26" t="s">
        <v>89</v>
      </c>
      <c r="G88" s="28" t="s">
        <v>231</v>
      </c>
      <c r="H88" s="28" t="s">
        <v>194</v>
      </c>
      <c r="I88" s="28" t="s">
        <v>433</v>
      </c>
      <c r="J88" s="21" t="s">
        <v>434</v>
      </c>
      <c r="K88" s="28" t="s">
        <v>178</v>
      </c>
      <c r="L88" s="28" t="s">
        <v>384</v>
      </c>
      <c r="M88" s="28" t="s">
        <v>384</v>
      </c>
      <c r="N88" s="28" t="str">
        <f>"NA"</f>
        <v>NA</v>
      </c>
      <c r="O88" s="28" t="str">
        <f>"NA"</f>
        <v>NA</v>
      </c>
      <c r="P88" s="28" t="str">
        <f>"NA"</f>
        <v>NA</v>
      </c>
      <c r="Q88" s="21" t="s">
        <v>252</v>
      </c>
      <c r="R88" s="28" t="s">
        <v>276</v>
      </c>
      <c r="S88" s="34">
        <v>37564</v>
      </c>
      <c r="T88" s="34">
        <v>38163</v>
      </c>
      <c r="U88" s="34">
        <v>37769</v>
      </c>
      <c r="V88" s="34" t="str">
        <f>"NA"</f>
        <v>NA</v>
      </c>
      <c r="W88" s="34" t="str">
        <f>"NA"</f>
        <v>NA</v>
      </c>
      <c r="X88" s="34" t="str">
        <f>"NA"</f>
        <v>NA</v>
      </c>
      <c r="Y88" s="34" t="str">
        <f>"NA"</f>
        <v>NA</v>
      </c>
      <c r="Z88" s="34">
        <v>38729</v>
      </c>
      <c r="AA88" s="39">
        <v>38756</v>
      </c>
      <c r="AB88" s="39">
        <v>38824</v>
      </c>
      <c r="AC88" s="21">
        <v>38824</v>
      </c>
      <c r="AD88" s="34"/>
      <c r="AE88" s="34"/>
      <c r="AF88" s="34">
        <v>38989</v>
      </c>
      <c r="AG88" s="25" t="s">
        <v>42</v>
      </c>
      <c r="AH88" s="39">
        <v>38995</v>
      </c>
      <c r="AI88" s="39">
        <f>AH88+30</f>
        <v>39025</v>
      </c>
      <c r="AJ88" s="39">
        <f>AH88+30</f>
        <v>39025</v>
      </c>
      <c r="AK88" s="39">
        <f>AJ88+3</f>
        <v>39028</v>
      </c>
      <c r="AL88" s="34">
        <v>39028</v>
      </c>
      <c r="AM88" s="34">
        <f>AN88-12</f>
        <v>39109</v>
      </c>
      <c r="AN88" s="34">
        <v>39121</v>
      </c>
      <c r="AO88" s="34" t="s">
        <v>700</v>
      </c>
      <c r="AP88" s="29" t="s">
        <v>42</v>
      </c>
      <c r="AQ88" s="28" t="s">
        <v>171</v>
      </c>
      <c r="AR88" s="28" t="s">
        <v>253</v>
      </c>
      <c r="AS88" s="70" t="s">
        <v>621</v>
      </c>
      <c r="AT88" s="83" t="s">
        <v>694</v>
      </c>
    </row>
    <row r="89" spans="1:46" ht="78.75" customHeight="1">
      <c r="A89" s="9">
        <v>93</v>
      </c>
      <c r="B89" s="29">
        <v>1012</v>
      </c>
      <c r="C89" s="10">
        <v>78</v>
      </c>
      <c r="D89" s="10">
        <v>1</v>
      </c>
      <c r="E89" s="10">
        <v>1</v>
      </c>
      <c r="F89" s="26" t="s">
        <v>92</v>
      </c>
      <c r="G89" s="28" t="s">
        <v>207</v>
      </c>
      <c r="H89" s="28" t="s">
        <v>162</v>
      </c>
      <c r="I89" s="28" t="s">
        <v>439</v>
      </c>
      <c r="J89" s="21" t="s">
        <v>440</v>
      </c>
      <c r="K89" s="28" t="s">
        <v>178</v>
      </c>
      <c r="L89" s="28" t="s">
        <v>384</v>
      </c>
      <c r="M89" s="28" t="s">
        <v>384</v>
      </c>
      <c r="N89" s="28" t="str">
        <f>"NA"</f>
        <v>NA</v>
      </c>
      <c r="O89" s="28" t="str">
        <f>"NA"</f>
        <v>NA</v>
      </c>
      <c r="P89" s="28" t="str">
        <f>"NA"</f>
        <v>NA</v>
      </c>
      <c r="Q89" s="21" t="s">
        <v>198</v>
      </c>
      <c r="R89" s="28" t="s">
        <v>218</v>
      </c>
      <c r="S89" s="34">
        <v>37679</v>
      </c>
      <c r="T89" s="34">
        <v>37753</v>
      </c>
      <c r="U89" s="34">
        <v>38362</v>
      </c>
      <c r="V89" s="34" t="str">
        <f>"NA"</f>
        <v>NA</v>
      </c>
      <c r="W89" s="34" t="str">
        <f>"NA"</f>
        <v>NA</v>
      </c>
      <c r="X89" s="34" t="str">
        <f>"NA"</f>
        <v>NA</v>
      </c>
      <c r="Y89" s="34" t="str">
        <f>"NA"</f>
        <v>NA</v>
      </c>
      <c r="Z89" s="34">
        <f>AA89-45</f>
        <v>38746</v>
      </c>
      <c r="AA89" s="39">
        <v>38791</v>
      </c>
      <c r="AB89" s="39">
        <v>38860</v>
      </c>
      <c r="AC89" s="21">
        <v>38860</v>
      </c>
      <c r="AD89" s="34"/>
      <c r="AE89" s="34"/>
      <c r="AF89" s="34">
        <v>38892</v>
      </c>
      <c r="AG89" s="25" t="s">
        <v>42</v>
      </c>
      <c r="AH89" s="39">
        <v>38895</v>
      </c>
      <c r="AI89" s="39">
        <f>AL89</f>
        <v>38951</v>
      </c>
      <c r="AJ89" s="39">
        <f>AH89+30</f>
        <v>38925</v>
      </c>
      <c r="AK89" s="39">
        <f>AJ89+3</f>
        <v>38928</v>
      </c>
      <c r="AL89" s="34">
        <v>38951</v>
      </c>
      <c r="AM89" s="34">
        <v>39126</v>
      </c>
      <c r="AN89" s="34">
        <v>39135</v>
      </c>
      <c r="AO89" s="34" t="s">
        <v>700</v>
      </c>
      <c r="AP89" s="29" t="s">
        <v>42</v>
      </c>
      <c r="AQ89" s="28" t="s">
        <v>171</v>
      </c>
      <c r="AR89" s="28" t="s">
        <v>234</v>
      </c>
      <c r="AS89" s="70" t="s">
        <v>620</v>
      </c>
      <c r="AT89" s="83" t="s">
        <v>637</v>
      </c>
    </row>
    <row r="90" spans="1:46" ht="60" customHeight="1">
      <c r="A90" s="9">
        <v>67</v>
      </c>
      <c r="B90" s="29">
        <v>83</v>
      </c>
      <c r="C90" s="10">
        <v>39</v>
      </c>
      <c r="D90" s="10">
        <v>1</v>
      </c>
      <c r="E90" s="10">
        <v>1</v>
      </c>
      <c r="F90" s="26" t="s">
        <v>80</v>
      </c>
      <c r="G90" s="28" t="s">
        <v>287</v>
      </c>
      <c r="H90" s="28" t="s">
        <v>204</v>
      </c>
      <c r="I90" s="28" t="s">
        <v>540</v>
      </c>
      <c r="J90" s="21" t="s">
        <v>541</v>
      </c>
      <c r="K90" s="28" t="s">
        <v>178</v>
      </c>
      <c r="L90" s="28" t="s">
        <v>335</v>
      </c>
      <c r="M90" s="28" t="s">
        <v>335</v>
      </c>
      <c r="N90" s="28" t="s">
        <v>336</v>
      </c>
      <c r="O90" s="28" t="s">
        <v>169</v>
      </c>
      <c r="P90" s="28" t="s">
        <v>337</v>
      </c>
      <c r="Q90" s="21" t="s">
        <v>248</v>
      </c>
      <c r="R90" s="28" t="s">
        <v>175</v>
      </c>
      <c r="S90" s="34">
        <v>37068</v>
      </c>
      <c r="T90" s="34">
        <v>38063</v>
      </c>
      <c r="U90" s="39">
        <v>37432</v>
      </c>
      <c r="V90" s="39" t="s">
        <v>149</v>
      </c>
      <c r="W90" s="39" t="s">
        <v>149</v>
      </c>
      <c r="X90" s="98">
        <f>""</f>
      </c>
      <c r="Y90" s="31" t="s">
        <v>42</v>
      </c>
      <c r="Z90" s="34">
        <f>AA90-45</f>
        <v>38766</v>
      </c>
      <c r="AA90" s="39">
        <v>38811</v>
      </c>
      <c r="AB90" s="39">
        <v>38876</v>
      </c>
      <c r="AC90" s="21">
        <v>38876</v>
      </c>
      <c r="AD90" s="92"/>
      <c r="AE90" s="92"/>
      <c r="AF90" s="34">
        <v>38891</v>
      </c>
      <c r="AG90" s="25" t="s">
        <v>42</v>
      </c>
      <c r="AH90" s="39">
        <v>38890</v>
      </c>
      <c r="AI90" s="39">
        <f>AH90+30</f>
        <v>38920</v>
      </c>
      <c r="AJ90" s="39">
        <f>AH90+30</f>
        <v>38920</v>
      </c>
      <c r="AK90" s="39">
        <f>AJ90+3</f>
        <v>38923</v>
      </c>
      <c r="AL90" s="34">
        <v>38985</v>
      </c>
      <c r="AM90" s="34">
        <f>AN90-12</f>
        <v>39137</v>
      </c>
      <c r="AN90" s="34">
        <v>39149</v>
      </c>
      <c r="AO90" s="34" t="s">
        <v>700</v>
      </c>
      <c r="AP90" s="32"/>
      <c r="AQ90" s="28" t="s">
        <v>197</v>
      </c>
      <c r="AR90" s="28" t="s">
        <v>183</v>
      </c>
      <c r="AS90" s="70" t="s">
        <v>618</v>
      </c>
      <c r="AT90" s="83" t="s">
        <v>661</v>
      </c>
    </row>
    <row r="91" spans="1:46" ht="60" customHeight="1">
      <c r="A91" s="9">
        <v>84</v>
      </c>
      <c r="B91" s="29">
        <v>1013</v>
      </c>
      <c r="C91" s="10">
        <v>80</v>
      </c>
      <c r="D91" s="10">
        <v>1</v>
      </c>
      <c r="E91" s="10">
        <v>1</v>
      </c>
      <c r="F91" s="1" t="s">
        <v>93</v>
      </c>
      <c r="G91" s="28" t="s">
        <v>442</v>
      </c>
      <c r="H91" s="28" t="s">
        <v>236</v>
      </c>
      <c r="I91" s="28" t="s">
        <v>443</v>
      </c>
      <c r="J91" s="21" t="s">
        <v>444</v>
      </c>
      <c r="K91" s="28" t="s">
        <v>178</v>
      </c>
      <c r="L91" s="28" t="s">
        <v>384</v>
      </c>
      <c r="M91" s="28" t="s">
        <v>384</v>
      </c>
      <c r="N91" s="28" t="str">
        <f>"NA"</f>
        <v>NA</v>
      </c>
      <c r="O91" s="28" t="str">
        <f>"NA"</f>
        <v>NA</v>
      </c>
      <c r="P91" s="28" t="str">
        <f>"NA"</f>
        <v>NA</v>
      </c>
      <c r="Q91" s="21" t="s">
        <v>202</v>
      </c>
      <c r="R91" s="28" t="s">
        <v>175</v>
      </c>
      <c r="S91" s="34">
        <v>37599</v>
      </c>
      <c r="T91" s="34">
        <v>37904</v>
      </c>
      <c r="U91" s="34">
        <v>37742</v>
      </c>
      <c r="V91" s="34" t="str">
        <f>"NA"</f>
        <v>NA</v>
      </c>
      <c r="W91" s="34" t="str">
        <f>"NA"</f>
        <v>NA</v>
      </c>
      <c r="X91" s="34" t="str">
        <f>"NA"</f>
        <v>NA</v>
      </c>
      <c r="Y91" s="34" t="str">
        <f>"NA"</f>
        <v>NA</v>
      </c>
      <c r="Z91" s="34">
        <f>AA91-45</f>
        <v>38782</v>
      </c>
      <c r="AA91" s="39">
        <v>38827</v>
      </c>
      <c r="AB91" s="39">
        <v>38895</v>
      </c>
      <c r="AC91" s="39">
        <v>38895</v>
      </c>
      <c r="AD91" s="15"/>
      <c r="AE91" s="20">
        <v>39182</v>
      </c>
      <c r="AF91" s="48">
        <v>39196</v>
      </c>
      <c r="AG91" s="13">
        <f>""</f>
      </c>
      <c r="AH91" s="41">
        <f>AF91+40</f>
        <v>39236</v>
      </c>
      <c r="AI91" s="41">
        <f>AH91+30</f>
        <v>39266</v>
      </c>
      <c r="AJ91" s="41">
        <f>AH91+30</f>
        <v>39266</v>
      </c>
      <c r="AK91" s="41">
        <f>AJ91+3</f>
        <v>39269</v>
      </c>
      <c r="AL91" s="44"/>
      <c r="AM91" s="48">
        <f>AN91-12</f>
        <v>39450</v>
      </c>
      <c r="AN91" s="20">
        <v>39462</v>
      </c>
      <c r="AO91" s="20"/>
      <c r="AP91" s="29" t="s">
        <v>147</v>
      </c>
      <c r="AQ91" s="28" t="s">
        <v>171</v>
      </c>
      <c r="AR91" s="36" t="s">
        <v>296</v>
      </c>
      <c r="AS91" s="70" t="s">
        <v>615</v>
      </c>
      <c r="AT91" s="95" t="s">
        <v>711</v>
      </c>
    </row>
    <row r="92" spans="1:46" s="3" customFormat="1" ht="60" customHeight="1">
      <c r="A92" s="9">
        <v>85</v>
      </c>
      <c r="B92" s="29">
        <v>1014</v>
      </c>
      <c r="C92" s="10">
        <v>84</v>
      </c>
      <c r="D92" s="10">
        <v>1</v>
      </c>
      <c r="E92" s="10">
        <v>1</v>
      </c>
      <c r="F92" s="1" t="s">
        <v>91</v>
      </c>
      <c r="G92" s="28" t="s">
        <v>381</v>
      </c>
      <c r="H92" s="28" t="s">
        <v>204</v>
      </c>
      <c r="I92" s="28" t="s">
        <v>630</v>
      </c>
      <c r="J92" s="21" t="s">
        <v>438</v>
      </c>
      <c r="K92" s="28" t="s">
        <v>178</v>
      </c>
      <c r="L92" s="28" t="s">
        <v>384</v>
      </c>
      <c r="M92" s="28" t="s">
        <v>384</v>
      </c>
      <c r="N92" s="28" t="str">
        <f>"NA"</f>
        <v>NA</v>
      </c>
      <c r="O92" s="28" t="str">
        <f>"NA"</f>
        <v>NA</v>
      </c>
      <c r="P92" s="28" t="str">
        <f>"NA"</f>
        <v>NA</v>
      </c>
      <c r="Q92" s="21" t="s">
        <v>215</v>
      </c>
      <c r="R92" s="28" t="s">
        <v>181</v>
      </c>
      <c r="S92" s="34">
        <v>37490</v>
      </c>
      <c r="T92" s="34">
        <v>38007</v>
      </c>
      <c r="U92" s="34">
        <v>37803</v>
      </c>
      <c r="V92" s="34" t="str">
        <f>"NA"</f>
        <v>NA</v>
      </c>
      <c r="W92" s="34" t="str">
        <f>"NA"</f>
        <v>NA</v>
      </c>
      <c r="X92" s="34" t="str">
        <f>"NA"</f>
        <v>NA</v>
      </c>
      <c r="Y92" s="34" t="str">
        <f>"NA"</f>
        <v>NA</v>
      </c>
      <c r="Z92" s="34">
        <f>AA92-45</f>
        <v>38796</v>
      </c>
      <c r="AA92" s="39">
        <v>38841</v>
      </c>
      <c r="AB92" s="39">
        <v>38909</v>
      </c>
      <c r="AC92" s="21">
        <v>38909</v>
      </c>
      <c r="AD92" s="15"/>
      <c r="AE92" s="20">
        <v>39224</v>
      </c>
      <c r="AF92" s="48">
        <v>39238</v>
      </c>
      <c r="AG92" s="13">
        <f>""</f>
      </c>
      <c r="AH92" s="41">
        <f>AF92+40</f>
        <v>39278</v>
      </c>
      <c r="AI92" s="41">
        <f>AH92+30</f>
        <v>39308</v>
      </c>
      <c r="AJ92" s="41">
        <f>AH92+30</f>
        <v>39308</v>
      </c>
      <c r="AK92" s="41">
        <f>AJ92+3</f>
        <v>39311</v>
      </c>
      <c r="AL92" s="44"/>
      <c r="AM92" s="48">
        <f>AN92-12</f>
        <v>39453</v>
      </c>
      <c r="AN92" s="20">
        <v>39465</v>
      </c>
      <c r="AO92" s="20" t="s">
        <v>700</v>
      </c>
      <c r="AP92" s="29" t="s">
        <v>42</v>
      </c>
      <c r="AQ92" s="28" t="s">
        <v>171</v>
      </c>
      <c r="AR92" s="28" t="s">
        <v>183</v>
      </c>
      <c r="AS92" s="70" t="s">
        <v>618</v>
      </c>
      <c r="AT92" s="84" t="s">
        <v>710</v>
      </c>
    </row>
    <row r="93" spans="1:46" ht="60" customHeight="1">
      <c r="A93" s="9">
        <v>77</v>
      </c>
      <c r="B93" s="29">
        <v>84</v>
      </c>
      <c r="C93" s="10">
        <v>65</v>
      </c>
      <c r="D93" s="10">
        <v>1</v>
      </c>
      <c r="E93" s="10">
        <v>1</v>
      </c>
      <c r="F93" s="26" t="s">
        <v>98</v>
      </c>
      <c r="G93" s="28" t="s">
        <v>321</v>
      </c>
      <c r="H93" s="28" t="s">
        <v>322</v>
      </c>
      <c r="I93" s="28" t="s">
        <v>456</v>
      </c>
      <c r="J93" s="21" t="s">
        <v>457</v>
      </c>
      <c r="K93" s="28" t="s">
        <v>178</v>
      </c>
      <c r="L93" s="28" t="s">
        <v>335</v>
      </c>
      <c r="M93" s="28" t="s">
        <v>335</v>
      </c>
      <c r="N93" s="28" t="s">
        <v>336</v>
      </c>
      <c r="O93" s="28" t="s">
        <v>169</v>
      </c>
      <c r="P93" s="28" t="s">
        <v>337</v>
      </c>
      <c r="Q93" s="21" t="s">
        <v>210</v>
      </c>
      <c r="R93" s="28" t="s">
        <v>476</v>
      </c>
      <c r="S93" s="34">
        <v>37522</v>
      </c>
      <c r="T93" s="34">
        <v>37819</v>
      </c>
      <c r="U93" s="34">
        <v>38016</v>
      </c>
      <c r="V93" s="39" t="s">
        <v>149</v>
      </c>
      <c r="W93" s="39" t="s">
        <v>149</v>
      </c>
      <c r="X93" s="31">
        <f>""</f>
      </c>
      <c r="Y93" s="34" t="str">
        <f>"NA"</f>
        <v>NA</v>
      </c>
      <c r="Z93" s="34">
        <f>AA93-45</f>
        <v>38796</v>
      </c>
      <c r="AA93" s="39">
        <v>38841</v>
      </c>
      <c r="AB93" s="39">
        <v>38918</v>
      </c>
      <c r="AC93" s="21" t="s">
        <v>42</v>
      </c>
      <c r="AD93" s="34"/>
      <c r="AE93" s="34"/>
      <c r="AF93" s="34">
        <v>38932</v>
      </c>
      <c r="AG93" s="29" t="s">
        <v>42</v>
      </c>
      <c r="AH93" s="39">
        <v>38974</v>
      </c>
      <c r="AI93" s="39">
        <f>AH93+30</f>
        <v>39004</v>
      </c>
      <c r="AJ93" s="39">
        <v>39093</v>
      </c>
      <c r="AK93" s="39">
        <v>39007</v>
      </c>
      <c r="AL93" s="34">
        <v>39093</v>
      </c>
      <c r="AM93" s="20">
        <f>AN93-12</f>
        <v>39153</v>
      </c>
      <c r="AN93" s="20">
        <v>39165</v>
      </c>
      <c r="AO93" s="20" t="s">
        <v>700</v>
      </c>
      <c r="AP93" s="32"/>
      <c r="AQ93" s="33" t="s">
        <v>171</v>
      </c>
      <c r="AR93" s="28" t="s">
        <v>211</v>
      </c>
      <c r="AS93" s="70" t="s">
        <v>613</v>
      </c>
      <c r="AT93" s="26" t="s">
        <v>718</v>
      </c>
    </row>
    <row r="94" spans="1:46" ht="60" customHeight="1">
      <c r="A94" s="9">
        <v>87</v>
      </c>
      <c r="B94" s="29">
        <v>1011</v>
      </c>
      <c r="C94" s="10">
        <v>87</v>
      </c>
      <c r="D94" s="10">
        <v>1</v>
      </c>
      <c r="E94" s="10">
        <v>1</v>
      </c>
      <c r="F94" s="1" t="s">
        <v>90</v>
      </c>
      <c r="G94" s="28" t="s">
        <v>435</v>
      </c>
      <c r="H94" s="28" t="s">
        <v>194</v>
      </c>
      <c r="I94" s="28" t="s">
        <v>436</v>
      </c>
      <c r="J94" s="21" t="s">
        <v>437</v>
      </c>
      <c r="K94" s="28" t="s">
        <v>178</v>
      </c>
      <c r="L94" s="28" t="s">
        <v>384</v>
      </c>
      <c r="M94" s="28" t="s">
        <v>384</v>
      </c>
      <c r="N94" s="28" t="str">
        <f>"NA"</f>
        <v>NA</v>
      </c>
      <c r="O94" s="28" t="str">
        <f>"NA"</f>
        <v>NA</v>
      </c>
      <c r="P94" s="28" t="str">
        <f>"NA"</f>
        <v>NA</v>
      </c>
      <c r="Q94" s="21" t="s">
        <v>147</v>
      </c>
      <c r="R94" s="28" t="s">
        <v>147</v>
      </c>
      <c r="S94" s="34">
        <v>37574</v>
      </c>
      <c r="T94" s="34">
        <v>38114</v>
      </c>
      <c r="U94" s="39">
        <v>37803</v>
      </c>
      <c r="V94" s="34" t="str">
        <f>"NA"</f>
        <v>NA</v>
      </c>
      <c r="W94" s="34" t="str">
        <f>"NA"</f>
        <v>NA</v>
      </c>
      <c r="X94" s="34" t="str">
        <f>"NA"</f>
        <v>NA</v>
      </c>
      <c r="Y94" s="34" t="str">
        <f>"NA"</f>
        <v>NA</v>
      </c>
      <c r="Z94" s="34">
        <f>AA94-45</f>
        <v>38808</v>
      </c>
      <c r="AA94" s="39">
        <v>38853</v>
      </c>
      <c r="AB94" s="39">
        <v>38922</v>
      </c>
      <c r="AC94" s="21">
        <v>38922</v>
      </c>
      <c r="AD94" s="34"/>
      <c r="AE94" s="34">
        <v>39105</v>
      </c>
      <c r="AF94" s="34">
        <v>39122</v>
      </c>
      <c r="AG94" s="25" t="s">
        <v>42</v>
      </c>
      <c r="AH94" s="39">
        <v>39127</v>
      </c>
      <c r="AI94" s="41">
        <f>AH94+30</f>
        <v>39157</v>
      </c>
      <c r="AJ94" s="41">
        <f>AH94+30</f>
        <v>39157</v>
      </c>
      <c r="AK94" s="41">
        <f>AJ94+3</f>
        <v>39160</v>
      </c>
      <c r="AL94" s="44"/>
      <c r="AM94" s="20">
        <f>AN94-12</f>
        <v>39282</v>
      </c>
      <c r="AN94" s="20">
        <v>39294</v>
      </c>
      <c r="AO94" s="20" t="s">
        <v>700</v>
      </c>
      <c r="AP94" s="29" t="s">
        <v>147</v>
      </c>
      <c r="AQ94" s="28" t="s">
        <v>171</v>
      </c>
      <c r="AR94" s="28" t="s">
        <v>253</v>
      </c>
      <c r="AS94" s="70" t="s">
        <v>621</v>
      </c>
      <c r="AT94" s="84" t="s">
        <v>672</v>
      </c>
    </row>
    <row r="95" spans="1:46" ht="137.25" customHeight="1">
      <c r="A95" s="9">
        <v>100</v>
      </c>
      <c r="B95" s="29">
        <v>1015</v>
      </c>
      <c r="C95" s="10">
        <v>99</v>
      </c>
      <c r="D95" s="10">
        <v>1</v>
      </c>
      <c r="E95" s="10">
        <v>1</v>
      </c>
      <c r="F95" s="1" t="s">
        <v>94</v>
      </c>
      <c r="G95" s="28" t="s">
        <v>244</v>
      </c>
      <c r="H95" s="28" t="s">
        <v>162</v>
      </c>
      <c r="I95" s="28" t="s">
        <v>446</v>
      </c>
      <c r="J95" s="21" t="s">
        <v>447</v>
      </c>
      <c r="K95" s="28" t="s">
        <v>178</v>
      </c>
      <c r="L95" s="28" t="s">
        <v>384</v>
      </c>
      <c r="M95" s="28" t="s">
        <v>384</v>
      </c>
      <c r="N95" s="28" t="str">
        <f>"NA"</f>
        <v>NA</v>
      </c>
      <c r="O95" s="28" t="str">
        <f>"NA"</f>
        <v>NA</v>
      </c>
      <c r="P95" s="28" t="str">
        <f>"NA"</f>
        <v>NA</v>
      </c>
      <c r="Q95" s="21" t="s">
        <v>198</v>
      </c>
      <c r="R95" s="28" t="s">
        <v>175</v>
      </c>
      <c r="S95" s="20">
        <f>""</f>
      </c>
      <c r="T95" s="34">
        <f>""</f>
      </c>
      <c r="U95" s="39">
        <f>""</f>
      </c>
      <c r="V95" s="34" t="str">
        <f>"NA"</f>
        <v>NA</v>
      </c>
      <c r="W95" s="34" t="str">
        <f>"NA"</f>
        <v>NA</v>
      </c>
      <c r="X95" s="34" t="str">
        <f>"NA"</f>
        <v>NA</v>
      </c>
      <c r="Y95" s="34" t="str">
        <f>"NA"</f>
        <v>NA</v>
      </c>
      <c r="Z95" s="34">
        <f>AA95-45</f>
        <v>38830</v>
      </c>
      <c r="AA95" s="39">
        <v>38875</v>
      </c>
      <c r="AB95" s="39">
        <v>38939</v>
      </c>
      <c r="AC95" s="39">
        <v>38939</v>
      </c>
      <c r="AD95" s="34"/>
      <c r="AE95" s="34">
        <v>39112</v>
      </c>
      <c r="AF95" s="34">
        <v>39135</v>
      </c>
      <c r="AG95" s="25" t="s">
        <v>42</v>
      </c>
      <c r="AH95" s="39">
        <v>39135</v>
      </c>
      <c r="AI95" s="41">
        <f>AH95+30</f>
        <v>39165</v>
      </c>
      <c r="AJ95" s="41">
        <f>AH95+30</f>
        <v>39165</v>
      </c>
      <c r="AK95" s="41">
        <f>AJ95+3</f>
        <v>39168</v>
      </c>
      <c r="AL95" s="44"/>
      <c r="AM95" s="20">
        <f>AN95-12</f>
        <v>39251</v>
      </c>
      <c r="AN95" s="20">
        <v>39263</v>
      </c>
      <c r="AO95" s="20" t="s">
        <v>700</v>
      </c>
      <c r="AP95" s="29" t="s">
        <v>42</v>
      </c>
      <c r="AQ95" s="28" t="s">
        <v>171</v>
      </c>
      <c r="AR95" s="28" t="s">
        <v>234</v>
      </c>
      <c r="AS95" s="70" t="s">
        <v>619</v>
      </c>
      <c r="AT95" s="84" t="s">
        <v>673</v>
      </c>
    </row>
    <row r="96" spans="1:46" ht="60" customHeight="1">
      <c r="A96" s="9">
        <v>118</v>
      </c>
      <c r="B96" s="29">
        <v>1016</v>
      </c>
      <c r="C96" s="10">
        <v>120</v>
      </c>
      <c r="D96" s="10">
        <v>1</v>
      </c>
      <c r="E96" s="10">
        <v>1</v>
      </c>
      <c r="F96" s="1" t="s">
        <v>97</v>
      </c>
      <c r="G96" s="28" t="s">
        <v>143</v>
      </c>
      <c r="H96" s="28" t="s">
        <v>144</v>
      </c>
      <c r="I96" s="28" t="s">
        <v>454</v>
      </c>
      <c r="J96" s="21" t="s">
        <v>455</v>
      </c>
      <c r="K96" s="28" t="s">
        <v>178</v>
      </c>
      <c r="L96" s="28" t="s">
        <v>384</v>
      </c>
      <c r="M96" s="28" t="s">
        <v>384</v>
      </c>
      <c r="N96" s="28" t="str">
        <f>"NA"</f>
        <v>NA</v>
      </c>
      <c r="O96" s="28" t="str">
        <f>"NA"</f>
        <v>NA</v>
      </c>
      <c r="P96" s="28" t="str">
        <f>"NA"</f>
        <v>NA</v>
      </c>
      <c r="Q96" s="21" t="s">
        <v>243</v>
      </c>
      <c r="R96" s="28" t="s">
        <v>239</v>
      </c>
      <c r="S96" s="31">
        <f>""</f>
      </c>
      <c r="T96" s="34">
        <f>""</f>
      </c>
      <c r="U96" s="39">
        <f>""</f>
      </c>
      <c r="V96" s="34" t="str">
        <f>"NA"</f>
        <v>NA</v>
      </c>
      <c r="W96" s="34" t="str">
        <f>"NA"</f>
        <v>NA</v>
      </c>
      <c r="X96" s="34" t="str">
        <f>"NA"</f>
        <v>NA</v>
      </c>
      <c r="Y96" s="34" t="str">
        <f>"NA"</f>
        <v>NA</v>
      </c>
      <c r="Z96" s="34">
        <f>AA96-45</f>
        <v>38860</v>
      </c>
      <c r="AA96" s="39">
        <v>38905</v>
      </c>
      <c r="AB96" s="39">
        <v>38987</v>
      </c>
      <c r="AC96" s="90">
        <v>38987</v>
      </c>
      <c r="AD96" s="15"/>
      <c r="AE96" s="20">
        <v>39238</v>
      </c>
      <c r="AF96" s="48">
        <v>39252</v>
      </c>
      <c r="AG96" s="13">
        <f>""</f>
      </c>
      <c r="AH96" s="41">
        <f>AF96+40</f>
        <v>39292</v>
      </c>
      <c r="AI96" s="41">
        <f>AH96+30</f>
        <v>39322</v>
      </c>
      <c r="AJ96" s="41">
        <f>AH96+30</f>
        <v>39322</v>
      </c>
      <c r="AK96" s="41">
        <f>AJ96+3</f>
        <v>39325</v>
      </c>
      <c r="AL96" s="44"/>
      <c r="AM96" s="20">
        <f>AN96-12</f>
        <v>39556</v>
      </c>
      <c r="AN96" s="20">
        <v>39568</v>
      </c>
      <c r="AO96" s="20" t="s">
        <v>700</v>
      </c>
      <c r="AP96" s="29" t="s">
        <v>147</v>
      </c>
      <c r="AQ96" s="28" t="s">
        <v>171</v>
      </c>
      <c r="AR96" s="28" t="s">
        <v>240</v>
      </c>
      <c r="AS96" s="70" t="s">
        <v>617</v>
      </c>
      <c r="AT96" s="84" t="s">
        <v>676</v>
      </c>
    </row>
    <row r="97" spans="1:46" ht="60" customHeight="1">
      <c r="A97" s="9">
        <v>86</v>
      </c>
      <c r="B97" s="29">
        <v>1017</v>
      </c>
      <c r="C97" s="10">
        <v>86</v>
      </c>
      <c r="D97" s="10">
        <v>1</v>
      </c>
      <c r="E97" s="10">
        <v>1</v>
      </c>
      <c r="F97" s="1" t="s">
        <v>78</v>
      </c>
      <c r="G97" s="28" t="s">
        <v>297</v>
      </c>
      <c r="H97" s="28" t="s">
        <v>298</v>
      </c>
      <c r="I97" s="28" t="s">
        <v>411</v>
      </c>
      <c r="J97" s="21" t="s">
        <v>412</v>
      </c>
      <c r="K97" s="28" t="s">
        <v>178</v>
      </c>
      <c r="L97" s="28" t="s">
        <v>384</v>
      </c>
      <c r="M97" s="28" t="s">
        <v>384</v>
      </c>
      <c r="N97" s="28" t="str">
        <f>"NA"</f>
        <v>NA</v>
      </c>
      <c r="O97" s="28" t="str">
        <f>"NA"</f>
        <v>NA</v>
      </c>
      <c r="P97" s="28" t="str">
        <f>"NA"</f>
        <v>NA</v>
      </c>
      <c r="Q97" s="21" t="s">
        <v>192</v>
      </c>
      <c r="R97" s="28" t="s">
        <v>175</v>
      </c>
      <c r="S97" s="34">
        <v>37427</v>
      </c>
      <c r="T97" s="34">
        <v>38093</v>
      </c>
      <c r="U97" s="34">
        <v>37803</v>
      </c>
      <c r="V97" s="34" t="str">
        <f>"NA"</f>
        <v>NA</v>
      </c>
      <c r="W97" s="34" t="str">
        <f>"NA"</f>
        <v>NA</v>
      </c>
      <c r="X97" s="34" t="str">
        <f>"NA"</f>
        <v>NA</v>
      </c>
      <c r="Y97" s="34">
        <f>""</f>
      </c>
      <c r="Z97" s="34">
        <f>AA97-45</f>
        <v>38879</v>
      </c>
      <c r="AA97" s="39">
        <v>38924</v>
      </c>
      <c r="AB97" s="39">
        <v>38992</v>
      </c>
      <c r="AC97" s="21">
        <v>38992</v>
      </c>
      <c r="AD97" s="15"/>
      <c r="AE97" s="20">
        <v>39203</v>
      </c>
      <c r="AF97" s="48">
        <v>39217</v>
      </c>
      <c r="AG97" s="13">
        <f>""</f>
      </c>
      <c r="AH97" s="41">
        <f>AF97+40</f>
        <v>39257</v>
      </c>
      <c r="AI97" s="41">
        <f>AH97+30</f>
        <v>39287</v>
      </c>
      <c r="AJ97" s="41">
        <f>AH97+30</f>
        <v>39287</v>
      </c>
      <c r="AK97" s="41">
        <f>AJ97+3</f>
        <v>39290</v>
      </c>
      <c r="AL97" s="44"/>
      <c r="AM97" s="48">
        <f>AN97-12</f>
        <v>39586</v>
      </c>
      <c r="AN97" s="20">
        <v>39598</v>
      </c>
      <c r="AO97" s="20" t="s">
        <v>700</v>
      </c>
      <c r="AP97" s="29" t="s">
        <v>147</v>
      </c>
      <c r="AQ97" s="28" t="s">
        <v>171</v>
      </c>
      <c r="AR97" s="28" t="s">
        <v>539</v>
      </c>
      <c r="AS97" s="70" t="s">
        <v>616</v>
      </c>
      <c r="AT97" s="80" t="s">
        <v>677</v>
      </c>
    </row>
    <row r="98" spans="1:46" s="3" customFormat="1" ht="88.5" customHeight="1">
      <c r="A98" s="9">
        <v>88</v>
      </c>
      <c r="B98" s="29">
        <v>1019</v>
      </c>
      <c r="C98" s="10">
        <v>88</v>
      </c>
      <c r="D98" s="10">
        <v>1</v>
      </c>
      <c r="E98" s="10">
        <v>1</v>
      </c>
      <c r="F98" s="1" t="s">
        <v>95</v>
      </c>
      <c r="G98" s="28" t="s">
        <v>449</v>
      </c>
      <c r="H98" s="28" t="s">
        <v>204</v>
      </c>
      <c r="I98" s="28" t="s">
        <v>450</v>
      </c>
      <c r="J98" s="21" t="s">
        <v>451</v>
      </c>
      <c r="K98" s="28" t="s">
        <v>178</v>
      </c>
      <c r="L98" s="28" t="s">
        <v>384</v>
      </c>
      <c r="M98" s="28" t="s">
        <v>384</v>
      </c>
      <c r="N98" s="28" t="str">
        <f>"NA"</f>
        <v>NA</v>
      </c>
      <c r="O98" s="28" t="str">
        <f>"NA"</f>
        <v>NA</v>
      </c>
      <c r="P98" s="28" t="str">
        <f>"NA"</f>
        <v>NA</v>
      </c>
      <c r="Q98" s="21" t="s">
        <v>181</v>
      </c>
      <c r="R98" s="28" t="s">
        <v>175</v>
      </c>
      <c r="S98" s="34">
        <v>37469</v>
      </c>
      <c r="T98" s="34">
        <v>38041</v>
      </c>
      <c r="U98" s="39">
        <v>37832</v>
      </c>
      <c r="V98" s="34" t="str">
        <f>"NA"</f>
        <v>NA</v>
      </c>
      <c r="W98" s="34" t="str">
        <f>"NA"</f>
        <v>NA</v>
      </c>
      <c r="X98" s="34" t="str">
        <f>"NA"</f>
        <v>NA</v>
      </c>
      <c r="Y98" s="34" t="str">
        <f>"NA"</f>
        <v>NA</v>
      </c>
      <c r="Z98" s="34">
        <v>38925</v>
      </c>
      <c r="AA98" s="39">
        <v>38944</v>
      </c>
      <c r="AB98" s="39">
        <v>39056</v>
      </c>
      <c r="AC98" s="21">
        <v>39056</v>
      </c>
      <c r="AD98" s="15"/>
      <c r="AE98" s="20">
        <v>39308</v>
      </c>
      <c r="AF98" s="20">
        <v>39322</v>
      </c>
      <c r="AG98" s="13">
        <f>""</f>
      </c>
      <c r="AH98" s="41">
        <f>AF98+40</f>
        <v>39362</v>
      </c>
      <c r="AI98" s="41">
        <f>AH98+30</f>
        <v>39392</v>
      </c>
      <c r="AJ98" s="41">
        <f>AH98+30</f>
        <v>39392</v>
      </c>
      <c r="AK98" s="41">
        <f>AJ98+3</f>
        <v>39395</v>
      </c>
      <c r="AL98" s="44"/>
      <c r="AM98" s="20">
        <f>AN98-12</f>
        <v>39343</v>
      </c>
      <c r="AN98" s="20">
        <v>39355</v>
      </c>
      <c r="AO98" s="20"/>
      <c r="AP98" s="29" t="s">
        <v>42</v>
      </c>
      <c r="AQ98" s="28" t="s">
        <v>171</v>
      </c>
      <c r="AR98" s="28" t="s">
        <v>183</v>
      </c>
      <c r="AS98" s="70" t="s">
        <v>618</v>
      </c>
      <c r="AT98" s="1" t="s">
        <v>680</v>
      </c>
    </row>
    <row r="99" spans="1:46" ht="60" customHeight="1">
      <c r="A99" s="9">
        <v>73</v>
      </c>
      <c r="B99" s="29">
        <v>1018</v>
      </c>
      <c r="C99" s="10">
        <v>94</v>
      </c>
      <c r="D99" s="10">
        <v>1</v>
      </c>
      <c r="E99" s="10">
        <v>1</v>
      </c>
      <c r="F99" s="1" t="s">
        <v>100</v>
      </c>
      <c r="G99" s="28" t="s">
        <v>358</v>
      </c>
      <c r="H99" s="28" t="s">
        <v>236</v>
      </c>
      <c r="I99" s="28" t="s">
        <v>460</v>
      </c>
      <c r="J99" s="21" t="s">
        <v>461</v>
      </c>
      <c r="K99" s="28" t="s">
        <v>178</v>
      </c>
      <c r="L99" s="28" t="s">
        <v>384</v>
      </c>
      <c r="M99" s="28" t="s">
        <v>384</v>
      </c>
      <c r="N99" s="28" t="str">
        <f>"NA"</f>
        <v>NA</v>
      </c>
      <c r="O99" s="28" t="str">
        <f>"NA"</f>
        <v>NA</v>
      </c>
      <c r="P99" s="28" t="str">
        <f>"NA"</f>
        <v>NA</v>
      </c>
      <c r="Q99" s="21" t="s">
        <v>202</v>
      </c>
      <c r="R99" s="28" t="s">
        <v>369</v>
      </c>
      <c r="S99" s="34">
        <v>37014</v>
      </c>
      <c r="T99" s="34">
        <v>37586</v>
      </c>
      <c r="U99" s="39">
        <v>37824</v>
      </c>
      <c r="V99" s="34" t="str">
        <f>"NA"</f>
        <v>NA</v>
      </c>
      <c r="W99" s="34" t="str">
        <f>"NA"</f>
        <v>NA</v>
      </c>
      <c r="X99" s="34" t="str">
        <f>"NA"</f>
        <v>NA</v>
      </c>
      <c r="Y99" s="34" t="str">
        <f>"NA"</f>
        <v>NA</v>
      </c>
      <c r="Z99" s="34">
        <f>AA99-45</f>
        <v>38908</v>
      </c>
      <c r="AA99" s="39">
        <v>38953</v>
      </c>
      <c r="AB99" s="39">
        <v>39014</v>
      </c>
      <c r="AC99" s="39">
        <v>39014</v>
      </c>
      <c r="AD99" s="15"/>
      <c r="AE99" s="20">
        <v>39301</v>
      </c>
      <c r="AF99" s="48">
        <v>39315</v>
      </c>
      <c r="AG99" s="13">
        <f>""</f>
      </c>
      <c r="AH99" s="41">
        <f>AF99+40</f>
        <v>39355</v>
      </c>
      <c r="AI99" s="41">
        <f>AH99+30</f>
        <v>39385</v>
      </c>
      <c r="AJ99" s="41">
        <f>AH99+30</f>
        <v>39385</v>
      </c>
      <c r="AK99" s="41">
        <f>AJ99+3</f>
        <v>39388</v>
      </c>
      <c r="AL99" s="44"/>
      <c r="AM99" s="20">
        <f>AN99-12</f>
        <v>39587</v>
      </c>
      <c r="AN99" s="20">
        <v>39599</v>
      </c>
      <c r="AO99" s="20"/>
      <c r="AP99" s="29" t="s">
        <v>147</v>
      </c>
      <c r="AQ99" s="28" t="s">
        <v>171</v>
      </c>
      <c r="AR99" s="36" t="s">
        <v>296</v>
      </c>
      <c r="AS99" s="70" t="s">
        <v>615</v>
      </c>
      <c r="AT99" s="84" t="s">
        <v>708</v>
      </c>
    </row>
    <row r="100" spans="1:46" ht="60" customHeight="1">
      <c r="A100" s="9">
        <v>89</v>
      </c>
      <c r="B100" s="29">
        <v>1020</v>
      </c>
      <c r="C100" s="10">
        <v>89</v>
      </c>
      <c r="D100" s="10">
        <v>1</v>
      </c>
      <c r="E100" s="10">
        <v>1</v>
      </c>
      <c r="F100" s="1" t="s">
        <v>99</v>
      </c>
      <c r="G100" s="28" t="s">
        <v>329</v>
      </c>
      <c r="H100" s="28" t="s">
        <v>162</v>
      </c>
      <c r="I100" s="28" t="s">
        <v>458</v>
      </c>
      <c r="J100" s="21" t="s">
        <v>459</v>
      </c>
      <c r="K100" s="28" t="s">
        <v>178</v>
      </c>
      <c r="L100" s="28" t="s">
        <v>384</v>
      </c>
      <c r="M100" s="28" t="s">
        <v>384</v>
      </c>
      <c r="N100" s="28" t="str">
        <f>"NA"</f>
        <v>NA</v>
      </c>
      <c r="O100" s="28" t="str">
        <f>"NA"</f>
        <v>NA</v>
      </c>
      <c r="P100" s="28" t="str">
        <f>"NA"</f>
        <v>NA</v>
      </c>
      <c r="Q100" s="21" t="s">
        <v>276</v>
      </c>
      <c r="R100" s="28" t="s">
        <v>175</v>
      </c>
      <c r="S100" s="34">
        <v>37492</v>
      </c>
      <c r="T100" s="34">
        <v>38135</v>
      </c>
      <c r="U100" s="39">
        <v>37832</v>
      </c>
      <c r="V100" s="34" t="str">
        <f>"NA"</f>
        <v>NA</v>
      </c>
      <c r="W100" s="34" t="str">
        <f>"NA"</f>
        <v>NA</v>
      </c>
      <c r="X100" s="34" t="str">
        <f>"NA"</f>
        <v>NA</v>
      </c>
      <c r="Y100" s="34" t="str">
        <f>"NA"</f>
        <v>NA</v>
      </c>
      <c r="Z100" s="34">
        <f>AA100-45</f>
        <v>38915</v>
      </c>
      <c r="AA100" s="39">
        <v>38960</v>
      </c>
      <c r="AB100" s="39">
        <v>39016</v>
      </c>
      <c r="AC100" s="39">
        <v>39016</v>
      </c>
      <c r="AD100" s="15"/>
      <c r="AE100" s="20">
        <v>39273</v>
      </c>
      <c r="AF100" s="48">
        <v>39287</v>
      </c>
      <c r="AG100" s="13">
        <f>""</f>
      </c>
      <c r="AH100" s="41">
        <f>AF100+40</f>
        <v>39327</v>
      </c>
      <c r="AI100" s="41">
        <f>AH100+30</f>
        <v>39357</v>
      </c>
      <c r="AJ100" s="41">
        <f>AH100+30</f>
        <v>39357</v>
      </c>
      <c r="AK100" s="41">
        <f>AJ100+3</f>
        <v>39360</v>
      </c>
      <c r="AL100" s="44"/>
      <c r="AM100" s="20">
        <f>AN100-12</f>
        <v>39494</v>
      </c>
      <c r="AN100" s="20">
        <v>39506</v>
      </c>
      <c r="AO100" s="20"/>
      <c r="AP100" s="29" t="s">
        <v>42</v>
      </c>
      <c r="AQ100" s="28" t="s">
        <v>171</v>
      </c>
      <c r="AR100" s="28" t="s">
        <v>234</v>
      </c>
      <c r="AS100" s="70" t="s">
        <v>619</v>
      </c>
      <c r="AT100" s="84" t="s">
        <v>678</v>
      </c>
    </row>
    <row r="101" spans="1:46" ht="60" customHeight="1">
      <c r="A101" s="9">
        <v>106</v>
      </c>
      <c r="B101" s="29">
        <v>1021</v>
      </c>
      <c r="C101" s="10">
        <v>107</v>
      </c>
      <c r="D101" s="10">
        <v>1</v>
      </c>
      <c r="E101" s="10">
        <v>1</v>
      </c>
      <c r="F101" s="1" t="s">
        <v>101</v>
      </c>
      <c r="G101" s="28" t="s">
        <v>231</v>
      </c>
      <c r="H101" s="28" t="s">
        <v>194</v>
      </c>
      <c r="I101" s="28" t="s">
        <v>462</v>
      </c>
      <c r="J101" s="21" t="s">
        <v>463</v>
      </c>
      <c r="K101" s="28" t="s">
        <v>178</v>
      </c>
      <c r="L101" s="28" t="s">
        <v>384</v>
      </c>
      <c r="M101" s="28" t="s">
        <v>384</v>
      </c>
      <c r="N101" s="28" t="str">
        <f>"NA"</f>
        <v>NA</v>
      </c>
      <c r="O101" s="28" t="str">
        <f>"NA"</f>
        <v>NA</v>
      </c>
      <c r="P101" s="28" t="str">
        <f>"NA"</f>
        <v>NA</v>
      </c>
      <c r="Q101" s="21" t="s">
        <v>588</v>
      </c>
      <c r="R101" s="28" t="s">
        <v>252</v>
      </c>
      <c r="S101" s="34"/>
      <c r="T101" s="34">
        <f>""</f>
      </c>
      <c r="U101" s="39">
        <v>37895</v>
      </c>
      <c r="V101" s="34" t="str">
        <f>"NA"</f>
        <v>NA</v>
      </c>
      <c r="W101" s="34" t="str">
        <f>"NA"</f>
        <v>NA</v>
      </c>
      <c r="X101" s="34" t="str">
        <f>"NA"</f>
        <v>NA</v>
      </c>
      <c r="Y101" s="34" t="str">
        <f>"NA"</f>
        <v>NA</v>
      </c>
      <c r="Z101" s="34">
        <f>AA101-45</f>
        <v>38923</v>
      </c>
      <c r="AA101" s="39">
        <v>38968</v>
      </c>
      <c r="AB101" s="39">
        <v>39028</v>
      </c>
      <c r="AC101" s="34">
        <v>39028</v>
      </c>
      <c r="AD101" s="15"/>
      <c r="AE101" s="20">
        <v>39336</v>
      </c>
      <c r="AF101" s="48">
        <v>39350</v>
      </c>
      <c r="AG101" s="13">
        <f>""</f>
      </c>
      <c r="AH101" s="41">
        <f>AF101+40</f>
        <v>39390</v>
      </c>
      <c r="AI101" s="41">
        <f>AH101+30</f>
        <v>39420</v>
      </c>
      <c r="AJ101" s="41">
        <f>AH101+30</f>
        <v>39420</v>
      </c>
      <c r="AK101" s="41">
        <f>AJ101+3</f>
        <v>39423</v>
      </c>
      <c r="AL101" s="44"/>
      <c r="AM101" s="20">
        <f>AN101-12</f>
        <v>39587</v>
      </c>
      <c r="AN101" s="20">
        <v>39599</v>
      </c>
      <c r="AO101" s="20"/>
      <c r="AP101" s="29" t="s">
        <v>42</v>
      </c>
      <c r="AQ101" s="28" t="s">
        <v>171</v>
      </c>
      <c r="AR101" s="28" t="s">
        <v>253</v>
      </c>
      <c r="AS101" s="70" t="s">
        <v>621</v>
      </c>
      <c r="AT101" s="84" t="s">
        <v>679</v>
      </c>
    </row>
    <row r="102" spans="1:46" ht="60" customHeight="1">
      <c r="A102" s="9">
        <v>129</v>
      </c>
      <c r="B102" s="29">
        <v>42</v>
      </c>
      <c r="C102" s="10"/>
      <c r="D102" s="10">
        <v>1</v>
      </c>
      <c r="E102" s="10">
        <v>1</v>
      </c>
      <c r="F102" s="1" t="s">
        <v>142</v>
      </c>
      <c r="G102" s="28" t="s">
        <v>143</v>
      </c>
      <c r="H102" s="28" t="s">
        <v>144</v>
      </c>
      <c r="I102" s="28" t="s">
        <v>441</v>
      </c>
      <c r="J102" s="21"/>
      <c r="K102" s="28" t="s">
        <v>219</v>
      </c>
      <c r="L102" s="28" t="s">
        <v>652</v>
      </c>
      <c r="M102" s="28" t="s">
        <v>186</v>
      </c>
      <c r="N102" s="28"/>
      <c r="O102" s="28"/>
      <c r="P102" s="28"/>
      <c r="Q102" s="21" t="s">
        <v>282</v>
      </c>
      <c r="R102" s="28" t="s">
        <v>175</v>
      </c>
      <c r="S102" s="34"/>
      <c r="T102" s="34"/>
      <c r="U102" s="39"/>
      <c r="V102" s="39"/>
      <c r="W102" s="39"/>
      <c r="X102" s="34"/>
      <c r="Y102" s="34" t="str">
        <f>"NA"</f>
        <v>NA</v>
      </c>
      <c r="Z102" s="34">
        <v>38959</v>
      </c>
      <c r="AA102" s="39">
        <v>38988</v>
      </c>
      <c r="AB102" s="39">
        <v>39091</v>
      </c>
      <c r="AC102" s="90">
        <v>39091</v>
      </c>
      <c r="AD102" s="34"/>
      <c r="AE102" s="34">
        <v>39099</v>
      </c>
      <c r="AF102" s="34">
        <v>39142</v>
      </c>
      <c r="AG102" s="25" t="s">
        <v>42</v>
      </c>
      <c r="AH102" s="41">
        <f>AF102+40</f>
        <v>39182</v>
      </c>
      <c r="AI102" s="41">
        <f>AH102+30</f>
        <v>39212</v>
      </c>
      <c r="AJ102" s="41">
        <f>AH102+30</f>
        <v>39212</v>
      </c>
      <c r="AK102" s="41">
        <f>AJ102+3</f>
        <v>39215</v>
      </c>
      <c r="AL102" s="44"/>
      <c r="AM102" s="44" t="s">
        <v>219</v>
      </c>
      <c r="AN102" s="20" t="s">
        <v>219</v>
      </c>
      <c r="AO102" s="20"/>
      <c r="AP102" s="32"/>
      <c r="AQ102" s="33" t="s">
        <v>171</v>
      </c>
      <c r="AR102" s="28" t="s">
        <v>240</v>
      </c>
      <c r="AS102" s="70" t="s">
        <v>617</v>
      </c>
      <c r="AT102" s="1" t="s">
        <v>681</v>
      </c>
    </row>
    <row r="103" spans="1:46" ht="60" customHeight="1">
      <c r="A103" s="9">
        <v>91</v>
      </c>
      <c r="B103" s="29">
        <v>1022</v>
      </c>
      <c r="C103" s="10">
        <v>81</v>
      </c>
      <c r="D103" s="10">
        <v>1</v>
      </c>
      <c r="E103" s="10">
        <v>1</v>
      </c>
      <c r="F103" s="1" t="s">
        <v>102</v>
      </c>
      <c r="G103" s="28" t="s">
        <v>305</v>
      </c>
      <c r="H103" s="28" t="s">
        <v>204</v>
      </c>
      <c r="I103" s="28" t="s">
        <v>464</v>
      </c>
      <c r="J103" s="21" t="s">
        <v>465</v>
      </c>
      <c r="K103" s="28" t="s">
        <v>178</v>
      </c>
      <c r="L103" s="28" t="s">
        <v>384</v>
      </c>
      <c r="M103" s="28" t="s">
        <v>384</v>
      </c>
      <c r="N103" s="28" t="str">
        <f>"NA"</f>
        <v>NA</v>
      </c>
      <c r="O103" s="28" t="str">
        <f>"NA"</f>
        <v>NA</v>
      </c>
      <c r="P103" s="28" t="str">
        <f>"NA"</f>
        <v>NA</v>
      </c>
      <c r="Q103" s="21" t="s">
        <v>181</v>
      </c>
      <c r="R103" s="28" t="s">
        <v>182</v>
      </c>
      <c r="S103" s="34">
        <v>37459</v>
      </c>
      <c r="T103" s="34">
        <v>37833</v>
      </c>
      <c r="U103" s="34">
        <v>37769</v>
      </c>
      <c r="V103" s="34" t="str">
        <f>"NA"</f>
        <v>NA</v>
      </c>
      <c r="W103" s="34" t="str">
        <f>"NA"</f>
        <v>NA</v>
      </c>
      <c r="X103" s="34" t="str">
        <f>"NA"</f>
        <v>NA</v>
      </c>
      <c r="Y103" s="34" t="str">
        <f>"NA"</f>
        <v>NA</v>
      </c>
      <c r="Z103" s="34">
        <v>38972</v>
      </c>
      <c r="AA103" s="39">
        <v>38988</v>
      </c>
      <c r="AB103" s="39">
        <v>39111</v>
      </c>
      <c r="AC103" s="21">
        <v>39111</v>
      </c>
      <c r="AD103" s="15"/>
      <c r="AE103" s="20">
        <v>39378</v>
      </c>
      <c r="AF103" s="48">
        <v>39392</v>
      </c>
      <c r="AG103" s="13">
        <f>""</f>
      </c>
      <c r="AH103" s="41">
        <f>AF103+40</f>
        <v>39432</v>
      </c>
      <c r="AI103" s="41">
        <f>AH103+30</f>
        <v>39462</v>
      </c>
      <c r="AJ103" s="41">
        <f>AH103+30</f>
        <v>39462</v>
      </c>
      <c r="AK103" s="41">
        <f>AJ103+3</f>
        <v>39465</v>
      </c>
      <c r="AL103" s="44"/>
      <c r="AM103" s="20">
        <f>AN103-12</f>
        <v>39617</v>
      </c>
      <c r="AN103" s="20">
        <v>39629</v>
      </c>
      <c r="AO103" s="20"/>
      <c r="AP103" s="29" t="s">
        <v>42</v>
      </c>
      <c r="AQ103" s="28" t="s">
        <v>171</v>
      </c>
      <c r="AR103" s="28" t="s">
        <v>183</v>
      </c>
      <c r="AS103" s="70" t="s">
        <v>618</v>
      </c>
      <c r="AT103" s="84" t="s">
        <v>712</v>
      </c>
    </row>
    <row r="104" spans="1:46" ht="60" customHeight="1">
      <c r="A104" s="9">
        <v>101</v>
      </c>
      <c r="B104" s="29">
        <v>1023</v>
      </c>
      <c r="C104" s="10">
        <v>101</v>
      </c>
      <c r="D104" s="10">
        <v>1</v>
      </c>
      <c r="E104" s="10">
        <v>1</v>
      </c>
      <c r="F104" s="1" t="s">
        <v>103</v>
      </c>
      <c r="G104" s="28" t="s">
        <v>370</v>
      </c>
      <c r="H104" s="28" t="s">
        <v>228</v>
      </c>
      <c r="I104" s="28" t="s">
        <v>466</v>
      </c>
      <c r="J104" s="21" t="s">
        <v>467</v>
      </c>
      <c r="K104" s="28" t="s">
        <v>178</v>
      </c>
      <c r="L104" s="28" t="s">
        <v>384</v>
      </c>
      <c r="M104" s="28" t="s">
        <v>384</v>
      </c>
      <c r="N104" s="28" t="str">
        <f>"NA"</f>
        <v>NA</v>
      </c>
      <c r="O104" s="28" t="str">
        <f>"NA"</f>
        <v>NA</v>
      </c>
      <c r="P104" s="28" t="str">
        <f>"NA"</f>
        <v>NA</v>
      </c>
      <c r="Q104" s="21" t="s">
        <v>172</v>
      </c>
      <c r="R104" s="28" t="s">
        <v>173</v>
      </c>
      <c r="S104" s="31">
        <f>""</f>
      </c>
      <c r="T104" s="34">
        <f>""</f>
      </c>
      <c r="U104" s="39">
        <f>""</f>
      </c>
      <c r="V104" s="34" t="str">
        <f>"NA"</f>
        <v>NA</v>
      </c>
      <c r="W104" s="34" t="str">
        <f>"NA"</f>
        <v>NA</v>
      </c>
      <c r="X104" s="34" t="str">
        <f>"NA"</f>
        <v>NA</v>
      </c>
      <c r="Y104" s="34" t="str">
        <f>"NA"</f>
        <v>NA</v>
      </c>
      <c r="Z104" s="34">
        <v>38979</v>
      </c>
      <c r="AA104" s="39">
        <v>39002</v>
      </c>
      <c r="AB104" s="39">
        <v>39091</v>
      </c>
      <c r="AC104" s="90">
        <v>39091</v>
      </c>
      <c r="AD104" s="15"/>
      <c r="AE104" s="20">
        <v>39357</v>
      </c>
      <c r="AF104" s="48">
        <v>39371</v>
      </c>
      <c r="AG104" s="13">
        <f>""</f>
      </c>
      <c r="AH104" s="41">
        <f>AF104+40</f>
        <v>39411</v>
      </c>
      <c r="AI104" s="41">
        <f>AH104+30</f>
        <v>39441</v>
      </c>
      <c r="AJ104" s="41">
        <f>AH104+30</f>
        <v>39441</v>
      </c>
      <c r="AK104" s="41">
        <f>AJ104+3</f>
        <v>39444</v>
      </c>
      <c r="AL104" s="44"/>
      <c r="AM104" s="20">
        <f>AN104-12</f>
        <v>39617</v>
      </c>
      <c r="AN104" s="20">
        <v>39629</v>
      </c>
      <c r="AO104" s="20"/>
      <c r="AP104" s="29" t="s">
        <v>42</v>
      </c>
      <c r="AQ104" s="28" t="s">
        <v>171</v>
      </c>
      <c r="AR104" s="28" t="s">
        <v>537</v>
      </c>
      <c r="AS104" s="70" t="s">
        <v>614</v>
      </c>
      <c r="AT104" s="84" t="s">
        <v>682</v>
      </c>
    </row>
    <row r="105" spans="1:46" ht="74.25" customHeight="1">
      <c r="A105" s="9">
        <v>96</v>
      </c>
      <c r="B105" s="29">
        <v>1024</v>
      </c>
      <c r="C105" s="10">
        <v>96</v>
      </c>
      <c r="D105" s="10">
        <v>1</v>
      </c>
      <c r="E105" s="10">
        <v>1</v>
      </c>
      <c r="F105" s="1" t="s">
        <v>96</v>
      </c>
      <c r="G105" s="28" t="s">
        <v>311</v>
      </c>
      <c r="H105" s="28" t="s">
        <v>298</v>
      </c>
      <c r="I105" s="28" t="s">
        <v>452</v>
      </c>
      <c r="J105" s="21" t="s">
        <v>453</v>
      </c>
      <c r="K105" s="28" t="s">
        <v>178</v>
      </c>
      <c r="L105" s="28" t="s">
        <v>384</v>
      </c>
      <c r="M105" s="28" t="s">
        <v>384</v>
      </c>
      <c r="N105" s="28" t="str">
        <f>"NA"</f>
        <v>NA</v>
      </c>
      <c r="O105" s="28" t="str">
        <f>"NA"</f>
        <v>NA</v>
      </c>
      <c r="P105" s="28" t="str">
        <f>"NA"</f>
        <v>NA</v>
      </c>
      <c r="Q105" s="21" t="s">
        <v>192</v>
      </c>
      <c r="R105" s="28" t="s">
        <v>172</v>
      </c>
      <c r="S105" s="31">
        <f>""</f>
      </c>
      <c r="T105" s="34">
        <f>""</f>
      </c>
      <c r="U105" s="39">
        <f>""</f>
      </c>
      <c r="V105" s="34" t="str">
        <f>"NA"</f>
        <v>NA</v>
      </c>
      <c r="W105" s="34" t="str">
        <f>"NA"</f>
        <v>NA</v>
      </c>
      <c r="X105" s="34" t="str">
        <f>"NA"</f>
        <v>NA</v>
      </c>
      <c r="Y105" s="34" t="str">
        <f>"NA"</f>
        <v>NA</v>
      </c>
      <c r="Z105" s="34">
        <f>AA105-45</f>
        <v>38964</v>
      </c>
      <c r="AA105" s="39">
        <v>39009</v>
      </c>
      <c r="AB105" s="39">
        <v>39106</v>
      </c>
      <c r="AC105" s="21">
        <v>39106</v>
      </c>
      <c r="AD105" s="15"/>
      <c r="AE105" s="20">
        <v>39532</v>
      </c>
      <c r="AF105" s="48">
        <v>39546</v>
      </c>
      <c r="AG105" s="13">
        <f>""</f>
      </c>
      <c r="AH105" s="41">
        <f>AF105+40</f>
        <v>39586</v>
      </c>
      <c r="AI105" s="41">
        <f>AH105+30</f>
        <v>39616</v>
      </c>
      <c r="AJ105" s="41">
        <f>AH105+30</f>
        <v>39616</v>
      </c>
      <c r="AK105" s="41">
        <f>AJ105+3</f>
        <v>39619</v>
      </c>
      <c r="AL105" s="44"/>
      <c r="AM105" s="20">
        <f>AN105-12</f>
        <v>39648</v>
      </c>
      <c r="AN105" s="20">
        <v>39660</v>
      </c>
      <c r="AO105" s="20"/>
      <c r="AP105" s="29" t="s">
        <v>42</v>
      </c>
      <c r="AQ105" s="28" t="s">
        <v>171</v>
      </c>
      <c r="AR105" s="28" t="s">
        <v>539</v>
      </c>
      <c r="AS105" s="70" t="s">
        <v>616</v>
      </c>
      <c r="AT105" s="84" t="s">
        <v>683</v>
      </c>
    </row>
    <row r="106" spans="1:46" ht="60" customHeight="1">
      <c r="A106" s="9">
        <v>130</v>
      </c>
      <c r="B106" s="29">
        <v>85</v>
      </c>
      <c r="C106" s="10"/>
      <c r="D106" s="10">
        <v>1</v>
      </c>
      <c r="E106" s="10">
        <v>1</v>
      </c>
      <c r="F106" s="77" t="s">
        <v>145</v>
      </c>
      <c r="G106" s="28" t="s">
        <v>146</v>
      </c>
      <c r="H106" s="28" t="s">
        <v>144</v>
      </c>
      <c r="I106" s="28" t="s">
        <v>448</v>
      </c>
      <c r="J106" s="21"/>
      <c r="K106" s="28" t="s">
        <v>219</v>
      </c>
      <c r="L106" s="28" t="s">
        <v>652</v>
      </c>
      <c r="M106" s="28" t="s">
        <v>186</v>
      </c>
      <c r="N106" s="28"/>
      <c r="O106" s="28"/>
      <c r="P106" s="28"/>
      <c r="Q106" s="21" t="s">
        <v>215</v>
      </c>
      <c r="R106" s="28" t="s">
        <v>181</v>
      </c>
      <c r="S106" s="34"/>
      <c r="T106" s="34"/>
      <c r="U106" s="39"/>
      <c r="V106" s="39"/>
      <c r="W106" s="39"/>
      <c r="X106" s="34"/>
      <c r="Y106" s="34" t="str">
        <f>"NA"</f>
        <v>NA</v>
      </c>
      <c r="Z106" s="34">
        <f>AA106-45</f>
        <v>38978</v>
      </c>
      <c r="AA106" s="39">
        <v>39023</v>
      </c>
      <c r="AB106" s="39">
        <v>39121</v>
      </c>
      <c r="AC106" s="21">
        <v>39121</v>
      </c>
      <c r="AD106" s="15"/>
      <c r="AE106" s="34">
        <v>39147</v>
      </c>
      <c r="AF106" s="20">
        <v>39156</v>
      </c>
      <c r="AG106" s="13">
        <f>""</f>
      </c>
      <c r="AH106" s="41">
        <f>AF106+40</f>
        <v>39196</v>
      </c>
      <c r="AI106" s="41">
        <f>AH106+30</f>
        <v>39226</v>
      </c>
      <c r="AJ106" s="41">
        <f>AH106+30</f>
        <v>39226</v>
      </c>
      <c r="AK106" s="41">
        <f>AJ106+3</f>
        <v>39229</v>
      </c>
      <c r="AL106" s="44"/>
      <c r="AM106" s="44" t="s">
        <v>219</v>
      </c>
      <c r="AN106" s="20" t="s">
        <v>219</v>
      </c>
      <c r="AO106" s="20"/>
      <c r="AP106" s="32"/>
      <c r="AQ106" s="33" t="s">
        <v>171</v>
      </c>
      <c r="AR106" s="28" t="s">
        <v>240</v>
      </c>
      <c r="AS106" s="68" t="s">
        <v>617</v>
      </c>
      <c r="AT106" s="1" t="s">
        <v>707</v>
      </c>
    </row>
    <row r="107" spans="1:46" ht="60" customHeight="1">
      <c r="A107" s="9">
        <v>104</v>
      </c>
      <c r="B107" s="29">
        <v>1025</v>
      </c>
      <c r="C107" s="10">
        <v>108</v>
      </c>
      <c r="D107" s="10">
        <v>1</v>
      </c>
      <c r="E107" s="10">
        <v>1</v>
      </c>
      <c r="F107" s="1" t="s">
        <v>104</v>
      </c>
      <c r="G107" s="28" t="s">
        <v>207</v>
      </c>
      <c r="H107" s="28" t="s">
        <v>162</v>
      </c>
      <c r="I107" s="28" t="s">
        <v>468</v>
      </c>
      <c r="J107" s="21" t="s">
        <v>469</v>
      </c>
      <c r="K107" s="28" t="s">
        <v>178</v>
      </c>
      <c r="L107" s="28" t="s">
        <v>384</v>
      </c>
      <c r="M107" s="28" t="s">
        <v>384</v>
      </c>
      <c r="N107" s="28" t="str">
        <f>"NA"</f>
        <v>NA</v>
      </c>
      <c r="O107" s="28" t="str">
        <f>"NA"</f>
        <v>NA</v>
      </c>
      <c r="P107" s="28" t="str">
        <f>"NA"</f>
        <v>NA</v>
      </c>
      <c r="Q107" s="21" t="s">
        <v>276</v>
      </c>
      <c r="R107" s="28" t="s">
        <v>218</v>
      </c>
      <c r="S107" s="74">
        <v>38803</v>
      </c>
      <c r="T107" s="34">
        <f>""</f>
      </c>
      <c r="U107" s="39">
        <f>""</f>
      </c>
      <c r="V107" s="34" t="str">
        <f>"NA"</f>
        <v>NA</v>
      </c>
      <c r="W107" s="34" t="str">
        <f>"NA"</f>
        <v>NA</v>
      </c>
      <c r="X107" s="34" t="str">
        <f>"NA"</f>
        <v>NA</v>
      </c>
      <c r="Y107" s="34" t="str">
        <f>"NA"</f>
        <v>NA</v>
      </c>
      <c r="Z107" s="34">
        <f>AA107-45</f>
        <v>38978</v>
      </c>
      <c r="AA107" s="39">
        <v>39023</v>
      </c>
      <c r="AB107" s="39">
        <v>39134</v>
      </c>
      <c r="AC107" s="21">
        <v>39134</v>
      </c>
      <c r="AD107" s="15"/>
      <c r="AE107" s="20">
        <v>39504</v>
      </c>
      <c r="AF107" s="48">
        <v>39518</v>
      </c>
      <c r="AG107" s="13">
        <f>""</f>
      </c>
      <c r="AH107" s="41">
        <f>AF107+40</f>
        <v>39558</v>
      </c>
      <c r="AI107" s="41">
        <f>AH107+30</f>
        <v>39588</v>
      </c>
      <c r="AJ107" s="41">
        <f>AH107+30</f>
        <v>39588</v>
      </c>
      <c r="AK107" s="41">
        <f>AJ107+3</f>
        <v>39591</v>
      </c>
      <c r="AL107" s="44"/>
      <c r="AM107" s="20">
        <f>AN107-12</f>
        <v>39648</v>
      </c>
      <c r="AN107" s="20">
        <v>39660</v>
      </c>
      <c r="AO107" s="20"/>
      <c r="AP107" s="29" t="s">
        <v>42</v>
      </c>
      <c r="AQ107" s="28" t="s">
        <v>171</v>
      </c>
      <c r="AR107" s="28" t="s">
        <v>234</v>
      </c>
      <c r="AS107" s="70" t="s">
        <v>619</v>
      </c>
      <c r="AT107" s="84" t="s">
        <v>713</v>
      </c>
    </row>
    <row r="108" spans="1:46" ht="60" customHeight="1">
      <c r="A108" s="9">
        <v>112</v>
      </c>
      <c r="B108" s="29">
        <v>1026</v>
      </c>
      <c r="C108" s="10">
        <v>109</v>
      </c>
      <c r="D108" s="10">
        <v>1</v>
      </c>
      <c r="E108" s="10">
        <v>1</v>
      </c>
      <c r="F108" s="1" t="s">
        <v>106</v>
      </c>
      <c r="G108" s="28" t="s">
        <v>378</v>
      </c>
      <c r="H108" s="28" t="s">
        <v>194</v>
      </c>
      <c r="I108" s="28" t="s">
        <v>626</v>
      </c>
      <c r="J108" s="21" t="s">
        <v>472</v>
      </c>
      <c r="K108" s="28" t="s">
        <v>178</v>
      </c>
      <c r="L108" s="28" t="s">
        <v>384</v>
      </c>
      <c r="M108" s="28" t="s">
        <v>384</v>
      </c>
      <c r="N108" s="28" t="str">
        <f>"NA"</f>
        <v>NA</v>
      </c>
      <c r="O108" s="28" t="str">
        <f>"NA"</f>
        <v>NA</v>
      </c>
      <c r="P108" s="28" t="str">
        <f>"NA"</f>
        <v>NA</v>
      </c>
      <c r="Q108" s="21" t="s">
        <v>276</v>
      </c>
      <c r="R108" s="28" t="s">
        <v>175</v>
      </c>
      <c r="S108" s="34">
        <v>38747</v>
      </c>
      <c r="T108" s="34">
        <f>""</f>
      </c>
      <c r="U108" s="39">
        <f>""</f>
      </c>
      <c r="V108" s="34" t="str">
        <f>"NA"</f>
        <v>NA</v>
      </c>
      <c r="W108" s="34" t="str">
        <f>"NA"</f>
        <v>NA</v>
      </c>
      <c r="X108" s="34" t="str">
        <f>"NA"</f>
        <v>NA</v>
      </c>
      <c r="Y108" s="34">
        <f>""</f>
      </c>
      <c r="Z108" s="34">
        <f>AA108-45</f>
        <v>39006</v>
      </c>
      <c r="AA108" s="39">
        <v>39051</v>
      </c>
      <c r="AB108" s="39">
        <v>39128</v>
      </c>
      <c r="AC108" s="21">
        <v>39128</v>
      </c>
      <c r="AD108" s="15"/>
      <c r="AE108" s="20">
        <v>39560</v>
      </c>
      <c r="AF108" s="48">
        <v>39574</v>
      </c>
      <c r="AG108" s="13">
        <f>""</f>
      </c>
      <c r="AH108" s="41">
        <f>AF108+40</f>
        <v>39614</v>
      </c>
      <c r="AI108" s="41">
        <f>AH108+30</f>
        <v>39644</v>
      </c>
      <c r="AJ108" s="41">
        <f>AH108+30</f>
        <v>39644</v>
      </c>
      <c r="AK108" s="41">
        <f>AJ108+3</f>
        <v>39647</v>
      </c>
      <c r="AL108" s="44"/>
      <c r="AM108" s="20">
        <f>AN108-12</f>
        <v>39679</v>
      </c>
      <c r="AN108" s="20">
        <v>39691</v>
      </c>
      <c r="AO108" s="20"/>
      <c r="AP108" s="29" t="s">
        <v>42</v>
      </c>
      <c r="AQ108" s="28" t="s">
        <v>171</v>
      </c>
      <c r="AR108" s="28" t="s">
        <v>253</v>
      </c>
      <c r="AS108" s="70" t="s">
        <v>621</v>
      </c>
      <c r="AT108" s="84" t="s">
        <v>714</v>
      </c>
    </row>
    <row r="109" spans="1:46" ht="60" customHeight="1">
      <c r="A109" s="9">
        <v>105</v>
      </c>
      <c r="B109" s="29">
        <v>1027</v>
      </c>
      <c r="C109" s="10">
        <v>115</v>
      </c>
      <c r="D109" s="10">
        <v>1</v>
      </c>
      <c r="E109" s="10">
        <v>1</v>
      </c>
      <c r="F109" s="1" t="s">
        <v>105</v>
      </c>
      <c r="G109" s="28" t="s">
        <v>244</v>
      </c>
      <c r="H109" s="28" t="s">
        <v>162</v>
      </c>
      <c r="I109" s="28" t="s">
        <v>470</v>
      </c>
      <c r="J109" s="21" t="s">
        <v>471</v>
      </c>
      <c r="K109" s="28" t="s">
        <v>178</v>
      </c>
      <c r="L109" s="28" t="s">
        <v>384</v>
      </c>
      <c r="M109" s="28" t="s">
        <v>384</v>
      </c>
      <c r="N109" s="28" t="str">
        <f>"NA"</f>
        <v>NA</v>
      </c>
      <c r="O109" s="28" t="str">
        <f>"NA"</f>
        <v>NA</v>
      </c>
      <c r="P109" s="28" t="str">
        <f>"NA"</f>
        <v>NA</v>
      </c>
      <c r="Q109" s="21" t="s">
        <v>198</v>
      </c>
      <c r="R109" s="28" t="s">
        <v>175</v>
      </c>
      <c r="S109" s="31">
        <f>""</f>
      </c>
      <c r="T109" s="34">
        <f>""</f>
      </c>
      <c r="U109" s="39">
        <f>""</f>
      </c>
      <c r="V109" s="34" t="str">
        <f>"NA"</f>
        <v>NA</v>
      </c>
      <c r="W109" s="34" t="str">
        <f>"NA"</f>
        <v>NA</v>
      </c>
      <c r="X109" s="34" t="str">
        <f>"NA"</f>
        <v>NA</v>
      </c>
      <c r="Y109" s="34" t="str">
        <f>"NA"</f>
        <v>NA</v>
      </c>
      <c r="Z109" s="34">
        <f>AA109-45</f>
        <v>39042</v>
      </c>
      <c r="AA109" s="39">
        <v>39087</v>
      </c>
      <c r="AB109" s="41">
        <f>AA109+90</f>
        <v>39177</v>
      </c>
      <c r="AC109" s="16">
        <f>""</f>
      </c>
      <c r="AD109" s="15"/>
      <c r="AE109" s="20">
        <v>39567</v>
      </c>
      <c r="AF109" s="48">
        <v>39581</v>
      </c>
      <c r="AG109" s="13">
        <f>""</f>
      </c>
      <c r="AH109" s="41">
        <f>AF109+40</f>
        <v>39621</v>
      </c>
      <c r="AI109" s="41">
        <f>AH109+30</f>
        <v>39651</v>
      </c>
      <c r="AJ109" s="41">
        <f>AH109+30</f>
        <v>39651</v>
      </c>
      <c r="AK109" s="41">
        <f>AJ109+3</f>
        <v>39654</v>
      </c>
      <c r="AL109" s="44"/>
      <c r="AM109" s="20">
        <f>AN109-12</f>
        <v>39693</v>
      </c>
      <c r="AN109" s="20">
        <v>39705</v>
      </c>
      <c r="AO109" s="20"/>
      <c r="AP109" s="29" t="s">
        <v>42</v>
      </c>
      <c r="AQ109" s="28" t="s">
        <v>171</v>
      </c>
      <c r="AR109" s="28" t="s">
        <v>234</v>
      </c>
      <c r="AS109" s="70" t="s">
        <v>619</v>
      </c>
      <c r="AT109" s="84" t="s">
        <v>684</v>
      </c>
    </row>
    <row r="110" spans="1:46" ht="60" customHeight="1">
      <c r="A110" s="9">
        <v>94</v>
      </c>
      <c r="B110" s="55">
        <f>""</f>
      </c>
      <c r="C110" s="10">
        <v>79</v>
      </c>
      <c r="D110" s="10">
        <v>1</v>
      </c>
      <c r="E110" s="10">
        <v>1</v>
      </c>
      <c r="F110" s="1" t="s">
        <v>107</v>
      </c>
      <c r="G110" s="28" t="s">
        <v>381</v>
      </c>
      <c r="H110" s="28" t="s">
        <v>204</v>
      </c>
      <c r="I110" s="28" t="s">
        <v>474</v>
      </c>
      <c r="J110" s="21" t="s">
        <v>475</v>
      </c>
      <c r="K110" s="28" t="s">
        <v>178</v>
      </c>
      <c r="L110" s="28" t="s">
        <v>384</v>
      </c>
      <c r="M110" s="28" t="s">
        <v>384</v>
      </c>
      <c r="N110" s="28" t="str">
        <f>"NA"</f>
        <v>NA</v>
      </c>
      <c r="O110" s="28" t="str">
        <f>"NA"</f>
        <v>NA</v>
      </c>
      <c r="P110" s="28" t="str">
        <f>"NA"</f>
        <v>NA</v>
      </c>
      <c r="Q110" s="21" t="s">
        <v>215</v>
      </c>
      <c r="R110" s="28" t="s">
        <v>175</v>
      </c>
      <c r="S110" s="34">
        <v>37490</v>
      </c>
      <c r="T110" s="34">
        <v>37855</v>
      </c>
      <c r="U110" s="34">
        <v>37742</v>
      </c>
      <c r="V110" s="34" t="str">
        <f>"NA"</f>
        <v>NA</v>
      </c>
      <c r="W110" s="34" t="str">
        <f>"NA"</f>
        <v>NA</v>
      </c>
      <c r="X110" s="34" t="str">
        <f>"NA"</f>
        <v>NA</v>
      </c>
      <c r="Y110" s="34" t="str">
        <f>"NA"</f>
        <v>NA</v>
      </c>
      <c r="Z110" s="34">
        <v>39093</v>
      </c>
      <c r="AA110" s="39">
        <v>39121</v>
      </c>
      <c r="AB110" s="41">
        <f>AA110+90</f>
        <v>39211</v>
      </c>
      <c r="AC110" s="16">
        <f>""</f>
      </c>
      <c r="AD110" s="15"/>
      <c r="AE110" s="20">
        <v>39602</v>
      </c>
      <c r="AF110" s="48">
        <v>39616</v>
      </c>
      <c r="AG110" s="13">
        <f>""</f>
      </c>
      <c r="AH110" s="41">
        <f>AF110+40</f>
        <v>39656</v>
      </c>
      <c r="AI110" s="41">
        <f>AH110+30</f>
        <v>39686</v>
      </c>
      <c r="AJ110" s="41">
        <f>AH110+30</f>
        <v>39686</v>
      </c>
      <c r="AK110" s="41">
        <f>AJ110+3</f>
        <v>39689</v>
      </c>
      <c r="AL110" s="44"/>
      <c r="AM110" s="20">
        <f>AN110-12</f>
        <v>39725</v>
      </c>
      <c r="AN110" s="20">
        <v>39737</v>
      </c>
      <c r="AO110" s="20"/>
      <c r="AP110" s="29" t="s">
        <v>42</v>
      </c>
      <c r="AQ110" s="28" t="s">
        <v>171</v>
      </c>
      <c r="AR110" s="28" t="s">
        <v>183</v>
      </c>
      <c r="AS110" s="70" t="s">
        <v>618</v>
      </c>
      <c r="AT110" s="84" t="s">
        <v>685</v>
      </c>
    </row>
    <row r="111" spans="1:46" ht="60" customHeight="1">
      <c r="A111" s="9">
        <v>116</v>
      </c>
      <c r="B111" s="55">
        <f>""</f>
      </c>
      <c r="C111" s="10">
        <v>105</v>
      </c>
      <c r="D111" s="10">
        <v>1</v>
      </c>
      <c r="E111" s="10">
        <v>1</v>
      </c>
      <c r="F111" s="1" t="s">
        <v>108</v>
      </c>
      <c r="G111" s="28" t="s">
        <v>207</v>
      </c>
      <c r="H111" s="28" t="s">
        <v>162</v>
      </c>
      <c r="I111" s="28" t="s">
        <v>477</v>
      </c>
      <c r="J111" s="21" t="s">
        <v>478</v>
      </c>
      <c r="K111" s="28" t="s">
        <v>178</v>
      </c>
      <c r="L111" s="28" t="s">
        <v>384</v>
      </c>
      <c r="M111" s="28" t="s">
        <v>384</v>
      </c>
      <c r="N111" s="28" t="str">
        <f>"NA"</f>
        <v>NA</v>
      </c>
      <c r="O111" s="28" t="str">
        <f>"NA"</f>
        <v>NA</v>
      </c>
      <c r="P111" s="28" t="str">
        <f>"NA"</f>
        <v>NA</v>
      </c>
      <c r="Q111" s="21" t="s">
        <v>276</v>
      </c>
      <c r="R111" s="28" t="s">
        <v>277</v>
      </c>
      <c r="S111" s="34">
        <v>38768</v>
      </c>
      <c r="T111" s="15">
        <f>""</f>
      </c>
      <c r="U111" s="45">
        <f>""</f>
      </c>
      <c r="V111" s="15" t="str">
        <f>"NA"</f>
        <v>NA</v>
      </c>
      <c r="W111" s="15" t="str">
        <f>"NA"</f>
        <v>NA</v>
      </c>
      <c r="X111" s="15" t="str">
        <f>"NA"</f>
        <v>NA</v>
      </c>
      <c r="Y111" s="15" t="str">
        <f>"NA"</f>
        <v>NA</v>
      </c>
      <c r="Z111" s="34">
        <f>AA111-45</f>
        <v>39108</v>
      </c>
      <c r="AA111" s="41">
        <v>39153</v>
      </c>
      <c r="AB111" s="41">
        <f>AA111+90</f>
        <v>39243</v>
      </c>
      <c r="AC111" s="16">
        <f>""</f>
      </c>
      <c r="AD111" s="15"/>
      <c r="AE111" s="20">
        <v>39308</v>
      </c>
      <c r="AF111" s="48">
        <v>39322</v>
      </c>
      <c r="AG111" s="13">
        <f>""</f>
      </c>
      <c r="AH111" s="41">
        <f>AF111+40</f>
        <v>39362</v>
      </c>
      <c r="AI111" s="41">
        <f>AH111+30</f>
        <v>39392</v>
      </c>
      <c r="AJ111" s="41">
        <f>AH111+30</f>
        <v>39392</v>
      </c>
      <c r="AK111" s="41">
        <f>AJ111+3</f>
        <v>39395</v>
      </c>
      <c r="AL111" s="44"/>
      <c r="AM111" s="20">
        <f>AN111-12</f>
        <v>39734</v>
      </c>
      <c r="AN111" s="20">
        <v>39746</v>
      </c>
      <c r="AO111" s="20"/>
      <c r="AP111" s="29" t="s">
        <v>42</v>
      </c>
      <c r="AQ111" s="28" t="s">
        <v>171</v>
      </c>
      <c r="AR111" s="28" t="s">
        <v>234</v>
      </c>
      <c r="AS111" s="70" t="s">
        <v>619</v>
      </c>
      <c r="AT111" s="84" t="s">
        <v>685</v>
      </c>
    </row>
    <row r="112" spans="1:46" ht="60" customHeight="1">
      <c r="A112" s="9">
        <v>117</v>
      </c>
      <c r="B112" s="55">
        <f>""</f>
      </c>
      <c r="C112" s="10">
        <v>118</v>
      </c>
      <c r="D112" s="10">
        <v>1</v>
      </c>
      <c r="E112" s="10">
        <v>1</v>
      </c>
      <c r="F112" s="1" t="s">
        <v>109</v>
      </c>
      <c r="G112" s="28" t="s">
        <v>370</v>
      </c>
      <c r="H112" s="28" t="s">
        <v>228</v>
      </c>
      <c r="I112" s="28" t="s">
        <v>479</v>
      </c>
      <c r="J112" s="21" t="s">
        <v>480</v>
      </c>
      <c r="K112" s="28" t="s">
        <v>178</v>
      </c>
      <c r="L112" s="28" t="s">
        <v>384</v>
      </c>
      <c r="M112" s="28" t="s">
        <v>384</v>
      </c>
      <c r="N112" s="28" t="str">
        <f>"NA"</f>
        <v>NA</v>
      </c>
      <c r="O112" s="28" t="str">
        <f>"NA"</f>
        <v>NA</v>
      </c>
      <c r="P112" s="28" t="str">
        <f>"NA"</f>
        <v>NA</v>
      </c>
      <c r="Q112" s="21" t="s">
        <v>192</v>
      </c>
      <c r="R112" s="28" t="s">
        <v>282</v>
      </c>
      <c r="S112" s="34">
        <v>38825</v>
      </c>
      <c r="T112" s="15">
        <f>""</f>
      </c>
      <c r="U112" s="45">
        <f>""</f>
      </c>
      <c r="V112" s="15" t="str">
        <f>"NA"</f>
        <v>NA</v>
      </c>
      <c r="W112" s="15" t="str">
        <f>"NA"</f>
        <v>NA</v>
      </c>
      <c r="X112" s="15" t="str">
        <f>"NA"</f>
        <v>NA</v>
      </c>
      <c r="Y112" s="15" t="str">
        <f>"NA"</f>
        <v>NA</v>
      </c>
      <c r="Z112" s="34">
        <v>39149</v>
      </c>
      <c r="AA112" s="41">
        <v>39181</v>
      </c>
      <c r="AB112" s="41">
        <f>AA112+90</f>
        <v>39271</v>
      </c>
      <c r="AC112" s="16" t="s">
        <v>147</v>
      </c>
      <c r="AD112" s="15"/>
      <c r="AE112" s="20">
        <v>39637</v>
      </c>
      <c r="AF112" s="48">
        <v>39651</v>
      </c>
      <c r="AG112" s="13">
        <f>""</f>
      </c>
      <c r="AH112" s="41">
        <f>AF112+40</f>
        <v>39691</v>
      </c>
      <c r="AI112" s="41">
        <f>AH112+30</f>
        <v>39721</v>
      </c>
      <c r="AJ112" s="41">
        <f>AH112+30</f>
        <v>39721</v>
      </c>
      <c r="AK112" s="41">
        <f>AJ112+3</f>
        <v>39724</v>
      </c>
      <c r="AL112" s="44"/>
      <c r="AM112" s="20">
        <f>AN112-12</f>
        <v>39756</v>
      </c>
      <c r="AN112" s="20">
        <v>39768</v>
      </c>
      <c r="AO112" s="20"/>
      <c r="AP112" s="29" t="s">
        <v>147</v>
      </c>
      <c r="AQ112" s="28" t="s">
        <v>171</v>
      </c>
      <c r="AR112" s="28" t="s">
        <v>537</v>
      </c>
      <c r="AS112" s="70" t="s">
        <v>614</v>
      </c>
      <c r="AT112" s="84" t="s">
        <v>686</v>
      </c>
    </row>
    <row r="113" spans="1:46" ht="60" customHeight="1">
      <c r="A113" s="9">
        <v>107</v>
      </c>
      <c r="B113" s="55">
        <f>""</f>
      </c>
      <c r="C113" s="10">
        <v>113</v>
      </c>
      <c r="D113" s="10">
        <v>1</v>
      </c>
      <c r="E113" s="10">
        <v>1</v>
      </c>
      <c r="F113" s="1" t="s">
        <v>110</v>
      </c>
      <c r="G113" s="28" t="s">
        <v>193</v>
      </c>
      <c r="H113" s="28" t="s">
        <v>194</v>
      </c>
      <c r="I113" s="28" t="s">
        <v>481</v>
      </c>
      <c r="J113" s="21" t="s">
        <v>482</v>
      </c>
      <c r="K113" s="28" t="s">
        <v>178</v>
      </c>
      <c r="L113" s="28" t="s">
        <v>384</v>
      </c>
      <c r="M113" s="28" t="s">
        <v>384</v>
      </c>
      <c r="N113" s="28" t="str">
        <f>"NA"</f>
        <v>NA</v>
      </c>
      <c r="O113" s="28" t="str">
        <f>"NA"</f>
        <v>NA</v>
      </c>
      <c r="P113" s="28" t="str">
        <f>"NA"</f>
        <v>NA</v>
      </c>
      <c r="Q113" s="21" t="s">
        <v>188</v>
      </c>
      <c r="R113" s="28" t="s">
        <v>175</v>
      </c>
      <c r="S113" s="34">
        <v>38831</v>
      </c>
      <c r="T113" s="15">
        <f>""</f>
      </c>
      <c r="U113" s="45">
        <f>""</f>
      </c>
      <c r="V113" s="15" t="str">
        <f>"NA"</f>
        <v>NA</v>
      </c>
      <c r="W113" s="15" t="str">
        <f>"NA"</f>
        <v>NA</v>
      </c>
      <c r="X113" s="15" t="str">
        <f>"NA"</f>
        <v>NA</v>
      </c>
      <c r="Y113" s="15" t="str">
        <f>"NA"</f>
        <v>NA</v>
      </c>
      <c r="Z113" s="48">
        <f>AA113-45</f>
        <v>39150</v>
      </c>
      <c r="AA113" s="41">
        <v>39195</v>
      </c>
      <c r="AB113" s="41">
        <f>AA113+90</f>
        <v>39285</v>
      </c>
      <c r="AC113" s="16">
        <f>""</f>
      </c>
      <c r="AD113" s="15"/>
      <c r="AE113" s="20">
        <v>39658</v>
      </c>
      <c r="AF113" s="48">
        <v>39672</v>
      </c>
      <c r="AG113" s="13">
        <f>""</f>
      </c>
      <c r="AH113" s="41">
        <f>AF113+40</f>
        <v>39712</v>
      </c>
      <c r="AI113" s="41">
        <f>AH113+30</f>
        <v>39742</v>
      </c>
      <c r="AJ113" s="41">
        <f>AH113+30</f>
        <v>39742</v>
      </c>
      <c r="AK113" s="41">
        <f>AJ113+3</f>
        <v>39745</v>
      </c>
      <c r="AL113" s="44"/>
      <c r="AM113" s="20">
        <f>AN113-12</f>
        <v>39763</v>
      </c>
      <c r="AN113" s="20">
        <v>39775</v>
      </c>
      <c r="AO113" s="20"/>
      <c r="AP113" s="29" t="s">
        <v>42</v>
      </c>
      <c r="AQ113" s="28" t="s">
        <v>171</v>
      </c>
      <c r="AR113" s="28" t="s">
        <v>253</v>
      </c>
      <c r="AS113" s="70" t="s">
        <v>621</v>
      </c>
      <c r="AT113" s="84" t="s">
        <v>686</v>
      </c>
    </row>
    <row r="114" spans="1:46" ht="60" customHeight="1">
      <c r="A114" s="9">
        <v>97</v>
      </c>
      <c r="B114" s="55">
        <f>""</f>
      </c>
      <c r="C114" s="10">
        <v>97</v>
      </c>
      <c r="D114" s="10">
        <v>1</v>
      </c>
      <c r="E114" s="10">
        <v>1</v>
      </c>
      <c r="F114" s="1" t="s">
        <v>111</v>
      </c>
      <c r="G114" s="28" t="s">
        <v>381</v>
      </c>
      <c r="H114" s="28" t="s">
        <v>204</v>
      </c>
      <c r="I114" s="28" t="s">
        <v>483</v>
      </c>
      <c r="J114" s="21" t="s">
        <v>484</v>
      </c>
      <c r="K114" s="28" t="s">
        <v>178</v>
      </c>
      <c r="L114" s="28" t="s">
        <v>384</v>
      </c>
      <c r="M114" s="28" t="s">
        <v>384</v>
      </c>
      <c r="N114" s="28" t="str">
        <f>"NA"</f>
        <v>NA</v>
      </c>
      <c r="O114" s="28" t="str">
        <f>"NA"</f>
        <v>NA</v>
      </c>
      <c r="P114" s="28" t="str">
        <f>"NA"</f>
        <v>NA</v>
      </c>
      <c r="Q114" s="21" t="s">
        <v>215</v>
      </c>
      <c r="R114" s="28" t="s">
        <v>175</v>
      </c>
      <c r="S114" s="20">
        <v>39013</v>
      </c>
      <c r="T114" s="15">
        <f>""</f>
      </c>
      <c r="U114" s="45">
        <f>""</f>
      </c>
      <c r="V114" s="15" t="str">
        <f>"NA"</f>
        <v>NA</v>
      </c>
      <c r="W114" s="15" t="str">
        <f>"NA"</f>
        <v>NA</v>
      </c>
      <c r="X114" s="15" t="str">
        <f>"NA"</f>
        <v>NA</v>
      </c>
      <c r="Y114" s="15" t="str">
        <f>"NA"</f>
        <v>NA</v>
      </c>
      <c r="Z114" s="48">
        <f>AA114-45</f>
        <v>39164</v>
      </c>
      <c r="AA114" s="41">
        <v>39209</v>
      </c>
      <c r="AB114" s="41">
        <f>AA114+90</f>
        <v>39299</v>
      </c>
      <c r="AC114" s="16">
        <f>""</f>
      </c>
      <c r="AD114" s="15"/>
      <c r="AE114" s="20">
        <v>39665</v>
      </c>
      <c r="AF114" s="48">
        <v>39679</v>
      </c>
      <c r="AG114" s="13">
        <f>""</f>
      </c>
      <c r="AH114" s="41">
        <f>AF114+40</f>
        <v>39719</v>
      </c>
      <c r="AI114" s="41">
        <f>AH114+30</f>
        <v>39749</v>
      </c>
      <c r="AJ114" s="41">
        <f>AH114+30</f>
        <v>39749</v>
      </c>
      <c r="AK114" s="41">
        <f>AJ114+3</f>
        <v>39752</v>
      </c>
      <c r="AL114" s="44"/>
      <c r="AM114" s="20">
        <f>AN114-12</f>
        <v>39770</v>
      </c>
      <c r="AN114" s="20">
        <v>39782</v>
      </c>
      <c r="AO114" s="20"/>
      <c r="AP114" s="29" t="s">
        <v>42</v>
      </c>
      <c r="AQ114" s="28" t="s">
        <v>171</v>
      </c>
      <c r="AR114" s="28" t="s">
        <v>183</v>
      </c>
      <c r="AS114" s="70" t="s">
        <v>618</v>
      </c>
      <c r="AT114" s="84" t="s">
        <v>687</v>
      </c>
    </row>
    <row r="115" spans="1:46" ht="60" customHeight="1">
      <c r="A115" s="9">
        <v>123</v>
      </c>
      <c r="B115" s="55">
        <f>""</f>
      </c>
      <c r="C115" s="10">
        <v>126</v>
      </c>
      <c r="D115" s="10">
        <v>1</v>
      </c>
      <c r="E115" s="10">
        <v>1</v>
      </c>
      <c r="F115" s="1" t="s">
        <v>128</v>
      </c>
      <c r="G115" s="28" t="s">
        <v>669</v>
      </c>
      <c r="H115" s="28" t="s">
        <v>204</v>
      </c>
      <c r="I115" s="28" t="s">
        <v>518</v>
      </c>
      <c r="J115" s="21" t="s">
        <v>519</v>
      </c>
      <c r="K115" s="28" t="s">
        <v>219</v>
      </c>
      <c r="L115" s="28" t="s">
        <v>652</v>
      </c>
      <c r="M115" s="28" t="s">
        <v>186</v>
      </c>
      <c r="N115" s="28" t="s">
        <v>187</v>
      </c>
      <c r="O115" s="28" t="str">
        <f>"NA"</f>
        <v>NA</v>
      </c>
      <c r="P115" s="28" t="str">
        <f>"NA"</f>
        <v>NA</v>
      </c>
      <c r="Q115" s="21" t="s">
        <v>147</v>
      </c>
      <c r="R115" s="28" t="s">
        <v>147</v>
      </c>
      <c r="S115" s="20">
        <f>""</f>
      </c>
      <c r="T115" s="15">
        <f>""</f>
      </c>
      <c r="U115" s="45">
        <f>""</f>
      </c>
      <c r="V115" s="45" t="s">
        <v>149</v>
      </c>
      <c r="W115" s="45" t="s">
        <v>149</v>
      </c>
      <c r="X115" s="15" t="str">
        <f>"NA"</f>
        <v>NA</v>
      </c>
      <c r="Y115" s="15" t="str">
        <f>"NA"</f>
        <v>NA</v>
      </c>
      <c r="Z115" s="48">
        <f>AA115-45</f>
        <v>39172</v>
      </c>
      <c r="AA115" s="41">
        <v>39217</v>
      </c>
      <c r="AB115" s="41">
        <f>AA115+90</f>
        <v>39307</v>
      </c>
      <c r="AC115" s="16">
        <f>""</f>
      </c>
      <c r="AD115" s="15"/>
      <c r="AE115" s="20">
        <v>39309</v>
      </c>
      <c r="AF115" s="48">
        <v>39323</v>
      </c>
      <c r="AG115" s="13">
        <f>""</f>
      </c>
      <c r="AH115" s="41">
        <f>AF115+40</f>
        <v>39363</v>
      </c>
      <c r="AI115" s="41">
        <f>AH115+30</f>
        <v>39393</v>
      </c>
      <c r="AJ115" s="41">
        <f>AH115+30</f>
        <v>39393</v>
      </c>
      <c r="AK115" s="41">
        <f>AJ115+3</f>
        <v>39396</v>
      </c>
      <c r="AL115" s="44"/>
      <c r="AM115" s="44" t="s">
        <v>219</v>
      </c>
      <c r="AN115" s="20" t="s">
        <v>219</v>
      </c>
      <c r="AO115" s="20"/>
      <c r="AP115" s="32"/>
      <c r="AQ115" s="33" t="s">
        <v>171</v>
      </c>
      <c r="AR115" s="28" t="s">
        <v>183</v>
      </c>
      <c r="AS115" s="70" t="s">
        <v>618</v>
      </c>
      <c r="AT115" s="84" t="s">
        <v>687</v>
      </c>
    </row>
    <row r="116" spans="1:46" ht="60" customHeight="1">
      <c r="A116" s="9">
        <v>109</v>
      </c>
      <c r="B116" s="55">
        <f>""</f>
      </c>
      <c r="C116" s="10">
        <v>102</v>
      </c>
      <c r="D116" s="10">
        <v>1</v>
      </c>
      <c r="E116" s="10">
        <v>1</v>
      </c>
      <c r="F116" s="1" t="s">
        <v>112</v>
      </c>
      <c r="G116" s="28" t="s">
        <v>297</v>
      </c>
      <c r="H116" s="28" t="s">
        <v>298</v>
      </c>
      <c r="I116" s="28" t="s">
        <v>485</v>
      </c>
      <c r="J116" s="21" t="s">
        <v>486</v>
      </c>
      <c r="K116" s="28" t="s">
        <v>178</v>
      </c>
      <c r="L116" s="28" t="s">
        <v>384</v>
      </c>
      <c r="M116" s="28" t="s">
        <v>384</v>
      </c>
      <c r="N116" s="28" t="str">
        <f>"NA"</f>
        <v>NA</v>
      </c>
      <c r="O116" s="28" t="str">
        <f>"NA"</f>
        <v>NA</v>
      </c>
      <c r="P116" s="28" t="str">
        <f>"NA"</f>
        <v>NA</v>
      </c>
      <c r="Q116" s="21" t="s">
        <v>192</v>
      </c>
      <c r="R116" s="28" t="s">
        <v>175</v>
      </c>
      <c r="S116" s="34">
        <v>38818</v>
      </c>
      <c r="T116" s="15">
        <f>""</f>
      </c>
      <c r="U116" s="45">
        <f>""</f>
      </c>
      <c r="V116" s="15" t="str">
        <f>"NA"</f>
        <v>NA</v>
      </c>
      <c r="W116" s="15" t="str">
        <f>"NA"</f>
        <v>NA</v>
      </c>
      <c r="X116" s="15" t="str">
        <f>"NA"</f>
        <v>NA</v>
      </c>
      <c r="Y116" s="15" t="str">
        <f>"NA"</f>
        <v>NA</v>
      </c>
      <c r="Z116" s="48">
        <f>AA116-45</f>
        <v>39179</v>
      </c>
      <c r="AA116" s="41">
        <v>39224</v>
      </c>
      <c r="AB116" s="41">
        <f>AA116+90</f>
        <v>39314</v>
      </c>
      <c r="AC116" s="16">
        <f>""</f>
      </c>
      <c r="AD116" s="15"/>
      <c r="AE116" s="20">
        <v>39700</v>
      </c>
      <c r="AF116" s="48">
        <v>39714</v>
      </c>
      <c r="AG116" s="13">
        <f>""</f>
      </c>
      <c r="AH116" s="41">
        <f>AF116+40</f>
        <v>39754</v>
      </c>
      <c r="AI116" s="41">
        <f>AH116+30</f>
        <v>39784</v>
      </c>
      <c r="AJ116" s="41">
        <f>AH116+30</f>
        <v>39784</v>
      </c>
      <c r="AK116" s="41">
        <f>AJ116+3</f>
        <v>39787</v>
      </c>
      <c r="AL116" s="44"/>
      <c r="AM116" s="20">
        <f>AN116-12</f>
        <v>39951</v>
      </c>
      <c r="AN116" s="20">
        <v>39963</v>
      </c>
      <c r="AO116" s="20"/>
      <c r="AP116" s="29" t="s">
        <v>42</v>
      </c>
      <c r="AQ116" s="28" t="s">
        <v>171</v>
      </c>
      <c r="AR116" s="28" t="s">
        <v>539</v>
      </c>
      <c r="AS116" s="70" t="s">
        <v>616</v>
      </c>
      <c r="AT116" s="84" t="s">
        <v>687</v>
      </c>
    </row>
    <row r="117" spans="1:46" ht="60" customHeight="1">
      <c r="A117" s="9">
        <v>99</v>
      </c>
      <c r="B117" s="55">
        <f>""</f>
      </c>
      <c r="C117" s="10">
        <v>112</v>
      </c>
      <c r="D117" s="10">
        <v>1</v>
      </c>
      <c r="E117" s="10">
        <v>1</v>
      </c>
      <c r="F117" s="1" t="s">
        <v>113</v>
      </c>
      <c r="G117" s="28" t="s">
        <v>442</v>
      </c>
      <c r="H117" s="28" t="s">
        <v>236</v>
      </c>
      <c r="I117" s="28" t="s">
        <v>487</v>
      </c>
      <c r="J117" s="21" t="s">
        <v>488</v>
      </c>
      <c r="K117" s="28" t="s">
        <v>178</v>
      </c>
      <c r="L117" s="28" t="s">
        <v>384</v>
      </c>
      <c r="M117" s="28" t="s">
        <v>384</v>
      </c>
      <c r="N117" s="28" t="str">
        <f>"NA"</f>
        <v>NA</v>
      </c>
      <c r="O117" s="28" t="str">
        <f>"NA"</f>
        <v>NA</v>
      </c>
      <c r="P117" s="28" t="str">
        <f>"NA"</f>
        <v>NA</v>
      </c>
      <c r="Q117" s="21" t="s">
        <v>202</v>
      </c>
      <c r="R117" s="28" t="s">
        <v>243</v>
      </c>
      <c r="S117" s="34">
        <v>38789</v>
      </c>
      <c r="T117" s="15">
        <f>""</f>
      </c>
      <c r="U117" s="45">
        <f>""</f>
      </c>
      <c r="V117" s="15" t="str">
        <f>"NA"</f>
        <v>NA</v>
      </c>
      <c r="W117" s="15" t="str">
        <f>"NA"</f>
        <v>NA</v>
      </c>
      <c r="X117" s="15" t="str">
        <f>"NA"</f>
        <v>NA</v>
      </c>
      <c r="Y117" s="15" t="str">
        <f>"NA"</f>
        <v>NA</v>
      </c>
      <c r="Z117" s="48">
        <f>AA117-45</f>
        <v>39199</v>
      </c>
      <c r="AA117" s="41">
        <v>39244</v>
      </c>
      <c r="AB117" s="41">
        <f>AA117+90</f>
        <v>39334</v>
      </c>
      <c r="AC117" s="16">
        <f>""</f>
      </c>
      <c r="AD117" s="15"/>
      <c r="AE117" s="20">
        <v>39707</v>
      </c>
      <c r="AF117" s="48">
        <v>39721</v>
      </c>
      <c r="AG117" s="13">
        <f>""</f>
      </c>
      <c r="AH117" s="41">
        <f>AF117+40</f>
        <v>39761</v>
      </c>
      <c r="AI117" s="41">
        <f>AH117+30</f>
        <v>39791</v>
      </c>
      <c r="AJ117" s="41">
        <f>AH117+30</f>
        <v>39791</v>
      </c>
      <c r="AK117" s="41">
        <f>AJ117+3</f>
        <v>39794</v>
      </c>
      <c r="AL117" s="44"/>
      <c r="AM117" s="20">
        <f>AN117-12</f>
        <v>39921</v>
      </c>
      <c r="AN117" s="20">
        <v>39933</v>
      </c>
      <c r="AO117" s="20"/>
      <c r="AP117" s="29" t="s">
        <v>147</v>
      </c>
      <c r="AQ117" s="28" t="s">
        <v>171</v>
      </c>
      <c r="AR117" s="36" t="s">
        <v>296</v>
      </c>
      <c r="AS117" s="70" t="s">
        <v>615</v>
      </c>
      <c r="AT117" s="84" t="s">
        <v>147</v>
      </c>
    </row>
    <row r="118" spans="1:46" ht="60" customHeight="1">
      <c r="A118" s="9"/>
      <c r="B118" s="55">
        <f>""</f>
      </c>
      <c r="C118" s="10"/>
      <c r="D118" s="10">
        <v>1</v>
      </c>
      <c r="E118" s="10">
        <v>1</v>
      </c>
      <c r="F118" s="22" t="s">
        <v>533</v>
      </c>
      <c r="G118" s="28" t="s">
        <v>207</v>
      </c>
      <c r="H118" s="28" t="s">
        <v>162</v>
      </c>
      <c r="I118" s="28" t="s">
        <v>625</v>
      </c>
      <c r="J118" s="21"/>
      <c r="K118" s="28" t="s">
        <v>219</v>
      </c>
      <c r="L118" s="28" t="s">
        <v>652</v>
      </c>
      <c r="M118" s="28" t="s">
        <v>186</v>
      </c>
      <c r="N118" s="28"/>
      <c r="O118" s="28"/>
      <c r="P118" s="28"/>
      <c r="Q118" s="28" t="s">
        <v>175</v>
      </c>
      <c r="R118" s="28" t="s">
        <v>175</v>
      </c>
      <c r="S118" s="15" t="s">
        <v>147</v>
      </c>
      <c r="T118" s="44"/>
      <c r="U118" s="45"/>
      <c r="V118" s="45"/>
      <c r="W118" s="45"/>
      <c r="X118" s="15"/>
      <c r="Y118" s="15">
        <f>""</f>
      </c>
      <c r="Z118" s="48">
        <f>AA118-45</f>
        <v>39206</v>
      </c>
      <c r="AA118" s="41">
        <v>39251</v>
      </c>
      <c r="AB118" s="41">
        <f>AA118+90</f>
        <v>39341</v>
      </c>
      <c r="AC118" s="16">
        <f>""</f>
      </c>
      <c r="AD118" s="15"/>
      <c r="AE118" s="20">
        <v>39365</v>
      </c>
      <c r="AF118" s="48">
        <v>39373</v>
      </c>
      <c r="AG118" s="13"/>
      <c r="AH118" s="41">
        <f>AF118+40</f>
        <v>39413</v>
      </c>
      <c r="AI118" s="41">
        <f>AH118+30</f>
        <v>39443</v>
      </c>
      <c r="AJ118" s="41">
        <f>AH118+30</f>
        <v>39443</v>
      </c>
      <c r="AK118" s="41">
        <f>AJ118+3</f>
        <v>39446</v>
      </c>
      <c r="AL118" s="44"/>
      <c r="AM118" s="44" t="s">
        <v>219</v>
      </c>
      <c r="AN118" s="15" t="s">
        <v>219</v>
      </c>
      <c r="AO118" s="15"/>
      <c r="AP118" s="32"/>
      <c r="AQ118" s="33"/>
      <c r="AR118" s="28" t="s">
        <v>234</v>
      </c>
      <c r="AS118" s="70" t="s">
        <v>619</v>
      </c>
      <c r="AT118" s="84" t="s">
        <v>688</v>
      </c>
    </row>
    <row r="119" spans="1:46" ht="60" customHeight="1">
      <c r="A119" s="9">
        <v>103</v>
      </c>
      <c r="B119" s="55">
        <f>""</f>
      </c>
      <c r="C119" s="10">
        <v>103</v>
      </c>
      <c r="D119" s="10">
        <v>1</v>
      </c>
      <c r="E119" s="10">
        <v>1</v>
      </c>
      <c r="F119" s="1" t="s">
        <v>114</v>
      </c>
      <c r="G119" s="28" t="s">
        <v>381</v>
      </c>
      <c r="H119" s="28" t="s">
        <v>204</v>
      </c>
      <c r="I119" s="28" t="s">
        <v>489</v>
      </c>
      <c r="J119" s="21" t="s">
        <v>490</v>
      </c>
      <c r="K119" s="28" t="s">
        <v>178</v>
      </c>
      <c r="L119" s="28" t="s">
        <v>384</v>
      </c>
      <c r="M119" s="28" t="s">
        <v>384</v>
      </c>
      <c r="N119" s="28" t="str">
        <f>"NA"</f>
        <v>NA</v>
      </c>
      <c r="O119" s="28" t="str">
        <f>"NA"</f>
        <v>NA</v>
      </c>
      <c r="P119" s="28" t="str">
        <f>"NA"</f>
        <v>NA</v>
      </c>
      <c r="Q119" s="21" t="s">
        <v>215</v>
      </c>
      <c r="R119" s="28" t="s">
        <v>181</v>
      </c>
      <c r="S119" s="34">
        <v>38943</v>
      </c>
      <c r="T119" s="15">
        <f>""</f>
      </c>
      <c r="U119" s="45">
        <f>""</f>
      </c>
      <c r="V119" s="15" t="str">
        <f>"NA"</f>
        <v>NA</v>
      </c>
      <c r="W119" s="15" t="str">
        <f>"NA"</f>
        <v>NA</v>
      </c>
      <c r="X119" s="15" t="str">
        <f>"NA"</f>
        <v>NA</v>
      </c>
      <c r="Y119" s="15" t="str">
        <f>"NA"</f>
        <v>NA</v>
      </c>
      <c r="Z119" s="48">
        <f>AA119-45</f>
        <v>39213</v>
      </c>
      <c r="AA119" s="41">
        <v>39258</v>
      </c>
      <c r="AB119" s="41">
        <f>AA119+90</f>
        <v>39348</v>
      </c>
      <c r="AC119" s="16">
        <f>""</f>
      </c>
      <c r="AD119" s="15"/>
      <c r="AE119" s="20">
        <v>39742</v>
      </c>
      <c r="AF119" s="48">
        <v>39756</v>
      </c>
      <c r="AG119" s="13">
        <f>""</f>
      </c>
      <c r="AH119" s="41">
        <f>AF119+40</f>
        <v>39796</v>
      </c>
      <c r="AI119" s="41">
        <f>AH119+30</f>
        <v>39826</v>
      </c>
      <c r="AJ119" s="41">
        <f>AH119+30</f>
        <v>39826</v>
      </c>
      <c r="AK119" s="41">
        <f>AJ119+3</f>
        <v>39829</v>
      </c>
      <c r="AL119" s="44"/>
      <c r="AM119" s="20">
        <f>AN119-12</f>
        <v>39847</v>
      </c>
      <c r="AN119" s="20">
        <v>39859</v>
      </c>
      <c r="AO119" s="20"/>
      <c r="AP119" s="29" t="s">
        <v>42</v>
      </c>
      <c r="AQ119" s="28" t="s">
        <v>171</v>
      </c>
      <c r="AR119" s="28" t="s">
        <v>183</v>
      </c>
      <c r="AS119" s="68" t="s">
        <v>618</v>
      </c>
      <c r="AT119" s="84"/>
    </row>
    <row r="120" spans="1:46" ht="60" customHeight="1">
      <c r="A120" s="9"/>
      <c r="B120" s="55">
        <f>""</f>
      </c>
      <c r="C120" s="10"/>
      <c r="D120" s="10">
        <v>1</v>
      </c>
      <c r="E120" s="10">
        <v>1</v>
      </c>
      <c r="F120" s="22" t="s">
        <v>534</v>
      </c>
      <c r="G120" s="28" t="s">
        <v>189</v>
      </c>
      <c r="H120" s="28" t="s">
        <v>144</v>
      </c>
      <c r="I120" s="28" t="s">
        <v>631</v>
      </c>
      <c r="J120" s="21"/>
      <c r="K120" s="28" t="s">
        <v>219</v>
      </c>
      <c r="L120" s="28" t="s">
        <v>652</v>
      </c>
      <c r="M120" s="28" t="s">
        <v>186</v>
      </c>
      <c r="N120" s="28"/>
      <c r="O120" s="28"/>
      <c r="P120" s="28"/>
      <c r="Q120" s="28"/>
      <c r="R120" s="28"/>
      <c r="S120" s="15"/>
      <c r="T120" s="44"/>
      <c r="U120" s="45"/>
      <c r="V120" s="45"/>
      <c r="W120" s="45"/>
      <c r="X120" s="15"/>
      <c r="Y120" s="15">
        <f>""</f>
      </c>
      <c r="Z120" s="48">
        <f>AA120-45</f>
        <v>39227</v>
      </c>
      <c r="AA120" s="41">
        <v>39272</v>
      </c>
      <c r="AB120" s="41">
        <f>AA120+90</f>
        <v>39362</v>
      </c>
      <c r="AC120" s="16">
        <f>""</f>
      </c>
      <c r="AD120" s="15"/>
      <c r="AE120" s="20">
        <v>39455</v>
      </c>
      <c r="AF120" s="20">
        <v>39464</v>
      </c>
      <c r="AG120" s="13"/>
      <c r="AH120" s="41">
        <f>AF120+40</f>
        <v>39504</v>
      </c>
      <c r="AI120" s="41">
        <f>AH120+30</f>
        <v>39534</v>
      </c>
      <c r="AJ120" s="41">
        <f>AH120+30</f>
        <v>39534</v>
      </c>
      <c r="AK120" s="41">
        <f>AJ120+3</f>
        <v>39537</v>
      </c>
      <c r="AL120" s="44"/>
      <c r="AM120" s="44" t="s">
        <v>219</v>
      </c>
      <c r="AN120" s="20" t="s">
        <v>219</v>
      </c>
      <c r="AO120" s="20"/>
      <c r="AP120" s="32"/>
      <c r="AQ120" s="33"/>
      <c r="AR120" s="28" t="s">
        <v>240</v>
      </c>
      <c r="AS120" s="70" t="s">
        <v>617</v>
      </c>
      <c r="AT120" s="84" t="s">
        <v>693</v>
      </c>
    </row>
    <row r="121" spans="1:46" ht="60" customHeight="1">
      <c r="A121" s="9">
        <v>108</v>
      </c>
      <c r="B121" s="55">
        <f>""</f>
      </c>
      <c r="C121" s="10">
        <v>106</v>
      </c>
      <c r="D121" s="10">
        <v>1</v>
      </c>
      <c r="E121" s="10">
        <v>1</v>
      </c>
      <c r="F121" s="1" t="s">
        <v>116</v>
      </c>
      <c r="G121" s="28" t="s">
        <v>292</v>
      </c>
      <c r="H121" s="28" t="s">
        <v>236</v>
      </c>
      <c r="I121" s="28" t="s">
        <v>493</v>
      </c>
      <c r="J121" s="21" t="s">
        <v>494</v>
      </c>
      <c r="K121" s="28" t="s">
        <v>178</v>
      </c>
      <c r="L121" s="28" t="s">
        <v>384</v>
      </c>
      <c r="M121" s="28" t="s">
        <v>384</v>
      </c>
      <c r="N121" s="28" t="str">
        <f>"NA"</f>
        <v>NA</v>
      </c>
      <c r="O121" s="28" t="str">
        <f>"NA"</f>
        <v>NA</v>
      </c>
      <c r="P121" s="28" t="str">
        <f>"NA"</f>
        <v>NA</v>
      </c>
      <c r="Q121" s="21" t="s">
        <v>202</v>
      </c>
      <c r="R121" s="28" t="s">
        <v>175</v>
      </c>
      <c r="S121" s="34">
        <v>37406</v>
      </c>
      <c r="T121" s="15">
        <v>38212</v>
      </c>
      <c r="U121" s="45">
        <v>37894</v>
      </c>
      <c r="V121" s="15" t="str">
        <f>"NA"</f>
        <v>NA</v>
      </c>
      <c r="W121" s="15" t="str">
        <f>"NA"</f>
        <v>NA</v>
      </c>
      <c r="X121" s="15" t="str">
        <f>"NA"</f>
        <v>NA</v>
      </c>
      <c r="Y121" s="15" t="str">
        <f>"NA"</f>
        <v>NA</v>
      </c>
      <c r="Z121" s="48">
        <f>AA121-45</f>
        <v>39241</v>
      </c>
      <c r="AA121" s="41">
        <v>39286</v>
      </c>
      <c r="AB121" s="41">
        <f>AA121+90</f>
        <v>39376</v>
      </c>
      <c r="AC121" s="16">
        <f>""</f>
      </c>
      <c r="AD121" s="15"/>
      <c r="AE121" s="20">
        <v>39840</v>
      </c>
      <c r="AF121" s="48">
        <v>39854</v>
      </c>
      <c r="AG121" s="13">
        <f>""</f>
      </c>
      <c r="AH121" s="41">
        <f>AF121+40</f>
        <v>39894</v>
      </c>
      <c r="AI121" s="41">
        <f>AH121+30</f>
        <v>39924</v>
      </c>
      <c r="AJ121" s="41">
        <f>AH121+30</f>
        <v>39924</v>
      </c>
      <c r="AK121" s="41">
        <f>AJ121+3</f>
        <v>39927</v>
      </c>
      <c r="AL121" s="44"/>
      <c r="AM121" s="20">
        <f>AN121-12</f>
        <v>39982</v>
      </c>
      <c r="AN121" s="20">
        <v>39994</v>
      </c>
      <c r="AO121" s="20"/>
      <c r="AP121" s="29" t="s">
        <v>147</v>
      </c>
      <c r="AQ121" s="28" t="s">
        <v>171</v>
      </c>
      <c r="AR121" s="36" t="s">
        <v>296</v>
      </c>
      <c r="AS121" s="70" t="s">
        <v>615</v>
      </c>
      <c r="AT121" s="84"/>
    </row>
    <row r="122" spans="1:46" ht="60" customHeight="1">
      <c r="A122" s="9">
        <v>119</v>
      </c>
      <c r="B122" s="55">
        <f>""</f>
      </c>
      <c r="C122" s="10">
        <v>122</v>
      </c>
      <c r="D122" s="10">
        <v>1</v>
      </c>
      <c r="E122" s="10">
        <v>1</v>
      </c>
      <c r="F122" s="1" t="s">
        <v>117</v>
      </c>
      <c r="G122" s="28" t="s">
        <v>220</v>
      </c>
      <c r="H122" s="28" t="s">
        <v>144</v>
      </c>
      <c r="I122" s="28" t="s">
        <v>495</v>
      </c>
      <c r="J122" s="21" t="s">
        <v>496</v>
      </c>
      <c r="K122" s="28" t="s">
        <v>178</v>
      </c>
      <c r="L122" s="28" t="s">
        <v>384</v>
      </c>
      <c r="M122" s="28" t="s">
        <v>384</v>
      </c>
      <c r="N122" s="28" t="str">
        <f>"NA"</f>
        <v>NA</v>
      </c>
      <c r="O122" s="28" t="str">
        <f>"NA"</f>
        <v>NA</v>
      </c>
      <c r="P122" s="28" t="str">
        <f>"NA"</f>
        <v>NA</v>
      </c>
      <c r="Q122" s="28" t="s">
        <v>239</v>
      </c>
      <c r="R122" s="28" t="s">
        <v>243</v>
      </c>
      <c r="S122" s="34">
        <v>38922</v>
      </c>
      <c r="T122" s="15">
        <f>""</f>
      </c>
      <c r="U122" s="45">
        <f>""</f>
      </c>
      <c r="V122" s="15" t="str">
        <f>"NA"</f>
        <v>NA</v>
      </c>
      <c r="W122" s="15" t="str">
        <f>"NA"</f>
        <v>NA</v>
      </c>
      <c r="X122" s="15" t="str">
        <f>"NA"</f>
        <v>NA</v>
      </c>
      <c r="Y122" s="15" t="str">
        <f>"NA"</f>
        <v>NA</v>
      </c>
      <c r="Z122" s="48">
        <f>AA122-45</f>
        <v>39255</v>
      </c>
      <c r="AA122" s="41">
        <v>39300</v>
      </c>
      <c r="AB122" s="41">
        <f>AA122+90</f>
        <v>39390</v>
      </c>
      <c r="AC122" s="16">
        <f>""</f>
      </c>
      <c r="AD122" s="15"/>
      <c r="AE122" s="20">
        <v>39868</v>
      </c>
      <c r="AF122" s="48">
        <v>39882</v>
      </c>
      <c r="AG122" s="13">
        <f>""</f>
      </c>
      <c r="AH122" s="41">
        <f>AF122+40</f>
        <v>39922</v>
      </c>
      <c r="AI122" s="41">
        <f>AH122+30</f>
        <v>39952</v>
      </c>
      <c r="AJ122" s="41">
        <f>AH122+30</f>
        <v>39952</v>
      </c>
      <c r="AK122" s="41">
        <f>AJ122+3</f>
        <v>39955</v>
      </c>
      <c r="AL122" s="44"/>
      <c r="AM122" s="20">
        <f>AN122-12</f>
        <v>40004</v>
      </c>
      <c r="AN122" s="20">
        <v>40016</v>
      </c>
      <c r="AO122" s="20"/>
      <c r="AP122" s="32"/>
      <c r="AQ122" s="28" t="s">
        <v>171</v>
      </c>
      <c r="AR122" s="28" t="s">
        <v>240</v>
      </c>
      <c r="AS122" s="70" t="s">
        <v>617</v>
      </c>
      <c r="AT122" s="84"/>
    </row>
    <row r="123" spans="1:46" ht="60" customHeight="1">
      <c r="A123" s="9">
        <v>90</v>
      </c>
      <c r="B123" s="55">
        <f>""</f>
      </c>
      <c r="C123" s="10">
        <v>90</v>
      </c>
      <c r="D123" s="10">
        <v>1</v>
      </c>
      <c r="E123" s="10">
        <v>1</v>
      </c>
      <c r="F123" s="1" t="s">
        <v>118</v>
      </c>
      <c r="G123" s="28" t="s">
        <v>231</v>
      </c>
      <c r="H123" s="28" t="s">
        <v>194</v>
      </c>
      <c r="I123" s="28" t="s">
        <v>497</v>
      </c>
      <c r="J123" s="21" t="s">
        <v>498</v>
      </c>
      <c r="K123" s="28" t="s">
        <v>178</v>
      </c>
      <c r="L123" s="28" t="s">
        <v>384</v>
      </c>
      <c r="M123" s="28" t="s">
        <v>384</v>
      </c>
      <c r="N123" s="28" t="str">
        <f>"NA"</f>
        <v>NA</v>
      </c>
      <c r="O123" s="28" t="str">
        <f>"NA"</f>
        <v>NA</v>
      </c>
      <c r="P123" s="28" t="str">
        <f>"NA"</f>
        <v>NA</v>
      </c>
      <c r="Q123" s="21" t="s">
        <v>252</v>
      </c>
      <c r="R123" s="28" t="s">
        <v>239</v>
      </c>
      <c r="S123" s="34">
        <v>38873</v>
      </c>
      <c r="T123" s="15">
        <f>""</f>
      </c>
      <c r="U123" s="45">
        <f>""</f>
      </c>
      <c r="V123" s="15" t="str">
        <f>"NA"</f>
        <v>NA</v>
      </c>
      <c r="W123" s="15" t="str">
        <f>"NA"</f>
        <v>NA</v>
      </c>
      <c r="X123" s="15" t="str">
        <f>"NA"</f>
        <v>NA</v>
      </c>
      <c r="Y123" s="15" t="str">
        <f>"NA"</f>
        <v>NA</v>
      </c>
      <c r="Z123" s="48">
        <f>AA123-45</f>
        <v>39270</v>
      </c>
      <c r="AA123" s="41">
        <v>39315</v>
      </c>
      <c r="AB123" s="41">
        <f>AA123+90</f>
        <v>39405</v>
      </c>
      <c r="AC123" s="16">
        <f>""</f>
      </c>
      <c r="AD123" s="15" t="s">
        <v>147</v>
      </c>
      <c r="AE123" s="20">
        <v>39875</v>
      </c>
      <c r="AF123" s="48">
        <v>39889</v>
      </c>
      <c r="AG123" s="13">
        <f>""</f>
      </c>
      <c r="AH123" s="41">
        <f>AF123+40</f>
        <v>39929</v>
      </c>
      <c r="AI123" s="41">
        <f>AH123+30</f>
        <v>39959</v>
      </c>
      <c r="AJ123" s="41">
        <f>AH123+30</f>
        <v>39959</v>
      </c>
      <c r="AK123" s="41">
        <f>AJ123+3</f>
        <v>39962</v>
      </c>
      <c r="AL123" s="44"/>
      <c r="AM123" s="20">
        <f>AN123-12</f>
        <v>40013</v>
      </c>
      <c r="AN123" s="20">
        <v>40025</v>
      </c>
      <c r="AO123" s="20"/>
      <c r="AP123" s="29" t="s">
        <v>42</v>
      </c>
      <c r="AQ123" s="28" t="s">
        <v>171</v>
      </c>
      <c r="AR123" s="28" t="s">
        <v>253</v>
      </c>
      <c r="AS123" s="70" t="s">
        <v>621</v>
      </c>
      <c r="AT123" s="84"/>
    </row>
    <row r="124" spans="1:46" ht="60" customHeight="1">
      <c r="A124" s="9">
        <v>111</v>
      </c>
      <c r="B124" s="55">
        <f>""</f>
      </c>
      <c r="C124" s="10">
        <v>111</v>
      </c>
      <c r="D124" s="10">
        <v>1</v>
      </c>
      <c r="E124" s="10">
        <v>1</v>
      </c>
      <c r="F124" s="1" t="s">
        <v>119</v>
      </c>
      <c r="G124" s="28" t="s">
        <v>381</v>
      </c>
      <c r="H124" s="28" t="s">
        <v>204</v>
      </c>
      <c r="I124" s="28" t="s">
        <v>499</v>
      </c>
      <c r="J124" s="21" t="s">
        <v>500</v>
      </c>
      <c r="K124" s="28" t="s">
        <v>178</v>
      </c>
      <c r="L124" s="28" t="s">
        <v>384</v>
      </c>
      <c r="M124" s="28" t="s">
        <v>384</v>
      </c>
      <c r="N124" s="28" t="str">
        <f>"NA"</f>
        <v>NA</v>
      </c>
      <c r="O124" s="28" t="str">
        <f>"NA"</f>
        <v>NA</v>
      </c>
      <c r="P124" s="28" t="str">
        <f>"NA"</f>
        <v>NA</v>
      </c>
      <c r="Q124" s="21" t="s">
        <v>181</v>
      </c>
      <c r="R124" s="28" t="s">
        <v>215</v>
      </c>
      <c r="S124" s="20">
        <v>38992</v>
      </c>
      <c r="T124" s="15">
        <f>""</f>
      </c>
      <c r="U124" s="45">
        <f>""</f>
      </c>
      <c r="V124" s="15" t="str">
        <f>"NA"</f>
        <v>NA</v>
      </c>
      <c r="W124" s="15" t="str">
        <f>"NA"</f>
        <v>NA</v>
      </c>
      <c r="X124" s="15" t="str">
        <f>"NA"</f>
        <v>NA</v>
      </c>
      <c r="Y124" s="15" t="str">
        <f>"NA"</f>
        <v>NA</v>
      </c>
      <c r="Z124" s="48">
        <f>AA124-45</f>
        <v>39290</v>
      </c>
      <c r="AA124" s="41">
        <v>39335</v>
      </c>
      <c r="AB124" s="41">
        <f>AA124+90</f>
        <v>39425</v>
      </c>
      <c r="AC124" s="16">
        <f>""</f>
      </c>
      <c r="AD124" s="15"/>
      <c r="AE124" s="20">
        <v>39903</v>
      </c>
      <c r="AF124" s="48">
        <v>39917</v>
      </c>
      <c r="AG124" s="13">
        <f>""</f>
      </c>
      <c r="AH124" s="41">
        <f>AF124+40</f>
        <v>39957</v>
      </c>
      <c r="AI124" s="41">
        <f>AH124+30</f>
        <v>39987</v>
      </c>
      <c r="AJ124" s="41">
        <f>AH124+30</f>
        <v>39987</v>
      </c>
      <c r="AK124" s="41">
        <f>AJ124+3</f>
        <v>39990</v>
      </c>
      <c r="AL124" s="44"/>
      <c r="AM124" s="20">
        <f>AN124-12</f>
        <v>40059</v>
      </c>
      <c r="AN124" s="20">
        <v>40071</v>
      </c>
      <c r="AO124" s="20"/>
      <c r="AP124" s="29" t="s">
        <v>42</v>
      </c>
      <c r="AQ124" s="28" t="s">
        <v>171</v>
      </c>
      <c r="AR124" s="28" t="s">
        <v>183</v>
      </c>
      <c r="AS124" s="70" t="s">
        <v>618</v>
      </c>
      <c r="AT124" s="84"/>
    </row>
    <row r="125" spans="1:46" ht="60" customHeight="1">
      <c r="A125" s="9">
        <v>83</v>
      </c>
      <c r="B125" s="55">
        <f>""</f>
      </c>
      <c r="C125" s="10">
        <v>95</v>
      </c>
      <c r="D125" s="10">
        <v>1</v>
      </c>
      <c r="E125" s="10">
        <v>1</v>
      </c>
      <c r="F125" s="1" t="s">
        <v>120</v>
      </c>
      <c r="G125" s="28" t="s">
        <v>143</v>
      </c>
      <c r="H125" s="28" t="s">
        <v>144</v>
      </c>
      <c r="I125" s="28" t="s">
        <v>501</v>
      </c>
      <c r="J125" s="21" t="s">
        <v>502</v>
      </c>
      <c r="K125" s="28" t="s">
        <v>178</v>
      </c>
      <c r="L125" s="28" t="s">
        <v>384</v>
      </c>
      <c r="M125" s="28" t="s">
        <v>384</v>
      </c>
      <c r="N125" s="28" t="str">
        <f>"NA"</f>
        <v>NA</v>
      </c>
      <c r="O125" s="28" t="str">
        <f>"NA"</f>
        <v>NA</v>
      </c>
      <c r="P125" s="28" t="str">
        <f>"NA"</f>
        <v>NA</v>
      </c>
      <c r="Q125" s="21" t="s">
        <v>147</v>
      </c>
      <c r="R125" s="28" t="s">
        <v>175</v>
      </c>
      <c r="S125" s="20">
        <v>38971</v>
      </c>
      <c r="T125" s="15">
        <f>""</f>
      </c>
      <c r="U125" s="45">
        <f>""</f>
      </c>
      <c r="V125" s="15" t="str">
        <f>"NA"</f>
        <v>NA</v>
      </c>
      <c r="W125" s="15" t="str">
        <f>"NA"</f>
        <v>NA</v>
      </c>
      <c r="X125" s="15" t="str">
        <f>"NA"</f>
        <v>NA</v>
      </c>
      <c r="Y125" s="15" t="str">
        <f>"NA"</f>
        <v>NA</v>
      </c>
      <c r="Z125" s="48">
        <f>AA125-45</f>
        <v>39304</v>
      </c>
      <c r="AA125" s="41">
        <v>39349</v>
      </c>
      <c r="AB125" s="41">
        <f>AA125+90</f>
        <v>39439</v>
      </c>
      <c r="AC125" s="16">
        <f>""</f>
      </c>
      <c r="AD125" s="15"/>
      <c r="AE125" s="20">
        <v>39931</v>
      </c>
      <c r="AF125" s="48">
        <v>39945</v>
      </c>
      <c r="AG125" s="13">
        <f>""</f>
      </c>
      <c r="AH125" s="41">
        <f>AF125+40</f>
        <v>39985</v>
      </c>
      <c r="AI125" s="41">
        <f>AH125+30</f>
        <v>40015</v>
      </c>
      <c r="AJ125" s="41">
        <f>AH125+30</f>
        <v>40015</v>
      </c>
      <c r="AK125" s="41">
        <f>AJ125+3</f>
        <v>40018</v>
      </c>
      <c r="AL125" s="44"/>
      <c r="AM125" s="20">
        <f>AN125-12</f>
        <v>40074</v>
      </c>
      <c r="AN125" s="20">
        <v>40086</v>
      </c>
      <c r="AO125" s="20"/>
      <c r="AP125" s="29" t="s">
        <v>147</v>
      </c>
      <c r="AQ125" s="28" t="s">
        <v>171</v>
      </c>
      <c r="AR125" s="36" t="s">
        <v>240</v>
      </c>
      <c r="AS125" s="70" t="s">
        <v>617</v>
      </c>
      <c r="AT125" s="23"/>
    </row>
    <row r="126" spans="1:46" ht="60" customHeight="1">
      <c r="A126" s="9">
        <v>113</v>
      </c>
      <c r="B126" s="55">
        <f>""</f>
      </c>
      <c r="C126" s="10">
        <v>110</v>
      </c>
      <c r="D126" s="10">
        <v>1</v>
      </c>
      <c r="E126" s="10">
        <v>1</v>
      </c>
      <c r="F126" s="1" t="s">
        <v>121</v>
      </c>
      <c r="G126" s="28" t="s">
        <v>207</v>
      </c>
      <c r="H126" s="28" t="s">
        <v>162</v>
      </c>
      <c r="I126" s="28" t="s">
        <v>503</v>
      </c>
      <c r="J126" s="21" t="s">
        <v>504</v>
      </c>
      <c r="K126" s="28" t="s">
        <v>178</v>
      </c>
      <c r="L126" s="28" t="s">
        <v>384</v>
      </c>
      <c r="M126" s="28" t="s">
        <v>384</v>
      </c>
      <c r="N126" s="28" t="str">
        <f>"NA"</f>
        <v>NA</v>
      </c>
      <c r="O126" s="28" t="str">
        <f>"NA"</f>
        <v>NA</v>
      </c>
      <c r="P126" s="28" t="str">
        <f>"NA"</f>
        <v>NA</v>
      </c>
      <c r="Q126" s="21" t="s">
        <v>198</v>
      </c>
      <c r="R126" s="28" t="s">
        <v>175</v>
      </c>
      <c r="S126" s="34">
        <v>38789</v>
      </c>
      <c r="T126" s="15">
        <f>""</f>
      </c>
      <c r="U126" s="45">
        <f>""</f>
      </c>
      <c r="V126" s="15" t="str">
        <f>"NA"</f>
        <v>NA</v>
      </c>
      <c r="W126" s="15" t="str">
        <f>"NA"</f>
        <v>NA</v>
      </c>
      <c r="X126" s="15" t="str">
        <f>"NA"</f>
        <v>NA</v>
      </c>
      <c r="Y126" s="15"/>
      <c r="Z126" s="48">
        <f>AA126-45</f>
        <v>39318</v>
      </c>
      <c r="AA126" s="41">
        <v>39363</v>
      </c>
      <c r="AB126" s="41">
        <f>AA126+90</f>
        <v>39453</v>
      </c>
      <c r="AC126" s="16">
        <f>""</f>
      </c>
      <c r="AD126" s="15"/>
      <c r="AE126" s="20">
        <v>39966</v>
      </c>
      <c r="AF126" s="48">
        <v>39980</v>
      </c>
      <c r="AG126" s="13">
        <f>""</f>
      </c>
      <c r="AH126" s="41">
        <f>AF126+40</f>
        <v>40020</v>
      </c>
      <c r="AI126" s="41">
        <f>AH126+30</f>
        <v>40050</v>
      </c>
      <c r="AJ126" s="41">
        <f>AH126+30</f>
        <v>40050</v>
      </c>
      <c r="AK126" s="41">
        <f>AJ126+3</f>
        <v>40053</v>
      </c>
      <c r="AL126" s="44"/>
      <c r="AM126" s="20">
        <f>AN126-12</f>
        <v>40108</v>
      </c>
      <c r="AN126" s="20">
        <v>40120</v>
      </c>
      <c r="AO126" s="20"/>
      <c r="AP126" s="29" t="s">
        <v>42</v>
      </c>
      <c r="AQ126" s="28" t="s">
        <v>171</v>
      </c>
      <c r="AR126" s="28" t="s">
        <v>234</v>
      </c>
      <c r="AS126" s="70" t="s">
        <v>619</v>
      </c>
      <c r="AT126" s="23"/>
    </row>
    <row r="127" spans="1:48" s="50" customFormat="1" ht="84" customHeight="1">
      <c r="A127" s="9">
        <v>102</v>
      </c>
      <c r="B127" s="55">
        <f>""</f>
      </c>
      <c r="C127" s="10">
        <v>104</v>
      </c>
      <c r="D127" s="10">
        <v>1</v>
      </c>
      <c r="E127" s="10">
        <v>1</v>
      </c>
      <c r="F127" s="1" t="s">
        <v>122</v>
      </c>
      <c r="G127" s="28" t="s">
        <v>231</v>
      </c>
      <c r="H127" s="28" t="s">
        <v>194</v>
      </c>
      <c r="I127" s="28" t="s">
        <v>505</v>
      </c>
      <c r="J127" s="21" t="s">
        <v>506</v>
      </c>
      <c r="K127" s="28" t="s">
        <v>178</v>
      </c>
      <c r="L127" s="28" t="s">
        <v>384</v>
      </c>
      <c r="M127" s="28" t="s">
        <v>384</v>
      </c>
      <c r="N127" s="28" t="str">
        <f>"NA"</f>
        <v>NA</v>
      </c>
      <c r="O127" s="28" t="str">
        <f>"NA"</f>
        <v>NA</v>
      </c>
      <c r="P127" s="28" t="str">
        <f>"NA"</f>
        <v>NA</v>
      </c>
      <c r="Q127" s="21" t="s">
        <v>286</v>
      </c>
      <c r="R127" s="28" t="s">
        <v>175</v>
      </c>
      <c r="S127" s="34">
        <v>38761</v>
      </c>
      <c r="T127" s="15">
        <f>""</f>
      </c>
      <c r="U127" s="45">
        <f>""</f>
      </c>
      <c r="V127" s="15" t="str">
        <f>"NA"</f>
        <v>NA</v>
      </c>
      <c r="W127" s="15" t="str">
        <f>"NA"</f>
        <v>NA</v>
      </c>
      <c r="X127" s="15" t="str">
        <f>"NA"</f>
        <v>NA</v>
      </c>
      <c r="Y127" s="15" t="str">
        <f>"NA"</f>
        <v>NA</v>
      </c>
      <c r="Z127" s="48">
        <f>AA127-45</f>
        <v>39332</v>
      </c>
      <c r="AA127" s="41">
        <v>39377</v>
      </c>
      <c r="AB127" s="41">
        <f>AA127+90</f>
        <v>39467</v>
      </c>
      <c r="AC127" s="16">
        <f>""</f>
      </c>
      <c r="AD127" s="15"/>
      <c r="AE127" s="20">
        <v>39973</v>
      </c>
      <c r="AF127" s="48">
        <v>39987</v>
      </c>
      <c r="AG127" s="13">
        <f>""</f>
      </c>
      <c r="AH127" s="41">
        <f>AF127+40</f>
        <v>40027</v>
      </c>
      <c r="AI127" s="41">
        <f>AH127+30</f>
        <v>40057</v>
      </c>
      <c r="AJ127" s="41">
        <f>AH127+30</f>
        <v>40057</v>
      </c>
      <c r="AK127" s="41">
        <f>AJ127+3</f>
        <v>40060</v>
      </c>
      <c r="AL127" s="44"/>
      <c r="AM127" s="20">
        <f>AN127-12</f>
        <v>40120</v>
      </c>
      <c r="AN127" s="20">
        <v>40132</v>
      </c>
      <c r="AO127" s="20"/>
      <c r="AP127" s="29" t="s">
        <v>42</v>
      </c>
      <c r="AQ127" s="28" t="s">
        <v>171</v>
      </c>
      <c r="AR127" s="28" t="s">
        <v>253</v>
      </c>
      <c r="AS127" s="70" t="s">
        <v>621</v>
      </c>
      <c r="AT127" s="23"/>
      <c r="AU127" s="75"/>
      <c r="AV127" s="75"/>
    </row>
    <row r="128" spans="1:46" ht="60" customHeight="1">
      <c r="A128" s="9">
        <v>110</v>
      </c>
      <c r="B128" s="55">
        <f>""</f>
      </c>
      <c r="C128" s="10">
        <v>117</v>
      </c>
      <c r="D128" s="10">
        <v>1</v>
      </c>
      <c r="E128" s="10">
        <v>1</v>
      </c>
      <c r="F128" s="1" t="s">
        <v>115</v>
      </c>
      <c r="G128" s="28" t="s">
        <v>189</v>
      </c>
      <c r="H128" s="28" t="s">
        <v>144</v>
      </c>
      <c r="I128" s="28" t="s">
        <v>491</v>
      </c>
      <c r="J128" s="21" t="s">
        <v>492</v>
      </c>
      <c r="K128" s="28" t="s">
        <v>178</v>
      </c>
      <c r="L128" s="28" t="s">
        <v>384</v>
      </c>
      <c r="M128" s="28" t="s">
        <v>384</v>
      </c>
      <c r="N128" s="28" t="str">
        <f>"NA"</f>
        <v>NA</v>
      </c>
      <c r="O128" s="28" t="str">
        <f>"NA"</f>
        <v>NA</v>
      </c>
      <c r="P128" s="28" t="str">
        <f>"NA"</f>
        <v>NA</v>
      </c>
      <c r="Q128" s="21" t="s">
        <v>239</v>
      </c>
      <c r="R128" s="28" t="s">
        <v>175</v>
      </c>
      <c r="S128" s="34">
        <v>38887</v>
      </c>
      <c r="T128" s="15">
        <f>""</f>
      </c>
      <c r="U128" s="45">
        <f>""</f>
      </c>
      <c r="V128" s="15" t="str">
        <f>"NA"</f>
        <v>NA</v>
      </c>
      <c r="W128" s="15" t="str">
        <f>"NA"</f>
        <v>NA</v>
      </c>
      <c r="X128" s="15" t="str">
        <f>"NA"</f>
        <v>NA</v>
      </c>
      <c r="Y128" s="15" t="str">
        <f>"NA"</f>
        <v>NA</v>
      </c>
      <c r="Z128" s="48">
        <f>AA128-45</f>
        <v>39346</v>
      </c>
      <c r="AA128" s="41">
        <v>39391</v>
      </c>
      <c r="AB128" s="41">
        <f>AA128+90</f>
        <v>39481</v>
      </c>
      <c r="AC128" s="16">
        <f>""</f>
      </c>
      <c r="AD128" s="15"/>
      <c r="AE128" s="20">
        <v>39742</v>
      </c>
      <c r="AF128" s="48">
        <v>39756</v>
      </c>
      <c r="AG128" s="13">
        <f>""</f>
      </c>
      <c r="AH128" s="41">
        <f>AF128+40</f>
        <v>39796</v>
      </c>
      <c r="AI128" s="41">
        <f>AH128+30</f>
        <v>39826</v>
      </c>
      <c r="AJ128" s="41">
        <f>AH128+30</f>
        <v>39826</v>
      </c>
      <c r="AK128" s="41">
        <f>AJ128+3</f>
        <v>39829</v>
      </c>
      <c r="AL128" s="44"/>
      <c r="AM128" s="20">
        <f>AN128-12</f>
        <v>39860</v>
      </c>
      <c r="AN128" s="20">
        <v>39872</v>
      </c>
      <c r="AO128" s="20"/>
      <c r="AP128" s="29" t="s">
        <v>42</v>
      </c>
      <c r="AQ128" s="28" t="s">
        <v>171</v>
      </c>
      <c r="AR128" s="28" t="s">
        <v>240</v>
      </c>
      <c r="AS128" s="70" t="s">
        <v>617</v>
      </c>
      <c r="AT128" s="84"/>
    </row>
    <row r="129" spans="1:46" ht="60" customHeight="1">
      <c r="A129" s="9">
        <v>114</v>
      </c>
      <c r="B129" s="55">
        <f>""</f>
      </c>
      <c r="C129" s="10">
        <v>100</v>
      </c>
      <c r="D129" s="10">
        <v>1</v>
      </c>
      <c r="E129" s="10">
        <v>1</v>
      </c>
      <c r="F129" s="1" t="s">
        <v>123</v>
      </c>
      <c r="G129" s="28" t="s">
        <v>507</v>
      </c>
      <c r="H129" s="28" t="s">
        <v>204</v>
      </c>
      <c r="I129" s="28" t="s">
        <v>698</v>
      </c>
      <c r="J129" s="21" t="s">
        <v>508</v>
      </c>
      <c r="K129" s="28" t="s">
        <v>178</v>
      </c>
      <c r="L129" s="28" t="s">
        <v>384</v>
      </c>
      <c r="M129" s="28" t="s">
        <v>384</v>
      </c>
      <c r="N129" s="28" t="str">
        <f>"NA"</f>
        <v>NA</v>
      </c>
      <c r="O129" s="28" t="str">
        <f>"NA"</f>
        <v>NA</v>
      </c>
      <c r="P129" s="28" t="str">
        <f>"NA"</f>
        <v>NA</v>
      </c>
      <c r="Q129" s="21" t="s">
        <v>215</v>
      </c>
      <c r="R129" s="28" t="s">
        <v>175</v>
      </c>
      <c r="S129" s="20">
        <v>39048</v>
      </c>
      <c r="T129" s="15">
        <f>""</f>
      </c>
      <c r="U129" s="45">
        <f>""</f>
      </c>
      <c r="V129" s="15" t="str">
        <f>"NA"</f>
        <v>NA</v>
      </c>
      <c r="W129" s="15" t="str">
        <f>"NA"</f>
        <v>NA</v>
      </c>
      <c r="X129" s="15" t="str">
        <f>"NA"</f>
        <v>NA</v>
      </c>
      <c r="Y129" s="15" t="str">
        <f>"NA"</f>
        <v>NA</v>
      </c>
      <c r="Z129" s="48">
        <f>AA129-45</f>
        <v>39353</v>
      </c>
      <c r="AA129" s="41">
        <v>39398</v>
      </c>
      <c r="AB129" s="41">
        <f>AA129+90</f>
        <v>39488</v>
      </c>
      <c r="AC129" s="16" t="s">
        <v>147</v>
      </c>
      <c r="AD129" s="15"/>
      <c r="AE129" s="20">
        <v>40001</v>
      </c>
      <c r="AF129" s="48">
        <v>40015</v>
      </c>
      <c r="AG129" s="13">
        <f>""</f>
      </c>
      <c r="AH129" s="41">
        <f>AF129+40</f>
        <v>40055</v>
      </c>
      <c r="AI129" s="41">
        <f>AH129+30</f>
        <v>40085</v>
      </c>
      <c r="AJ129" s="41">
        <f>AH129+30</f>
        <v>40085</v>
      </c>
      <c r="AK129" s="41">
        <f>AJ129+3</f>
        <v>40088</v>
      </c>
      <c r="AL129" s="44"/>
      <c r="AM129" s="20">
        <f>AN129-12</f>
        <v>40044</v>
      </c>
      <c r="AN129" s="20">
        <v>40056</v>
      </c>
      <c r="AO129" s="20"/>
      <c r="AP129" s="29" t="s">
        <v>147</v>
      </c>
      <c r="AQ129" s="28" t="s">
        <v>171</v>
      </c>
      <c r="AR129" s="28" t="s">
        <v>183</v>
      </c>
      <c r="AS129" s="70" t="s">
        <v>618</v>
      </c>
      <c r="AT129" s="23"/>
    </row>
    <row r="130" spans="1:46" ht="60" customHeight="1">
      <c r="A130" s="89"/>
      <c r="B130" s="57"/>
      <c r="C130" s="89"/>
      <c r="D130" s="89">
        <v>1</v>
      </c>
      <c r="E130" s="89">
        <v>1</v>
      </c>
      <c r="F130" s="2" t="s">
        <v>591</v>
      </c>
      <c r="G130" s="28" t="s">
        <v>592</v>
      </c>
      <c r="H130" s="28" t="s">
        <v>144</v>
      </c>
      <c r="I130" s="28" t="s">
        <v>624</v>
      </c>
      <c r="J130" s="29"/>
      <c r="K130" s="28" t="s">
        <v>219</v>
      </c>
      <c r="L130" s="28" t="s">
        <v>652</v>
      </c>
      <c r="M130" s="28" t="s">
        <v>186</v>
      </c>
      <c r="N130" s="29"/>
      <c r="O130" s="29"/>
      <c r="P130" s="29"/>
      <c r="Q130" s="29"/>
      <c r="R130" s="29"/>
      <c r="S130" s="55"/>
      <c r="T130" s="55"/>
      <c r="U130" s="55"/>
      <c r="V130" s="55"/>
      <c r="W130" s="55"/>
      <c r="X130" s="55"/>
      <c r="Y130" s="55" t="s">
        <v>147</v>
      </c>
      <c r="Z130" s="48">
        <f>AA130-45</f>
        <v>39361</v>
      </c>
      <c r="AA130" s="85">
        <v>39406</v>
      </c>
      <c r="AB130" s="41">
        <f>AA130+90</f>
        <v>39496</v>
      </c>
      <c r="AC130" s="55"/>
      <c r="AD130" s="55"/>
      <c r="AE130" s="85">
        <v>39524</v>
      </c>
      <c r="AF130" s="82">
        <v>39534</v>
      </c>
      <c r="AG130" s="55"/>
      <c r="AH130" s="41">
        <f>AF130+40</f>
        <v>39574</v>
      </c>
      <c r="AI130" s="41">
        <f>AH130+30</f>
        <v>39604</v>
      </c>
      <c r="AJ130" s="41">
        <f>AH130+30</f>
        <v>39604</v>
      </c>
      <c r="AK130" s="41">
        <f>AJ130+3</f>
        <v>39607</v>
      </c>
      <c r="AL130" s="55"/>
      <c r="AM130" s="55" t="s">
        <v>219</v>
      </c>
      <c r="AN130" s="55" t="s">
        <v>219</v>
      </c>
      <c r="AO130" s="55"/>
      <c r="AP130" s="29"/>
      <c r="AQ130" s="29"/>
      <c r="AR130" s="12"/>
      <c r="AS130" s="70" t="s">
        <v>617</v>
      </c>
      <c r="AT130" s="84" t="s">
        <v>675</v>
      </c>
    </row>
    <row r="131" spans="1:46" ht="60" customHeight="1">
      <c r="A131" s="9">
        <v>115</v>
      </c>
      <c r="B131" s="55">
        <f>""</f>
      </c>
      <c r="C131" s="10">
        <v>116</v>
      </c>
      <c r="D131" s="10">
        <v>1</v>
      </c>
      <c r="E131" s="10">
        <v>1</v>
      </c>
      <c r="F131" s="1" t="s">
        <v>124</v>
      </c>
      <c r="G131" s="28" t="s">
        <v>231</v>
      </c>
      <c r="H131" s="28" t="s">
        <v>194</v>
      </c>
      <c r="I131" s="28" t="s">
        <v>509</v>
      </c>
      <c r="J131" s="21" t="s">
        <v>510</v>
      </c>
      <c r="K131" s="28" t="s">
        <v>178</v>
      </c>
      <c r="L131" s="28" t="s">
        <v>384</v>
      </c>
      <c r="M131" s="28" t="s">
        <v>384</v>
      </c>
      <c r="N131" s="28" t="str">
        <f>"NA"</f>
        <v>NA</v>
      </c>
      <c r="O131" s="28" t="str">
        <f>"NA"</f>
        <v>NA</v>
      </c>
      <c r="P131" s="28" t="str">
        <f>"NA"</f>
        <v>NA</v>
      </c>
      <c r="Q131" s="21" t="s">
        <v>147</v>
      </c>
      <c r="R131" s="28" t="s">
        <v>147</v>
      </c>
      <c r="S131" s="20">
        <f>""</f>
      </c>
      <c r="T131" s="15">
        <f>""</f>
      </c>
      <c r="U131" s="45">
        <f>""</f>
      </c>
      <c r="V131" s="15" t="str">
        <f>"NA"</f>
        <v>NA</v>
      </c>
      <c r="W131" s="15" t="str">
        <f>"NA"</f>
        <v>NA</v>
      </c>
      <c r="X131" s="15" t="str">
        <f>"NA"</f>
        <v>NA</v>
      </c>
      <c r="Y131" s="15" t="str">
        <f>"NA"</f>
        <v>NA</v>
      </c>
      <c r="Z131" s="48">
        <f>AA131-45</f>
        <v>39412</v>
      </c>
      <c r="AA131" s="41">
        <v>39457</v>
      </c>
      <c r="AB131" s="41">
        <f>AA131+90</f>
        <v>39547</v>
      </c>
      <c r="AC131" s="16">
        <f>""</f>
      </c>
      <c r="AD131" s="15"/>
      <c r="AE131" s="20">
        <v>40029</v>
      </c>
      <c r="AF131" s="48">
        <v>40043</v>
      </c>
      <c r="AG131" s="13">
        <f>""</f>
      </c>
      <c r="AH131" s="41">
        <f>AF131+40</f>
        <v>40083</v>
      </c>
      <c r="AI131" s="41">
        <f>AH131+30</f>
        <v>40113</v>
      </c>
      <c r="AJ131" s="41">
        <f>AH131+30</f>
        <v>40113</v>
      </c>
      <c r="AK131" s="41">
        <f>AJ131+3</f>
        <v>40116</v>
      </c>
      <c r="AL131" s="44"/>
      <c r="AM131" s="20">
        <f>AN131-12</f>
        <v>40074</v>
      </c>
      <c r="AN131" s="20">
        <v>40086</v>
      </c>
      <c r="AO131" s="20"/>
      <c r="AP131" s="29" t="s">
        <v>42</v>
      </c>
      <c r="AQ131" s="28" t="s">
        <v>171</v>
      </c>
      <c r="AR131" s="28" t="s">
        <v>253</v>
      </c>
      <c r="AS131" s="70" t="s">
        <v>621</v>
      </c>
      <c r="AT131" s="23"/>
    </row>
    <row r="132" spans="1:46" ht="60" customHeight="1">
      <c r="A132" s="9">
        <v>125</v>
      </c>
      <c r="B132" s="55">
        <f>""</f>
      </c>
      <c r="C132" s="10">
        <v>41</v>
      </c>
      <c r="D132" s="10">
        <v>1</v>
      </c>
      <c r="E132" s="10">
        <v>1</v>
      </c>
      <c r="F132" s="1" t="s">
        <v>125</v>
      </c>
      <c r="G132" s="28" t="s">
        <v>231</v>
      </c>
      <c r="H132" s="28" t="s">
        <v>194</v>
      </c>
      <c r="I132" s="28" t="s">
        <v>522</v>
      </c>
      <c r="J132" s="28">
        <f>""</f>
      </c>
      <c r="K132" s="28" t="s">
        <v>219</v>
      </c>
      <c r="L132" s="28" t="s">
        <v>652</v>
      </c>
      <c r="M132" s="28" t="s">
        <v>186</v>
      </c>
      <c r="N132" s="28" t="str">
        <f>"NA"</f>
        <v>NA</v>
      </c>
      <c r="O132" s="28" t="str">
        <f>"NA"</f>
        <v>NA</v>
      </c>
      <c r="P132" s="28" t="str">
        <f>"NA"</f>
        <v>NA</v>
      </c>
      <c r="Q132" s="21" t="s">
        <v>147</v>
      </c>
      <c r="R132" s="28" t="s">
        <v>147</v>
      </c>
      <c r="S132" s="20">
        <f>""</f>
      </c>
      <c r="T132" s="20">
        <f>""</f>
      </c>
      <c r="U132" s="20">
        <f>""</f>
      </c>
      <c r="V132" s="45" t="s">
        <v>149</v>
      </c>
      <c r="W132" s="45" t="s">
        <v>149</v>
      </c>
      <c r="X132" s="15" t="str">
        <f>"NA"</f>
        <v>NA</v>
      </c>
      <c r="Y132" s="15" t="str">
        <f>"NA"</f>
        <v>NA</v>
      </c>
      <c r="Z132" s="48">
        <f>AA132-45</f>
        <v>39448</v>
      </c>
      <c r="AA132" s="41">
        <v>39493</v>
      </c>
      <c r="AB132" s="41">
        <f>AA132+90</f>
        <v>39583</v>
      </c>
      <c r="AC132" s="16">
        <f>""</f>
      </c>
      <c r="AD132" s="15"/>
      <c r="AE132" s="20">
        <v>39819</v>
      </c>
      <c r="AF132" s="48">
        <v>39828</v>
      </c>
      <c r="AG132" s="13">
        <f>""</f>
      </c>
      <c r="AH132" s="41">
        <f>AF132+40</f>
        <v>39868</v>
      </c>
      <c r="AI132" s="41">
        <f>AH132+30</f>
        <v>39898</v>
      </c>
      <c r="AJ132" s="41">
        <f>AH132+30</f>
        <v>39898</v>
      </c>
      <c r="AK132" s="41">
        <f>AJ132+3</f>
        <v>39901</v>
      </c>
      <c r="AL132" s="44"/>
      <c r="AM132" s="44" t="s">
        <v>219</v>
      </c>
      <c r="AN132" s="20" t="s">
        <v>219</v>
      </c>
      <c r="AO132" s="20"/>
      <c r="AP132" s="32"/>
      <c r="AQ132" s="28" t="s">
        <v>197</v>
      </c>
      <c r="AR132" s="28" t="s">
        <v>253</v>
      </c>
      <c r="AS132" s="70" t="s">
        <v>621</v>
      </c>
      <c r="AT132" s="23"/>
    </row>
    <row r="133" spans="1:46" ht="60" customHeight="1">
      <c r="A133" s="9">
        <v>128</v>
      </c>
      <c r="B133" s="55">
        <f>""</f>
      </c>
      <c r="C133" s="10">
        <v>127</v>
      </c>
      <c r="D133" s="10">
        <v>1</v>
      </c>
      <c r="E133" s="10">
        <v>1</v>
      </c>
      <c r="F133" s="1" t="s">
        <v>525</v>
      </c>
      <c r="G133" s="28" t="s">
        <v>207</v>
      </c>
      <c r="H133" s="28" t="s">
        <v>162</v>
      </c>
      <c r="I133" s="28" t="s">
        <v>526</v>
      </c>
      <c r="J133" s="21" t="s">
        <v>527</v>
      </c>
      <c r="K133" s="28" t="s">
        <v>178</v>
      </c>
      <c r="L133" s="28" t="s">
        <v>186</v>
      </c>
      <c r="M133" s="28" t="s">
        <v>186</v>
      </c>
      <c r="N133" s="28" t="s">
        <v>168</v>
      </c>
      <c r="O133" s="28" t="s">
        <v>169</v>
      </c>
      <c r="P133" s="28" t="s">
        <v>170</v>
      </c>
      <c r="Q133" s="28" t="s">
        <v>198</v>
      </c>
      <c r="R133" s="28" t="s">
        <v>175</v>
      </c>
      <c r="S133" s="15">
        <f>""</f>
      </c>
      <c r="T133" s="15">
        <f>""</f>
      </c>
      <c r="U133" s="45">
        <f>""</f>
      </c>
      <c r="V133" s="45" t="s">
        <v>149</v>
      </c>
      <c r="W133" s="45" t="s">
        <v>149</v>
      </c>
      <c r="X133" s="20">
        <f>""</f>
      </c>
      <c r="Y133" s="15">
        <f>""</f>
      </c>
      <c r="Z133" s="48">
        <f>+AA133-45</f>
        <v>39463</v>
      </c>
      <c r="AA133" s="41">
        <v>39508</v>
      </c>
      <c r="AB133" s="41">
        <f>AA133+90</f>
        <v>39598</v>
      </c>
      <c r="AC133" s="16">
        <f>""</f>
      </c>
      <c r="AD133" s="15"/>
      <c r="AE133" s="20">
        <v>39847</v>
      </c>
      <c r="AF133" s="48">
        <v>39856</v>
      </c>
      <c r="AG133" s="13"/>
      <c r="AH133" s="41">
        <f>AF133+40</f>
        <v>39896</v>
      </c>
      <c r="AI133" s="41">
        <f>AH133+30</f>
        <v>39926</v>
      </c>
      <c r="AJ133" s="41">
        <f>AH133+30</f>
        <v>39926</v>
      </c>
      <c r="AK133" s="41">
        <f>AJ133+3</f>
        <v>39929</v>
      </c>
      <c r="AL133" s="44"/>
      <c r="AM133" s="20">
        <f>AN133-12</f>
        <v>40074</v>
      </c>
      <c r="AN133" s="20">
        <v>40086</v>
      </c>
      <c r="AO133" s="20"/>
      <c r="AP133" s="32"/>
      <c r="AQ133" s="33"/>
      <c r="AR133" s="28" t="s">
        <v>234</v>
      </c>
      <c r="AS133" s="70" t="s">
        <v>619</v>
      </c>
      <c r="AT133" s="63"/>
    </row>
    <row r="134" spans="1:46" ht="60" customHeight="1">
      <c r="A134" s="9">
        <v>121</v>
      </c>
      <c r="B134" s="55">
        <f>""</f>
      </c>
      <c r="C134" s="10">
        <v>28</v>
      </c>
      <c r="D134" s="10">
        <v>1</v>
      </c>
      <c r="E134" s="10">
        <v>1</v>
      </c>
      <c r="F134" s="2" t="s">
        <v>126</v>
      </c>
      <c r="G134" s="28" t="s">
        <v>670</v>
      </c>
      <c r="H134" s="28" t="s">
        <v>204</v>
      </c>
      <c r="I134" s="28" t="s">
        <v>514</v>
      </c>
      <c r="J134" s="21" t="s">
        <v>515</v>
      </c>
      <c r="K134" s="28" t="s">
        <v>178</v>
      </c>
      <c r="L134" s="28" t="s">
        <v>186</v>
      </c>
      <c r="M134" s="28" t="s">
        <v>186</v>
      </c>
      <c r="N134" s="28" t="s">
        <v>187</v>
      </c>
      <c r="O134" s="28" t="str">
        <f>"NA"</f>
        <v>NA</v>
      </c>
      <c r="P134" s="28" t="str">
        <f>"NA"</f>
        <v>NA</v>
      </c>
      <c r="Q134" s="21" t="s">
        <v>215</v>
      </c>
      <c r="R134" s="28" t="s">
        <v>175</v>
      </c>
      <c r="S134" s="15">
        <v>36927</v>
      </c>
      <c r="T134" s="15">
        <f>""</f>
      </c>
      <c r="U134" s="45">
        <v>37292</v>
      </c>
      <c r="V134" s="47">
        <v>37425</v>
      </c>
      <c r="W134" s="47">
        <f>V134+2</f>
        <v>37427</v>
      </c>
      <c r="X134" s="15" t="str">
        <f>"NA"</f>
        <v>NA</v>
      </c>
      <c r="Y134" s="15" t="str">
        <f>"NA"</f>
        <v>NA</v>
      </c>
      <c r="Z134" s="48">
        <f>AA134-45</f>
        <v>39494</v>
      </c>
      <c r="AA134" s="41">
        <v>39539</v>
      </c>
      <c r="AB134" s="41">
        <f>AA134+90</f>
        <v>39629</v>
      </c>
      <c r="AC134" s="16">
        <f>""</f>
      </c>
      <c r="AD134" s="15"/>
      <c r="AE134" s="20">
        <v>39665</v>
      </c>
      <c r="AF134" s="48">
        <v>39674</v>
      </c>
      <c r="AG134" s="13">
        <f>""</f>
      </c>
      <c r="AH134" s="41">
        <f>AF134+40</f>
        <v>39714</v>
      </c>
      <c r="AI134" s="41">
        <f>AH134+30</f>
        <v>39744</v>
      </c>
      <c r="AJ134" s="41">
        <f>AH134+30</f>
        <v>39744</v>
      </c>
      <c r="AK134" s="41">
        <f>AJ134+3</f>
        <v>39747</v>
      </c>
      <c r="AL134" s="44"/>
      <c r="AM134" s="20">
        <f>AN134-12</f>
        <v>39891</v>
      </c>
      <c r="AN134" s="20">
        <v>39903</v>
      </c>
      <c r="AO134" s="20"/>
      <c r="AP134" s="32"/>
      <c r="AQ134" s="28" t="s">
        <v>197</v>
      </c>
      <c r="AR134" s="28" t="s">
        <v>183</v>
      </c>
      <c r="AS134" s="70" t="s">
        <v>618</v>
      </c>
      <c r="AT134" s="84" t="s">
        <v>689</v>
      </c>
    </row>
    <row r="135" spans="1:46" s="3" customFormat="1" ht="78" customHeight="1">
      <c r="A135" s="9">
        <v>122</v>
      </c>
      <c r="B135" s="55">
        <f>""</f>
      </c>
      <c r="C135" s="10">
        <v>125</v>
      </c>
      <c r="D135" s="10">
        <v>1</v>
      </c>
      <c r="E135" s="10">
        <v>1</v>
      </c>
      <c r="F135" s="2" t="s">
        <v>127</v>
      </c>
      <c r="G135" s="28" t="s">
        <v>669</v>
      </c>
      <c r="H135" s="28" t="s">
        <v>204</v>
      </c>
      <c r="I135" s="28" t="s">
        <v>516</v>
      </c>
      <c r="J135" s="21" t="s">
        <v>517</v>
      </c>
      <c r="K135" s="28" t="s">
        <v>219</v>
      </c>
      <c r="L135" s="28" t="s">
        <v>652</v>
      </c>
      <c r="M135" s="28" t="s">
        <v>186</v>
      </c>
      <c r="N135" s="28" t="s">
        <v>187</v>
      </c>
      <c r="O135" s="28" t="str">
        <f>"NA"</f>
        <v>NA</v>
      </c>
      <c r="P135" s="28" t="str">
        <f>"NA"</f>
        <v>NA</v>
      </c>
      <c r="Q135" s="21" t="s">
        <v>147</v>
      </c>
      <c r="R135" s="28" t="s">
        <v>147</v>
      </c>
      <c r="S135" s="20">
        <f>""</f>
      </c>
      <c r="T135" s="15">
        <f>""</f>
      </c>
      <c r="U135" s="45">
        <f>""</f>
      </c>
      <c r="V135" s="45" t="s">
        <v>149</v>
      </c>
      <c r="W135" s="45" t="s">
        <v>149</v>
      </c>
      <c r="X135" s="15" t="str">
        <f>"NA"</f>
        <v>NA</v>
      </c>
      <c r="Y135" s="15" t="str">
        <f>"NA"</f>
        <v>NA</v>
      </c>
      <c r="Z135" s="48">
        <f>AA135-45</f>
        <v>39616</v>
      </c>
      <c r="AA135" s="41">
        <v>39661</v>
      </c>
      <c r="AB135" s="41">
        <f>AA135+90</f>
        <v>39751</v>
      </c>
      <c r="AC135" s="16">
        <f>""</f>
      </c>
      <c r="AD135" s="15"/>
      <c r="AE135" s="20">
        <v>39952</v>
      </c>
      <c r="AF135" s="48">
        <v>39961</v>
      </c>
      <c r="AG135" s="13">
        <f>""</f>
      </c>
      <c r="AH135" s="41">
        <f>AF135+40</f>
        <v>40001</v>
      </c>
      <c r="AI135" s="41">
        <f>AH135+30</f>
        <v>40031</v>
      </c>
      <c r="AJ135" s="41">
        <f>AH135+30</f>
        <v>40031</v>
      </c>
      <c r="AK135" s="41">
        <f>AJ135+3</f>
        <v>40034</v>
      </c>
      <c r="AL135" s="44"/>
      <c r="AM135" s="44" t="s">
        <v>219</v>
      </c>
      <c r="AN135" s="20" t="s">
        <v>219</v>
      </c>
      <c r="AO135" s="20"/>
      <c r="AP135" s="32"/>
      <c r="AQ135" s="28" t="s">
        <v>197</v>
      </c>
      <c r="AR135" s="28" t="s">
        <v>183</v>
      </c>
      <c r="AS135" s="70" t="s">
        <v>618</v>
      </c>
      <c r="AT135" s="84" t="s">
        <v>690</v>
      </c>
    </row>
    <row r="136" spans="1:46" ht="60" customHeight="1">
      <c r="A136" s="9">
        <v>120</v>
      </c>
      <c r="B136" s="55">
        <f>""</f>
      </c>
      <c r="C136" s="10">
        <v>119</v>
      </c>
      <c r="D136" s="10">
        <v>1</v>
      </c>
      <c r="E136" s="10">
        <v>1</v>
      </c>
      <c r="F136" s="1" t="s">
        <v>601</v>
      </c>
      <c r="G136" s="28" t="s">
        <v>511</v>
      </c>
      <c r="H136" s="28" t="s">
        <v>204</v>
      </c>
      <c r="I136" s="28" t="s">
        <v>512</v>
      </c>
      <c r="J136" s="21" t="s">
        <v>513</v>
      </c>
      <c r="K136" s="28" t="s">
        <v>178</v>
      </c>
      <c r="L136" s="28" t="s">
        <v>262</v>
      </c>
      <c r="M136" s="28" t="s">
        <v>262</v>
      </c>
      <c r="N136" s="28" t="s">
        <v>168</v>
      </c>
      <c r="O136" s="28" t="s">
        <v>169</v>
      </c>
      <c r="P136" s="28" t="s">
        <v>225</v>
      </c>
      <c r="Q136" s="21" t="s">
        <v>310</v>
      </c>
      <c r="R136" s="28" t="s">
        <v>175</v>
      </c>
      <c r="S136" s="20">
        <f>""</f>
      </c>
      <c r="T136" s="15">
        <f>""</f>
      </c>
      <c r="U136" s="45">
        <f>""</f>
      </c>
      <c r="V136" s="45" t="s">
        <v>149</v>
      </c>
      <c r="W136" s="45" t="s">
        <v>149</v>
      </c>
      <c r="X136" s="20">
        <f>""</f>
      </c>
      <c r="Y136" s="15" t="str">
        <f>"NA"</f>
        <v>NA</v>
      </c>
      <c r="Z136" s="48">
        <f>AA136-45</f>
        <v>39647</v>
      </c>
      <c r="AA136" s="41">
        <v>39692</v>
      </c>
      <c r="AB136" s="41">
        <f>AA136+90</f>
        <v>39782</v>
      </c>
      <c r="AC136" s="16"/>
      <c r="AD136" s="15"/>
      <c r="AE136" s="20">
        <v>40001</v>
      </c>
      <c r="AF136" s="48">
        <v>40010</v>
      </c>
      <c r="AG136" s="13">
        <f>""</f>
      </c>
      <c r="AH136" s="41">
        <f>AF136+40</f>
        <v>40050</v>
      </c>
      <c r="AI136" s="41">
        <f>AH136+30</f>
        <v>40080</v>
      </c>
      <c r="AJ136" s="41">
        <f>AH136+30</f>
        <v>40080</v>
      </c>
      <c r="AK136" s="41">
        <f>AJ136+3</f>
        <v>40083</v>
      </c>
      <c r="AL136" s="44"/>
      <c r="AM136" s="20">
        <f>AN136-12</f>
        <v>40105</v>
      </c>
      <c r="AN136" s="20">
        <v>40117</v>
      </c>
      <c r="AO136" s="20"/>
      <c r="AP136" s="32"/>
      <c r="AQ136" s="33" t="s">
        <v>171</v>
      </c>
      <c r="AR136" s="28" t="s">
        <v>183</v>
      </c>
      <c r="AS136" s="70" t="s">
        <v>618</v>
      </c>
      <c r="AT136" s="84" t="s">
        <v>674</v>
      </c>
    </row>
    <row r="137" spans="1:46" ht="81.75" customHeight="1">
      <c r="A137" s="11">
        <v>124</v>
      </c>
      <c r="B137" s="55">
        <f>""</f>
      </c>
      <c r="C137" s="12">
        <v>128</v>
      </c>
      <c r="D137" s="12">
        <v>1</v>
      </c>
      <c r="E137" s="10">
        <v>1</v>
      </c>
      <c r="F137" s="1" t="s">
        <v>600</v>
      </c>
      <c r="G137" s="28" t="s">
        <v>263</v>
      </c>
      <c r="H137" s="28" t="s">
        <v>264</v>
      </c>
      <c r="I137" s="28" t="s">
        <v>520</v>
      </c>
      <c r="J137" s="21" t="s">
        <v>521</v>
      </c>
      <c r="K137" s="28" t="s">
        <v>219</v>
      </c>
      <c r="L137" s="28" t="s">
        <v>652</v>
      </c>
      <c r="M137" s="28" t="s">
        <v>186</v>
      </c>
      <c r="N137" s="28" t="s">
        <v>187</v>
      </c>
      <c r="O137" s="28" t="str">
        <f>"NA"</f>
        <v>NA</v>
      </c>
      <c r="P137" s="28" t="str">
        <f>"NA"</f>
        <v>NA</v>
      </c>
      <c r="Q137" s="21" t="s">
        <v>147</v>
      </c>
      <c r="R137" s="28" t="s">
        <v>147</v>
      </c>
      <c r="S137" s="20">
        <f>""</f>
      </c>
      <c r="T137" s="15">
        <f>""</f>
      </c>
      <c r="U137" s="45">
        <f>""</f>
      </c>
      <c r="V137" s="45" t="s">
        <v>149</v>
      </c>
      <c r="W137" s="45" t="s">
        <v>149</v>
      </c>
      <c r="X137" s="15" t="str">
        <f>"NA"</f>
        <v>NA</v>
      </c>
      <c r="Y137" s="15" t="str">
        <f>"NA"</f>
        <v>NA</v>
      </c>
      <c r="Z137" s="48">
        <f>AA137-45</f>
        <v>39873</v>
      </c>
      <c r="AA137" s="41">
        <v>39918</v>
      </c>
      <c r="AB137" s="41">
        <f>AA137+90</f>
        <v>40008</v>
      </c>
      <c r="AC137" s="16">
        <f>""</f>
      </c>
      <c r="AD137" s="15"/>
      <c r="AE137" s="20">
        <v>40029</v>
      </c>
      <c r="AF137" s="48">
        <v>40038</v>
      </c>
      <c r="AG137" s="13">
        <f>""</f>
      </c>
      <c r="AH137" s="41">
        <f>AF137+40</f>
        <v>40078</v>
      </c>
      <c r="AI137" s="41">
        <f>AH137+30</f>
        <v>40108</v>
      </c>
      <c r="AJ137" s="41">
        <f>AH137+30</f>
        <v>40108</v>
      </c>
      <c r="AK137" s="41">
        <f>AJ137+3</f>
        <v>40111</v>
      </c>
      <c r="AL137" s="44"/>
      <c r="AM137" s="44" t="s">
        <v>219</v>
      </c>
      <c r="AN137" s="20" t="s">
        <v>219</v>
      </c>
      <c r="AO137" s="20"/>
      <c r="AP137" s="32"/>
      <c r="AQ137" s="33" t="s">
        <v>171</v>
      </c>
      <c r="AR137" s="28" t="s">
        <v>326</v>
      </c>
      <c r="AS137" s="72" t="s">
        <v>612</v>
      </c>
      <c r="AT137" s="84" t="s">
        <v>691</v>
      </c>
    </row>
    <row r="138" spans="1:46" ht="60" customHeight="1">
      <c r="A138" s="11"/>
      <c r="B138" s="29">
        <v>1003</v>
      </c>
      <c r="C138" s="12"/>
      <c r="D138" s="12">
        <v>0</v>
      </c>
      <c r="E138" s="10">
        <v>0.5</v>
      </c>
      <c r="F138" s="1" t="s">
        <v>590</v>
      </c>
      <c r="G138" s="28" t="s">
        <v>161</v>
      </c>
      <c r="H138" s="28" t="s">
        <v>162</v>
      </c>
      <c r="I138" s="28"/>
      <c r="J138" s="21"/>
      <c r="K138" s="28" t="s">
        <v>219</v>
      </c>
      <c r="L138" s="28" t="s">
        <v>179</v>
      </c>
      <c r="M138" s="28" t="str">
        <f>"NA"</f>
        <v>NA</v>
      </c>
      <c r="N138" s="28"/>
      <c r="O138" s="28"/>
      <c r="P138" s="28"/>
      <c r="Q138" s="28" t="s">
        <v>175</v>
      </c>
      <c r="R138" s="28" t="s">
        <v>175</v>
      </c>
      <c r="S138" s="15"/>
      <c r="T138" s="15"/>
      <c r="U138" s="45"/>
      <c r="V138" s="45"/>
      <c r="W138" s="45"/>
      <c r="X138" s="20"/>
      <c r="Y138" s="15"/>
      <c r="Z138" s="48" t="s">
        <v>704</v>
      </c>
      <c r="AA138" s="41" t="s">
        <v>704</v>
      </c>
      <c r="AB138" s="41"/>
      <c r="AC138" s="16"/>
      <c r="AD138" s="15"/>
      <c r="AE138" s="20" t="s">
        <v>219</v>
      </c>
      <c r="AF138" s="48" t="s">
        <v>219</v>
      </c>
      <c r="AG138" s="13" t="s">
        <v>219</v>
      </c>
      <c r="AH138" s="41" t="s">
        <v>219</v>
      </c>
      <c r="AI138" s="41" t="s">
        <v>219</v>
      </c>
      <c r="AJ138" s="41" t="s">
        <v>219</v>
      </c>
      <c r="AK138" s="41" t="s">
        <v>219</v>
      </c>
      <c r="AL138" s="41" t="s">
        <v>219</v>
      </c>
      <c r="AM138" s="41" t="s">
        <v>219</v>
      </c>
      <c r="AN138" s="20" t="s">
        <v>219</v>
      </c>
      <c r="AO138" s="20"/>
      <c r="AP138" s="18"/>
      <c r="AQ138" s="19"/>
      <c r="AR138" s="17"/>
      <c r="AS138" s="71"/>
      <c r="AT138" s="63"/>
    </row>
    <row r="139" spans="1:46" ht="60" customHeight="1">
      <c r="A139" s="96"/>
      <c r="B139" s="29">
        <v>2</v>
      </c>
      <c r="C139" s="96"/>
      <c r="D139" s="96"/>
      <c r="E139" s="12">
        <v>1</v>
      </c>
      <c r="F139" s="81" t="s">
        <v>655</v>
      </c>
      <c r="G139" s="28" t="s">
        <v>161</v>
      </c>
      <c r="H139" s="28" t="s">
        <v>219</v>
      </c>
      <c r="I139" s="28" t="s">
        <v>147</v>
      </c>
      <c r="J139" s="87"/>
      <c r="K139" s="88" t="s">
        <v>219</v>
      </c>
      <c r="L139" s="28" t="s">
        <v>653</v>
      </c>
      <c r="M139" s="28" t="s">
        <v>335</v>
      </c>
      <c r="N139" s="87"/>
      <c r="O139" s="87"/>
      <c r="P139" s="87"/>
      <c r="Q139" s="87"/>
      <c r="R139" s="87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20" t="s">
        <v>219</v>
      </c>
      <c r="AF139" s="20" t="s">
        <v>219</v>
      </c>
      <c r="AG139" s="55" t="s">
        <v>219</v>
      </c>
      <c r="AH139" s="41" t="s">
        <v>219</v>
      </c>
      <c r="AI139" s="41" t="s">
        <v>219</v>
      </c>
      <c r="AJ139" s="41" t="s">
        <v>219</v>
      </c>
      <c r="AK139" s="41" t="s">
        <v>219</v>
      </c>
      <c r="AL139" s="41" t="s">
        <v>219</v>
      </c>
      <c r="AM139" s="41" t="s">
        <v>219</v>
      </c>
      <c r="AN139" s="91" t="s">
        <v>219</v>
      </c>
      <c r="AO139" s="91"/>
      <c r="AP139" s="53"/>
      <c r="AQ139" s="53"/>
      <c r="AR139" s="66"/>
      <c r="AS139" s="71"/>
      <c r="AT139" s="67"/>
    </row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>
      <c r="A551" s="3">
        <v>1</v>
      </c>
    </row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704" ht="15">
      <c r="A704" s="3">
        <v>1</v>
      </c>
    </row>
  </sheetData>
  <sheetProtection selectLockedCells="1" selectUnlockedCells="1"/>
  <printOptions horizontalCentered="1"/>
  <pageMargins left="0.25" right="0.25" top="0.5" bottom="0.5" header="0.25" footer="0.25"/>
  <pageSetup fitToHeight="16" horizontalDpi="600" verticalDpi="600" orientation="landscape" scale="65" r:id="rId3"/>
  <headerFooter alignWithMargins="0">
    <oddHeader>&amp;C&amp;F</oddHeader>
    <oddFooter>&amp;C&amp;P&amp;R&amp;D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mweiler</dc:creator>
  <cp:keywords/>
  <dc:description/>
  <cp:lastModifiedBy>ATO USER</cp:lastModifiedBy>
  <cp:lastPrinted>2007-01-29T17:51:14Z</cp:lastPrinted>
  <dcterms:created xsi:type="dcterms:W3CDTF">2005-07-20T15:19:30Z</dcterms:created>
  <dcterms:modified xsi:type="dcterms:W3CDTF">2007-03-09T22:56:53Z</dcterms:modified>
  <cp:category/>
  <cp:version/>
  <cp:contentType/>
  <cp:contentStatus/>
</cp:coreProperties>
</file>