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936" windowHeight="9276" activeTab="0"/>
  </bookViews>
  <sheets>
    <sheet name="Key" sheetId="1" r:id="rId1"/>
    <sheet name="Crate 0" sheetId="2" r:id="rId2"/>
    <sheet name="Crate 1" sheetId="3" r:id="rId3"/>
    <sheet name="Crate 2" sheetId="4" r:id="rId4"/>
    <sheet name="Crate 3" sheetId="5" r:id="rId5"/>
    <sheet name="Crate 4" sheetId="6" r:id="rId6"/>
    <sheet name="Crate 5" sheetId="7" r:id="rId7"/>
    <sheet name="Crate 6" sheetId="8" r:id="rId8"/>
    <sheet name="Crate 7" sheetId="9" r:id="rId9"/>
    <sheet name="Crate 8" sheetId="10" r:id="rId10"/>
    <sheet name="Crate 9" sheetId="11" r:id="rId11"/>
    <sheet name="Crate 10" sheetId="12" r:id="rId12"/>
    <sheet name="Crate 11" sheetId="13" r:id="rId13"/>
    <sheet name="Crate 12" sheetId="14" r:id="rId14"/>
    <sheet name="Crate 13" sheetId="15" r:id="rId15"/>
    <sheet name="Crate 14" sheetId="16" r:id="rId16"/>
    <sheet name="Crate 15" sheetId="17" r:id="rId17"/>
    <sheet name="Crate 16" sheetId="18" r:id="rId18"/>
    <sheet name="Crate 17" sheetId="19" r:id="rId19"/>
    <sheet name="Crate 18" sheetId="20" r:id="rId20"/>
    <sheet name="Crate 19" sheetId="21" r:id="rId21"/>
    <sheet name="Crate 20" sheetId="22" r:id="rId22"/>
    <sheet name="Crate 21" sheetId="23" r:id="rId23"/>
    <sheet name="Crate 22" sheetId="24" r:id="rId24"/>
    <sheet name="Crate 23" sheetId="25" r:id="rId25"/>
    <sheet name="Finder 1" sheetId="26" r:id="rId26"/>
    <sheet name="Finder 2" sheetId="27" r:id="rId27"/>
    <sheet name="Finder 3" sheetId="28" r:id="rId28"/>
  </sheets>
  <definedNames>
    <definedName name="HTML_CodePage" hidden="1">1252</definedName>
    <definedName name="HTML_Control" hidden="1">{"'Crate 2'!$A$1:$J$37","'Crate 1'!$A$1:$J$37","'Crate 12'!$A$1:$J$35"}</definedName>
    <definedName name="HTML_Description" hidden="1">"XFT Cable Map"</definedName>
    <definedName name="HTML_Email" hidden="1">""</definedName>
    <definedName name="HTML_Header" hidden="1">""</definedName>
    <definedName name="HTML_LastUpdate" hidden="1">"2/19/99"</definedName>
    <definedName name="HTML_LineAfter" hidden="1">FALSE</definedName>
    <definedName name="HTML_LineBefore" hidden="1">FALSE</definedName>
    <definedName name="HTML_Name" hidden="1">"CDFUSER"</definedName>
    <definedName name="HTML_OBDlg2" hidden="1">TRUE</definedName>
    <definedName name="HTML_OBDlg4" hidden="1">TRUE</definedName>
    <definedName name="HTML_OS" hidden="1">0</definedName>
    <definedName name="HTML_PathFile" hidden="1">"U:\JDL\XFT_map.html"</definedName>
    <definedName name="HTML_Title" hidden="1">"XFT Cable"</definedName>
  </definedNames>
  <calcPr fullCalcOnLoad="1"/>
</workbook>
</file>

<file path=xl/sharedStrings.xml><?xml version="1.0" encoding="utf-8"?>
<sst xmlns="http://schemas.openxmlformats.org/spreadsheetml/2006/main" count="2062" uniqueCount="99">
  <si>
    <t>Cable</t>
  </si>
  <si>
    <t>COT Slot</t>
  </si>
  <si>
    <t>XFT Crate</t>
  </si>
  <si>
    <t>XFT Slot</t>
  </si>
  <si>
    <t>Conn.</t>
  </si>
  <si>
    <t>Layer</t>
  </si>
  <si>
    <t>Cell</t>
  </si>
  <si>
    <t>Other</t>
  </si>
  <si>
    <t>VRC</t>
  </si>
  <si>
    <t>1*</t>
  </si>
  <si>
    <t xml:space="preserve"> </t>
  </si>
  <si>
    <t>Tracer</t>
  </si>
  <si>
    <t>Pull</t>
  </si>
  <si>
    <t>A</t>
  </si>
  <si>
    <t xml:space="preserve">   1*</t>
  </si>
  <si>
    <t>?</t>
  </si>
  <si>
    <t>|</t>
  </si>
  <si>
    <t>v</t>
  </si>
  <si>
    <t>Z</t>
  </si>
  <si>
    <t>Key</t>
  </si>
  <si>
    <t>0-999</t>
  </si>
  <si>
    <t>Axial</t>
  </si>
  <si>
    <t>Normal</t>
  </si>
  <si>
    <t>1000-1999</t>
  </si>
  <si>
    <t>Copy</t>
  </si>
  <si>
    <t>2000-2999</t>
  </si>
  <si>
    <t>Stereo</t>
  </si>
  <si>
    <t>3000-3999</t>
  </si>
  <si>
    <t>4000-4999</t>
  </si>
  <si>
    <t>Split</t>
  </si>
  <si>
    <t>5000-5999</t>
  </si>
  <si>
    <t>Transition Module Layout</t>
  </si>
  <si>
    <t>1/3</t>
  </si>
  <si>
    <t>COT</t>
  </si>
  <si>
    <t>B*</t>
  </si>
  <si>
    <t>A*</t>
  </si>
  <si>
    <t xml:space="preserve">B </t>
  </si>
  <si>
    <t>2/4</t>
  </si>
  <si>
    <t>Crate 0</t>
  </si>
  <si>
    <t>East</t>
  </si>
  <si>
    <t>West</t>
  </si>
  <si>
    <t>Side</t>
  </si>
  <si>
    <t>Crates</t>
  </si>
  <si>
    <t>0-11</t>
  </si>
  <si>
    <t>12-23</t>
  </si>
  <si>
    <t>COT Conn.</t>
  </si>
  <si>
    <t>Calib.</t>
  </si>
  <si>
    <t>3A</t>
  </si>
  <si>
    <t>3B</t>
  </si>
  <si>
    <t>3C</t>
  </si>
  <si>
    <t>3D</t>
  </si>
  <si>
    <t>1A</t>
  </si>
  <si>
    <t>1B</t>
  </si>
  <si>
    <t>1A*</t>
  </si>
  <si>
    <t>1B*</t>
  </si>
  <si>
    <t>4A</t>
  </si>
  <si>
    <t>4B</t>
  </si>
  <si>
    <t>4C</t>
  </si>
  <si>
    <t>4D</t>
  </si>
  <si>
    <t>4E</t>
  </si>
  <si>
    <t>2A</t>
  </si>
  <si>
    <t>2B</t>
  </si>
  <si>
    <t>2C</t>
  </si>
  <si>
    <t>3Conn.</t>
  </si>
  <si>
    <t xml:space="preserve">A </t>
  </si>
  <si>
    <t xml:space="preserve"> A </t>
  </si>
  <si>
    <t>Crate 1</t>
  </si>
  <si>
    <t>Crate 2</t>
  </si>
  <si>
    <t>Crate 3</t>
  </si>
  <si>
    <t>Crate 4</t>
  </si>
  <si>
    <t>XFT Conn.</t>
  </si>
  <si>
    <t>Crate 5</t>
  </si>
  <si>
    <t>Crate 6</t>
  </si>
  <si>
    <t>Crate 7</t>
  </si>
  <si>
    <t>Crate 8</t>
  </si>
  <si>
    <t>Crate 9</t>
  </si>
  <si>
    <t>Crate 10</t>
  </si>
  <si>
    <t>Crate 11</t>
  </si>
  <si>
    <t>Crate 12</t>
  </si>
  <si>
    <t>2*</t>
  </si>
  <si>
    <t>Crate 13</t>
  </si>
  <si>
    <t>Crate 14</t>
  </si>
  <si>
    <t>Crate 15</t>
  </si>
  <si>
    <t>Crate 16</t>
  </si>
  <si>
    <t>Crate 18</t>
  </si>
  <si>
    <t>Crate 17</t>
  </si>
  <si>
    <t>Crate 19</t>
  </si>
  <si>
    <t>Crate 20</t>
  </si>
  <si>
    <t>Crate 21</t>
  </si>
  <si>
    <t>Crate 22</t>
  </si>
  <si>
    <t>Crate 23</t>
  </si>
  <si>
    <t>Finder 1</t>
  </si>
  <si>
    <t>COT Crates</t>
  </si>
  <si>
    <t>Finder 2</t>
  </si>
  <si>
    <t>Finder 3</t>
  </si>
  <si>
    <t>XFT Cable Map</t>
  </si>
  <si>
    <t>J. Lewis</t>
  </si>
  <si>
    <t>Original Creation</t>
  </si>
  <si>
    <t>Modification History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</si>
</sst>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right" textRotation="90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7"/>
  <sheetViews>
    <sheetView tabSelected="1" workbookViewId="0" topLeftCell="A1">
      <selection activeCell="A27" sqref="A27"/>
      <selection activeCell="A4" sqref="A4"/>
    </sheetView>
  </sheetViews>
  <sheetFormatPr defaultColWidth="9.140625" defaultRowHeight="12.75"/>
  <cols>
    <col min="1" max="1" width="11.28125" style="0" customWidth="1"/>
  </cols>
  <sheetData>
    <row r="1" ht="21">
      <c r="A1" s="19" t="s">
        <v>95</v>
      </c>
    </row>
    <row r="3" ht="12.75">
      <c r="A3" t="s">
        <v>98</v>
      </c>
    </row>
    <row r="4" spans="1:5" ht="12.75">
      <c r="A4" s="20">
        <v>35847</v>
      </c>
      <c r="C4" t="s">
        <v>96</v>
      </c>
      <c r="E4" t="s">
        <v>97</v>
      </c>
    </row>
    <row r="6" ht="12.75">
      <c r="A6" s="5" t="s">
        <v>19</v>
      </c>
    </row>
    <row r="8" spans="1:3" ht="12.75">
      <c r="A8" t="s">
        <v>20</v>
      </c>
      <c r="B8" t="s">
        <v>21</v>
      </c>
      <c r="C8" t="s">
        <v>22</v>
      </c>
    </row>
    <row r="9" spans="1:3" ht="12.75">
      <c r="A9" t="s">
        <v>23</v>
      </c>
      <c r="B9" t="s">
        <v>21</v>
      </c>
      <c r="C9" t="s">
        <v>24</v>
      </c>
    </row>
    <row r="10" spans="1:3" ht="12.75">
      <c r="A10" t="s">
        <v>25</v>
      </c>
      <c r="B10" t="s">
        <v>26</v>
      </c>
      <c r="C10" t="s">
        <v>22</v>
      </c>
    </row>
    <row r="11" spans="1:3" ht="12.75">
      <c r="A11" t="s">
        <v>27</v>
      </c>
      <c r="B11" t="s">
        <v>26</v>
      </c>
      <c r="C11" t="s">
        <v>24</v>
      </c>
    </row>
    <row r="12" spans="1:3" ht="12.75">
      <c r="A12" t="s">
        <v>28</v>
      </c>
      <c r="B12" t="s">
        <v>29</v>
      </c>
      <c r="C12" t="s">
        <v>22</v>
      </c>
    </row>
    <row r="13" spans="1:3" ht="12.75">
      <c r="A13" t="s">
        <v>30</v>
      </c>
      <c r="B13" t="s">
        <v>29</v>
      </c>
      <c r="C13" t="s">
        <v>24</v>
      </c>
    </row>
    <row r="16" ht="12.75">
      <c r="A16" s="5" t="s">
        <v>31</v>
      </c>
    </row>
    <row r="18" spans="1:7" s="6" customFormat="1" ht="12.75">
      <c r="A18" s="6" t="s">
        <v>32</v>
      </c>
      <c r="D18" s="6" t="s">
        <v>37</v>
      </c>
      <c r="G18" s="6" t="s">
        <v>33</v>
      </c>
    </row>
    <row r="19" spans="1:7" ht="12.75">
      <c r="A19" t="s">
        <v>47</v>
      </c>
      <c r="B19" t="s">
        <v>51</v>
      </c>
      <c r="D19" t="s">
        <v>55</v>
      </c>
      <c r="G19" t="s">
        <v>34</v>
      </c>
    </row>
    <row r="20" spans="1:7" ht="12.75">
      <c r="A20" t="s">
        <v>48</v>
      </c>
      <c r="B20" t="s">
        <v>52</v>
      </c>
      <c r="D20" t="s">
        <v>56</v>
      </c>
      <c r="G20" t="s">
        <v>35</v>
      </c>
    </row>
    <row r="21" spans="1:7" ht="12.75">
      <c r="A21" t="s">
        <v>49</v>
      </c>
      <c r="B21" t="s">
        <v>53</v>
      </c>
      <c r="D21" t="s">
        <v>57</v>
      </c>
      <c r="E21" t="s">
        <v>60</v>
      </c>
      <c r="G21" t="s">
        <v>36</v>
      </c>
    </row>
    <row r="22" spans="1:7" ht="12.75">
      <c r="A22" t="s">
        <v>50</v>
      </c>
      <c r="B22" t="s">
        <v>54</v>
      </c>
      <c r="D22" t="s">
        <v>58</v>
      </c>
      <c r="E22" t="s">
        <v>61</v>
      </c>
      <c r="G22" t="s">
        <v>13</v>
      </c>
    </row>
    <row r="23" spans="4:5" ht="12.75">
      <c r="D23" t="s">
        <v>59</v>
      </c>
      <c r="E23" t="s">
        <v>62</v>
      </c>
    </row>
    <row r="25" spans="1:2" s="4" customFormat="1" ht="12.75">
      <c r="A25" s="4" t="s">
        <v>41</v>
      </c>
      <c r="B25" s="4" t="s">
        <v>42</v>
      </c>
    </row>
    <row r="26" spans="1:2" s="4" customFormat="1" ht="12.75">
      <c r="A26" s="4" t="s">
        <v>40</v>
      </c>
      <c r="B26" s="4" t="s">
        <v>43</v>
      </c>
    </row>
    <row r="27" spans="1:2" s="4" customFormat="1" ht="12.75">
      <c r="A27" s="4" t="s">
        <v>39</v>
      </c>
      <c r="B27" s="4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39"/>
  <sheetViews>
    <sheetView workbookViewId="0" topLeftCell="A9">
      <selection activeCell="A1" sqref="A1"/>
      <selection activeCell="A14" sqref="A14"/>
    </sheetView>
  </sheetViews>
  <sheetFormatPr defaultColWidth="9.140625" defaultRowHeight="12.75"/>
  <cols>
    <col min="1" max="16384" width="6.7109375" style="0" customWidth="1"/>
  </cols>
  <sheetData>
    <row r="1" spans="1:10" ht="12.75">
      <c r="A1" s="7" t="s">
        <v>74</v>
      </c>
      <c r="B1" s="3"/>
      <c r="C1" s="3"/>
      <c r="D1" s="3"/>
      <c r="E1" s="3"/>
      <c r="G1" s="3"/>
      <c r="H1" s="3"/>
      <c r="I1" s="3"/>
      <c r="J1" s="3"/>
    </row>
    <row r="2" spans="1:10" ht="12.75">
      <c r="A2" s="7"/>
      <c r="B2" s="3"/>
      <c r="C2" s="3"/>
      <c r="D2" s="3"/>
      <c r="E2" s="3"/>
      <c r="G2" s="3"/>
      <c r="H2" s="3"/>
      <c r="I2" s="3"/>
      <c r="J2" s="3"/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70</v>
      </c>
      <c r="G3" s="2" t="s">
        <v>5</v>
      </c>
      <c r="H3" s="2" t="s">
        <v>6</v>
      </c>
      <c r="I3" s="2" t="s">
        <v>7</v>
      </c>
      <c r="J3" s="2" t="s">
        <v>12</v>
      </c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9" ht="12.75">
      <c r="B5" s="3">
        <v>1</v>
      </c>
      <c r="C5" s="3"/>
      <c r="D5" s="3"/>
      <c r="E5" s="3"/>
      <c r="F5" s="3"/>
      <c r="G5" s="3"/>
      <c r="H5" s="3"/>
      <c r="I5" s="3" t="s">
        <v>8</v>
      </c>
    </row>
    <row r="6" spans="2:9" ht="12.75">
      <c r="B6" s="3">
        <v>2</v>
      </c>
      <c r="C6" s="3"/>
      <c r="D6" s="3"/>
      <c r="E6" s="3"/>
      <c r="F6" s="3"/>
      <c r="G6" s="3"/>
      <c r="H6" s="3"/>
      <c r="I6" s="3" t="s">
        <v>11</v>
      </c>
    </row>
    <row r="7" spans="2:9" ht="12.75">
      <c r="B7" s="3">
        <v>3</v>
      </c>
      <c r="C7" s="3"/>
      <c r="D7" s="3"/>
      <c r="E7" s="3"/>
      <c r="F7" s="3"/>
      <c r="G7" s="3"/>
      <c r="H7" s="3"/>
      <c r="I7" s="3" t="s">
        <v>46</v>
      </c>
    </row>
    <row r="8" spans="2:9" ht="12.75">
      <c r="B8" s="3">
        <v>4</v>
      </c>
      <c r="C8" s="3"/>
      <c r="D8" s="3"/>
      <c r="E8" s="3"/>
      <c r="F8" s="3"/>
      <c r="G8" s="3"/>
      <c r="H8" s="3"/>
      <c r="I8" s="3" t="s">
        <v>18</v>
      </c>
    </row>
    <row r="9" spans="2:9" ht="12.75">
      <c r="B9" s="3">
        <v>5</v>
      </c>
      <c r="C9" s="3"/>
      <c r="D9" s="3"/>
      <c r="E9" s="3"/>
      <c r="F9" s="3"/>
      <c r="G9" s="3"/>
      <c r="H9" s="3"/>
      <c r="I9" s="3" t="s">
        <v>18</v>
      </c>
    </row>
    <row r="10" spans="2:9" ht="12.75">
      <c r="B10" s="3">
        <v>6</v>
      </c>
      <c r="C10" s="3"/>
      <c r="D10" s="3"/>
      <c r="E10" s="3"/>
      <c r="F10" s="3"/>
      <c r="G10" s="3" t="s">
        <v>9</v>
      </c>
      <c r="H10" s="3">
        <f>H11+8</f>
        <v>120</v>
      </c>
      <c r="I10" s="3"/>
    </row>
    <row r="11" spans="2:9" ht="12.75">
      <c r="B11" s="3">
        <v>7</v>
      </c>
      <c r="C11" s="3"/>
      <c r="D11" s="3"/>
      <c r="E11" s="3"/>
      <c r="F11" s="3"/>
      <c r="G11" s="3" t="s">
        <v>14</v>
      </c>
      <c r="H11" s="3">
        <v>112</v>
      </c>
      <c r="I11" s="3"/>
    </row>
    <row r="12" spans="1:10" ht="12.75">
      <c r="A12">
        <f>A13+1</f>
        <v>34</v>
      </c>
      <c r="B12" s="3">
        <v>8</v>
      </c>
      <c r="C12" s="3" t="s">
        <v>36</v>
      </c>
      <c r="D12" s="3">
        <v>3</v>
      </c>
      <c r="E12" s="3">
        <f>E15+1</f>
        <v>5</v>
      </c>
      <c r="F12" s="3" t="s">
        <v>52</v>
      </c>
      <c r="G12" s="3">
        <v>2</v>
      </c>
      <c r="H12" s="3">
        <f>MOD(H15+12,192)</f>
        <v>136</v>
      </c>
      <c r="I12" s="3"/>
      <c r="J12" s="3">
        <f>J13</f>
        <v>53</v>
      </c>
    </row>
    <row r="13" spans="1:10" ht="12.75">
      <c r="A13">
        <f>A14+1</f>
        <v>33</v>
      </c>
      <c r="B13" s="3">
        <v>8</v>
      </c>
      <c r="C13" s="3" t="s">
        <v>64</v>
      </c>
      <c r="D13" s="3">
        <v>3</v>
      </c>
      <c r="E13" s="3">
        <f>E15+1</f>
        <v>5</v>
      </c>
      <c r="F13" s="3" t="s">
        <v>51</v>
      </c>
      <c r="G13" s="3">
        <v>2</v>
      </c>
      <c r="H13" s="3">
        <f>MOD(H15+8,192)</f>
        <v>132</v>
      </c>
      <c r="I13" s="3"/>
      <c r="J13" s="3">
        <f>J15+2</f>
        <v>53</v>
      </c>
    </row>
    <row r="14" spans="1:10" ht="12.75">
      <c r="A14">
        <f>A15+1</f>
        <v>32</v>
      </c>
      <c r="B14" s="3">
        <v>9</v>
      </c>
      <c r="C14" s="3" t="s">
        <v>34</v>
      </c>
      <c r="D14" s="3">
        <v>3</v>
      </c>
      <c r="E14" s="3">
        <f>E15</f>
        <v>4</v>
      </c>
      <c r="F14" s="3" t="s">
        <v>52</v>
      </c>
      <c r="G14" s="3">
        <v>2</v>
      </c>
      <c r="H14" s="3">
        <f>MOD(H15+4,192)</f>
        <v>128</v>
      </c>
      <c r="I14" s="3"/>
      <c r="J14" s="3">
        <f>J15</f>
        <v>51</v>
      </c>
    </row>
    <row r="15" spans="1:10" ht="12.75">
      <c r="A15">
        <f>(E15-4)*2+31</f>
        <v>31</v>
      </c>
      <c r="B15" s="3">
        <v>9</v>
      </c>
      <c r="C15" s="3" t="s">
        <v>35</v>
      </c>
      <c r="D15" s="3">
        <v>3</v>
      </c>
      <c r="E15" s="3">
        <f>E27</f>
        <v>4</v>
      </c>
      <c r="F15" s="3" t="s">
        <v>51</v>
      </c>
      <c r="G15" s="3">
        <v>2</v>
      </c>
      <c r="H15" s="3">
        <f>A15*4</f>
        <v>124</v>
      </c>
      <c r="I15" s="3"/>
      <c r="J15" s="3">
        <f>J20+1</f>
        <v>51</v>
      </c>
    </row>
    <row r="16" spans="1:10" ht="12.75">
      <c r="A16">
        <f>A15+1000</f>
        <v>1031</v>
      </c>
      <c r="B16" s="3">
        <v>9</v>
      </c>
      <c r="C16" s="3" t="s">
        <v>64</v>
      </c>
      <c r="D16" s="3">
        <v>2</v>
      </c>
      <c r="E16" s="3">
        <f>E28</f>
        <v>12</v>
      </c>
      <c r="F16" s="3" t="s">
        <v>51</v>
      </c>
      <c r="G16" s="3">
        <v>2</v>
      </c>
      <c r="H16" s="3">
        <f>H15</f>
        <v>124</v>
      </c>
      <c r="I16" s="3"/>
      <c r="J16" s="3" t="s">
        <v>15</v>
      </c>
    </row>
    <row r="17" spans="2:10" ht="12.75">
      <c r="B17" s="3">
        <v>10</v>
      </c>
      <c r="C17" s="3"/>
      <c r="D17" s="3"/>
      <c r="E17" s="3"/>
      <c r="F17" s="3" t="s">
        <v>10</v>
      </c>
      <c r="G17" s="3">
        <v>3</v>
      </c>
      <c r="H17" s="3">
        <f>H18+8</f>
        <v>176</v>
      </c>
      <c r="I17" s="3"/>
      <c r="J17" s="3"/>
    </row>
    <row r="18" spans="2:10" ht="12.75">
      <c r="B18" s="3">
        <v>11</v>
      </c>
      <c r="C18" s="3"/>
      <c r="D18" s="3"/>
      <c r="E18" s="3"/>
      <c r="F18" s="3" t="s">
        <v>10</v>
      </c>
      <c r="G18" s="3">
        <v>3</v>
      </c>
      <c r="H18" s="3">
        <f>H19+8</f>
        <v>168</v>
      </c>
      <c r="I18" s="3"/>
      <c r="J18" s="3"/>
    </row>
    <row r="19" spans="2:10" ht="12.75">
      <c r="B19" s="3">
        <v>12</v>
      </c>
      <c r="C19" s="3"/>
      <c r="D19" s="3"/>
      <c r="E19" s="3"/>
      <c r="F19" s="3"/>
      <c r="G19" s="3">
        <v>3</v>
      </c>
      <c r="H19" s="3">
        <v>160</v>
      </c>
      <c r="I19" s="3"/>
      <c r="J19" s="3"/>
    </row>
    <row r="20" spans="1:10" ht="12.75">
      <c r="A20">
        <f aca="true" t="shared" si="0" ref="A20:A25">A21+1</f>
        <v>189</v>
      </c>
      <c r="B20" s="3">
        <v>13</v>
      </c>
      <c r="C20" s="3" t="s">
        <v>36</v>
      </c>
      <c r="D20" s="3">
        <v>3</v>
      </c>
      <c r="E20" s="3">
        <f>E27+1</f>
        <v>5</v>
      </c>
      <c r="F20" s="3" t="s">
        <v>50</v>
      </c>
      <c r="G20" s="3">
        <v>6</v>
      </c>
      <c r="H20" s="3">
        <f aca="true" t="shared" si="1" ref="H20:H26">MOD(H21+4,384)</f>
        <v>276</v>
      </c>
      <c r="I20" s="3"/>
      <c r="J20" s="3">
        <v>50</v>
      </c>
    </row>
    <row r="21" spans="1:10" ht="12.75">
      <c r="A21">
        <f t="shared" si="0"/>
        <v>188</v>
      </c>
      <c r="B21" s="3">
        <v>13</v>
      </c>
      <c r="C21" s="3" t="s">
        <v>65</v>
      </c>
      <c r="D21" s="3">
        <v>3</v>
      </c>
      <c r="E21" s="3">
        <f>E27+1</f>
        <v>5</v>
      </c>
      <c r="F21" s="3" t="s">
        <v>49</v>
      </c>
      <c r="G21" s="3">
        <v>6</v>
      </c>
      <c r="H21" s="3">
        <f t="shared" si="1"/>
        <v>272</v>
      </c>
      <c r="I21" s="3"/>
      <c r="J21" s="3" t="s">
        <v>16</v>
      </c>
    </row>
    <row r="22" spans="1:10" ht="12.75">
      <c r="A22">
        <f t="shared" si="0"/>
        <v>187</v>
      </c>
      <c r="B22" s="3">
        <v>14</v>
      </c>
      <c r="C22" s="3" t="s">
        <v>36</v>
      </c>
      <c r="D22" s="3">
        <v>3</v>
      </c>
      <c r="E22" s="3">
        <f>E27+1</f>
        <v>5</v>
      </c>
      <c r="F22" s="3" t="s">
        <v>48</v>
      </c>
      <c r="G22" s="3">
        <v>6</v>
      </c>
      <c r="H22" s="3">
        <f t="shared" si="1"/>
        <v>268</v>
      </c>
      <c r="I22" s="3"/>
      <c r="J22" s="3" t="s">
        <v>16</v>
      </c>
    </row>
    <row r="23" spans="1:10" ht="12.75">
      <c r="A23">
        <f t="shared" si="0"/>
        <v>186</v>
      </c>
      <c r="B23" s="3">
        <v>14</v>
      </c>
      <c r="C23" s="3" t="s">
        <v>65</v>
      </c>
      <c r="D23" s="3">
        <v>3</v>
      </c>
      <c r="E23" s="3">
        <f>E27+1</f>
        <v>5</v>
      </c>
      <c r="F23" s="3" t="s">
        <v>47</v>
      </c>
      <c r="G23" s="3">
        <v>6</v>
      </c>
      <c r="H23" s="3">
        <f t="shared" si="1"/>
        <v>264</v>
      </c>
      <c r="I23" s="3"/>
      <c r="J23" s="3" t="s">
        <v>16</v>
      </c>
    </row>
    <row r="24" spans="1:10" ht="12.75">
      <c r="A24">
        <f t="shared" si="0"/>
        <v>185</v>
      </c>
      <c r="B24" s="3">
        <v>15</v>
      </c>
      <c r="C24" s="3" t="s">
        <v>36</v>
      </c>
      <c r="D24" s="3">
        <v>3</v>
      </c>
      <c r="E24" s="3">
        <f>E27</f>
        <v>4</v>
      </c>
      <c r="F24" s="3" t="s">
        <v>50</v>
      </c>
      <c r="G24" s="3">
        <v>6</v>
      </c>
      <c r="H24" s="3">
        <f t="shared" si="1"/>
        <v>260</v>
      </c>
      <c r="I24" s="3"/>
      <c r="J24" s="3" t="s">
        <v>16</v>
      </c>
    </row>
    <row r="25" spans="1:10" ht="12.75">
      <c r="A25">
        <f t="shared" si="0"/>
        <v>184</v>
      </c>
      <c r="B25" s="3">
        <v>15</v>
      </c>
      <c r="C25" s="3" t="s">
        <v>65</v>
      </c>
      <c r="D25" s="3">
        <v>3</v>
      </c>
      <c r="E25" s="3">
        <f>E27</f>
        <v>4</v>
      </c>
      <c r="F25" s="3" t="s">
        <v>49</v>
      </c>
      <c r="G25" s="3">
        <v>6</v>
      </c>
      <c r="H25" s="3">
        <f t="shared" si="1"/>
        <v>256</v>
      </c>
      <c r="I25" s="3"/>
      <c r="J25" s="3" t="s">
        <v>16</v>
      </c>
    </row>
    <row r="26" spans="1:10" ht="12.75">
      <c r="A26">
        <f>A27+1</f>
        <v>183</v>
      </c>
      <c r="B26" s="3">
        <v>16</v>
      </c>
      <c r="C26" s="3" t="s">
        <v>34</v>
      </c>
      <c r="D26" s="3">
        <v>3</v>
      </c>
      <c r="E26" s="3">
        <f>E27</f>
        <v>4</v>
      </c>
      <c r="F26" s="3" t="s">
        <v>48</v>
      </c>
      <c r="G26" s="3">
        <v>6</v>
      </c>
      <c r="H26" s="3">
        <f t="shared" si="1"/>
        <v>252</v>
      </c>
      <c r="I26" s="3"/>
      <c r="J26" s="3" t="s">
        <v>16</v>
      </c>
    </row>
    <row r="27" spans="1:10" ht="12.75">
      <c r="A27">
        <f>(E27-4)*4+182</f>
        <v>182</v>
      </c>
      <c r="B27" s="3">
        <v>16</v>
      </c>
      <c r="C27" s="3" t="s">
        <v>35</v>
      </c>
      <c r="D27" s="3">
        <v>3</v>
      </c>
      <c r="E27" s="3">
        <v>4</v>
      </c>
      <c r="F27" s="3" t="s">
        <v>47</v>
      </c>
      <c r="G27" s="3">
        <v>6</v>
      </c>
      <c r="H27" s="3">
        <f>(A27-120)*4</f>
        <v>248</v>
      </c>
      <c r="I27" s="3"/>
      <c r="J27" s="3" t="s">
        <v>17</v>
      </c>
    </row>
    <row r="28" spans="1:10" ht="12.75">
      <c r="A28">
        <v>1182</v>
      </c>
      <c r="B28" s="3">
        <v>16</v>
      </c>
      <c r="C28" s="3" t="s">
        <v>64</v>
      </c>
      <c r="D28" s="3">
        <v>2</v>
      </c>
      <c r="E28" s="3">
        <v>12</v>
      </c>
      <c r="F28" s="3" t="s">
        <v>50</v>
      </c>
      <c r="G28" s="3">
        <v>6</v>
      </c>
      <c r="H28" s="3">
        <f>H27</f>
        <v>248</v>
      </c>
      <c r="I28" s="3"/>
      <c r="J28" s="3" t="s">
        <v>15</v>
      </c>
    </row>
    <row r="29" spans="2:10" ht="12.75">
      <c r="B29" s="3">
        <v>17</v>
      </c>
      <c r="C29" s="3"/>
      <c r="D29" s="3"/>
      <c r="E29" s="3"/>
      <c r="F29" s="3"/>
      <c r="G29" s="3"/>
      <c r="H29" s="3"/>
      <c r="I29" s="3" t="s">
        <v>18</v>
      </c>
      <c r="J29" s="3" t="s">
        <v>10</v>
      </c>
    </row>
    <row r="30" spans="1:10" ht="12.75">
      <c r="A30">
        <f aca="true" t="shared" si="2" ref="A30:A35">A31+1</f>
        <v>2081</v>
      </c>
      <c r="B30" s="3">
        <v>18</v>
      </c>
      <c r="C30" s="3" t="s">
        <v>36</v>
      </c>
      <c r="D30" s="3">
        <v>4</v>
      </c>
      <c r="E30" s="3">
        <v>16</v>
      </c>
      <c r="F30" s="3" t="s">
        <v>50</v>
      </c>
      <c r="G30" s="3">
        <v>7</v>
      </c>
      <c r="H30" s="3">
        <f aca="true" t="shared" si="3" ref="H30:H36">H31+4</f>
        <v>324</v>
      </c>
      <c r="I30" s="3"/>
      <c r="J30" s="3">
        <v>109</v>
      </c>
    </row>
    <row r="31" spans="1:10" ht="12.75">
      <c r="A31">
        <f t="shared" si="2"/>
        <v>2080</v>
      </c>
      <c r="B31" s="3">
        <v>18</v>
      </c>
      <c r="C31" s="3" t="s">
        <v>64</v>
      </c>
      <c r="D31" s="3">
        <v>4</v>
      </c>
      <c r="E31" s="3">
        <v>16</v>
      </c>
      <c r="F31" s="3" t="s">
        <v>49</v>
      </c>
      <c r="G31" s="3">
        <v>7</v>
      </c>
      <c r="H31" s="3">
        <f t="shared" si="3"/>
        <v>320</v>
      </c>
      <c r="I31" s="3"/>
      <c r="J31" s="3" t="s">
        <v>16</v>
      </c>
    </row>
    <row r="32" spans="1:10" ht="12.75">
      <c r="A32">
        <f t="shared" si="2"/>
        <v>2079</v>
      </c>
      <c r="B32" s="3">
        <v>19</v>
      </c>
      <c r="C32" s="3" t="s">
        <v>36</v>
      </c>
      <c r="D32" s="3">
        <v>4</v>
      </c>
      <c r="E32" s="3">
        <v>16</v>
      </c>
      <c r="F32" s="3" t="s">
        <v>48</v>
      </c>
      <c r="G32" s="3">
        <v>7</v>
      </c>
      <c r="H32" s="3">
        <f t="shared" si="3"/>
        <v>316</v>
      </c>
      <c r="I32" s="3"/>
      <c r="J32" s="3" t="s">
        <v>16</v>
      </c>
    </row>
    <row r="33" spans="1:10" ht="12.75">
      <c r="A33">
        <f t="shared" si="2"/>
        <v>2078</v>
      </c>
      <c r="B33" s="3">
        <v>19</v>
      </c>
      <c r="C33" s="3" t="s">
        <v>64</v>
      </c>
      <c r="D33" s="3">
        <v>4</v>
      </c>
      <c r="E33" s="3">
        <v>16</v>
      </c>
      <c r="F33" s="3" t="s">
        <v>47</v>
      </c>
      <c r="G33" s="3">
        <v>7</v>
      </c>
      <c r="H33" s="3">
        <f t="shared" si="3"/>
        <v>312</v>
      </c>
      <c r="I33" s="3"/>
      <c r="J33" s="3" t="s">
        <v>16</v>
      </c>
    </row>
    <row r="34" spans="1:10" ht="12.75">
      <c r="A34">
        <f t="shared" si="2"/>
        <v>2077</v>
      </c>
      <c r="B34" s="3">
        <v>20</v>
      </c>
      <c r="C34" s="3" t="s">
        <v>36</v>
      </c>
      <c r="D34" s="3">
        <v>4</v>
      </c>
      <c r="E34" s="3">
        <v>15</v>
      </c>
      <c r="F34" s="3" t="s">
        <v>52</v>
      </c>
      <c r="G34" s="3">
        <v>7</v>
      </c>
      <c r="H34" s="3">
        <f t="shared" si="3"/>
        <v>308</v>
      </c>
      <c r="I34" s="3"/>
      <c r="J34" s="3" t="s">
        <v>16</v>
      </c>
    </row>
    <row r="35" spans="1:10" ht="12.75">
      <c r="A35">
        <f t="shared" si="2"/>
        <v>2076</v>
      </c>
      <c r="B35" s="3">
        <v>20</v>
      </c>
      <c r="C35" s="3" t="s">
        <v>64</v>
      </c>
      <c r="D35" s="3">
        <v>4</v>
      </c>
      <c r="E35" s="3">
        <v>15</v>
      </c>
      <c r="F35" s="3" t="s">
        <v>51</v>
      </c>
      <c r="G35" s="3">
        <v>7</v>
      </c>
      <c r="H35" s="3">
        <f t="shared" si="3"/>
        <v>304</v>
      </c>
      <c r="I35" s="3"/>
      <c r="J35" s="3" t="s">
        <v>16</v>
      </c>
    </row>
    <row r="36" spans="1:10" ht="12.75">
      <c r="A36">
        <f>A37+1</f>
        <v>2075</v>
      </c>
      <c r="B36" s="3">
        <v>21</v>
      </c>
      <c r="C36" s="3" t="s">
        <v>36</v>
      </c>
      <c r="D36" s="3">
        <v>4</v>
      </c>
      <c r="E36" s="3">
        <v>15</v>
      </c>
      <c r="F36" s="3" t="s">
        <v>50</v>
      </c>
      <c r="G36" s="3">
        <v>7</v>
      </c>
      <c r="H36" s="3">
        <f t="shared" si="3"/>
        <v>300</v>
      </c>
      <c r="I36" s="3"/>
      <c r="J36" s="3" t="s">
        <v>16</v>
      </c>
    </row>
    <row r="37" spans="1:10" ht="12.75">
      <c r="A37">
        <v>2074</v>
      </c>
      <c r="B37" s="3">
        <v>21</v>
      </c>
      <c r="C37" s="3" t="s">
        <v>64</v>
      </c>
      <c r="D37" s="3">
        <v>4</v>
      </c>
      <c r="E37" s="3">
        <v>15</v>
      </c>
      <c r="F37" s="3" t="s">
        <v>49</v>
      </c>
      <c r="G37" s="3">
        <v>7</v>
      </c>
      <c r="H37" s="3">
        <f>(A37-2000)*4</f>
        <v>296</v>
      </c>
      <c r="I37" s="3"/>
      <c r="J37" s="3" t="s">
        <v>17</v>
      </c>
    </row>
    <row r="38" spans="2:10" ht="12.75">
      <c r="B38" s="3"/>
      <c r="C38" s="3"/>
      <c r="D38" s="3"/>
      <c r="E38" s="3"/>
      <c r="G38" s="3"/>
      <c r="H38" s="3"/>
      <c r="I38" s="3"/>
      <c r="J38" s="3"/>
    </row>
    <row r="39" spans="2:10" ht="12.75">
      <c r="B39" s="3"/>
      <c r="C39" s="3"/>
      <c r="D39" s="3"/>
      <c r="E39" s="3"/>
      <c r="G39" s="3"/>
      <c r="H39" s="3"/>
      <c r="I39" s="3"/>
      <c r="J3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37"/>
  <sheetViews>
    <sheetView workbookViewId="0" topLeftCell="H1">
      <selection activeCell="A1" sqref="A1"/>
      <selection activeCell="H4" sqref="H4"/>
    </sheetView>
  </sheetViews>
  <sheetFormatPr defaultColWidth="9.140625" defaultRowHeight="12.75"/>
  <cols>
    <col min="1" max="16384" width="6.7109375" style="0" customWidth="1"/>
  </cols>
  <sheetData>
    <row r="1" spans="1:10" ht="12.75">
      <c r="A1" s="7" t="s">
        <v>75</v>
      </c>
      <c r="B1" s="3"/>
      <c r="C1" s="3"/>
      <c r="D1" s="3"/>
      <c r="E1" s="3"/>
      <c r="F1" s="3"/>
      <c r="G1" s="3"/>
      <c r="H1" s="3"/>
      <c r="I1" s="3"/>
      <c r="J1" s="3"/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70</v>
      </c>
      <c r="G3" s="2" t="s">
        <v>5</v>
      </c>
      <c r="H3" s="2" t="s">
        <v>6</v>
      </c>
      <c r="I3" s="2" t="s">
        <v>7</v>
      </c>
      <c r="J3" s="2" t="s">
        <v>12</v>
      </c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9" ht="12.75">
      <c r="B5" s="3">
        <v>1</v>
      </c>
      <c r="C5" s="3"/>
      <c r="D5" s="3"/>
      <c r="E5" s="3"/>
      <c r="F5" s="3"/>
      <c r="G5" s="3"/>
      <c r="H5" s="3"/>
      <c r="I5" s="3" t="s">
        <v>8</v>
      </c>
    </row>
    <row r="6" spans="2:10" ht="12.75">
      <c r="B6" s="3">
        <v>2</v>
      </c>
      <c r="C6" s="3"/>
      <c r="D6" s="3"/>
      <c r="E6" s="3"/>
      <c r="F6" s="3"/>
      <c r="G6" s="3"/>
      <c r="H6" s="3"/>
      <c r="I6" s="3" t="s">
        <v>18</v>
      </c>
      <c r="J6" s="3" t="s">
        <v>10</v>
      </c>
    </row>
    <row r="7" spans="1:10" ht="12.75">
      <c r="A7">
        <f aca="true" t="shared" si="0" ref="A7:A12">A8+1</f>
        <v>2089</v>
      </c>
      <c r="B7" s="3">
        <v>3</v>
      </c>
      <c r="C7" s="3" t="s">
        <v>36</v>
      </c>
      <c r="D7" s="3">
        <v>4</v>
      </c>
      <c r="E7" s="3">
        <v>17</v>
      </c>
      <c r="F7" s="3" t="s">
        <v>52</v>
      </c>
      <c r="G7" s="3">
        <v>7</v>
      </c>
      <c r="H7" s="3">
        <f aca="true" t="shared" si="1" ref="H7:H13">H8+4</f>
        <v>356</v>
      </c>
      <c r="I7" s="3"/>
      <c r="J7" s="3">
        <v>110</v>
      </c>
    </row>
    <row r="8" spans="1:10" ht="12.75">
      <c r="A8">
        <f t="shared" si="0"/>
        <v>2088</v>
      </c>
      <c r="B8" s="3">
        <v>3</v>
      </c>
      <c r="C8" s="3" t="s">
        <v>64</v>
      </c>
      <c r="D8" s="3">
        <v>4</v>
      </c>
      <c r="E8" s="3">
        <v>17</v>
      </c>
      <c r="F8" s="3" t="s">
        <v>51</v>
      </c>
      <c r="G8" s="3">
        <v>7</v>
      </c>
      <c r="H8" s="3">
        <f t="shared" si="1"/>
        <v>352</v>
      </c>
      <c r="I8" s="3"/>
      <c r="J8" s="3" t="s">
        <v>16</v>
      </c>
    </row>
    <row r="9" spans="1:10" ht="12.75">
      <c r="A9">
        <f t="shared" si="0"/>
        <v>2087</v>
      </c>
      <c r="B9" s="3">
        <v>4</v>
      </c>
      <c r="C9" s="3" t="s">
        <v>36</v>
      </c>
      <c r="D9" s="3">
        <v>4</v>
      </c>
      <c r="E9" s="3">
        <v>17</v>
      </c>
      <c r="F9" s="3" t="s">
        <v>50</v>
      </c>
      <c r="G9" s="3">
        <v>7</v>
      </c>
      <c r="H9" s="3">
        <f t="shared" si="1"/>
        <v>348</v>
      </c>
      <c r="I9" s="3"/>
      <c r="J9" s="3" t="s">
        <v>16</v>
      </c>
    </row>
    <row r="10" spans="1:10" ht="12.75">
      <c r="A10">
        <f t="shared" si="0"/>
        <v>2086</v>
      </c>
      <c r="B10" s="3">
        <v>4</v>
      </c>
      <c r="C10" s="3" t="s">
        <v>64</v>
      </c>
      <c r="D10" s="3">
        <v>4</v>
      </c>
      <c r="E10" s="3">
        <v>17</v>
      </c>
      <c r="F10" s="3" t="s">
        <v>49</v>
      </c>
      <c r="G10" s="3">
        <v>7</v>
      </c>
      <c r="H10" s="3">
        <f t="shared" si="1"/>
        <v>344</v>
      </c>
      <c r="I10" s="3"/>
      <c r="J10" s="3" t="s">
        <v>16</v>
      </c>
    </row>
    <row r="11" spans="1:10" ht="12.75">
      <c r="A11">
        <f t="shared" si="0"/>
        <v>2085</v>
      </c>
      <c r="B11" s="3">
        <v>5</v>
      </c>
      <c r="C11" s="3" t="s">
        <v>36</v>
      </c>
      <c r="D11" s="3">
        <v>4</v>
      </c>
      <c r="E11" s="3">
        <v>17</v>
      </c>
      <c r="F11" s="3" t="s">
        <v>48</v>
      </c>
      <c r="G11" s="3">
        <v>7</v>
      </c>
      <c r="H11" s="3">
        <f t="shared" si="1"/>
        <v>340</v>
      </c>
      <c r="I11" s="3"/>
      <c r="J11" s="3" t="s">
        <v>16</v>
      </c>
    </row>
    <row r="12" spans="1:10" ht="12.75">
      <c r="A12">
        <f t="shared" si="0"/>
        <v>2084</v>
      </c>
      <c r="B12" s="3">
        <v>5</v>
      </c>
      <c r="C12" s="3" t="s">
        <v>64</v>
      </c>
      <c r="D12" s="3">
        <v>4</v>
      </c>
      <c r="E12" s="3">
        <v>17</v>
      </c>
      <c r="F12" s="3" t="s">
        <v>47</v>
      </c>
      <c r="G12" s="3">
        <v>7</v>
      </c>
      <c r="H12" s="3">
        <f t="shared" si="1"/>
        <v>336</v>
      </c>
      <c r="I12" s="3"/>
      <c r="J12" s="3" t="s">
        <v>16</v>
      </c>
    </row>
    <row r="13" spans="1:10" ht="12.75">
      <c r="A13">
        <f>A14+1</f>
        <v>2083</v>
      </c>
      <c r="B13" s="3">
        <v>6</v>
      </c>
      <c r="C13" s="3" t="s">
        <v>36</v>
      </c>
      <c r="D13" s="3">
        <v>4</v>
      </c>
      <c r="E13" s="3">
        <v>16</v>
      </c>
      <c r="F13" s="3" t="s">
        <v>52</v>
      </c>
      <c r="G13" s="3">
        <v>7</v>
      </c>
      <c r="H13" s="3">
        <f t="shared" si="1"/>
        <v>332</v>
      </c>
      <c r="I13" s="3"/>
      <c r="J13" s="3" t="s">
        <v>16</v>
      </c>
    </row>
    <row r="14" spans="1:10" ht="12.75">
      <c r="A14">
        <v>2082</v>
      </c>
      <c r="B14" s="3">
        <v>6</v>
      </c>
      <c r="C14" s="3" t="s">
        <v>64</v>
      </c>
      <c r="D14" s="3">
        <v>4</v>
      </c>
      <c r="E14" s="3">
        <v>16</v>
      </c>
      <c r="F14" s="3" t="s">
        <v>51</v>
      </c>
      <c r="G14" s="3">
        <v>7</v>
      </c>
      <c r="H14" s="3">
        <f>(A14-2000)*4</f>
        <v>328</v>
      </c>
      <c r="I14" s="3"/>
      <c r="J14" s="3" t="s">
        <v>17</v>
      </c>
    </row>
    <row r="15" spans="1:10" ht="12.75">
      <c r="A15">
        <f aca="true" t="shared" si="2" ref="A15:A20">A16+1</f>
        <v>197</v>
      </c>
      <c r="B15" s="3">
        <v>7</v>
      </c>
      <c r="C15" s="3" t="s">
        <v>36</v>
      </c>
      <c r="D15" s="3">
        <v>3</v>
      </c>
      <c r="E15" s="3">
        <f>E22+1</f>
        <v>7</v>
      </c>
      <c r="F15" s="3" t="s">
        <v>50</v>
      </c>
      <c r="G15" s="3">
        <v>6</v>
      </c>
      <c r="H15" s="3">
        <f aca="true" t="shared" si="3" ref="H15:H21">MOD(H16+4,384)</f>
        <v>308</v>
      </c>
      <c r="I15" s="3"/>
      <c r="J15" s="3">
        <v>55</v>
      </c>
    </row>
    <row r="16" spans="1:10" ht="12.75">
      <c r="A16">
        <f t="shared" si="2"/>
        <v>196</v>
      </c>
      <c r="B16" s="3">
        <v>7</v>
      </c>
      <c r="C16" s="3" t="s">
        <v>65</v>
      </c>
      <c r="D16" s="3">
        <v>3</v>
      </c>
      <c r="E16" s="3">
        <f>E22+1</f>
        <v>7</v>
      </c>
      <c r="F16" s="3" t="s">
        <v>49</v>
      </c>
      <c r="G16" s="3">
        <v>6</v>
      </c>
      <c r="H16" s="3">
        <f t="shared" si="3"/>
        <v>304</v>
      </c>
      <c r="I16" s="3"/>
      <c r="J16" s="3" t="s">
        <v>16</v>
      </c>
    </row>
    <row r="17" spans="1:10" ht="12.75">
      <c r="A17">
        <f t="shared" si="2"/>
        <v>195</v>
      </c>
      <c r="B17" s="3">
        <v>8</v>
      </c>
      <c r="C17" s="3" t="s">
        <v>36</v>
      </c>
      <c r="D17" s="3">
        <v>3</v>
      </c>
      <c r="E17" s="3">
        <f>E22+1</f>
        <v>7</v>
      </c>
      <c r="F17" s="3" t="s">
        <v>48</v>
      </c>
      <c r="G17" s="3">
        <v>6</v>
      </c>
      <c r="H17" s="3">
        <f t="shared" si="3"/>
        <v>300</v>
      </c>
      <c r="I17" s="3"/>
      <c r="J17" s="3" t="s">
        <v>16</v>
      </c>
    </row>
    <row r="18" spans="1:10" ht="12.75">
      <c r="A18">
        <f t="shared" si="2"/>
        <v>194</v>
      </c>
      <c r="B18" s="3">
        <v>8</v>
      </c>
      <c r="C18" s="3" t="s">
        <v>65</v>
      </c>
      <c r="D18" s="3">
        <v>3</v>
      </c>
      <c r="E18" s="3">
        <f>E22+1</f>
        <v>7</v>
      </c>
      <c r="F18" s="3" t="s">
        <v>47</v>
      </c>
      <c r="G18" s="3">
        <v>6</v>
      </c>
      <c r="H18" s="3">
        <f t="shared" si="3"/>
        <v>296</v>
      </c>
      <c r="I18" s="3"/>
      <c r="J18" s="3" t="s">
        <v>16</v>
      </c>
    </row>
    <row r="19" spans="1:10" ht="12.75">
      <c r="A19">
        <f t="shared" si="2"/>
        <v>193</v>
      </c>
      <c r="B19" s="3">
        <v>9</v>
      </c>
      <c r="C19" s="3" t="s">
        <v>36</v>
      </c>
      <c r="D19" s="3">
        <v>3</v>
      </c>
      <c r="E19" s="3">
        <f>E22</f>
        <v>6</v>
      </c>
      <c r="F19" s="3" t="s">
        <v>50</v>
      </c>
      <c r="G19" s="3">
        <v>6</v>
      </c>
      <c r="H19" s="3">
        <f t="shared" si="3"/>
        <v>292</v>
      </c>
      <c r="I19" s="3"/>
      <c r="J19" s="3" t="s">
        <v>16</v>
      </c>
    </row>
    <row r="20" spans="1:10" ht="12.75">
      <c r="A20">
        <f t="shared" si="2"/>
        <v>192</v>
      </c>
      <c r="B20" s="3">
        <v>9</v>
      </c>
      <c r="C20" s="3" t="s">
        <v>65</v>
      </c>
      <c r="D20" s="3">
        <v>3</v>
      </c>
      <c r="E20" s="3">
        <f>E22</f>
        <v>6</v>
      </c>
      <c r="F20" s="3" t="s">
        <v>49</v>
      </c>
      <c r="G20" s="3">
        <v>6</v>
      </c>
      <c r="H20" s="3">
        <f t="shared" si="3"/>
        <v>288</v>
      </c>
      <c r="I20" s="3"/>
      <c r="J20" s="3" t="s">
        <v>16</v>
      </c>
    </row>
    <row r="21" spans="1:10" ht="12.75">
      <c r="A21">
        <f>A22+1</f>
        <v>191</v>
      </c>
      <c r="B21" s="3">
        <v>10</v>
      </c>
      <c r="C21" s="3" t="s">
        <v>36</v>
      </c>
      <c r="D21" s="3">
        <v>3</v>
      </c>
      <c r="E21" s="3">
        <f>E22</f>
        <v>6</v>
      </c>
      <c r="F21" s="3" t="s">
        <v>48</v>
      </c>
      <c r="G21" s="3">
        <v>6</v>
      </c>
      <c r="H21" s="3">
        <f t="shared" si="3"/>
        <v>284</v>
      </c>
      <c r="I21" s="3"/>
      <c r="J21" s="3" t="s">
        <v>16</v>
      </c>
    </row>
    <row r="22" spans="1:10" ht="12.75">
      <c r="A22">
        <f>(E22-4)*4+182</f>
        <v>190</v>
      </c>
      <c r="B22" s="3">
        <v>10</v>
      </c>
      <c r="C22" s="3" t="s">
        <v>64</v>
      </c>
      <c r="D22" s="3">
        <v>3</v>
      </c>
      <c r="E22" s="3">
        <v>6</v>
      </c>
      <c r="F22" s="3" t="s">
        <v>47</v>
      </c>
      <c r="G22" s="3">
        <v>6</v>
      </c>
      <c r="H22" s="3">
        <f>(A22-120)*4</f>
        <v>280</v>
      </c>
      <c r="I22" s="3"/>
      <c r="J22" s="3" t="s">
        <v>17</v>
      </c>
    </row>
    <row r="23" spans="2:10" ht="12.75">
      <c r="B23" s="3">
        <v>11</v>
      </c>
      <c r="C23" s="3"/>
      <c r="D23" s="3"/>
      <c r="E23" s="3"/>
      <c r="F23" s="3" t="s">
        <v>10</v>
      </c>
      <c r="G23" s="3"/>
      <c r="H23" s="3"/>
      <c r="I23" s="3" t="s">
        <v>18</v>
      </c>
      <c r="J23" s="3"/>
    </row>
    <row r="24" spans="2:10" ht="12.75">
      <c r="B24" s="3">
        <v>12</v>
      </c>
      <c r="C24" s="3"/>
      <c r="D24" s="3"/>
      <c r="E24" s="3"/>
      <c r="F24" s="3" t="s">
        <v>10</v>
      </c>
      <c r="G24" s="3">
        <v>3</v>
      </c>
      <c r="H24" s="3">
        <f>H25+8</f>
        <v>192</v>
      </c>
      <c r="I24" s="3"/>
      <c r="J24" s="3"/>
    </row>
    <row r="25" spans="2:10" ht="12.75">
      <c r="B25" s="3">
        <v>13</v>
      </c>
      <c r="C25" s="3"/>
      <c r="D25" s="3"/>
      <c r="E25" s="3"/>
      <c r="F25" s="3"/>
      <c r="G25" s="3">
        <v>3</v>
      </c>
      <c r="H25" s="3">
        <v>184</v>
      </c>
      <c r="I25" s="3"/>
      <c r="J25" s="3"/>
    </row>
    <row r="26" spans="1:10" ht="12.75">
      <c r="A26">
        <f>A27+1</f>
        <v>38</v>
      </c>
      <c r="B26" s="3">
        <v>14</v>
      </c>
      <c r="C26" s="3" t="s">
        <v>36</v>
      </c>
      <c r="D26" s="3">
        <v>3</v>
      </c>
      <c r="E26" s="3">
        <f>E29+1</f>
        <v>7</v>
      </c>
      <c r="F26" s="3" t="s">
        <v>52</v>
      </c>
      <c r="G26" s="3">
        <v>2</v>
      </c>
      <c r="H26" s="3">
        <f>MOD(H29+12,192)</f>
        <v>152</v>
      </c>
      <c r="I26" s="3"/>
      <c r="J26" s="3">
        <f>J27</f>
        <v>58</v>
      </c>
    </row>
    <row r="27" spans="1:10" ht="12.75">
      <c r="A27">
        <f>A28+1</f>
        <v>37</v>
      </c>
      <c r="B27" s="3">
        <v>14</v>
      </c>
      <c r="C27" s="3" t="s">
        <v>64</v>
      </c>
      <c r="D27" s="3">
        <v>3</v>
      </c>
      <c r="E27" s="3">
        <f>E29+1</f>
        <v>7</v>
      </c>
      <c r="F27" s="3" t="s">
        <v>51</v>
      </c>
      <c r="G27" s="3">
        <v>2</v>
      </c>
      <c r="H27" s="3">
        <f>MOD(H29+8,192)</f>
        <v>148</v>
      </c>
      <c r="I27" s="3"/>
      <c r="J27" s="3">
        <f>J29+2</f>
        <v>58</v>
      </c>
    </row>
    <row r="28" spans="1:10" ht="12.75">
      <c r="A28">
        <f>A29+1</f>
        <v>36</v>
      </c>
      <c r="B28" s="3">
        <v>15</v>
      </c>
      <c r="C28" s="3" t="s">
        <v>36</v>
      </c>
      <c r="D28" s="3">
        <v>3</v>
      </c>
      <c r="E28" s="3">
        <f>E29</f>
        <v>6</v>
      </c>
      <c r="F28" s="3" t="s">
        <v>52</v>
      </c>
      <c r="G28" s="3">
        <v>2</v>
      </c>
      <c r="H28" s="3">
        <f>MOD(H29+4,192)</f>
        <v>144</v>
      </c>
      <c r="I28" s="3"/>
      <c r="J28" s="3">
        <f>J29</f>
        <v>56</v>
      </c>
    </row>
    <row r="29" spans="1:10" ht="12.75">
      <c r="A29">
        <f>(E29-4)*2+31</f>
        <v>35</v>
      </c>
      <c r="B29" s="3">
        <v>15</v>
      </c>
      <c r="C29" s="3" t="s">
        <v>64</v>
      </c>
      <c r="D29" s="3">
        <v>3</v>
      </c>
      <c r="E29" s="3">
        <f>E22</f>
        <v>6</v>
      </c>
      <c r="F29" s="3" t="s">
        <v>51</v>
      </c>
      <c r="G29" s="3">
        <v>2</v>
      </c>
      <c r="H29" s="3">
        <f>A29*4</f>
        <v>140</v>
      </c>
      <c r="I29" s="3"/>
      <c r="J29" s="3">
        <f>J15+1</f>
        <v>56</v>
      </c>
    </row>
    <row r="30" spans="2:9" ht="12.75">
      <c r="B30" s="3">
        <v>16</v>
      </c>
      <c r="C30" s="3"/>
      <c r="D30" s="3"/>
      <c r="E30" s="3"/>
      <c r="F30" s="3"/>
      <c r="G30" s="3" t="s">
        <v>9</v>
      </c>
      <c r="H30" s="3">
        <f>H31+8</f>
        <v>136</v>
      </c>
      <c r="I30" s="3"/>
    </row>
    <row r="31" spans="2:9" ht="12.75">
      <c r="B31" s="3">
        <v>17</v>
      </c>
      <c r="C31" s="3"/>
      <c r="D31" s="3"/>
      <c r="E31" s="3"/>
      <c r="F31" s="3"/>
      <c r="G31" s="3" t="s">
        <v>14</v>
      </c>
      <c r="H31" s="3">
        <v>128</v>
      </c>
      <c r="I31" s="3"/>
    </row>
    <row r="32" spans="2:9" ht="12.75">
      <c r="B32" s="3">
        <v>18</v>
      </c>
      <c r="C32" s="3"/>
      <c r="D32" s="3"/>
      <c r="E32" s="3"/>
      <c r="F32" s="3"/>
      <c r="G32" s="3"/>
      <c r="H32" s="3"/>
      <c r="I32" s="3" t="s">
        <v>18</v>
      </c>
    </row>
    <row r="33" spans="2:9" ht="12.75">
      <c r="B33" s="3">
        <v>19</v>
      </c>
      <c r="C33" s="3"/>
      <c r="D33" s="3"/>
      <c r="E33" s="3"/>
      <c r="F33" s="3"/>
      <c r="G33" s="3"/>
      <c r="H33" s="3"/>
      <c r="I33" s="3" t="s">
        <v>18</v>
      </c>
    </row>
    <row r="34" spans="2:9" ht="12.75">
      <c r="B34" s="3">
        <v>20</v>
      </c>
      <c r="C34" s="3"/>
      <c r="D34" s="3"/>
      <c r="E34" s="3"/>
      <c r="F34" s="3"/>
      <c r="G34" s="3"/>
      <c r="H34" s="3"/>
      <c r="I34" s="3" t="s">
        <v>46</v>
      </c>
    </row>
    <row r="35" spans="2:9" ht="12.75">
      <c r="B35" s="3">
        <v>21</v>
      </c>
      <c r="C35" s="3"/>
      <c r="D35" s="3"/>
      <c r="E35" s="3"/>
      <c r="F35" s="3"/>
      <c r="G35" s="3"/>
      <c r="H35" s="3"/>
      <c r="I35" s="3" t="s">
        <v>11</v>
      </c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37"/>
  <sheetViews>
    <sheetView workbookViewId="0" topLeftCell="A33">
      <selection activeCell="A1" sqref="A1"/>
      <selection activeCell="A36" sqref="A36"/>
    </sheetView>
  </sheetViews>
  <sheetFormatPr defaultColWidth="9.140625" defaultRowHeight="12.75"/>
  <cols>
    <col min="1" max="16384" width="6.7109375" style="0" customWidth="1"/>
  </cols>
  <sheetData>
    <row r="1" spans="1:10" ht="12.75">
      <c r="A1" s="7" t="s">
        <v>76</v>
      </c>
      <c r="B1" s="3"/>
      <c r="C1" s="3"/>
      <c r="D1" s="3"/>
      <c r="E1" s="3"/>
      <c r="F1" s="3"/>
      <c r="G1" s="3"/>
      <c r="H1" s="3"/>
      <c r="I1" s="3"/>
      <c r="J1" s="3"/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70</v>
      </c>
      <c r="G3" s="2" t="s">
        <v>5</v>
      </c>
      <c r="H3" s="2" t="s">
        <v>6</v>
      </c>
      <c r="I3" s="2" t="s">
        <v>7</v>
      </c>
      <c r="J3" s="2" t="s">
        <v>12</v>
      </c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9" ht="12.75">
      <c r="B5" s="3">
        <v>1</v>
      </c>
      <c r="C5" s="3"/>
      <c r="D5" s="3"/>
      <c r="E5" s="3"/>
      <c r="F5" s="3"/>
      <c r="G5" s="3"/>
      <c r="H5" s="3"/>
      <c r="I5" s="3" t="s">
        <v>8</v>
      </c>
    </row>
    <row r="6" spans="2:10" ht="12.75">
      <c r="B6" s="3">
        <v>2</v>
      </c>
      <c r="C6" s="3"/>
      <c r="D6" s="3"/>
      <c r="E6" s="3"/>
      <c r="F6" s="3"/>
      <c r="G6" s="3"/>
      <c r="H6" s="3"/>
      <c r="I6" s="3" t="s">
        <v>18</v>
      </c>
      <c r="J6" s="3" t="s">
        <v>10</v>
      </c>
    </row>
    <row r="7" spans="1:10" ht="12.75">
      <c r="A7">
        <f aca="true" t="shared" si="0" ref="A7:A12">A8+1</f>
        <v>2097</v>
      </c>
      <c r="B7" s="3">
        <v>3</v>
      </c>
      <c r="C7" s="3" t="s">
        <v>36</v>
      </c>
      <c r="D7" s="3">
        <v>4</v>
      </c>
      <c r="E7" s="3">
        <v>19</v>
      </c>
      <c r="F7" s="3" t="s">
        <v>48</v>
      </c>
      <c r="G7" s="3">
        <v>7</v>
      </c>
      <c r="H7" s="3">
        <f aca="true" t="shared" si="1" ref="H7:H13">H8+4</f>
        <v>388</v>
      </c>
      <c r="I7" s="3"/>
      <c r="J7" s="3">
        <v>111</v>
      </c>
    </row>
    <row r="8" spans="1:10" ht="12.75">
      <c r="A8">
        <f t="shared" si="0"/>
        <v>2096</v>
      </c>
      <c r="B8" s="3">
        <v>3</v>
      </c>
      <c r="C8" s="3" t="s">
        <v>64</v>
      </c>
      <c r="D8" s="3">
        <v>4</v>
      </c>
      <c r="E8" s="3">
        <v>19</v>
      </c>
      <c r="F8" s="3" t="s">
        <v>47</v>
      </c>
      <c r="G8" s="3">
        <v>7</v>
      </c>
      <c r="H8" s="3">
        <f t="shared" si="1"/>
        <v>384</v>
      </c>
      <c r="I8" s="3"/>
      <c r="J8" s="3" t="s">
        <v>16</v>
      </c>
    </row>
    <row r="9" spans="1:10" ht="12.75">
      <c r="A9">
        <f t="shared" si="0"/>
        <v>2095</v>
      </c>
      <c r="B9" s="3">
        <v>4</v>
      </c>
      <c r="C9" s="3" t="s">
        <v>36</v>
      </c>
      <c r="D9" s="3">
        <v>4</v>
      </c>
      <c r="E9" s="3">
        <v>18</v>
      </c>
      <c r="F9" s="3" t="s">
        <v>52</v>
      </c>
      <c r="G9" s="3">
        <v>7</v>
      </c>
      <c r="H9" s="3">
        <f t="shared" si="1"/>
        <v>380</v>
      </c>
      <c r="I9" s="3"/>
      <c r="J9" s="3" t="s">
        <v>16</v>
      </c>
    </row>
    <row r="10" spans="1:10" ht="12.75">
      <c r="A10">
        <f t="shared" si="0"/>
        <v>2094</v>
      </c>
      <c r="B10" s="3">
        <v>4</v>
      </c>
      <c r="C10" s="3" t="s">
        <v>64</v>
      </c>
      <c r="D10" s="3">
        <v>4</v>
      </c>
      <c r="E10" s="3">
        <v>18</v>
      </c>
      <c r="F10" s="3" t="s">
        <v>51</v>
      </c>
      <c r="G10" s="3">
        <v>7</v>
      </c>
      <c r="H10" s="3">
        <f t="shared" si="1"/>
        <v>376</v>
      </c>
      <c r="I10" s="3"/>
      <c r="J10" s="3" t="s">
        <v>16</v>
      </c>
    </row>
    <row r="11" spans="1:10" ht="12.75">
      <c r="A11">
        <f t="shared" si="0"/>
        <v>2093</v>
      </c>
      <c r="B11" s="3">
        <v>5</v>
      </c>
      <c r="C11" s="3" t="s">
        <v>36</v>
      </c>
      <c r="D11" s="3">
        <v>4</v>
      </c>
      <c r="E11" s="3">
        <v>18</v>
      </c>
      <c r="F11" s="3" t="s">
        <v>50</v>
      </c>
      <c r="G11" s="3">
        <v>7</v>
      </c>
      <c r="H11" s="3">
        <f t="shared" si="1"/>
        <v>372</v>
      </c>
      <c r="I11" s="3"/>
      <c r="J11" s="3" t="s">
        <v>16</v>
      </c>
    </row>
    <row r="12" spans="1:10" ht="12.75">
      <c r="A12">
        <f t="shared" si="0"/>
        <v>2092</v>
      </c>
      <c r="B12" s="3">
        <v>5</v>
      </c>
      <c r="C12" s="3" t="s">
        <v>64</v>
      </c>
      <c r="D12" s="3">
        <v>4</v>
      </c>
      <c r="E12" s="3">
        <v>18</v>
      </c>
      <c r="F12" s="3" t="s">
        <v>49</v>
      </c>
      <c r="G12" s="3">
        <v>7</v>
      </c>
      <c r="H12" s="3">
        <f t="shared" si="1"/>
        <v>368</v>
      </c>
      <c r="I12" s="3"/>
      <c r="J12" s="3" t="s">
        <v>16</v>
      </c>
    </row>
    <row r="13" spans="1:10" ht="12.75">
      <c r="A13">
        <f>A14+1</f>
        <v>2091</v>
      </c>
      <c r="B13" s="3">
        <v>6</v>
      </c>
      <c r="C13" s="3" t="s">
        <v>36</v>
      </c>
      <c r="D13" s="3">
        <v>4</v>
      </c>
      <c r="E13" s="3">
        <v>18</v>
      </c>
      <c r="F13" s="3" t="s">
        <v>48</v>
      </c>
      <c r="G13" s="3">
        <v>7</v>
      </c>
      <c r="H13" s="3">
        <f t="shared" si="1"/>
        <v>364</v>
      </c>
      <c r="I13" s="3"/>
      <c r="J13" s="3" t="s">
        <v>16</v>
      </c>
    </row>
    <row r="14" spans="1:10" ht="12.75">
      <c r="A14">
        <v>2090</v>
      </c>
      <c r="B14" s="3">
        <v>6</v>
      </c>
      <c r="C14" s="3" t="s">
        <v>64</v>
      </c>
      <c r="D14" s="3">
        <v>4</v>
      </c>
      <c r="E14" s="3">
        <v>18</v>
      </c>
      <c r="F14" s="3" t="s">
        <v>47</v>
      </c>
      <c r="G14" s="3">
        <v>7</v>
      </c>
      <c r="H14" s="3">
        <f>(A14-2000)*4</f>
        <v>360</v>
      </c>
      <c r="I14" s="3"/>
      <c r="J14" s="3" t="s">
        <v>17</v>
      </c>
    </row>
    <row r="15" spans="1:10" ht="12.75">
      <c r="A15">
        <f aca="true" t="shared" si="2" ref="A15:A20">A16+1</f>
        <v>205</v>
      </c>
      <c r="B15" s="3">
        <v>7</v>
      </c>
      <c r="C15" s="3" t="s">
        <v>36</v>
      </c>
      <c r="D15" s="3">
        <v>3</v>
      </c>
      <c r="E15" s="3">
        <f>E22+1</f>
        <v>9</v>
      </c>
      <c r="F15" s="3" t="s">
        <v>50</v>
      </c>
      <c r="G15" s="3">
        <v>6</v>
      </c>
      <c r="H15" s="3">
        <f aca="true" t="shared" si="3" ref="H15:H21">MOD(H16+4,384)</f>
        <v>340</v>
      </c>
      <c r="I15" s="3"/>
      <c r="J15" s="3">
        <v>60</v>
      </c>
    </row>
    <row r="16" spans="1:10" ht="12.75">
      <c r="A16">
        <f t="shared" si="2"/>
        <v>204</v>
      </c>
      <c r="B16" s="3">
        <v>7</v>
      </c>
      <c r="C16" s="3" t="s">
        <v>65</v>
      </c>
      <c r="D16" s="3">
        <v>3</v>
      </c>
      <c r="E16" s="3">
        <f>E22+1</f>
        <v>9</v>
      </c>
      <c r="F16" s="3" t="s">
        <v>49</v>
      </c>
      <c r="G16" s="3">
        <v>6</v>
      </c>
      <c r="H16" s="3">
        <f t="shared" si="3"/>
        <v>336</v>
      </c>
      <c r="I16" s="3"/>
      <c r="J16" s="3" t="s">
        <v>16</v>
      </c>
    </row>
    <row r="17" spans="1:10" ht="12.75">
      <c r="A17">
        <f t="shared" si="2"/>
        <v>203</v>
      </c>
      <c r="B17" s="3">
        <v>8</v>
      </c>
      <c r="C17" s="3" t="s">
        <v>36</v>
      </c>
      <c r="D17" s="3">
        <v>3</v>
      </c>
      <c r="E17" s="3">
        <f>E22+1</f>
        <v>9</v>
      </c>
      <c r="F17" s="3" t="s">
        <v>48</v>
      </c>
      <c r="G17" s="3">
        <v>6</v>
      </c>
      <c r="H17" s="3">
        <f t="shared" si="3"/>
        <v>332</v>
      </c>
      <c r="I17" s="3"/>
      <c r="J17" s="3" t="s">
        <v>16</v>
      </c>
    </row>
    <row r="18" spans="1:10" ht="12.75">
      <c r="A18">
        <f t="shared" si="2"/>
        <v>202</v>
      </c>
      <c r="B18" s="3">
        <v>8</v>
      </c>
      <c r="C18" s="3" t="s">
        <v>65</v>
      </c>
      <c r="D18" s="3">
        <v>3</v>
      </c>
      <c r="E18" s="3">
        <f>E22+1</f>
        <v>9</v>
      </c>
      <c r="F18" s="3" t="s">
        <v>47</v>
      </c>
      <c r="G18" s="3">
        <v>6</v>
      </c>
      <c r="H18" s="3">
        <f t="shared" si="3"/>
        <v>328</v>
      </c>
      <c r="I18" s="3"/>
      <c r="J18" s="3" t="s">
        <v>16</v>
      </c>
    </row>
    <row r="19" spans="1:10" ht="12.75">
      <c r="A19">
        <f t="shared" si="2"/>
        <v>201</v>
      </c>
      <c r="B19" s="3">
        <v>9</v>
      </c>
      <c r="C19" s="3" t="s">
        <v>36</v>
      </c>
      <c r="D19" s="3">
        <v>3</v>
      </c>
      <c r="E19" s="3">
        <f>E22</f>
        <v>8</v>
      </c>
      <c r="F19" s="3" t="s">
        <v>50</v>
      </c>
      <c r="G19" s="3">
        <v>6</v>
      </c>
      <c r="H19" s="3">
        <f t="shared" si="3"/>
        <v>324</v>
      </c>
      <c r="I19" s="3"/>
      <c r="J19" s="3" t="s">
        <v>16</v>
      </c>
    </row>
    <row r="20" spans="1:10" ht="12.75">
      <c r="A20">
        <f t="shared" si="2"/>
        <v>200</v>
      </c>
      <c r="B20" s="3">
        <v>9</v>
      </c>
      <c r="C20" s="3" t="s">
        <v>65</v>
      </c>
      <c r="D20" s="3">
        <v>3</v>
      </c>
      <c r="E20" s="3">
        <f>E22</f>
        <v>8</v>
      </c>
      <c r="F20" s="3" t="s">
        <v>49</v>
      </c>
      <c r="G20" s="3">
        <v>6</v>
      </c>
      <c r="H20" s="3">
        <f t="shared" si="3"/>
        <v>320</v>
      </c>
      <c r="I20" s="3"/>
      <c r="J20" s="3" t="s">
        <v>16</v>
      </c>
    </row>
    <row r="21" spans="1:10" ht="12.75">
      <c r="A21">
        <f>A22+1</f>
        <v>199</v>
      </c>
      <c r="B21" s="3">
        <v>10</v>
      </c>
      <c r="C21" s="3" t="s">
        <v>36</v>
      </c>
      <c r="D21" s="3">
        <v>3</v>
      </c>
      <c r="E21" s="3">
        <f>E22</f>
        <v>8</v>
      </c>
      <c r="F21" s="3" t="s">
        <v>48</v>
      </c>
      <c r="G21" s="3">
        <v>6</v>
      </c>
      <c r="H21" s="3">
        <f t="shared" si="3"/>
        <v>316</v>
      </c>
      <c r="I21" s="3"/>
      <c r="J21" s="3" t="s">
        <v>16</v>
      </c>
    </row>
    <row r="22" spans="1:10" ht="12.75">
      <c r="A22">
        <f>(E22-4)*4+182</f>
        <v>198</v>
      </c>
      <c r="B22" s="3">
        <v>10</v>
      </c>
      <c r="C22" s="3" t="s">
        <v>64</v>
      </c>
      <c r="D22" s="3">
        <v>3</v>
      </c>
      <c r="E22" s="3">
        <v>8</v>
      </c>
      <c r="F22" s="3" t="s">
        <v>47</v>
      </c>
      <c r="G22" s="3">
        <v>6</v>
      </c>
      <c r="H22" s="3">
        <f>(A22-120)*4</f>
        <v>312</v>
      </c>
      <c r="I22" s="3"/>
      <c r="J22" s="3" t="s">
        <v>17</v>
      </c>
    </row>
    <row r="23" spans="2:10" ht="12.75">
      <c r="B23" s="3">
        <v>11</v>
      </c>
      <c r="C23" s="3"/>
      <c r="D23" s="3"/>
      <c r="E23" s="3"/>
      <c r="F23" s="3" t="s">
        <v>10</v>
      </c>
      <c r="G23" s="3">
        <v>3</v>
      </c>
      <c r="H23" s="3">
        <f>H24+8</f>
        <v>216</v>
      </c>
      <c r="I23" s="3"/>
      <c r="J23" s="3"/>
    </row>
    <row r="24" spans="2:10" ht="12.75">
      <c r="B24" s="3">
        <v>12</v>
      </c>
      <c r="C24" s="3"/>
      <c r="D24" s="3"/>
      <c r="E24" s="3"/>
      <c r="F24" s="3" t="s">
        <v>10</v>
      </c>
      <c r="G24" s="3">
        <v>3</v>
      </c>
      <c r="H24" s="3">
        <f>H25+8</f>
        <v>208</v>
      </c>
      <c r="I24" s="3"/>
      <c r="J24" s="3"/>
    </row>
    <row r="25" spans="2:10" ht="12.75">
      <c r="B25" s="3">
        <v>13</v>
      </c>
      <c r="C25" s="3"/>
      <c r="D25" s="3"/>
      <c r="E25" s="3"/>
      <c r="F25" s="3"/>
      <c r="G25" s="3">
        <v>3</v>
      </c>
      <c r="H25" s="3">
        <v>200</v>
      </c>
      <c r="I25" s="3"/>
      <c r="J25" s="3"/>
    </row>
    <row r="26" spans="1:10" ht="12.75">
      <c r="A26">
        <f>A27+1</f>
        <v>42</v>
      </c>
      <c r="B26" s="3">
        <v>14</v>
      </c>
      <c r="C26" s="3" t="s">
        <v>36</v>
      </c>
      <c r="D26" s="3">
        <v>3</v>
      </c>
      <c r="E26" s="3">
        <f>E29+1</f>
        <v>9</v>
      </c>
      <c r="F26" s="3" t="s">
        <v>52</v>
      </c>
      <c r="G26" s="3">
        <v>2</v>
      </c>
      <c r="H26" s="3">
        <f>MOD(H29+12,192)</f>
        <v>168</v>
      </c>
      <c r="I26" s="3"/>
      <c r="J26" s="3">
        <f>J27</f>
        <v>63</v>
      </c>
    </row>
    <row r="27" spans="1:10" ht="12.75">
      <c r="A27">
        <f>A28+1</f>
        <v>41</v>
      </c>
      <c r="B27" s="3">
        <v>14</v>
      </c>
      <c r="C27" s="3" t="s">
        <v>64</v>
      </c>
      <c r="D27" s="3">
        <v>3</v>
      </c>
      <c r="E27" s="3">
        <f>E29+1</f>
        <v>9</v>
      </c>
      <c r="F27" s="3" t="s">
        <v>51</v>
      </c>
      <c r="G27" s="3">
        <v>2</v>
      </c>
      <c r="H27" s="3">
        <f>MOD(H29+8,192)</f>
        <v>164</v>
      </c>
      <c r="I27" s="3"/>
      <c r="J27" s="3">
        <f>J29+2</f>
        <v>63</v>
      </c>
    </row>
    <row r="28" spans="1:10" ht="12.75">
      <c r="A28">
        <f>A29+1</f>
        <v>40</v>
      </c>
      <c r="B28" s="3">
        <v>15</v>
      </c>
      <c r="C28" s="3" t="s">
        <v>36</v>
      </c>
      <c r="D28" s="3">
        <v>3</v>
      </c>
      <c r="E28" s="3">
        <f>E29</f>
        <v>8</v>
      </c>
      <c r="F28" s="3" t="s">
        <v>52</v>
      </c>
      <c r="G28" s="3">
        <v>2</v>
      </c>
      <c r="H28" s="3">
        <f>MOD(H29+4,192)</f>
        <v>160</v>
      </c>
      <c r="I28" s="3"/>
      <c r="J28" s="3">
        <f>J29</f>
        <v>61</v>
      </c>
    </row>
    <row r="29" spans="1:10" ht="12.75">
      <c r="A29">
        <f>(E29-4)*2+31</f>
        <v>39</v>
      </c>
      <c r="B29" s="3">
        <v>15</v>
      </c>
      <c r="C29" s="3" t="s">
        <v>64</v>
      </c>
      <c r="D29" s="3">
        <v>3</v>
      </c>
      <c r="E29" s="3">
        <f>E22</f>
        <v>8</v>
      </c>
      <c r="F29" s="3" t="s">
        <v>51</v>
      </c>
      <c r="G29" s="3">
        <v>2</v>
      </c>
      <c r="H29" s="3">
        <f>A29*4</f>
        <v>156</v>
      </c>
      <c r="I29" s="3"/>
      <c r="J29" s="3">
        <f>J15+1</f>
        <v>61</v>
      </c>
    </row>
    <row r="30" spans="2:9" ht="12.75">
      <c r="B30" s="3">
        <v>16</v>
      </c>
      <c r="C30" s="3"/>
      <c r="D30" s="3"/>
      <c r="E30" s="3"/>
      <c r="F30" s="3"/>
      <c r="G30" s="3" t="s">
        <v>9</v>
      </c>
      <c r="H30" s="3">
        <f>H31+8</f>
        <v>152</v>
      </c>
      <c r="I30" s="3"/>
    </row>
    <row r="31" spans="2:9" ht="12.75">
      <c r="B31" s="3">
        <v>17</v>
      </c>
      <c r="C31" s="3"/>
      <c r="D31" s="3"/>
      <c r="E31" s="3"/>
      <c r="F31" s="3"/>
      <c r="G31" s="3" t="s">
        <v>14</v>
      </c>
      <c r="H31" s="3">
        <v>144</v>
      </c>
      <c r="I31" s="3"/>
    </row>
    <row r="32" spans="2:9" ht="12.75">
      <c r="B32" s="3">
        <v>18</v>
      </c>
      <c r="C32" s="3"/>
      <c r="D32" s="3"/>
      <c r="E32" s="3"/>
      <c r="F32" s="3"/>
      <c r="G32" s="3"/>
      <c r="H32" s="3"/>
      <c r="I32" s="3" t="s">
        <v>18</v>
      </c>
    </row>
    <row r="33" spans="2:9" ht="12.75">
      <c r="B33" s="3">
        <v>19</v>
      </c>
      <c r="C33" s="3"/>
      <c r="D33" s="3"/>
      <c r="E33" s="3"/>
      <c r="F33" s="3"/>
      <c r="G33" s="3"/>
      <c r="H33" s="3"/>
      <c r="I33" s="3" t="s">
        <v>18</v>
      </c>
    </row>
    <row r="34" spans="2:9" ht="12.75">
      <c r="B34" s="3">
        <v>20</v>
      </c>
      <c r="C34" s="3"/>
      <c r="D34" s="3"/>
      <c r="E34" s="3"/>
      <c r="F34" s="3"/>
      <c r="G34" s="3"/>
      <c r="H34" s="3"/>
      <c r="I34" s="3" t="s">
        <v>46</v>
      </c>
    </row>
    <row r="35" spans="2:9" ht="12.75">
      <c r="B35" s="3">
        <v>21</v>
      </c>
      <c r="C35" s="3"/>
      <c r="D35" s="3"/>
      <c r="E35" s="3"/>
      <c r="F35" s="3"/>
      <c r="G35" s="3"/>
      <c r="H35" s="3"/>
      <c r="I35" s="3" t="s">
        <v>11</v>
      </c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J41"/>
  <sheetViews>
    <sheetView workbookViewId="0" topLeftCell="H1">
      <selection activeCell="A1" sqref="A1"/>
      <selection activeCell="J6" sqref="J6"/>
    </sheetView>
  </sheetViews>
  <sheetFormatPr defaultColWidth="9.140625" defaultRowHeight="12.75"/>
  <cols>
    <col min="1" max="16384" width="6.7109375" style="0" customWidth="1"/>
  </cols>
  <sheetData>
    <row r="1" spans="1:10" ht="12.75">
      <c r="A1" s="7" t="s">
        <v>77</v>
      </c>
      <c r="B1" s="3"/>
      <c r="C1" s="3"/>
      <c r="D1" s="3"/>
      <c r="E1" s="3"/>
      <c r="F1" s="3"/>
      <c r="G1" s="3"/>
      <c r="H1" s="3"/>
      <c r="I1" s="3"/>
      <c r="J1" s="3"/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70</v>
      </c>
      <c r="G3" s="2" t="s">
        <v>5</v>
      </c>
      <c r="H3" s="2" t="s">
        <v>6</v>
      </c>
      <c r="I3" s="2" t="s">
        <v>7</v>
      </c>
      <c r="J3" s="2" t="s">
        <v>12</v>
      </c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9" ht="12.75">
      <c r="B5" s="3">
        <v>1</v>
      </c>
      <c r="C5" s="3"/>
      <c r="D5" s="3"/>
      <c r="E5" s="3"/>
      <c r="F5" s="3"/>
      <c r="G5" s="3"/>
      <c r="H5" s="3"/>
      <c r="I5" s="3" t="s">
        <v>8</v>
      </c>
    </row>
    <row r="6" spans="1:10" ht="12.75">
      <c r="A6">
        <v>3107</v>
      </c>
      <c r="B6" s="3">
        <v>2</v>
      </c>
      <c r="C6" s="3" t="s">
        <v>36</v>
      </c>
      <c r="D6" s="3">
        <v>4</v>
      </c>
      <c r="E6" s="3">
        <v>2</v>
      </c>
      <c r="F6" s="3" t="s">
        <v>52</v>
      </c>
      <c r="G6" s="3">
        <v>7</v>
      </c>
      <c r="H6" s="3">
        <f>H7</f>
        <v>428</v>
      </c>
      <c r="I6" s="3"/>
      <c r="J6" s="3" t="s">
        <v>15</v>
      </c>
    </row>
    <row r="7" spans="1:10" ht="12.75">
      <c r="A7">
        <f aca="true" t="shared" si="0" ref="A7:A14">A8+1</f>
        <v>2107</v>
      </c>
      <c r="B7" s="3">
        <v>2</v>
      </c>
      <c r="C7" s="3" t="s">
        <v>36</v>
      </c>
      <c r="D7" s="3">
        <v>4</v>
      </c>
      <c r="E7" s="3">
        <v>20</v>
      </c>
      <c r="F7" s="3" t="s">
        <v>52</v>
      </c>
      <c r="G7" s="3">
        <v>7</v>
      </c>
      <c r="H7" s="3">
        <f aca="true" t="shared" si="1" ref="H7:H15">H8+4</f>
        <v>428</v>
      </c>
      <c r="I7" s="3"/>
      <c r="J7" s="3">
        <v>109</v>
      </c>
    </row>
    <row r="8" spans="1:10" ht="12.75">
      <c r="A8">
        <f t="shared" si="0"/>
        <v>2106</v>
      </c>
      <c r="B8" s="3">
        <v>2</v>
      </c>
      <c r="C8" s="3" t="s">
        <v>36</v>
      </c>
      <c r="D8" s="3">
        <v>4</v>
      </c>
      <c r="E8" s="3">
        <v>20</v>
      </c>
      <c r="F8" s="3" t="s">
        <v>51</v>
      </c>
      <c r="G8" s="3">
        <v>7</v>
      </c>
      <c r="H8" s="3">
        <f t="shared" si="1"/>
        <v>424</v>
      </c>
      <c r="I8" s="3"/>
      <c r="J8" s="3" t="s">
        <v>16</v>
      </c>
    </row>
    <row r="9" spans="1:10" ht="12.75">
      <c r="A9">
        <f t="shared" si="0"/>
        <v>2105</v>
      </c>
      <c r="B9" s="3">
        <v>3</v>
      </c>
      <c r="C9" s="3" t="s">
        <v>36</v>
      </c>
      <c r="D9" s="3">
        <v>4</v>
      </c>
      <c r="E9" s="3">
        <v>20</v>
      </c>
      <c r="F9" s="3" t="s">
        <v>50</v>
      </c>
      <c r="G9" s="3">
        <v>7</v>
      </c>
      <c r="H9" s="3">
        <f t="shared" si="1"/>
        <v>420</v>
      </c>
      <c r="I9" s="3"/>
      <c r="J9" s="3" t="s">
        <v>16</v>
      </c>
    </row>
    <row r="10" spans="1:10" ht="12.75">
      <c r="A10">
        <f t="shared" si="0"/>
        <v>2104</v>
      </c>
      <c r="B10" s="3">
        <v>3</v>
      </c>
      <c r="C10" s="3" t="s">
        <v>64</v>
      </c>
      <c r="D10" s="3">
        <v>4</v>
      </c>
      <c r="E10" s="3">
        <v>20</v>
      </c>
      <c r="F10" s="3" t="s">
        <v>49</v>
      </c>
      <c r="G10" s="3">
        <v>7</v>
      </c>
      <c r="H10" s="3">
        <f t="shared" si="1"/>
        <v>416</v>
      </c>
      <c r="I10" s="3"/>
      <c r="J10" s="3" t="s">
        <v>16</v>
      </c>
    </row>
    <row r="11" spans="1:10" ht="12.75">
      <c r="A11">
        <f t="shared" si="0"/>
        <v>2103</v>
      </c>
      <c r="B11" s="3">
        <v>4</v>
      </c>
      <c r="C11" s="3" t="s">
        <v>36</v>
      </c>
      <c r="D11" s="3">
        <v>4</v>
      </c>
      <c r="E11" s="3">
        <v>20</v>
      </c>
      <c r="F11" s="3" t="s">
        <v>48</v>
      </c>
      <c r="G11" s="3">
        <v>7</v>
      </c>
      <c r="H11" s="3">
        <f t="shared" si="1"/>
        <v>412</v>
      </c>
      <c r="I11" s="3"/>
      <c r="J11" s="3" t="s">
        <v>16</v>
      </c>
    </row>
    <row r="12" spans="1:10" ht="12.75">
      <c r="A12">
        <f t="shared" si="0"/>
        <v>2102</v>
      </c>
      <c r="B12" s="3">
        <v>4</v>
      </c>
      <c r="C12" s="3" t="s">
        <v>64</v>
      </c>
      <c r="D12" s="3">
        <v>4</v>
      </c>
      <c r="E12" s="3">
        <v>20</v>
      </c>
      <c r="F12" s="3" t="s">
        <v>47</v>
      </c>
      <c r="G12" s="3">
        <v>7</v>
      </c>
      <c r="H12" s="3">
        <f t="shared" si="1"/>
        <v>408</v>
      </c>
      <c r="I12" s="3"/>
      <c r="J12" s="3" t="s">
        <v>16</v>
      </c>
    </row>
    <row r="13" spans="1:10" ht="12.75">
      <c r="A13">
        <f t="shared" si="0"/>
        <v>2101</v>
      </c>
      <c r="B13" s="3">
        <v>5</v>
      </c>
      <c r="C13" s="3" t="s">
        <v>36</v>
      </c>
      <c r="D13" s="3">
        <v>4</v>
      </c>
      <c r="E13" s="3">
        <v>19</v>
      </c>
      <c r="F13" s="3" t="s">
        <v>52</v>
      </c>
      <c r="G13" s="3">
        <v>7</v>
      </c>
      <c r="H13" s="3">
        <f t="shared" si="1"/>
        <v>404</v>
      </c>
      <c r="I13" s="3"/>
      <c r="J13" s="3" t="s">
        <v>16</v>
      </c>
    </row>
    <row r="14" spans="1:10" ht="12.75">
      <c r="A14">
        <f t="shared" si="0"/>
        <v>2100</v>
      </c>
      <c r="B14" s="3">
        <v>5</v>
      </c>
      <c r="C14" s="3" t="s">
        <v>64</v>
      </c>
      <c r="D14" s="3">
        <v>4</v>
      </c>
      <c r="E14" s="3">
        <v>19</v>
      </c>
      <c r="F14" s="3" t="s">
        <v>51</v>
      </c>
      <c r="G14" s="3">
        <v>7</v>
      </c>
      <c r="H14" s="3">
        <f t="shared" si="1"/>
        <v>400</v>
      </c>
      <c r="I14" s="3"/>
      <c r="J14" s="3" t="s">
        <v>16</v>
      </c>
    </row>
    <row r="15" spans="1:10" ht="12.75">
      <c r="A15">
        <f>A16+1</f>
        <v>2099</v>
      </c>
      <c r="B15" s="3">
        <v>6</v>
      </c>
      <c r="C15" s="3" t="s">
        <v>36</v>
      </c>
      <c r="D15" s="3">
        <v>4</v>
      </c>
      <c r="E15" s="3">
        <v>19</v>
      </c>
      <c r="F15" s="3" t="s">
        <v>50</v>
      </c>
      <c r="G15" s="3">
        <v>7</v>
      </c>
      <c r="H15" s="3">
        <f t="shared" si="1"/>
        <v>396</v>
      </c>
      <c r="I15" s="3"/>
      <c r="J15" s="3" t="s">
        <v>16</v>
      </c>
    </row>
    <row r="16" spans="1:10" ht="12.75">
      <c r="A16">
        <v>2098</v>
      </c>
      <c r="B16" s="3">
        <v>6</v>
      </c>
      <c r="C16" s="3" t="s">
        <v>64</v>
      </c>
      <c r="D16" s="3">
        <v>4</v>
      </c>
      <c r="E16" s="3">
        <v>19</v>
      </c>
      <c r="F16" s="3" t="s">
        <v>49</v>
      </c>
      <c r="G16" s="3">
        <v>7</v>
      </c>
      <c r="H16" s="3">
        <f>(A16-2000)*4</f>
        <v>392</v>
      </c>
      <c r="I16" s="3"/>
      <c r="J16" s="3" t="s">
        <v>17</v>
      </c>
    </row>
    <row r="17" spans="1:10" ht="12.75">
      <c r="A17">
        <v>1213</v>
      </c>
      <c r="B17" s="3">
        <v>7</v>
      </c>
      <c r="C17" s="3" t="s">
        <v>34</v>
      </c>
      <c r="D17" s="3">
        <v>1</v>
      </c>
      <c r="E17" s="3">
        <v>3</v>
      </c>
      <c r="F17" s="3" t="s">
        <v>50</v>
      </c>
      <c r="G17" s="3">
        <v>6</v>
      </c>
      <c r="H17" s="3">
        <f>H18</f>
        <v>372</v>
      </c>
      <c r="I17" s="3"/>
      <c r="J17" s="3" t="s">
        <v>15</v>
      </c>
    </row>
    <row r="18" spans="1:10" ht="12.75">
      <c r="A18">
        <f aca="true" t="shared" si="2" ref="A18:A23">A19+1</f>
        <v>213</v>
      </c>
      <c r="B18" s="3">
        <v>7</v>
      </c>
      <c r="C18" s="3" t="s">
        <v>36</v>
      </c>
      <c r="D18" s="3">
        <v>3</v>
      </c>
      <c r="E18" s="3">
        <f>E25+1</f>
        <v>11</v>
      </c>
      <c r="F18" s="3" t="s">
        <v>50</v>
      </c>
      <c r="G18" s="3">
        <v>6</v>
      </c>
      <c r="H18" s="3">
        <f aca="true" t="shared" si="3" ref="H18:H24">MOD(H19+4,384)</f>
        <v>372</v>
      </c>
      <c r="I18" s="3"/>
      <c r="J18" s="3">
        <v>65</v>
      </c>
    </row>
    <row r="19" spans="1:10" ht="12.75">
      <c r="A19">
        <f t="shared" si="2"/>
        <v>212</v>
      </c>
      <c r="B19" s="3">
        <v>7</v>
      </c>
      <c r="C19" s="3" t="s">
        <v>65</v>
      </c>
      <c r="D19" s="3">
        <v>3</v>
      </c>
      <c r="E19" s="3">
        <f>E25+1</f>
        <v>11</v>
      </c>
      <c r="F19" s="3" t="s">
        <v>49</v>
      </c>
      <c r="G19" s="3">
        <v>6</v>
      </c>
      <c r="H19" s="3">
        <f t="shared" si="3"/>
        <v>368</v>
      </c>
      <c r="I19" s="3"/>
      <c r="J19" s="3" t="s">
        <v>16</v>
      </c>
    </row>
    <row r="20" spans="1:10" ht="12.75">
      <c r="A20">
        <f t="shared" si="2"/>
        <v>211</v>
      </c>
      <c r="B20" s="3">
        <v>8</v>
      </c>
      <c r="C20" s="3" t="s">
        <v>36</v>
      </c>
      <c r="D20" s="3">
        <v>3</v>
      </c>
      <c r="E20" s="3">
        <f>E25+1</f>
        <v>11</v>
      </c>
      <c r="F20" s="3" t="s">
        <v>48</v>
      </c>
      <c r="G20" s="3">
        <v>6</v>
      </c>
      <c r="H20" s="3">
        <f t="shared" si="3"/>
        <v>364</v>
      </c>
      <c r="I20" s="3"/>
      <c r="J20" s="3" t="s">
        <v>16</v>
      </c>
    </row>
    <row r="21" spans="1:10" ht="12.75">
      <c r="A21">
        <f t="shared" si="2"/>
        <v>210</v>
      </c>
      <c r="B21" s="3">
        <v>8</v>
      </c>
      <c r="C21" s="3" t="s">
        <v>65</v>
      </c>
      <c r="D21" s="3">
        <v>3</v>
      </c>
      <c r="E21" s="3">
        <f>E25+1</f>
        <v>11</v>
      </c>
      <c r="F21" s="3" t="s">
        <v>47</v>
      </c>
      <c r="G21" s="3">
        <v>6</v>
      </c>
      <c r="H21" s="3">
        <f t="shared" si="3"/>
        <v>360</v>
      </c>
      <c r="I21" s="3"/>
      <c r="J21" s="3" t="s">
        <v>16</v>
      </c>
    </row>
    <row r="22" spans="1:10" ht="12.75">
      <c r="A22">
        <f t="shared" si="2"/>
        <v>209</v>
      </c>
      <c r="B22" s="3">
        <v>9</v>
      </c>
      <c r="C22" s="3" t="s">
        <v>36</v>
      </c>
      <c r="D22" s="3">
        <v>3</v>
      </c>
      <c r="E22" s="3">
        <f>E25</f>
        <v>10</v>
      </c>
      <c r="F22" s="3" t="s">
        <v>50</v>
      </c>
      <c r="G22" s="3">
        <v>6</v>
      </c>
      <c r="H22" s="3">
        <f t="shared" si="3"/>
        <v>356</v>
      </c>
      <c r="I22" s="3"/>
      <c r="J22" s="3" t="s">
        <v>16</v>
      </c>
    </row>
    <row r="23" spans="1:10" ht="12.75">
      <c r="A23">
        <f t="shared" si="2"/>
        <v>208</v>
      </c>
      <c r="B23" s="3">
        <v>9</v>
      </c>
      <c r="C23" s="3" t="s">
        <v>65</v>
      </c>
      <c r="D23" s="3">
        <v>3</v>
      </c>
      <c r="E23" s="3">
        <f>E25</f>
        <v>10</v>
      </c>
      <c r="F23" s="3" t="s">
        <v>49</v>
      </c>
      <c r="G23" s="3">
        <v>6</v>
      </c>
      <c r="H23" s="3">
        <f t="shared" si="3"/>
        <v>352</v>
      </c>
      <c r="I23" s="3"/>
      <c r="J23" s="3" t="s">
        <v>16</v>
      </c>
    </row>
    <row r="24" spans="1:10" ht="12.75">
      <c r="A24">
        <f>A25+1</f>
        <v>207</v>
      </c>
      <c r="B24" s="3">
        <v>10</v>
      </c>
      <c r="C24" s="3" t="s">
        <v>36</v>
      </c>
      <c r="D24" s="3">
        <v>3</v>
      </c>
      <c r="E24" s="3">
        <f>E25</f>
        <v>10</v>
      </c>
      <c r="F24" s="3" t="s">
        <v>48</v>
      </c>
      <c r="G24" s="3">
        <v>6</v>
      </c>
      <c r="H24" s="3">
        <f t="shared" si="3"/>
        <v>348</v>
      </c>
      <c r="I24" s="3"/>
      <c r="J24" s="3" t="s">
        <v>16</v>
      </c>
    </row>
    <row r="25" spans="1:10" ht="12.75">
      <c r="A25">
        <f>(E25-4)*4+182</f>
        <v>206</v>
      </c>
      <c r="B25" s="3">
        <v>10</v>
      </c>
      <c r="C25" s="3" t="s">
        <v>64</v>
      </c>
      <c r="D25" s="3">
        <v>3</v>
      </c>
      <c r="E25" s="3">
        <v>10</v>
      </c>
      <c r="F25" s="3" t="s">
        <v>47</v>
      </c>
      <c r="G25" s="3">
        <v>6</v>
      </c>
      <c r="H25" s="3">
        <f>(A25-120)*4</f>
        <v>344</v>
      </c>
      <c r="I25" s="3"/>
      <c r="J25" s="3" t="s">
        <v>17</v>
      </c>
    </row>
    <row r="26" spans="2:10" ht="12.75">
      <c r="B26" s="3">
        <v>11</v>
      </c>
      <c r="C26" s="3"/>
      <c r="D26" s="3"/>
      <c r="E26" s="3"/>
      <c r="F26" s="3" t="s">
        <v>10</v>
      </c>
      <c r="G26" s="3"/>
      <c r="H26" s="3"/>
      <c r="I26" s="3" t="s">
        <v>18</v>
      </c>
      <c r="J26" s="3"/>
    </row>
    <row r="27" spans="2:10" ht="12.75">
      <c r="B27" s="3">
        <v>12</v>
      </c>
      <c r="C27" s="3"/>
      <c r="D27" s="3"/>
      <c r="E27" s="3"/>
      <c r="F27" s="3" t="s">
        <v>10</v>
      </c>
      <c r="G27" s="3">
        <v>3</v>
      </c>
      <c r="H27" s="3">
        <f>H28+8</f>
        <v>232</v>
      </c>
      <c r="I27" s="3"/>
      <c r="J27" s="3"/>
    </row>
    <row r="28" spans="2:10" ht="12.75">
      <c r="B28" s="3">
        <v>13</v>
      </c>
      <c r="C28" s="3"/>
      <c r="D28" s="3"/>
      <c r="E28" s="3"/>
      <c r="F28" s="3"/>
      <c r="G28" s="3">
        <v>3</v>
      </c>
      <c r="H28" s="3">
        <v>224</v>
      </c>
      <c r="I28" s="3"/>
      <c r="J28" s="3"/>
    </row>
    <row r="29" spans="1:10" ht="12.75">
      <c r="A29">
        <v>1046</v>
      </c>
      <c r="B29" s="3">
        <v>14</v>
      </c>
      <c r="C29" s="3" t="s">
        <v>34</v>
      </c>
      <c r="D29" s="3">
        <v>1</v>
      </c>
      <c r="E29" s="3">
        <v>3</v>
      </c>
      <c r="F29" s="3" t="s">
        <v>52</v>
      </c>
      <c r="G29" s="3">
        <v>2</v>
      </c>
      <c r="H29" s="3">
        <f>H30</f>
        <v>184</v>
      </c>
      <c r="I29" s="3"/>
      <c r="J29" s="3" t="s">
        <v>15</v>
      </c>
    </row>
    <row r="30" spans="1:10" ht="12.75">
      <c r="A30">
        <f>A31+1</f>
        <v>46</v>
      </c>
      <c r="B30" s="3">
        <v>14</v>
      </c>
      <c r="C30" s="3" t="s">
        <v>36</v>
      </c>
      <c r="D30" s="3">
        <v>3</v>
      </c>
      <c r="E30" s="3">
        <f>E33+1</f>
        <v>11</v>
      </c>
      <c r="F30" s="3" t="s">
        <v>52</v>
      </c>
      <c r="G30" s="3">
        <v>2</v>
      </c>
      <c r="H30" s="3">
        <f>MOD(H33+12,192)</f>
        <v>184</v>
      </c>
      <c r="I30" s="3"/>
      <c r="J30" s="3">
        <f>J31</f>
        <v>68</v>
      </c>
    </row>
    <row r="31" spans="1:10" ht="12.75">
      <c r="A31">
        <f>A32+1</f>
        <v>45</v>
      </c>
      <c r="B31" s="3">
        <v>14</v>
      </c>
      <c r="C31" s="3" t="s">
        <v>64</v>
      </c>
      <c r="D31" s="3">
        <v>3</v>
      </c>
      <c r="E31" s="3">
        <f>E33+1</f>
        <v>11</v>
      </c>
      <c r="F31" s="3" t="s">
        <v>51</v>
      </c>
      <c r="G31" s="3">
        <v>2</v>
      </c>
      <c r="H31" s="3">
        <f>MOD(H33+8,192)</f>
        <v>180</v>
      </c>
      <c r="I31" s="3"/>
      <c r="J31" s="3">
        <f>J33+2</f>
        <v>68</v>
      </c>
    </row>
    <row r="32" spans="1:10" ht="12.75">
      <c r="A32">
        <f>A33+1</f>
        <v>44</v>
      </c>
      <c r="B32" s="3">
        <v>15</v>
      </c>
      <c r="C32" s="3" t="s">
        <v>36</v>
      </c>
      <c r="D32" s="3">
        <v>3</v>
      </c>
      <c r="E32" s="3">
        <f>E33</f>
        <v>10</v>
      </c>
      <c r="F32" s="3" t="s">
        <v>52</v>
      </c>
      <c r="G32" s="3">
        <v>2</v>
      </c>
      <c r="H32" s="3">
        <f>MOD(H33+4,192)</f>
        <v>176</v>
      </c>
      <c r="I32" s="3"/>
      <c r="J32" s="3">
        <f>J33</f>
        <v>66</v>
      </c>
    </row>
    <row r="33" spans="1:10" ht="12.75">
      <c r="A33">
        <f>(E33-4)*2+31</f>
        <v>43</v>
      </c>
      <c r="B33" s="3">
        <v>15</v>
      </c>
      <c r="C33" s="3" t="s">
        <v>64</v>
      </c>
      <c r="D33" s="3">
        <v>3</v>
      </c>
      <c r="E33" s="3">
        <f>E25</f>
        <v>10</v>
      </c>
      <c r="F33" s="3" t="s">
        <v>51</v>
      </c>
      <c r="G33" s="3">
        <v>2</v>
      </c>
      <c r="H33" s="3">
        <f>A33*4</f>
        <v>172</v>
      </c>
      <c r="I33" s="3"/>
      <c r="J33" s="3">
        <f>J18+1</f>
        <v>66</v>
      </c>
    </row>
    <row r="34" spans="2:9" ht="12.75">
      <c r="B34" s="3">
        <v>16</v>
      </c>
      <c r="C34" s="3"/>
      <c r="D34" s="3"/>
      <c r="E34" s="3"/>
      <c r="F34" s="3"/>
      <c r="G34" s="3"/>
      <c r="H34" s="3"/>
      <c r="I34" s="3" t="s">
        <v>18</v>
      </c>
    </row>
    <row r="35" spans="2:9" ht="12.75">
      <c r="B35" s="3">
        <v>17</v>
      </c>
      <c r="C35" s="3"/>
      <c r="D35" s="3"/>
      <c r="E35" s="3"/>
      <c r="F35" s="3"/>
      <c r="G35" s="3" t="s">
        <v>14</v>
      </c>
      <c r="H35" s="3">
        <v>160</v>
      </c>
      <c r="I35" s="3"/>
    </row>
    <row r="36" spans="2:9" ht="12.75">
      <c r="B36" s="3">
        <v>18</v>
      </c>
      <c r="C36" s="3"/>
      <c r="D36" s="3"/>
      <c r="E36" s="3"/>
      <c r="F36" s="3"/>
      <c r="G36" s="3"/>
      <c r="H36" s="3"/>
      <c r="I36" s="3" t="s">
        <v>18</v>
      </c>
    </row>
    <row r="37" spans="2:9" ht="12.75">
      <c r="B37" s="3">
        <v>19</v>
      </c>
      <c r="C37" s="3"/>
      <c r="D37" s="3"/>
      <c r="E37" s="3"/>
      <c r="F37" s="3"/>
      <c r="G37" s="3"/>
      <c r="H37" s="3"/>
      <c r="I37" s="3" t="s">
        <v>18</v>
      </c>
    </row>
    <row r="38" spans="2:9" ht="12.75">
      <c r="B38" s="3">
        <v>20</v>
      </c>
      <c r="C38" s="3"/>
      <c r="D38" s="3"/>
      <c r="E38" s="3"/>
      <c r="F38" s="3"/>
      <c r="G38" s="3"/>
      <c r="H38" s="3"/>
      <c r="I38" s="3" t="s">
        <v>46</v>
      </c>
    </row>
    <row r="39" spans="2:9" ht="12.75">
      <c r="B39" s="3">
        <v>21</v>
      </c>
      <c r="C39" s="3"/>
      <c r="D39" s="3"/>
      <c r="E39" s="3"/>
      <c r="F39" s="3"/>
      <c r="G39" s="3"/>
      <c r="H39" s="3"/>
      <c r="I39" s="3" t="s">
        <v>11</v>
      </c>
    </row>
    <row r="40" spans="2:10" ht="12.75">
      <c r="B40" s="3"/>
      <c r="C40" s="3"/>
      <c r="D40" s="3"/>
      <c r="E40" s="3"/>
      <c r="F40" s="3"/>
      <c r="G40" s="3"/>
      <c r="H40" s="3"/>
      <c r="I40" s="3"/>
      <c r="J40" s="3"/>
    </row>
    <row r="41" spans="2:10" ht="12.75">
      <c r="B41" s="3"/>
      <c r="C41" s="3"/>
      <c r="D41" s="3"/>
      <c r="E41" s="3"/>
      <c r="F41" s="3"/>
      <c r="G41" s="3"/>
      <c r="H41" s="3"/>
      <c r="I41" s="3"/>
      <c r="J4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J37"/>
  <sheetViews>
    <sheetView workbookViewId="0" topLeftCell="F4">
      <selection activeCell="J6" sqref="J6"/>
      <selection activeCell="H27" sqref="H27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78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>
        <f>MOD(A6-4000+1,48)+4000</f>
        <v>4002</v>
      </c>
      <c r="B5" s="3">
        <v>2</v>
      </c>
      <c r="C5" s="3" t="s">
        <v>36</v>
      </c>
      <c r="D5" s="3">
        <v>1</v>
      </c>
      <c r="E5" s="3">
        <f>E8+1</f>
        <v>5</v>
      </c>
      <c r="F5" s="3" t="s">
        <v>54</v>
      </c>
      <c r="G5" s="3" t="s">
        <v>79</v>
      </c>
      <c r="H5" s="3">
        <f>MOD(H8+12,192)</f>
        <v>8</v>
      </c>
      <c r="I5" s="3"/>
      <c r="J5" s="3">
        <v>14</v>
      </c>
    </row>
    <row r="6" spans="1:10" ht="12.75">
      <c r="A6" s="3">
        <f>MOD(A7-4000+1,48)+4000</f>
        <v>4001</v>
      </c>
      <c r="B6" s="3">
        <v>2</v>
      </c>
      <c r="C6" s="3" t="s">
        <v>64</v>
      </c>
      <c r="D6" s="3">
        <v>1</v>
      </c>
      <c r="E6" s="3">
        <f>E8+1</f>
        <v>5</v>
      </c>
      <c r="F6" s="3" t="s">
        <v>53</v>
      </c>
      <c r="G6" s="3" t="s">
        <v>79</v>
      </c>
      <c r="H6" s="3">
        <f>MOD(H8+8,192)</f>
        <v>4</v>
      </c>
      <c r="I6" s="3"/>
      <c r="J6" s="3">
        <v>14</v>
      </c>
    </row>
    <row r="7" spans="1:10" ht="12.75">
      <c r="A7" s="3">
        <f>MOD(A8-4000+1,48)+4000</f>
        <v>4000</v>
      </c>
      <c r="B7" s="3">
        <v>3</v>
      </c>
      <c r="C7" s="3" t="s">
        <v>34</v>
      </c>
      <c r="D7" s="3">
        <v>1</v>
      </c>
      <c r="E7" s="3">
        <f>E8</f>
        <v>4</v>
      </c>
      <c r="F7" s="3" t="s">
        <v>54</v>
      </c>
      <c r="G7" s="3" t="s">
        <v>79</v>
      </c>
      <c r="H7" s="3">
        <f>MOD(H8+4,192)</f>
        <v>0</v>
      </c>
      <c r="I7" s="3"/>
      <c r="J7" s="3">
        <v>12</v>
      </c>
    </row>
    <row r="8" spans="1:10" ht="12.75">
      <c r="A8" s="3">
        <v>4047</v>
      </c>
      <c r="B8" s="3">
        <v>3</v>
      </c>
      <c r="C8" s="3" t="s">
        <v>35</v>
      </c>
      <c r="D8" s="3">
        <v>1</v>
      </c>
      <c r="E8" s="3">
        <v>4</v>
      </c>
      <c r="F8" s="3" t="s">
        <v>53</v>
      </c>
      <c r="G8" s="3" t="s">
        <v>79</v>
      </c>
      <c r="H8" s="3">
        <v>188</v>
      </c>
      <c r="I8" s="3"/>
      <c r="J8" s="3">
        <v>12</v>
      </c>
    </row>
    <row r="9" spans="1:10" ht="12.75">
      <c r="A9" s="3">
        <v>5047</v>
      </c>
      <c r="B9" s="3">
        <v>3</v>
      </c>
      <c r="C9" s="3" t="s">
        <v>64</v>
      </c>
      <c r="D9" s="3">
        <v>3</v>
      </c>
      <c r="E9" s="3">
        <v>12</v>
      </c>
      <c r="F9" s="3" t="s">
        <v>53</v>
      </c>
      <c r="G9" s="3" t="s">
        <v>79</v>
      </c>
      <c r="H9" s="3">
        <v>188</v>
      </c>
      <c r="I9" s="3"/>
      <c r="J9" s="3" t="s">
        <v>15</v>
      </c>
    </row>
    <row r="10" spans="1:10" ht="12.75">
      <c r="A10" s="3">
        <f aca="true" t="shared" si="0" ref="A10:A17">A11+1</f>
        <v>224</v>
      </c>
      <c r="B10" s="3">
        <v>4</v>
      </c>
      <c r="C10" s="3" t="s">
        <v>36</v>
      </c>
      <c r="D10" s="3">
        <v>1</v>
      </c>
      <c r="E10" s="3">
        <v>14</v>
      </c>
      <c r="F10" s="3" t="s">
        <v>59</v>
      </c>
      <c r="G10" s="3">
        <v>8</v>
      </c>
      <c r="H10" s="3">
        <f aca="true" t="shared" si="1" ref="H10:H18">(A10-216)*4</f>
        <v>32</v>
      </c>
      <c r="I10" s="3"/>
      <c r="J10" s="3">
        <v>210</v>
      </c>
    </row>
    <row r="11" spans="1:10" ht="12.75">
      <c r="A11" s="3">
        <f t="shared" si="0"/>
        <v>223</v>
      </c>
      <c r="B11" s="3">
        <v>4</v>
      </c>
      <c r="C11" s="3" t="s">
        <v>64</v>
      </c>
      <c r="D11" s="3">
        <v>1</v>
      </c>
      <c r="E11" s="3">
        <v>14</v>
      </c>
      <c r="F11" s="3" t="s">
        <v>58</v>
      </c>
      <c r="G11" s="3">
        <v>8</v>
      </c>
      <c r="H11" s="3">
        <f t="shared" si="1"/>
        <v>28</v>
      </c>
      <c r="I11" s="3"/>
      <c r="J11" s="3" t="s">
        <v>16</v>
      </c>
    </row>
    <row r="12" spans="1:10" ht="12.75">
      <c r="A12" s="3">
        <f t="shared" si="0"/>
        <v>222</v>
      </c>
      <c r="B12" s="3">
        <v>5</v>
      </c>
      <c r="C12" s="3" t="s">
        <v>36</v>
      </c>
      <c r="D12" s="3">
        <v>1</v>
      </c>
      <c r="E12" s="3">
        <v>14</v>
      </c>
      <c r="F12" s="3" t="s">
        <v>57</v>
      </c>
      <c r="G12" s="3">
        <v>8</v>
      </c>
      <c r="H12" s="3">
        <f t="shared" si="1"/>
        <v>24</v>
      </c>
      <c r="I12" s="3"/>
      <c r="J12" s="3" t="s">
        <v>16</v>
      </c>
    </row>
    <row r="13" spans="1:10" ht="12.75">
      <c r="A13" s="3">
        <f t="shared" si="0"/>
        <v>221</v>
      </c>
      <c r="B13" s="3">
        <v>5</v>
      </c>
      <c r="C13" s="3" t="s">
        <v>64</v>
      </c>
      <c r="D13" s="3">
        <v>1</v>
      </c>
      <c r="E13" s="3">
        <v>14</v>
      </c>
      <c r="F13" s="3" t="s">
        <v>56</v>
      </c>
      <c r="G13" s="3">
        <v>8</v>
      </c>
      <c r="H13" s="3">
        <f t="shared" si="1"/>
        <v>20</v>
      </c>
      <c r="I13" s="3"/>
      <c r="J13" s="3" t="s">
        <v>16</v>
      </c>
    </row>
    <row r="14" spans="1:10" ht="12.75">
      <c r="A14" s="3">
        <f t="shared" si="0"/>
        <v>220</v>
      </c>
      <c r="B14" s="3">
        <v>6</v>
      </c>
      <c r="C14" s="3" t="s">
        <v>36</v>
      </c>
      <c r="D14" s="3">
        <v>1</v>
      </c>
      <c r="E14" s="3">
        <v>14</v>
      </c>
      <c r="F14" s="3" t="s">
        <v>55</v>
      </c>
      <c r="G14" s="3">
        <v>8</v>
      </c>
      <c r="H14" s="3">
        <f t="shared" si="1"/>
        <v>16</v>
      </c>
      <c r="I14" s="3"/>
      <c r="J14" s="3" t="s">
        <v>16</v>
      </c>
    </row>
    <row r="15" spans="1:10" ht="12.75">
      <c r="A15" s="3">
        <f t="shared" si="0"/>
        <v>219</v>
      </c>
      <c r="B15" s="3">
        <v>6</v>
      </c>
      <c r="C15" s="3" t="s">
        <v>64</v>
      </c>
      <c r="D15" s="3">
        <v>1</v>
      </c>
      <c r="E15" s="3">
        <v>13</v>
      </c>
      <c r="F15" s="3" t="s">
        <v>59</v>
      </c>
      <c r="G15" s="3">
        <v>8</v>
      </c>
      <c r="H15" s="3">
        <f t="shared" si="1"/>
        <v>12</v>
      </c>
      <c r="I15" s="3"/>
      <c r="J15" s="3" t="s">
        <v>16</v>
      </c>
    </row>
    <row r="16" spans="1:10" ht="12.75">
      <c r="A16" s="3">
        <f t="shared" si="0"/>
        <v>218</v>
      </c>
      <c r="B16" s="3">
        <v>7</v>
      </c>
      <c r="C16" s="3" t="s">
        <v>36</v>
      </c>
      <c r="D16" s="3">
        <v>1</v>
      </c>
      <c r="E16" s="3">
        <v>13</v>
      </c>
      <c r="F16" s="3" t="s">
        <v>58</v>
      </c>
      <c r="G16" s="3">
        <v>8</v>
      </c>
      <c r="H16" s="3">
        <f t="shared" si="1"/>
        <v>8</v>
      </c>
      <c r="I16" s="3"/>
      <c r="J16" s="3" t="s">
        <v>16</v>
      </c>
    </row>
    <row r="17" spans="1:10" ht="12.75">
      <c r="A17" s="3">
        <f t="shared" si="0"/>
        <v>217</v>
      </c>
      <c r="B17" s="3">
        <v>7</v>
      </c>
      <c r="C17" s="3" t="s">
        <v>64</v>
      </c>
      <c r="D17" s="3">
        <v>1</v>
      </c>
      <c r="E17" s="3">
        <v>13</v>
      </c>
      <c r="F17" s="3" t="s">
        <v>57</v>
      </c>
      <c r="G17" s="3">
        <v>8</v>
      </c>
      <c r="H17" s="3">
        <f t="shared" si="1"/>
        <v>4</v>
      </c>
      <c r="I17" s="3"/>
      <c r="J17" s="3" t="s">
        <v>16</v>
      </c>
    </row>
    <row r="18" spans="1:10" ht="12.75">
      <c r="A18" s="3">
        <f>(E18-13)*4+216</f>
        <v>216</v>
      </c>
      <c r="B18" s="3">
        <v>8</v>
      </c>
      <c r="C18" s="3" t="s">
        <v>34</v>
      </c>
      <c r="D18" s="3">
        <v>1</v>
      </c>
      <c r="E18" s="3">
        <v>13</v>
      </c>
      <c r="F18" s="3" t="s">
        <v>56</v>
      </c>
      <c r="G18" s="3">
        <v>8</v>
      </c>
      <c r="H18" s="3">
        <f t="shared" si="1"/>
        <v>0</v>
      </c>
      <c r="I18" s="3"/>
      <c r="J18" s="3" t="s">
        <v>16</v>
      </c>
    </row>
    <row r="19" spans="1:10" ht="12.75">
      <c r="A19" s="3">
        <f>MOD((E19-13)*4+119,120)+216</f>
        <v>335</v>
      </c>
      <c r="B19" s="3">
        <v>8</v>
      </c>
      <c r="C19" s="3" t="s">
        <v>35</v>
      </c>
      <c r="D19" s="3">
        <v>1</v>
      </c>
      <c r="E19" s="3">
        <v>13</v>
      </c>
      <c r="F19" s="3" t="s">
        <v>55</v>
      </c>
      <c r="G19" s="3">
        <v>8</v>
      </c>
      <c r="H19" s="3">
        <f>(A19-216)*4</f>
        <v>476</v>
      </c>
      <c r="I19" s="3"/>
      <c r="J19" s="3" t="s">
        <v>17</v>
      </c>
    </row>
    <row r="20" spans="1:10" ht="12.75">
      <c r="A20" s="3">
        <v>1335</v>
      </c>
      <c r="B20" s="3">
        <v>8</v>
      </c>
      <c r="C20" s="3" t="s">
        <v>64</v>
      </c>
      <c r="D20" s="3">
        <v>3</v>
      </c>
      <c r="E20" s="3">
        <v>12</v>
      </c>
      <c r="F20" s="3" t="s">
        <v>55</v>
      </c>
      <c r="G20" s="3">
        <v>8</v>
      </c>
      <c r="H20" s="3">
        <v>476</v>
      </c>
      <c r="I20" s="3"/>
      <c r="J20" s="3" t="s">
        <v>15</v>
      </c>
    </row>
    <row r="21" spans="1:10" ht="12.75">
      <c r="A21" s="3"/>
      <c r="B21" s="3">
        <v>9</v>
      </c>
      <c r="C21" s="3"/>
      <c r="D21" s="3"/>
      <c r="E21" s="3"/>
      <c r="F21" s="3"/>
      <c r="G21" s="3">
        <v>5</v>
      </c>
      <c r="H21" s="3">
        <f>H22+8</f>
        <v>24</v>
      </c>
      <c r="I21" s="3"/>
      <c r="J21" s="3"/>
    </row>
    <row r="22" spans="1:10" ht="12.75">
      <c r="A22" s="3"/>
      <c r="B22" s="3">
        <v>10</v>
      </c>
      <c r="C22" s="3"/>
      <c r="D22" s="3"/>
      <c r="E22" s="3"/>
      <c r="F22" s="3"/>
      <c r="G22" s="3">
        <v>5</v>
      </c>
      <c r="H22" s="3">
        <f>H24+16</f>
        <v>16</v>
      </c>
      <c r="I22" s="3"/>
      <c r="J22" s="3"/>
    </row>
    <row r="23" spans="1:10" ht="12.75">
      <c r="A23" s="3"/>
      <c r="B23" s="3">
        <v>11</v>
      </c>
      <c r="C23" s="3"/>
      <c r="D23" s="3"/>
      <c r="E23" s="3"/>
      <c r="F23" s="3" t="s">
        <v>10</v>
      </c>
      <c r="G23" s="3">
        <v>5</v>
      </c>
      <c r="H23" s="3">
        <f>H24+8</f>
        <v>8</v>
      </c>
      <c r="I23" s="3"/>
      <c r="J23" s="3"/>
    </row>
    <row r="24" spans="1:10" ht="12.75">
      <c r="A24" s="3"/>
      <c r="B24" s="3">
        <v>12</v>
      </c>
      <c r="C24" s="3"/>
      <c r="D24" s="3"/>
      <c r="E24" s="3"/>
      <c r="F24" s="3"/>
      <c r="G24" s="3">
        <v>5</v>
      </c>
      <c r="H24" s="3">
        <v>0</v>
      </c>
      <c r="I24" s="3"/>
      <c r="J24" s="3"/>
    </row>
    <row r="25" spans="1:10" ht="12.75">
      <c r="A25" s="3">
        <f>A26+1</f>
        <v>52</v>
      </c>
      <c r="B25" s="3">
        <v>13</v>
      </c>
      <c r="C25" s="3" t="s">
        <v>36</v>
      </c>
      <c r="D25" s="3">
        <v>1</v>
      </c>
      <c r="E25" s="3">
        <f>E28+1</f>
        <v>14</v>
      </c>
      <c r="F25" s="3" t="s">
        <v>62</v>
      </c>
      <c r="G25" s="3">
        <v>4</v>
      </c>
      <c r="H25" s="3">
        <f>MOD(H28+12,192)</f>
        <v>16</v>
      </c>
      <c r="I25" s="3"/>
      <c r="J25" s="3">
        <v>211</v>
      </c>
    </row>
    <row r="26" spans="1:10" ht="12.75">
      <c r="A26" s="3">
        <f>A27+1</f>
        <v>51</v>
      </c>
      <c r="B26" s="3">
        <v>13</v>
      </c>
      <c r="C26" s="3" t="s">
        <v>64</v>
      </c>
      <c r="D26" s="3">
        <v>1</v>
      </c>
      <c r="E26" s="3">
        <f>E29+1</f>
        <v>14</v>
      </c>
      <c r="F26" s="3" t="s">
        <v>61</v>
      </c>
      <c r="G26" s="3">
        <v>4</v>
      </c>
      <c r="H26" s="3">
        <f>MOD(H29+12,192)</f>
        <v>12</v>
      </c>
      <c r="I26" s="3"/>
      <c r="J26" s="3" t="s">
        <v>16</v>
      </c>
    </row>
    <row r="27" spans="1:10" ht="12.75">
      <c r="A27" s="3">
        <f>A28+1</f>
        <v>50</v>
      </c>
      <c r="B27" s="3">
        <v>14</v>
      </c>
      <c r="C27" s="3" t="s">
        <v>36</v>
      </c>
      <c r="D27" s="3">
        <v>1</v>
      </c>
      <c r="E27" s="3">
        <f>E30+1</f>
        <v>14</v>
      </c>
      <c r="F27" s="3" t="s">
        <v>60</v>
      </c>
      <c r="G27" s="3">
        <v>4</v>
      </c>
      <c r="H27" s="3">
        <f>H28+4</f>
        <v>8</v>
      </c>
      <c r="I27" s="3"/>
      <c r="J27" s="3" t="s">
        <v>16</v>
      </c>
    </row>
    <row r="28" spans="1:10" ht="12.75">
      <c r="A28" s="3">
        <f>A29+1</f>
        <v>49</v>
      </c>
      <c r="B28" s="3">
        <v>14</v>
      </c>
      <c r="C28" s="3" t="s">
        <v>64</v>
      </c>
      <c r="D28" s="3">
        <v>1</v>
      </c>
      <c r="E28" s="3">
        <f>E30</f>
        <v>13</v>
      </c>
      <c r="F28" s="3" t="s">
        <v>62</v>
      </c>
      <c r="G28" s="3">
        <v>4</v>
      </c>
      <c r="H28" s="3">
        <f>H29+4</f>
        <v>4</v>
      </c>
      <c r="I28" s="3"/>
      <c r="J28" s="3" t="s">
        <v>16</v>
      </c>
    </row>
    <row r="29" spans="1:10" ht="12.75">
      <c r="A29" s="3">
        <f>(E18-13)*4+48</f>
        <v>48</v>
      </c>
      <c r="B29" s="3">
        <v>15</v>
      </c>
      <c r="C29" s="3" t="s">
        <v>34</v>
      </c>
      <c r="D29" s="3">
        <v>1</v>
      </c>
      <c r="E29" s="3">
        <f>E30</f>
        <v>13</v>
      </c>
      <c r="F29" s="3" t="s">
        <v>61</v>
      </c>
      <c r="G29" s="3">
        <v>4</v>
      </c>
      <c r="H29" s="3">
        <f>(A29-48)*4</f>
        <v>0</v>
      </c>
      <c r="I29" s="3"/>
      <c r="J29" s="3" t="s">
        <v>16</v>
      </c>
    </row>
    <row r="30" spans="1:10" ht="12.75">
      <c r="A30" s="3">
        <v>119</v>
      </c>
      <c r="B30" s="3">
        <v>15</v>
      </c>
      <c r="C30" s="3" t="s">
        <v>35</v>
      </c>
      <c r="D30" s="3">
        <v>1</v>
      </c>
      <c r="E30" s="3">
        <f>E19</f>
        <v>13</v>
      </c>
      <c r="F30" s="3" t="s">
        <v>60</v>
      </c>
      <c r="G30" s="3">
        <v>4</v>
      </c>
      <c r="H30" s="3">
        <v>284</v>
      </c>
      <c r="I30" s="3"/>
      <c r="J30" s="3" t="s">
        <v>17</v>
      </c>
    </row>
    <row r="31" spans="1:10" ht="12.75">
      <c r="A31" s="3">
        <v>1119</v>
      </c>
      <c r="B31" s="3">
        <v>15</v>
      </c>
      <c r="C31" s="3" t="s">
        <v>64</v>
      </c>
      <c r="D31" s="3">
        <v>3</v>
      </c>
      <c r="E31" s="3">
        <v>12</v>
      </c>
      <c r="F31" s="3" t="s">
        <v>60</v>
      </c>
      <c r="G31" s="3">
        <v>4</v>
      </c>
      <c r="H31" s="3">
        <v>284</v>
      </c>
      <c r="I31" s="3"/>
      <c r="J31" s="3" t="s">
        <v>15</v>
      </c>
    </row>
    <row r="32" spans="1:10" ht="12.75">
      <c r="A32" s="3"/>
      <c r="B32" s="3">
        <v>16</v>
      </c>
      <c r="C32" s="3"/>
      <c r="D32" s="3"/>
      <c r="E32" s="3"/>
      <c r="F32" s="3"/>
      <c r="G32" s="3"/>
      <c r="H32" s="3"/>
      <c r="I32" s="3" t="s">
        <v>18</v>
      </c>
      <c r="J32" s="3"/>
    </row>
    <row r="33" spans="1:10" ht="12.75">
      <c r="A33" s="3"/>
      <c r="B33" s="3">
        <v>17</v>
      </c>
      <c r="C33" s="3"/>
      <c r="D33" s="3"/>
      <c r="E33" s="3"/>
      <c r="F33" s="3"/>
      <c r="G33" s="3">
        <v>1</v>
      </c>
      <c r="H33" s="3">
        <v>0</v>
      </c>
      <c r="I33" s="3"/>
      <c r="J33" s="3"/>
    </row>
    <row r="34" spans="1:10" ht="12.75">
      <c r="A34" s="3"/>
      <c r="B34" s="3">
        <v>18</v>
      </c>
      <c r="C34" s="3"/>
      <c r="D34" s="3"/>
      <c r="E34" s="3"/>
      <c r="F34" s="3"/>
      <c r="G34" s="3"/>
      <c r="H34" s="3"/>
      <c r="I34" s="3" t="s">
        <v>18</v>
      </c>
      <c r="J34" s="3"/>
    </row>
    <row r="35" spans="1:10" ht="12.75">
      <c r="A35" s="3"/>
      <c r="B35" s="3">
        <v>19</v>
      </c>
      <c r="C35" s="3"/>
      <c r="D35" s="3"/>
      <c r="E35" s="3"/>
      <c r="F35" s="3"/>
      <c r="G35" s="3"/>
      <c r="H35" s="3"/>
      <c r="I35" s="3" t="s">
        <v>18</v>
      </c>
      <c r="J35" s="3"/>
    </row>
    <row r="36" spans="1:10" ht="12.75">
      <c r="A36" s="3"/>
      <c r="B36" s="3">
        <v>20</v>
      </c>
      <c r="C36" s="3"/>
      <c r="D36" s="3"/>
      <c r="E36" s="3"/>
      <c r="F36" s="3"/>
      <c r="G36" s="3"/>
      <c r="H36" s="3"/>
      <c r="I36" s="3" t="s">
        <v>46</v>
      </c>
      <c r="J36" s="3"/>
    </row>
    <row r="37" spans="1:10" ht="12.75">
      <c r="A37" s="3"/>
      <c r="B37" s="3">
        <v>21</v>
      </c>
      <c r="C37" s="3"/>
      <c r="D37" s="3"/>
      <c r="E37" s="3"/>
      <c r="F37" s="3"/>
      <c r="G37" s="3"/>
      <c r="H37" s="3"/>
      <c r="I37" s="3" t="s">
        <v>11</v>
      </c>
      <c r="J3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J34"/>
  <sheetViews>
    <sheetView workbookViewId="0" topLeftCell="A1">
      <selection activeCell="J6" sqref="J6"/>
      <selection activeCell="B7" sqref="B7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80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>
        <f>A6+1</f>
        <v>4006</v>
      </c>
      <c r="B5" s="3">
        <v>2</v>
      </c>
      <c r="C5" s="3" t="s">
        <v>36</v>
      </c>
      <c r="D5" s="3">
        <v>1</v>
      </c>
      <c r="E5" s="3">
        <f>E8+1</f>
        <v>7</v>
      </c>
      <c r="F5" s="3" t="s">
        <v>54</v>
      </c>
      <c r="G5" s="3" t="s">
        <v>79</v>
      </c>
      <c r="H5" s="3">
        <f>MOD(H8+12,192)</f>
        <v>24</v>
      </c>
      <c r="I5" s="3"/>
      <c r="J5" s="3">
        <v>19</v>
      </c>
    </row>
    <row r="6" spans="1:10" ht="12.75">
      <c r="A6" s="3">
        <f>A7+1</f>
        <v>4005</v>
      </c>
      <c r="B6" s="3">
        <v>2</v>
      </c>
      <c r="C6" s="3" t="s">
        <v>64</v>
      </c>
      <c r="D6" s="3">
        <v>1</v>
      </c>
      <c r="E6" s="3">
        <f>E8+1</f>
        <v>7</v>
      </c>
      <c r="F6" s="3" t="s">
        <v>53</v>
      </c>
      <c r="G6" s="3" t="s">
        <v>79</v>
      </c>
      <c r="H6" s="3">
        <f>MOD(H8+8,192)</f>
        <v>20</v>
      </c>
      <c r="I6" s="3"/>
      <c r="J6" s="3">
        <v>19</v>
      </c>
    </row>
    <row r="7" spans="1:10" ht="12.75">
      <c r="A7" s="3">
        <f>A8+1</f>
        <v>4004</v>
      </c>
      <c r="B7" s="3">
        <v>3</v>
      </c>
      <c r="C7" s="3" t="s">
        <v>36</v>
      </c>
      <c r="D7" s="3">
        <v>1</v>
      </c>
      <c r="E7" s="3">
        <f>E8</f>
        <v>6</v>
      </c>
      <c r="F7" s="3" t="s">
        <v>54</v>
      </c>
      <c r="G7" s="3" t="s">
        <v>79</v>
      </c>
      <c r="H7" s="3">
        <f>MOD(H8+4,192)</f>
        <v>16</v>
      </c>
      <c r="I7" s="3"/>
      <c r="J7" s="3">
        <v>17</v>
      </c>
    </row>
    <row r="8" spans="1:10" ht="12.75">
      <c r="A8" s="3">
        <v>4003</v>
      </c>
      <c r="B8" s="3">
        <v>3</v>
      </c>
      <c r="C8" s="3" t="s">
        <v>64</v>
      </c>
      <c r="D8" s="3">
        <v>1</v>
      </c>
      <c r="E8" s="3">
        <v>6</v>
      </c>
      <c r="F8" s="3" t="s">
        <v>53</v>
      </c>
      <c r="G8" s="3" t="s">
        <v>79</v>
      </c>
      <c r="H8" s="3">
        <v>12</v>
      </c>
      <c r="I8" s="3"/>
      <c r="J8" s="3">
        <v>17</v>
      </c>
    </row>
    <row r="9" spans="1:10" ht="12.75">
      <c r="A9" s="3">
        <f aca="true" t="shared" si="0" ref="A9:A16">A10+1</f>
        <v>234</v>
      </c>
      <c r="B9" s="3">
        <v>4</v>
      </c>
      <c r="C9" s="3" t="s">
        <v>36</v>
      </c>
      <c r="D9" s="3">
        <v>1</v>
      </c>
      <c r="E9" s="3">
        <v>16</v>
      </c>
      <c r="F9" s="3" t="s">
        <v>59</v>
      </c>
      <c r="G9" s="3">
        <v>8</v>
      </c>
      <c r="H9" s="3">
        <f aca="true" t="shared" si="1" ref="H9:H17">(A9-216)*4</f>
        <v>72</v>
      </c>
      <c r="I9" s="3"/>
      <c r="J9" s="3">
        <v>212</v>
      </c>
    </row>
    <row r="10" spans="1:10" ht="12.75">
      <c r="A10" s="3">
        <f t="shared" si="0"/>
        <v>233</v>
      </c>
      <c r="B10" s="3">
        <v>4</v>
      </c>
      <c r="C10" s="3" t="s">
        <v>64</v>
      </c>
      <c r="D10" s="3">
        <v>1</v>
      </c>
      <c r="E10" s="3">
        <v>16</v>
      </c>
      <c r="F10" s="3" t="s">
        <v>58</v>
      </c>
      <c r="G10" s="3">
        <v>8</v>
      </c>
      <c r="H10" s="3">
        <f t="shared" si="1"/>
        <v>68</v>
      </c>
      <c r="I10" s="3"/>
      <c r="J10" s="3" t="s">
        <v>16</v>
      </c>
    </row>
    <row r="11" spans="1:10" ht="12.75">
      <c r="A11" s="3">
        <f t="shared" si="0"/>
        <v>232</v>
      </c>
      <c r="B11" s="3">
        <v>5</v>
      </c>
      <c r="C11" s="3" t="s">
        <v>36</v>
      </c>
      <c r="D11" s="3">
        <v>1</v>
      </c>
      <c r="E11" s="3">
        <v>16</v>
      </c>
      <c r="F11" s="3" t="s">
        <v>57</v>
      </c>
      <c r="G11" s="3">
        <v>8</v>
      </c>
      <c r="H11" s="3">
        <f t="shared" si="1"/>
        <v>64</v>
      </c>
      <c r="I11" s="3"/>
      <c r="J11" s="3" t="s">
        <v>16</v>
      </c>
    </row>
    <row r="12" spans="1:10" ht="12.75">
      <c r="A12" s="3">
        <f t="shared" si="0"/>
        <v>231</v>
      </c>
      <c r="B12" s="3">
        <v>5</v>
      </c>
      <c r="C12" s="3" t="s">
        <v>64</v>
      </c>
      <c r="D12" s="3">
        <v>1</v>
      </c>
      <c r="E12" s="3">
        <v>16</v>
      </c>
      <c r="F12" s="3" t="s">
        <v>56</v>
      </c>
      <c r="G12" s="3">
        <v>8</v>
      </c>
      <c r="H12" s="3">
        <f t="shared" si="1"/>
        <v>60</v>
      </c>
      <c r="I12" s="3"/>
      <c r="J12" s="3" t="s">
        <v>16</v>
      </c>
    </row>
    <row r="13" spans="1:10" ht="12.75">
      <c r="A13" s="3">
        <f t="shared" si="0"/>
        <v>230</v>
      </c>
      <c r="B13" s="3">
        <v>6</v>
      </c>
      <c r="C13" s="3" t="s">
        <v>36</v>
      </c>
      <c r="D13" s="3">
        <v>1</v>
      </c>
      <c r="E13" s="3">
        <v>16</v>
      </c>
      <c r="F13" s="3" t="s">
        <v>55</v>
      </c>
      <c r="G13" s="3">
        <v>8</v>
      </c>
      <c r="H13" s="3">
        <f t="shared" si="1"/>
        <v>56</v>
      </c>
      <c r="I13" s="3"/>
      <c r="J13" s="3" t="s">
        <v>16</v>
      </c>
    </row>
    <row r="14" spans="1:10" ht="12.75">
      <c r="A14" s="3">
        <f t="shared" si="0"/>
        <v>229</v>
      </c>
      <c r="B14" s="3">
        <v>6</v>
      </c>
      <c r="C14" s="3" t="s">
        <v>64</v>
      </c>
      <c r="D14" s="3">
        <v>1</v>
      </c>
      <c r="E14" s="3">
        <v>15</v>
      </c>
      <c r="F14" s="3" t="s">
        <v>59</v>
      </c>
      <c r="G14" s="3">
        <v>8</v>
      </c>
      <c r="H14" s="3">
        <f t="shared" si="1"/>
        <v>52</v>
      </c>
      <c r="I14" s="3"/>
      <c r="J14" s="3" t="s">
        <v>16</v>
      </c>
    </row>
    <row r="15" spans="1:10" ht="12.75">
      <c r="A15" s="3">
        <f t="shared" si="0"/>
        <v>228</v>
      </c>
      <c r="B15" s="3">
        <v>7</v>
      </c>
      <c r="C15" s="3" t="s">
        <v>36</v>
      </c>
      <c r="D15" s="3">
        <v>1</v>
      </c>
      <c r="E15" s="3">
        <v>15</v>
      </c>
      <c r="F15" s="3" t="s">
        <v>58</v>
      </c>
      <c r="G15" s="3">
        <v>8</v>
      </c>
      <c r="H15" s="3">
        <f t="shared" si="1"/>
        <v>48</v>
      </c>
      <c r="I15" s="3"/>
      <c r="J15" s="3" t="s">
        <v>16</v>
      </c>
    </row>
    <row r="16" spans="1:10" ht="12.75">
      <c r="A16" s="3">
        <f t="shared" si="0"/>
        <v>227</v>
      </c>
      <c r="B16" s="3">
        <v>7</v>
      </c>
      <c r="C16" s="3" t="s">
        <v>64</v>
      </c>
      <c r="D16" s="3">
        <v>1</v>
      </c>
      <c r="E16" s="3">
        <v>15</v>
      </c>
      <c r="F16" s="3" t="s">
        <v>57</v>
      </c>
      <c r="G16" s="3">
        <v>8</v>
      </c>
      <c r="H16" s="3">
        <f t="shared" si="1"/>
        <v>44</v>
      </c>
      <c r="I16" s="3"/>
      <c r="J16" s="3" t="s">
        <v>16</v>
      </c>
    </row>
    <row r="17" spans="1:10" ht="12.75">
      <c r="A17" s="3">
        <f>A18+1</f>
        <v>226</v>
      </c>
      <c r="B17" s="3">
        <v>8</v>
      </c>
      <c r="C17" s="3" t="s">
        <v>36</v>
      </c>
      <c r="D17" s="3">
        <v>1</v>
      </c>
      <c r="E17" s="3">
        <v>15</v>
      </c>
      <c r="F17" s="3" t="s">
        <v>56</v>
      </c>
      <c r="G17" s="3">
        <v>8</v>
      </c>
      <c r="H17" s="3">
        <f t="shared" si="1"/>
        <v>40</v>
      </c>
      <c r="I17" s="3"/>
      <c r="J17" s="3" t="s">
        <v>16</v>
      </c>
    </row>
    <row r="18" spans="1:10" ht="12.75">
      <c r="A18" s="3">
        <f>MOD((E18-13)*5+119,120)+216</f>
        <v>225</v>
      </c>
      <c r="B18" s="3">
        <v>8</v>
      </c>
      <c r="C18" s="3" t="s">
        <v>64</v>
      </c>
      <c r="D18" s="3">
        <v>1</v>
      </c>
      <c r="E18" s="3">
        <v>15</v>
      </c>
      <c r="F18" s="3" t="s">
        <v>55</v>
      </c>
      <c r="G18" s="3">
        <v>8</v>
      </c>
      <c r="H18" s="3">
        <f>(A18-216)*4</f>
        <v>36</v>
      </c>
      <c r="I18" s="3"/>
      <c r="J18" s="3" t="s">
        <v>17</v>
      </c>
    </row>
    <row r="19" spans="1:10" ht="12.75">
      <c r="A19" s="3"/>
      <c r="B19" s="3">
        <v>9</v>
      </c>
      <c r="C19" s="3"/>
      <c r="D19" s="3"/>
      <c r="E19" s="3"/>
      <c r="F19" s="3"/>
      <c r="G19" s="3">
        <v>5</v>
      </c>
      <c r="H19" s="3">
        <f>H20+8</f>
        <v>56</v>
      </c>
      <c r="I19" s="3"/>
      <c r="J19" s="3"/>
    </row>
    <row r="20" spans="1:10" ht="12.75">
      <c r="A20" s="3"/>
      <c r="B20" s="3">
        <v>10</v>
      </c>
      <c r="C20" s="3"/>
      <c r="D20" s="3"/>
      <c r="E20" s="3"/>
      <c r="F20" s="3"/>
      <c r="G20" s="3">
        <v>5</v>
      </c>
      <c r="H20" s="3">
        <f>H22+16</f>
        <v>48</v>
      </c>
      <c r="I20" s="3"/>
      <c r="J20" s="3"/>
    </row>
    <row r="21" spans="1:10" ht="12.75">
      <c r="A21" s="3"/>
      <c r="B21" s="3">
        <v>11</v>
      </c>
      <c r="C21" s="3"/>
      <c r="D21" s="3"/>
      <c r="E21" s="3"/>
      <c r="F21" s="3" t="s">
        <v>10</v>
      </c>
      <c r="G21" s="3">
        <v>5</v>
      </c>
      <c r="H21" s="3">
        <f>H22+8</f>
        <v>40</v>
      </c>
      <c r="I21" s="3"/>
      <c r="J21" s="3"/>
    </row>
    <row r="22" spans="1:10" ht="12.75">
      <c r="A22" s="3"/>
      <c r="B22" s="3">
        <v>12</v>
      </c>
      <c r="C22" s="3"/>
      <c r="D22" s="3"/>
      <c r="E22" s="3"/>
      <c r="F22" s="3"/>
      <c r="G22" s="3">
        <v>5</v>
      </c>
      <c r="H22" s="3">
        <v>32</v>
      </c>
      <c r="I22" s="3"/>
      <c r="J22" s="3"/>
    </row>
    <row r="23" spans="1:10" ht="12.75">
      <c r="A23" s="3">
        <f>A24+1</f>
        <v>58</v>
      </c>
      <c r="B23" s="3">
        <v>13</v>
      </c>
      <c r="C23" s="3" t="s">
        <v>36</v>
      </c>
      <c r="D23" s="3">
        <v>1</v>
      </c>
      <c r="E23" s="3">
        <f>E26+1</f>
        <v>16</v>
      </c>
      <c r="F23" s="3" t="s">
        <v>62</v>
      </c>
      <c r="G23" s="3">
        <v>4</v>
      </c>
      <c r="H23" s="3">
        <f>MOD(H26+12,192)</f>
        <v>40</v>
      </c>
      <c r="I23" s="3"/>
      <c r="J23" s="3">
        <v>213</v>
      </c>
    </row>
    <row r="24" spans="1:10" ht="12.75">
      <c r="A24" s="3">
        <f>A25+1</f>
        <v>57</v>
      </c>
      <c r="B24" s="3">
        <v>13</v>
      </c>
      <c r="C24" s="3" t="s">
        <v>64</v>
      </c>
      <c r="D24" s="3">
        <v>1</v>
      </c>
      <c r="E24" s="3">
        <f>E27+1</f>
        <v>16</v>
      </c>
      <c r="F24" s="3" t="s">
        <v>61</v>
      </c>
      <c r="G24" s="3">
        <v>4</v>
      </c>
      <c r="H24" s="3">
        <f>MOD(H27+12,192)</f>
        <v>36</v>
      </c>
      <c r="I24" s="3"/>
      <c r="J24" s="3" t="s">
        <v>16</v>
      </c>
    </row>
    <row r="25" spans="1:10" ht="12.75">
      <c r="A25" s="3">
        <f>A26+1</f>
        <v>56</v>
      </c>
      <c r="B25" s="3">
        <v>14</v>
      </c>
      <c r="C25" s="3" t="s">
        <v>36</v>
      </c>
      <c r="D25" s="3">
        <v>1</v>
      </c>
      <c r="E25" s="3">
        <f>E28+1</f>
        <v>16</v>
      </c>
      <c r="F25" s="3" t="s">
        <v>60</v>
      </c>
      <c r="G25" s="3">
        <v>4</v>
      </c>
      <c r="H25" s="3">
        <f>H26+4</f>
        <v>32</v>
      </c>
      <c r="I25" s="3"/>
      <c r="J25" s="3" t="s">
        <v>16</v>
      </c>
    </row>
    <row r="26" spans="1:10" ht="12.75">
      <c r="A26" s="3">
        <f>A27+1</f>
        <v>55</v>
      </c>
      <c r="B26" s="3">
        <v>14</v>
      </c>
      <c r="C26" s="3" t="s">
        <v>64</v>
      </c>
      <c r="D26" s="3">
        <v>1</v>
      </c>
      <c r="E26" s="3">
        <f>E28</f>
        <v>15</v>
      </c>
      <c r="F26" s="3" t="s">
        <v>62</v>
      </c>
      <c r="G26" s="3">
        <v>4</v>
      </c>
      <c r="H26" s="3">
        <f>H27+4</f>
        <v>28</v>
      </c>
      <c r="I26" s="3"/>
      <c r="J26" s="3" t="s">
        <v>16</v>
      </c>
    </row>
    <row r="27" spans="1:10" ht="12.75">
      <c r="A27" s="3">
        <f>A28+1</f>
        <v>54</v>
      </c>
      <c r="B27" s="3">
        <v>15</v>
      </c>
      <c r="C27" s="3" t="s">
        <v>36</v>
      </c>
      <c r="D27" s="3">
        <v>1</v>
      </c>
      <c r="E27" s="3">
        <f>E28</f>
        <v>15</v>
      </c>
      <c r="F27" s="3" t="s">
        <v>61</v>
      </c>
      <c r="G27" s="3">
        <v>4</v>
      </c>
      <c r="H27" s="3">
        <f>(A27-48)*4</f>
        <v>24</v>
      </c>
      <c r="I27" s="3"/>
      <c r="J27" s="3" t="s">
        <v>16</v>
      </c>
    </row>
    <row r="28" spans="1:10" ht="12.75">
      <c r="A28" s="3">
        <f>(E18-13)*3+47</f>
        <v>53</v>
      </c>
      <c r="B28" s="3">
        <v>15</v>
      </c>
      <c r="C28" s="3" t="s">
        <v>64</v>
      </c>
      <c r="D28" s="3">
        <v>1</v>
      </c>
      <c r="E28" s="3">
        <f>E18</f>
        <v>15</v>
      </c>
      <c r="F28" s="3" t="s">
        <v>60</v>
      </c>
      <c r="G28" s="3">
        <v>4</v>
      </c>
      <c r="H28" s="3">
        <f>H27-4</f>
        <v>20</v>
      </c>
      <c r="I28" s="3"/>
      <c r="J28" s="3" t="s">
        <v>17</v>
      </c>
    </row>
    <row r="29" spans="1:10" ht="12.75">
      <c r="A29" s="3"/>
      <c r="B29" s="3">
        <v>16</v>
      </c>
      <c r="C29" s="3"/>
      <c r="D29" s="3"/>
      <c r="E29" s="3"/>
      <c r="F29" s="3"/>
      <c r="G29" s="3">
        <v>1</v>
      </c>
      <c r="H29" s="3">
        <v>16</v>
      </c>
      <c r="I29" s="3"/>
      <c r="J29" s="3" t="s">
        <v>10</v>
      </c>
    </row>
    <row r="30" spans="1:10" ht="12.75">
      <c r="A30" s="3"/>
      <c r="B30" s="3">
        <v>17</v>
      </c>
      <c r="C30" s="3"/>
      <c r="D30" s="3"/>
      <c r="E30" s="3"/>
      <c r="F30" s="3"/>
      <c r="G30" s="3">
        <v>1</v>
      </c>
      <c r="H30" s="3">
        <v>8</v>
      </c>
      <c r="I30" s="3"/>
      <c r="J30" s="3"/>
    </row>
    <row r="31" spans="1:10" ht="12.75">
      <c r="A31" s="3"/>
      <c r="B31" s="3">
        <v>18</v>
      </c>
      <c r="C31" s="3"/>
      <c r="D31" s="3"/>
      <c r="E31" s="3"/>
      <c r="F31" s="3"/>
      <c r="G31" s="3"/>
      <c r="H31" s="3"/>
      <c r="I31" s="3" t="s">
        <v>18</v>
      </c>
      <c r="J31" s="3"/>
    </row>
    <row r="32" spans="1:10" ht="12.75">
      <c r="A32" s="3"/>
      <c r="B32" s="3">
        <v>19</v>
      </c>
      <c r="C32" s="3"/>
      <c r="D32" s="3"/>
      <c r="E32" s="3"/>
      <c r="F32" s="3"/>
      <c r="G32" s="3"/>
      <c r="H32" s="3"/>
      <c r="I32" s="3" t="s">
        <v>18</v>
      </c>
      <c r="J32" s="3"/>
    </row>
    <row r="33" spans="1:10" ht="12.75">
      <c r="A33" s="3"/>
      <c r="B33" s="3">
        <v>20</v>
      </c>
      <c r="C33" s="3"/>
      <c r="D33" s="3"/>
      <c r="E33" s="3"/>
      <c r="F33" s="3"/>
      <c r="G33" s="3"/>
      <c r="H33" s="3"/>
      <c r="I33" s="3" t="s">
        <v>46</v>
      </c>
      <c r="J33" s="3"/>
    </row>
    <row r="34" spans="1:10" ht="12.75">
      <c r="A34" s="3"/>
      <c r="B34" s="3">
        <v>21</v>
      </c>
      <c r="C34" s="3"/>
      <c r="D34" s="3"/>
      <c r="E34" s="3"/>
      <c r="F34" s="3"/>
      <c r="G34" s="3"/>
      <c r="H34" s="3"/>
      <c r="I34" s="3" t="s">
        <v>11</v>
      </c>
      <c r="J3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J34"/>
  <sheetViews>
    <sheetView workbookViewId="0" topLeftCell="A1">
      <selection activeCell="J9" sqref="J9"/>
      <selection activeCell="A3" sqref="A3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81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>
        <f>A6+1</f>
        <v>4010</v>
      </c>
      <c r="B5" s="3">
        <v>2</v>
      </c>
      <c r="C5" s="3" t="s">
        <v>36</v>
      </c>
      <c r="D5" s="3">
        <v>1</v>
      </c>
      <c r="E5" s="3">
        <f>E8+1</f>
        <v>9</v>
      </c>
      <c r="F5" s="3" t="s">
        <v>54</v>
      </c>
      <c r="G5" s="3" t="s">
        <v>79</v>
      </c>
      <c r="H5" s="3">
        <f>MOD(H8+12,192)</f>
        <v>40</v>
      </c>
      <c r="I5" s="3"/>
      <c r="J5" s="3">
        <f>J8+2</f>
        <v>24</v>
      </c>
    </row>
    <row r="6" spans="1:10" ht="12.75">
      <c r="A6" s="3">
        <f>A7+1</f>
        <v>4009</v>
      </c>
      <c r="B6" s="3">
        <v>2</v>
      </c>
      <c r="C6" s="3" t="s">
        <v>64</v>
      </c>
      <c r="D6" s="3">
        <v>1</v>
      </c>
      <c r="E6" s="3">
        <f>E8+1</f>
        <v>9</v>
      </c>
      <c r="F6" s="3" t="s">
        <v>53</v>
      </c>
      <c r="G6" s="3" t="s">
        <v>79</v>
      </c>
      <c r="H6" s="3">
        <f>MOD(H8+8,192)</f>
        <v>36</v>
      </c>
      <c r="I6" s="3"/>
      <c r="J6" s="3">
        <f>J8+2</f>
        <v>24</v>
      </c>
    </row>
    <row r="7" spans="1:10" ht="12.75">
      <c r="A7" s="3">
        <f>A8+1</f>
        <v>4008</v>
      </c>
      <c r="B7" s="3">
        <v>3</v>
      </c>
      <c r="C7" s="3" t="s">
        <v>36</v>
      </c>
      <c r="D7" s="3">
        <v>1</v>
      </c>
      <c r="E7" s="3">
        <f>E8</f>
        <v>8</v>
      </c>
      <c r="F7" s="3" t="s">
        <v>54</v>
      </c>
      <c r="G7" s="3" t="s">
        <v>79</v>
      </c>
      <c r="H7" s="3">
        <f>MOD(H8+4,192)</f>
        <v>32</v>
      </c>
      <c r="I7" s="3"/>
      <c r="J7" s="3">
        <f>J8</f>
        <v>22</v>
      </c>
    </row>
    <row r="8" spans="1:10" ht="12.75">
      <c r="A8" s="3">
        <f>(E8-4)*2+3999</f>
        <v>4007</v>
      </c>
      <c r="B8" s="3">
        <v>3</v>
      </c>
      <c r="C8" s="3" t="s">
        <v>64</v>
      </c>
      <c r="D8" s="3">
        <v>1</v>
      </c>
      <c r="E8" s="3">
        <v>8</v>
      </c>
      <c r="F8" s="3" t="s">
        <v>53</v>
      </c>
      <c r="G8" s="3" t="s">
        <v>79</v>
      </c>
      <c r="H8" s="3">
        <f>(A8-4000)*4</f>
        <v>28</v>
      </c>
      <c r="I8" s="3"/>
      <c r="J8" s="3">
        <f>(A7-4000)/4*5+12</f>
        <v>22</v>
      </c>
    </row>
    <row r="9" spans="1:10" ht="12.75">
      <c r="A9" s="3">
        <f aca="true" t="shared" si="0" ref="A9:A16">A10+1</f>
        <v>244</v>
      </c>
      <c r="B9" s="3">
        <v>4</v>
      </c>
      <c r="C9" s="3" t="s">
        <v>36</v>
      </c>
      <c r="D9" s="3">
        <v>1</v>
      </c>
      <c r="E9" s="3">
        <f>E14+1</f>
        <v>18</v>
      </c>
      <c r="F9" s="3" t="s">
        <v>59</v>
      </c>
      <c r="G9" s="3">
        <v>8</v>
      </c>
      <c r="H9" s="3">
        <f aca="true" t="shared" si="1" ref="H9:H17">(A9-216)*4</f>
        <v>112</v>
      </c>
      <c r="I9" s="3"/>
      <c r="J9" s="3">
        <f>(A17-216)/5+210</f>
        <v>214</v>
      </c>
    </row>
    <row r="10" spans="1:10" ht="12.75">
      <c r="A10" s="3">
        <f t="shared" si="0"/>
        <v>243</v>
      </c>
      <c r="B10" s="3">
        <v>4</v>
      </c>
      <c r="C10" s="3" t="s">
        <v>64</v>
      </c>
      <c r="D10" s="3">
        <v>1</v>
      </c>
      <c r="E10" s="3">
        <f>E15+1</f>
        <v>18</v>
      </c>
      <c r="F10" s="3" t="s">
        <v>58</v>
      </c>
      <c r="G10" s="3">
        <v>8</v>
      </c>
      <c r="H10" s="3">
        <f t="shared" si="1"/>
        <v>108</v>
      </c>
      <c r="I10" s="3"/>
      <c r="J10" s="3" t="s">
        <v>16</v>
      </c>
    </row>
    <row r="11" spans="1:10" ht="12.75">
      <c r="A11" s="3">
        <f t="shared" si="0"/>
        <v>242</v>
      </c>
      <c r="B11" s="3">
        <v>5</v>
      </c>
      <c r="C11" s="3" t="s">
        <v>36</v>
      </c>
      <c r="D11" s="3">
        <v>1</v>
      </c>
      <c r="E11" s="3">
        <f>E16+1</f>
        <v>18</v>
      </c>
      <c r="F11" s="3" t="s">
        <v>57</v>
      </c>
      <c r="G11" s="3">
        <v>8</v>
      </c>
      <c r="H11" s="3">
        <f t="shared" si="1"/>
        <v>104</v>
      </c>
      <c r="I11" s="3"/>
      <c r="J11" s="3" t="s">
        <v>16</v>
      </c>
    </row>
    <row r="12" spans="1:10" ht="12.75">
      <c r="A12" s="3">
        <f t="shared" si="0"/>
        <v>241</v>
      </c>
      <c r="B12" s="3">
        <v>5</v>
      </c>
      <c r="C12" s="3" t="s">
        <v>64</v>
      </c>
      <c r="D12" s="3">
        <v>1</v>
      </c>
      <c r="E12" s="3">
        <f>E17+1</f>
        <v>18</v>
      </c>
      <c r="F12" s="3" t="s">
        <v>56</v>
      </c>
      <c r="G12" s="3">
        <v>8</v>
      </c>
      <c r="H12" s="3">
        <f t="shared" si="1"/>
        <v>100</v>
      </c>
      <c r="I12" s="3"/>
      <c r="J12" s="3" t="s">
        <v>16</v>
      </c>
    </row>
    <row r="13" spans="1:10" ht="12.75">
      <c r="A13" s="3">
        <f t="shared" si="0"/>
        <v>240</v>
      </c>
      <c r="B13" s="3">
        <v>6</v>
      </c>
      <c r="C13" s="3" t="s">
        <v>36</v>
      </c>
      <c r="D13" s="3">
        <v>1</v>
      </c>
      <c r="E13" s="3">
        <f>E18+1</f>
        <v>18</v>
      </c>
      <c r="F13" s="3" t="s">
        <v>55</v>
      </c>
      <c r="G13" s="3">
        <v>8</v>
      </c>
      <c r="H13" s="3">
        <f t="shared" si="1"/>
        <v>96</v>
      </c>
      <c r="I13" s="3"/>
      <c r="J13" s="3" t="s">
        <v>16</v>
      </c>
    </row>
    <row r="14" spans="1:10" ht="12.75">
      <c r="A14" s="3">
        <f t="shared" si="0"/>
        <v>239</v>
      </c>
      <c r="B14" s="3">
        <v>6</v>
      </c>
      <c r="C14" s="3" t="s">
        <v>64</v>
      </c>
      <c r="D14" s="3">
        <v>1</v>
      </c>
      <c r="E14" s="3">
        <f>E16</f>
        <v>17</v>
      </c>
      <c r="F14" s="3" t="s">
        <v>59</v>
      </c>
      <c r="G14" s="3">
        <v>8</v>
      </c>
      <c r="H14" s="3">
        <f t="shared" si="1"/>
        <v>92</v>
      </c>
      <c r="I14" s="3"/>
      <c r="J14" s="3" t="s">
        <v>16</v>
      </c>
    </row>
    <row r="15" spans="1:10" ht="12.75">
      <c r="A15" s="3">
        <f t="shared" si="0"/>
        <v>238</v>
      </c>
      <c r="B15" s="3">
        <v>7</v>
      </c>
      <c r="C15" s="3" t="s">
        <v>36</v>
      </c>
      <c r="D15" s="3">
        <v>1</v>
      </c>
      <c r="E15" s="3">
        <f>E16</f>
        <v>17</v>
      </c>
      <c r="F15" s="3" t="s">
        <v>58</v>
      </c>
      <c r="G15" s="3">
        <v>8</v>
      </c>
      <c r="H15" s="3">
        <f t="shared" si="1"/>
        <v>88</v>
      </c>
      <c r="I15" s="3"/>
      <c r="J15" s="3" t="s">
        <v>16</v>
      </c>
    </row>
    <row r="16" spans="1:10" ht="12.75">
      <c r="A16" s="3">
        <f t="shared" si="0"/>
        <v>237</v>
      </c>
      <c r="B16" s="3">
        <v>7</v>
      </c>
      <c r="C16" s="3" t="s">
        <v>64</v>
      </c>
      <c r="D16" s="3">
        <v>1</v>
      </c>
      <c r="E16" s="3">
        <f>E18</f>
        <v>17</v>
      </c>
      <c r="F16" s="3" t="s">
        <v>57</v>
      </c>
      <c r="G16" s="3">
        <v>8</v>
      </c>
      <c r="H16" s="3">
        <f t="shared" si="1"/>
        <v>84</v>
      </c>
      <c r="I16" s="3"/>
      <c r="J16" s="3" t="s">
        <v>16</v>
      </c>
    </row>
    <row r="17" spans="1:10" ht="12.75">
      <c r="A17" s="3">
        <f>A18+1</f>
        <v>236</v>
      </c>
      <c r="B17" s="3">
        <v>8</v>
      </c>
      <c r="C17" s="3" t="s">
        <v>36</v>
      </c>
      <c r="D17" s="3">
        <v>1</v>
      </c>
      <c r="E17" s="3">
        <f>E18</f>
        <v>17</v>
      </c>
      <c r="F17" s="3" t="s">
        <v>56</v>
      </c>
      <c r="G17" s="3">
        <v>8</v>
      </c>
      <c r="H17" s="3">
        <f t="shared" si="1"/>
        <v>80</v>
      </c>
      <c r="I17" s="3"/>
      <c r="J17" s="3" t="s">
        <v>16</v>
      </c>
    </row>
    <row r="18" spans="1:10" ht="12.75">
      <c r="A18" s="3">
        <f>MOD((E18-13)*5+119,120)+216</f>
        <v>235</v>
      </c>
      <c r="B18" s="3">
        <v>8</v>
      </c>
      <c r="C18" s="3" t="s">
        <v>64</v>
      </c>
      <c r="D18" s="3">
        <v>1</v>
      </c>
      <c r="E18" s="3">
        <v>17</v>
      </c>
      <c r="F18" s="3" t="s">
        <v>55</v>
      </c>
      <c r="G18" s="3">
        <v>8</v>
      </c>
      <c r="H18" s="3">
        <f>(A18-216)*4</f>
        <v>76</v>
      </c>
      <c r="I18" s="3"/>
      <c r="J18" s="3" t="s">
        <v>17</v>
      </c>
    </row>
    <row r="19" spans="1:10" ht="12.75">
      <c r="A19" s="3"/>
      <c r="B19" s="3">
        <v>9</v>
      </c>
      <c r="C19" s="3"/>
      <c r="D19" s="3"/>
      <c r="E19" s="3"/>
      <c r="F19" s="3"/>
      <c r="G19" s="3"/>
      <c r="H19" s="3"/>
      <c r="I19" s="3" t="s">
        <v>18</v>
      </c>
      <c r="J19" s="3"/>
    </row>
    <row r="20" spans="1:10" ht="12.75">
      <c r="A20" s="3"/>
      <c r="B20" s="3">
        <v>10</v>
      </c>
      <c r="C20" s="3"/>
      <c r="D20" s="3"/>
      <c r="E20" s="3"/>
      <c r="F20" s="3"/>
      <c r="G20" s="3">
        <v>5</v>
      </c>
      <c r="H20" s="3">
        <f>H22+16</f>
        <v>80</v>
      </c>
      <c r="I20" s="3"/>
      <c r="J20" s="3"/>
    </row>
    <row r="21" spans="1:10" ht="12.75">
      <c r="A21" s="3"/>
      <c r="B21" s="3">
        <v>11</v>
      </c>
      <c r="C21" s="3"/>
      <c r="D21" s="3"/>
      <c r="E21" s="3"/>
      <c r="F21" s="3" t="s">
        <v>10</v>
      </c>
      <c r="G21" s="3">
        <v>5</v>
      </c>
      <c r="H21" s="3">
        <f>H22+8</f>
        <v>72</v>
      </c>
      <c r="I21" s="3"/>
      <c r="J21" s="3"/>
    </row>
    <row r="22" spans="1:10" ht="12.75">
      <c r="A22" s="3"/>
      <c r="B22" s="3">
        <v>12</v>
      </c>
      <c r="C22" s="3"/>
      <c r="D22" s="3"/>
      <c r="E22" s="3"/>
      <c r="F22" s="3"/>
      <c r="G22" s="3">
        <v>5</v>
      </c>
      <c r="H22" s="3">
        <v>64</v>
      </c>
      <c r="I22" s="3"/>
      <c r="J22" s="3"/>
    </row>
    <row r="23" spans="1:10" ht="12.75">
      <c r="A23" s="3">
        <f>A24+1</f>
        <v>64</v>
      </c>
      <c r="B23" s="3">
        <v>13</v>
      </c>
      <c r="C23" s="3" t="s">
        <v>36</v>
      </c>
      <c r="D23" s="3">
        <v>1</v>
      </c>
      <c r="E23" s="3">
        <f>E26+1</f>
        <v>18</v>
      </c>
      <c r="F23" s="3" t="s">
        <v>62</v>
      </c>
      <c r="G23" s="3">
        <v>4</v>
      </c>
      <c r="H23" s="3">
        <f>MOD(H26+12,192)</f>
        <v>64</v>
      </c>
      <c r="I23" s="3"/>
      <c r="J23" s="3">
        <f>J9+1</f>
        <v>215</v>
      </c>
    </row>
    <row r="24" spans="1:10" ht="12.75">
      <c r="A24" s="3">
        <f>A25+1</f>
        <v>63</v>
      </c>
      <c r="B24" s="3">
        <v>13</v>
      </c>
      <c r="C24" s="3" t="s">
        <v>64</v>
      </c>
      <c r="D24" s="3">
        <v>1</v>
      </c>
      <c r="E24" s="3">
        <f>E27+1</f>
        <v>18</v>
      </c>
      <c r="F24" s="3" t="s">
        <v>61</v>
      </c>
      <c r="G24" s="3">
        <v>4</v>
      </c>
      <c r="H24" s="3">
        <f>MOD(H27+12,192)</f>
        <v>60</v>
      </c>
      <c r="I24" s="3"/>
      <c r="J24" s="3" t="s">
        <v>16</v>
      </c>
    </row>
    <row r="25" spans="1:10" ht="12.75">
      <c r="A25" s="3">
        <f>A26+1</f>
        <v>62</v>
      </c>
      <c r="B25" s="3">
        <v>14</v>
      </c>
      <c r="C25" s="3" t="s">
        <v>36</v>
      </c>
      <c r="D25" s="3">
        <v>1</v>
      </c>
      <c r="E25" s="3">
        <f>E28+1</f>
        <v>18</v>
      </c>
      <c r="F25" s="3" t="s">
        <v>60</v>
      </c>
      <c r="G25" s="3">
        <v>4</v>
      </c>
      <c r="H25" s="3">
        <f>H26+4</f>
        <v>56</v>
      </c>
      <c r="I25" s="3"/>
      <c r="J25" s="3" t="s">
        <v>16</v>
      </c>
    </row>
    <row r="26" spans="1:10" ht="12.75">
      <c r="A26" s="3">
        <f>A27+1</f>
        <v>61</v>
      </c>
      <c r="B26" s="3">
        <v>14</v>
      </c>
      <c r="C26" s="3" t="s">
        <v>64</v>
      </c>
      <c r="D26" s="3">
        <v>1</v>
      </c>
      <c r="E26" s="3">
        <f>E28</f>
        <v>17</v>
      </c>
      <c r="F26" s="3" t="s">
        <v>62</v>
      </c>
      <c r="G26" s="3">
        <v>4</v>
      </c>
      <c r="H26" s="3">
        <f>H27+4</f>
        <v>52</v>
      </c>
      <c r="I26" s="3"/>
      <c r="J26" s="3" t="s">
        <v>16</v>
      </c>
    </row>
    <row r="27" spans="1:10" ht="12.75">
      <c r="A27" s="3">
        <f>A28+1</f>
        <v>60</v>
      </c>
      <c r="B27" s="3">
        <v>15</v>
      </c>
      <c r="C27" s="3" t="s">
        <v>36</v>
      </c>
      <c r="D27" s="3">
        <v>1</v>
      </c>
      <c r="E27" s="3">
        <f>E28</f>
        <v>17</v>
      </c>
      <c r="F27" s="3" t="s">
        <v>61</v>
      </c>
      <c r="G27" s="3">
        <v>4</v>
      </c>
      <c r="H27" s="3">
        <f>(A27-48)*4</f>
        <v>48</v>
      </c>
      <c r="I27" s="3"/>
      <c r="J27" s="3" t="s">
        <v>16</v>
      </c>
    </row>
    <row r="28" spans="1:10" ht="12.75">
      <c r="A28" s="3">
        <f>(E18-13)*3+47</f>
        <v>59</v>
      </c>
      <c r="B28" s="3">
        <v>15</v>
      </c>
      <c r="C28" s="3" t="s">
        <v>64</v>
      </c>
      <c r="D28" s="3">
        <v>1</v>
      </c>
      <c r="E28" s="3">
        <f>E18</f>
        <v>17</v>
      </c>
      <c r="F28" s="3" t="s">
        <v>60</v>
      </c>
      <c r="G28" s="3">
        <v>4</v>
      </c>
      <c r="H28" s="3">
        <f>H27-4</f>
        <v>44</v>
      </c>
      <c r="I28" s="3"/>
      <c r="J28" s="3" t="s">
        <v>17</v>
      </c>
    </row>
    <row r="29" spans="1:10" ht="12.75">
      <c r="A29" s="3"/>
      <c r="B29" s="3">
        <v>16</v>
      </c>
      <c r="C29" s="3"/>
      <c r="D29" s="3"/>
      <c r="E29" s="3"/>
      <c r="F29" s="3"/>
      <c r="G29" s="3">
        <v>1</v>
      </c>
      <c r="H29" s="3">
        <f>H30+8</f>
        <v>32</v>
      </c>
      <c r="I29" s="3"/>
      <c r="J29" s="3"/>
    </row>
    <row r="30" spans="1:10" ht="12.75">
      <c r="A30" s="3"/>
      <c r="B30" s="3">
        <v>17</v>
      </c>
      <c r="C30" s="3"/>
      <c r="D30" s="3"/>
      <c r="E30" s="3"/>
      <c r="F30" s="3"/>
      <c r="G30" s="3">
        <v>1</v>
      </c>
      <c r="H30" s="3">
        <v>24</v>
      </c>
      <c r="I30" s="3"/>
      <c r="J30" s="3"/>
    </row>
    <row r="31" spans="1:10" ht="12.75">
      <c r="A31" s="3"/>
      <c r="B31" s="3">
        <v>18</v>
      </c>
      <c r="C31" s="3"/>
      <c r="D31" s="3"/>
      <c r="E31" s="3"/>
      <c r="F31" s="3"/>
      <c r="G31" s="3"/>
      <c r="H31" s="3"/>
      <c r="I31" s="3" t="s">
        <v>18</v>
      </c>
      <c r="J31" s="3"/>
    </row>
    <row r="32" spans="1:10" ht="12.75">
      <c r="A32" s="3"/>
      <c r="B32" s="3">
        <v>19</v>
      </c>
      <c r="C32" s="3"/>
      <c r="D32" s="3"/>
      <c r="E32" s="3"/>
      <c r="F32" s="3"/>
      <c r="G32" s="3"/>
      <c r="H32" s="3"/>
      <c r="I32" s="3" t="s">
        <v>18</v>
      </c>
      <c r="J32" s="3"/>
    </row>
    <row r="33" spans="1:10" ht="12.75">
      <c r="A33" s="3"/>
      <c r="B33" s="3">
        <v>20</v>
      </c>
      <c r="C33" s="3"/>
      <c r="D33" s="3"/>
      <c r="E33" s="3"/>
      <c r="F33" s="3"/>
      <c r="G33" s="3"/>
      <c r="H33" s="3"/>
      <c r="I33" s="3" t="s">
        <v>46</v>
      </c>
      <c r="J33" s="3"/>
    </row>
    <row r="34" spans="1:10" ht="12.75">
      <c r="A34" s="3"/>
      <c r="B34" s="3">
        <v>21</v>
      </c>
      <c r="C34" s="3"/>
      <c r="D34" s="3"/>
      <c r="E34" s="3"/>
      <c r="F34" s="3"/>
      <c r="G34" s="3"/>
      <c r="H34" s="3"/>
      <c r="I34" s="3" t="s">
        <v>11</v>
      </c>
      <c r="J3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J37"/>
  <sheetViews>
    <sheetView workbookViewId="0" topLeftCell="E8">
      <selection activeCell="B1" sqref="B1:B16384"/>
      <selection activeCell="E11" sqref="E11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82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/>
      <c r="B5" s="3">
        <v>2</v>
      </c>
      <c r="C5" s="3"/>
      <c r="D5" s="3"/>
      <c r="E5" s="3"/>
      <c r="F5" s="3"/>
      <c r="G5" s="3"/>
      <c r="H5" s="3"/>
      <c r="I5" s="3" t="s">
        <v>11</v>
      </c>
      <c r="J5" s="3"/>
    </row>
    <row r="6" spans="1:10" ht="12.75">
      <c r="A6" s="3"/>
      <c r="B6" s="3">
        <v>3</v>
      </c>
      <c r="C6" s="3"/>
      <c r="D6" s="3"/>
      <c r="E6" s="3"/>
      <c r="F6" s="3"/>
      <c r="G6" s="3"/>
      <c r="H6" s="3"/>
      <c r="I6" s="3" t="s">
        <v>46</v>
      </c>
      <c r="J6" s="3"/>
    </row>
    <row r="7" spans="1:10" ht="12.75">
      <c r="A7" s="3"/>
      <c r="B7" s="3">
        <v>4</v>
      </c>
      <c r="C7" s="3"/>
      <c r="D7" s="3"/>
      <c r="E7" s="3"/>
      <c r="F7" s="3"/>
      <c r="G7" s="3"/>
      <c r="H7" s="3"/>
      <c r="I7" s="3" t="s">
        <v>18</v>
      </c>
      <c r="J7" s="3"/>
    </row>
    <row r="8" spans="1:10" ht="12.75">
      <c r="A8" s="3"/>
      <c r="B8" s="3">
        <v>5</v>
      </c>
      <c r="C8" s="3"/>
      <c r="D8" s="3"/>
      <c r="E8" s="3"/>
      <c r="F8" s="3"/>
      <c r="G8" s="3"/>
      <c r="H8" s="3"/>
      <c r="I8" s="3" t="s">
        <v>18</v>
      </c>
      <c r="J8" s="3"/>
    </row>
    <row r="9" spans="1:10" ht="12.75">
      <c r="A9" s="3"/>
      <c r="B9" s="3">
        <v>6</v>
      </c>
      <c r="C9" s="3"/>
      <c r="D9" s="3"/>
      <c r="E9" s="3"/>
      <c r="F9" s="3"/>
      <c r="G9" s="3"/>
      <c r="H9" s="3"/>
      <c r="I9" s="3" t="s">
        <v>18</v>
      </c>
      <c r="J9" s="3"/>
    </row>
    <row r="10" spans="1:10" ht="12.75">
      <c r="A10" s="3"/>
      <c r="B10" s="3">
        <v>7</v>
      </c>
      <c r="C10" s="3"/>
      <c r="D10" s="3"/>
      <c r="E10" s="3"/>
      <c r="F10" s="3"/>
      <c r="G10" s="3">
        <v>1</v>
      </c>
      <c r="H10" s="3">
        <v>40</v>
      </c>
      <c r="I10" s="3"/>
      <c r="J10" s="3"/>
    </row>
    <row r="11" spans="1:10" ht="12.75">
      <c r="A11" s="3">
        <v>1070</v>
      </c>
      <c r="B11" s="3">
        <v>8</v>
      </c>
      <c r="C11" s="3" t="s">
        <v>34</v>
      </c>
      <c r="D11" s="3">
        <v>2</v>
      </c>
      <c r="E11" s="3">
        <v>12</v>
      </c>
      <c r="F11" s="3" t="s">
        <v>62</v>
      </c>
      <c r="G11" s="3">
        <v>4</v>
      </c>
      <c r="H11" s="3">
        <f>H12</f>
        <v>88</v>
      </c>
      <c r="I11" s="3"/>
      <c r="J11" s="3" t="s">
        <v>15</v>
      </c>
    </row>
    <row r="12" spans="1:10" ht="12.75">
      <c r="A12" s="3">
        <f>A13+1</f>
        <v>70</v>
      </c>
      <c r="B12" s="3">
        <v>8</v>
      </c>
      <c r="C12" s="3" t="s">
        <v>36</v>
      </c>
      <c r="D12" s="3">
        <v>1</v>
      </c>
      <c r="E12" s="3">
        <f>E15+1</f>
        <v>20</v>
      </c>
      <c r="F12" s="3" t="s">
        <v>62</v>
      </c>
      <c r="G12" s="3">
        <v>4</v>
      </c>
      <c r="H12" s="3">
        <f>MOD(H15+12,192)</f>
        <v>88</v>
      </c>
      <c r="I12" s="3"/>
      <c r="J12" s="3">
        <f>J23+1</f>
        <v>217</v>
      </c>
    </row>
    <row r="13" spans="1:10" ht="12.75">
      <c r="A13" s="3">
        <f>A14+1</f>
        <v>69</v>
      </c>
      <c r="B13" s="3">
        <v>8</v>
      </c>
      <c r="C13" s="3" t="s">
        <v>64</v>
      </c>
      <c r="D13" s="3">
        <v>1</v>
      </c>
      <c r="E13" s="3">
        <f>E16+1</f>
        <v>20</v>
      </c>
      <c r="F13" s="3" t="s">
        <v>61</v>
      </c>
      <c r="G13" s="3">
        <v>4</v>
      </c>
      <c r="H13" s="3">
        <f>MOD(H16+12,192)</f>
        <v>84</v>
      </c>
      <c r="I13" s="3"/>
      <c r="J13" s="3" t="s">
        <v>16</v>
      </c>
    </row>
    <row r="14" spans="1:10" ht="12.75">
      <c r="A14" s="3">
        <f>A15+1</f>
        <v>68</v>
      </c>
      <c r="B14" s="3">
        <v>9</v>
      </c>
      <c r="C14" s="3" t="s">
        <v>36</v>
      </c>
      <c r="D14" s="3">
        <v>1</v>
      </c>
      <c r="E14" s="3">
        <f>E17+1</f>
        <v>20</v>
      </c>
      <c r="F14" s="3" t="s">
        <v>60</v>
      </c>
      <c r="G14" s="3">
        <v>4</v>
      </c>
      <c r="H14" s="3">
        <f>H15+4</f>
        <v>80</v>
      </c>
      <c r="I14" s="3"/>
      <c r="J14" s="3" t="s">
        <v>16</v>
      </c>
    </row>
    <row r="15" spans="1:10" ht="12.75">
      <c r="A15" s="3">
        <f>A16+1</f>
        <v>67</v>
      </c>
      <c r="B15" s="3">
        <v>9</v>
      </c>
      <c r="C15" s="3" t="s">
        <v>64</v>
      </c>
      <c r="D15" s="3">
        <v>1</v>
      </c>
      <c r="E15" s="3">
        <f>E17</f>
        <v>19</v>
      </c>
      <c r="F15" s="3" t="s">
        <v>62</v>
      </c>
      <c r="G15" s="3">
        <v>4</v>
      </c>
      <c r="H15" s="3">
        <f>H16+4</f>
        <v>76</v>
      </c>
      <c r="I15" s="3"/>
      <c r="J15" s="3" t="s">
        <v>16</v>
      </c>
    </row>
    <row r="16" spans="1:10" ht="12.75">
      <c r="A16" s="3">
        <f>A17+1</f>
        <v>66</v>
      </c>
      <c r="B16" s="3">
        <v>10</v>
      </c>
      <c r="C16" s="3" t="s">
        <v>36</v>
      </c>
      <c r="D16" s="3">
        <v>1</v>
      </c>
      <c r="E16" s="3">
        <f>E17</f>
        <v>19</v>
      </c>
      <c r="F16" s="3" t="s">
        <v>61</v>
      </c>
      <c r="G16" s="3">
        <v>4</v>
      </c>
      <c r="H16" s="3">
        <f>(A16-48)*4</f>
        <v>72</v>
      </c>
      <c r="I16" s="3"/>
      <c r="J16" s="3" t="s">
        <v>16</v>
      </c>
    </row>
    <row r="17" spans="1:10" ht="12.75">
      <c r="A17" s="3">
        <f>(E32-13)*3+47</f>
        <v>65</v>
      </c>
      <c r="B17" s="3">
        <v>10</v>
      </c>
      <c r="C17" s="3" t="s">
        <v>64</v>
      </c>
      <c r="D17" s="3">
        <v>1</v>
      </c>
      <c r="E17" s="3">
        <f>E32</f>
        <v>19</v>
      </c>
      <c r="F17" s="3" t="s">
        <v>60</v>
      </c>
      <c r="G17" s="3">
        <v>4</v>
      </c>
      <c r="H17" s="3">
        <f>H16-4</f>
        <v>68</v>
      </c>
      <c r="I17" s="3"/>
      <c r="J17" s="3" t="s">
        <v>17</v>
      </c>
    </row>
    <row r="18" spans="1:10" ht="12.75">
      <c r="A18" s="3"/>
      <c r="B18" s="3">
        <v>11</v>
      </c>
      <c r="C18" s="3"/>
      <c r="D18" s="3"/>
      <c r="E18" s="3"/>
      <c r="F18" s="3"/>
      <c r="G18" s="3">
        <v>5</v>
      </c>
      <c r="H18" s="3">
        <f>H19+8</f>
        <v>112</v>
      </c>
      <c r="I18" s="3"/>
      <c r="J18" s="3"/>
    </row>
    <row r="19" spans="1:10" ht="12.75">
      <c r="A19" s="3"/>
      <c r="B19" s="3">
        <v>12</v>
      </c>
      <c r="C19" s="3"/>
      <c r="D19" s="3"/>
      <c r="E19" s="3"/>
      <c r="F19" s="3"/>
      <c r="G19" s="3">
        <v>5</v>
      </c>
      <c r="H19" s="3">
        <f>H21+16</f>
        <v>104</v>
      </c>
      <c r="I19" s="3"/>
      <c r="J19" s="3"/>
    </row>
    <row r="20" spans="1:10" ht="12.75">
      <c r="A20" s="3"/>
      <c r="B20" s="3">
        <v>13</v>
      </c>
      <c r="C20" s="3"/>
      <c r="D20" s="3"/>
      <c r="E20" s="3"/>
      <c r="F20" s="3" t="s">
        <v>10</v>
      </c>
      <c r="G20" s="3">
        <v>5</v>
      </c>
      <c r="H20" s="3">
        <f>H21+8</f>
        <v>96</v>
      </c>
      <c r="I20" s="3"/>
      <c r="J20" s="3"/>
    </row>
    <row r="21" spans="1:10" ht="12.75">
      <c r="A21" s="3"/>
      <c r="B21" s="3">
        <v>14</v>
      </c>
      <c r="C21" s="3"/>
      <c r="D21" s="3"/>
      <c r="E21" s="3"/>
      <c r="F21" s="3"/>
      <c r="G21" s="3">
        <v>5</v>
      </c>
      <c r="H21" s="3">
        <v>88</v>
      </c>
      <c r="I21" s="3"/>
      <c r="J21" s="3"/>
    </row>
    <row r="22" spans="1:10" ht="12.75">
      <c r="A22" s="3">
        <v>1254</v>
      </c>
      <c r="B22" s="3">
        <v>15</v>
      </c>
      <c r="C22" s="3" t="s">
        <v>34</v>
      </c>
      <c r="D22" s="3">
        <v>2</v>
      </c>
      <c r="E22" s="3">
        <v>12</v>
      </c>
      <c r="F22" s="3" t="s">
        <v>59</v>
      </c>
      <c r="G22" s="3">
        <v>8</v>
      </c>
      <c r="H22" s="3">
        <f>(A22-216)*4</f>
        <v>4152</v>
      </c>
      <c r="I22" s="3"/>
      <c r="J22" s="3" t="s">
        <v>15</v>
      </c>
    </row>
    <row r="23" spans="1:10" ht="12.75">
      <c r="A23" s="3">
        <f aca="true" t="shared" si="0" ref="A23:A30">A24+1</f>
        <v>254</v>
      </c>
      <c r="B23" s="3">
        <v>15</v>
      </c>
      <c r="C23" s="3" t="s">
        <v>36</v>
      </c>
      <c r="D23" s="3">
        <v>1</v>
      </c>
      <c r="E23" s="3">
        <f>E28+1</f>
        <v>20</v>
      </c>
      <c r="F23" s="3" t="s">
        <v>59</v>
      </c>
      <c r="G23" s="3">
        <v>8</v>
      </c>
      <c r="H23" s="3">
        <f aca="true" t="shared" si="1" ref="H23:H31">(A23-216)*4</f>
        <v>152</v>
      </c>
      <c r="I23" s="3"/>
      <c r="J23" s="3">
        <f>(A31-216)/5+210</f>
        <v>216</v>
      </c>
    </row>
    <row r="24" spans="1:10" ht="12.75">
      <c r="A24" s="3">
        <f t="shared" si="0"/>
        <v>253</v>
      </c>
      <c r="B24" s="3">
        <v>15</v>
      </c>
      <c r="C24" s="3" t="s">
        <v>64</v>
      </c>
      <c r="D24" s="3">
        <v>1</v>
      </c>
      <c r="E24" s="3">
        <f>E29+1</f>
        <v>20</v>
      </c>
      <c r="F24" s="3" t="s">
        <v>58</v>
      </c>
      <c r="G24" s="3">
        <v>8</v>
      </c>
      <c r="H24" s="3">
        <f t="shared" si="1"/>
        <v>148</v>
      </c>
      <c r="I24" s="3"/>
      <c r="J24" s="3" t="s">
        <v>16</v>
      </c>
    </row>
    <row r="25" spans="1:10" ht="12.75">
      <c r="A25" s="3">
        <f t="shared" si="0"/>
        <v>252</v>
      </c>
      <c r="B25" s="3">
        <v>16</v>
      </c>
      <c r="C25" s="3" t="s">
        <v>36</v>
      </c>
      <c r="D25" s="3">
        <v>1</v>
      </c>
      <c r="E25" s="3">
        <f>E30+1</f>
        <v>20</v>
      </c>
      <c r="F25" s="3" t="s">
        <v>57</v>
      </c>
      <c r="G25" s="3">
        <v>8</v>
      </c>
      <c r="H25" s="3">
        <f t="shared" si="1"/>
        <v>144</v>
      </c>
      <c r="I25" s="3"/>
      <c r="J25" s="3" t="s">
        <v>16</v>
      </c>
    </row>
    <row r="26" spans="1:10" ht="12.75">
      <c r="A26" s="3">
        <f t="shared" si="0"/>
        <v>251</v>
      </c>
      <c r="B26" s="3">
        <v>16</v>
      </c>
      <c r="C26" s="3" t="s">
        <v>64</v>
      </c>
      <c r="D26" s="3">
        <v>1</v>
      </c>
      <c r="E26" s="3">
        <f>E31+1</f>
        <v>20</v>
      </c>
      <c r="F26" s="3" t="s">
        <v>56</v>
      </c>
      <c r="G26" s="3">
        <v>8</v>
      </c>
      <c r="H26" s="3">
        <f t="shared" si="1"/>
        <v>140</v>
      </c>
      <c r="I26" s="3"/>
      <c r="J26" s="3" t="s">
        <v>16</v>
      </c>
    </row>
    <row r="27" spans="1:10" ht="12.75">
      <c r="A27" s="3">
        <f t="shared" si="0"/>
        <v>250</v>
      </c>
      <c r="B27" s="3">
        <v>17</v>
      </c>
      <c r="C27" s="3" t="s">
        <v>36</v>
      </c>
      <c r="D27" s="3">
        <v>1</v>
      </c>
      <c r="E27" s="3">
        <f>E32+1</f>
        <v>20</v>
      </c>
      <c r="F27" s="3" t="s">
        <v>55</v>
      </c>
      <c r="G27" s="3">
        <v>8</v>
      </c>
      <c r="H27" s="3">
        <f t="shared" si="1"/>
        <v>136</v>
      </c>
      <c r="I27" s="3"/>
      <c r="J27" s="3" t="s">
        <v>16</v>
      </c>
    </row>
    <row r="28" spans="1:10" ht="12.75">
      <c r="A28" s="3">
        <f t="shared" si="0"/>
        <v>249</v>
      </c>
      <c r="B28" s="3">
        <v>17</v>
      </c>
      <c r="C28" s="3" t="s">
        <v>64</v>
      </c>
      <c r="D28" s="3">
        <v>1</v>
      </c>
      <c r="E28" s="3">
        <f>E30</f>
        <v>19</v>
      </c>
      <c r="F28" s="3" t="s">
        <v>59</v>
      </c>
      <c r="G28" s="3">
        <v>8</v>
      </c>
      <c r="H28" s="3">
        <f t="shared" si="1"/>
        <v>132</v>
      </c>
      <c r="I28" s="3"/>
      <c r="J28" s="3" t="s">
        <v>16</v>
      </c>
    </row>
    <row r="29" spans="1:10" ht="12.75">
      <c r="A29" s="3">
        <f t="shared" si="0"/>
        <v>248</v>
      </c>
      <c r="B29" s="3">
        <v>18</v>
      </c>
      <c r="C29" s="3" t="s">
        <v>36</v>
      </c>
      <c r="D29" s="3">
        <v>1</v>
      </c>
      <c r="E29" s="3">
        <f>E30</f>
        <v>19</v>
      </c>
      <c r="F29" s="3" t="s">
        <v>58</v>
      </c>
      <c r="G29" s="3">
        <v>8</v>
      </c>
      <c r="H29" s="3">
        <f t="shared" si="1"/>
        <v>128</v>
      </c>
      <c r="I29" s="3"/>
      <c r="J29" s="3" t="s">
        <v>16</v>
      </c>
    </row>
    <row r="30" spans="1:10" ht="12.75">
      <c r="A30" s="3">
        <f t="shared" si="0"/>
        <v>247</v>
      </c>
      <c r="B30" s="3">
        <v>18</v>
      </c>
      <c r="C30" s="3" t="s">
        <v>64</v>
      </c>
      <c r="D30" s="3">
        <v>1</v>
      </c>
      <c r="E30" s="3">
        <f>E32</f>
        <v>19</v>
      </c>
      <c r="F30" s="3" t="s">
        <v>57</v>
      </c>
      <c r="G30" s="3">
        <v>8</v>
      </c>
      <c r="H30" s="3">
        <f t="shared" si="1"/>
        <v>124</v>
      </c>
      <c r="I30" s="3"/>
      <c r="J30" s="3" t="s">
        <v>16</v>
      </c>
    </row>
    <row r="31" spans="1:10" ht="12.75">
      <c r="A31" s="3">
        <f>A32+1</f>
        <v>246</v>
      </c>
      <c r="B31" s="3">
        <v>19</v>
      </c>
      <c r="C31" s="3" t="s">
        <v>36</v>
      </c>
      <c r="D31" s="3">
        <v>1</v>
      </c>
      <c r="E31" s="3">
        <f>E32</f>
        <v>19</v>
      </c>
      <c r="F31" s="3" t="s">
        <v>56</v>
      </c>
      <c r="G31" s="3">
        <v>8</v>
      </c>
      <c r="H31" s="3">
        <f t="shared" si="1"/>
        <v>120</v>
      </c>
      <c r="I31" s="3"/>
      <c r="J31" s="3" t="s">
        <v>16</v>
      </c>
    </row>
    <row r="32" spans="1:10" ht="12.75">
      <c r="A32" s="3">
        <f>MOD((E32-13)*5+119,120)+216</f>
        <v>245</v>
      </c>
      <c r="B32" s="3">
        <v>19</v>
      </c>
      <c r="C32" s="3" t="s">
        <v>64</v>
      </c>
      <c r="D32" s="3">
        <v>1</v>
      </c>
      <c r="E32" s="3">
        <v>19</v>
      </c>
      <c r="F32" s="3" t="s">
        <v>55</v>
      </c>
      <c r="G32" s="3">
        <v>8</v>
      </c>
      <c r="H32" s="3">
        <f>(A32-216)*4</f>
        <v>116</v>
      </c>
      <c r="I32" s="3"/>
      <c r="J32" s="3" t="s">
        <v>17</v>
      </c>
    </row>
    <row r="33" spans="1:10" ht="12.75">
      <c r="A33" s="3">
        <v>5014</v>
      </c>
      <c r="B33" s="3">
        <v>20</v>
      </c>
      <c r="C33" s="3" t="s">
        <v>34</v>
      </c>
      <c r="D33" s="3">
        <v>2</v>
      </c>
      <c r="E33" s="3">
        <v>3</v>
      </c>
      <c r="F33" s="3" t="s">
        <v>54</v>
      </c>
      <c r="G33" s="3" t="s">
        <v>79</v>
      </c>
      <c r="H33" s="3">
        <f>H34</f>
        <v>56</v>
      </c>
      <c r="I33" s="3"/>
      <c r="J33" s="3" t="s">
        <v>15</v>
      </c>
    </row>
    <row r="34" spans="1:10" ht="12.75">
      <c r="A34" s="3">
        <f>A35+1</f>
        <v>4014</v>
      </c>
      <c r="B34" s="3">
        <v>20</v>
      </c>
      <c r="C34" s="3" t="s">
        <v>36</v>
      </c>
      <c r="D34" s="3">
        <v>1</v>
      </c>
      <c r="E34" s="3">
        <f>E37+1</f>
        <v>11</v>
      </c>
      <c r="F34" s="3" t="s">
        <v>54</v>
      </c>
      <c r="G34" s="3" t="s">
        <v>79</v>
      </c>
      <c r="H34" s="3">
        <f>MOD(H37+12,192)</f>
        <v>56</v>
      </c>
      <c r="I34" s="3"/>
      <c r="J34" s="3">
        <f>J37+2</f>
        <v>29</v>
      </c>
    </row>
    <row r="35" spans="1:10" ht="12.75">
      <c r="A35" s="3">
        <f>A36+1</f>
        <v>4013</v>
      </c>
      <c r="B35" s="3">
        <v>20</v>
      </c>
      <c r="C35" s="3" t="s">
        <v>64</v>
      </c>
      <c r="D35" s="3">
        <v>1</v>
      </c>
      <c r="E35" s="3">
        <f>E37+1</f>
        <v>11</v>
      </c>
      <c r="F35" s="3" t="s">
        <v>53</v>
      </c>
      <c r="G35" s="3" t="s">
        <v>79</v>
      </c>
      <c r="H35" s="3">
        <f>MOD(H37+8,192)</f>
        <v>52</v>
      </c>
      <c r="I35" s="3"/>
      <c r="J35" s="3">
        <f>J37+2</f>
        <v>29</v>
      </c>
    </row>
    <row r="36" spans="1:10" ht="12.75">
      <c r="A36" s="3">
        <f>A37+1</f>
        <v>4012</v>
      </c>
      <c r="B36" s="3">
        <v>21</v>
      </c>
      <c r="C36" s="3" t="s">
        <v>36</v>
      </c>
      <c r="D36" s="3">
        <v>1</v>
      </c>
      <c r="E36" s="3">
        <f>E37</f>
        <v>10</v>
      </c>
      <c r="F36" s="3" t="s">
        <v>54</v>
      </c>
      <c r="G36" s="3" t="s">
        <v>79</v>
      </c>
      <c r="H36" s="3">
        <f>MOD(H37+4,192)</f>
        <v>48</v>
      </c>
      <c r="I36" s="3"/>
      <c r="J36" s="3">
        <f>J37</f>
        <v>27</v>
      </c>
    </row>
    <row r="37" spans="1:10" ht="12.75">
      <c r="A37" s="3">
        <f>(E37-4)*2+3999</f>
        <v>4011</v>
      </c>
      <c r="B37" s="3">
        <v>21</v>
      </c>
      <c r="C37" s="3" t="s">
        <v>64</v>
      </c>
      <c r="D37" s="3">
        <v>1</v>
      </c>
      <c r="E37" s="3">
        <v>10</v>
      </c>
      <c r="F37" s="3" t="s">
        <v>53</v>
      </c>
      <c r="G37" s="3" t="s">
        <v>79</v>
      </c>
      <c r="H37" s="3">
        <f>(A37-4000)*4</f>
        <v>44</v>
      </c>
      <c r="I37" s="3"/>
      <c r="J37" s="3">
        <f>(A36-4000)/4*5+12</f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J37"/>
  <sheetViews>
    <sheetView workbookViewId="0" topLeftCell="A29">
      <selection activeCell="I19" sqref="I19"/>
      <selection activeCell="A33" sqref="A33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83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/>
      <c r="B5" s="3">
        <v>2</v>
      </c>
      <c r="C5" s="3"/>
      <c r="D5" s="3"/>
      <c r="E5" s="3"/>
      <c r="F5" s="3"/>
      <c r="G5" s="3"/>
      <c r="H5" s="3"/>
      <c r="I5" s="3" t="s">
        <v>11</v>
      </c>
      <c r="J5" s="3"/>
    </row>
    <row r="6" spans="1:10" ht="12.75">
      <c r="A6" s="3"/>
      <c r="B6" s="3">
        <v>3</v>
      </c>
      <c r="C6" s="3"/>
      <c r="D6" s="3"/>
      <c r="E6" s="3"/>
      <c r="F6" s="3"/>
      <c r="G6" s="3"/>
      <c r="H6" s="3"/>
      <c r="I6" s="3" t="s">
        <v>46</v>
      </c>
      <c r="J6" s="3"/>
    </row>
    <row r="7" spans="1:10" ht="12.75">
      <c r="A7" s="3"/>
      <c r="B7" s="3">
        <v>4</v>
      </c>
      <c r="C7" s="3"/>
      <c r="D7" s="3"/>
      <c r="E7" s="3"/>
      <c r="F7" s="3"/>
      <c r="G7" s="3"/>
      <c r="H7" s="3"/>
      <c r="I7" s="3" t="s">
        <v>18</v>
      </c>
      <c r="J7" s="3"/>
    </row>
    <row r="8" spans="1:10" ht="12.75">
      <c r="A8" s="3"/>
      <c r="B8" s="3">
        <v>5</v>
      </c>
      <c r="C8" s="3"/>
      <c r="D8" s="3"/>
      <c r="E8" s="3"/>
      <c r="F8" s="3"/>
      <c r="G8" s="3"/>
      <c r="H8" s="3"/>
      <c r="I8" s="3" t="s">
        <v>18</v>
      </c>
      <c r="J8" s="3"/>
    </row>
    <row r="9" spans="1:10" ht="12.75">
      <c r="A9" s="3"/>
      <c r="B9" s="3">
        <v>6</v>
      </c>
      <c r="C9" s="3"/>
      <c r="D9" s="3"/>
      <c r="E9" s="3"/>
      <c r="F9" s="3"/>
      <c r="G9" s="3">
        <v>1</v>
      </c>
      <c r="H9" s="3">
        <f>H10+8</f>
        <v>56</v>
      </c>
      <c r="I9" s="3"/>
      <c r="J9" s="3"/>
    </row>
    <row r="10" spans="1:10" ht="12.75">
      <c r="A10" s="3"/>
      <c r="B10" s="3">
        <v>7</v>
      </c>
      <c r="C10" s="3"/>
      <c r="D10" s="3"/>
      <c r="E10" s="3"/>
      <c r="F10" s="3"/>
      <c r="G10" s="3">
        <v>1</v>
      </c>
      <c r="H10" s="3">
        <v>48</v>
      </c>
      <c r="I10" s="3"/>
      <c r="J10" s="3"/>
    </row>
    <row r="11" spans="1:10" ht="12.75">
      <c r="A11" s="3">
        <f>A12+1</f>
        <v>76</v>
      </c>
      <c r="B11" s="3">
        <v>8</v>
      </c>
      <c r="C11" s="3" t="s">
        <v>36</v>
      </c>
      <c r="D11" s="3">
        <v>2</v>
      </c>
      <c r="E11" s="3">
        <f>E14+1</f>
        <v>14</v>
      </c>
      <c r="F11" s="3" t="s">
        <v>62</v>
      </c>
      <c r="G11" s="3">
        <v>4</v>
      </c>
      <c r="H11" s="3">
        <f>MOD(H14+12,192)</f>
        <v>112</v>
      </c>
      <c r="I11" s="3"/>
      <c r="J11" s="3">
        <f>J22+1</f>
        <v>219</v>
      </c>
    </row>
    <row r="12" spans="1:10" ht="12.75">
      <c r="A12" s="3">
        <f>A13+1</f>
        <v>75</v>
      </c>
      <c r="B12" s="3">
        <v>8</v>
      </c>
      <c r="C12" s="3" t="s">
        <v>64</v>
      </c>
      <c r="D12" s="3">
        <v>2</v>
      </c>
      <c r="E12" s="3">
        <f>E15+1</f>
        <v>14</v>
      </c>
      <c r="F12" s="3" t="s">
        <v>61</v>
      </c>
      <c r="G12" s="3">
        <v>4</v>
      </c>
      <c r="H12" s="3">
        <f>MOD(H15+12,192)</f>
        <v>108</v>
      </c>
      <c r="I12" s="3"/>
      <c r="J12" s="3" t="s">
        <v>16</v>
      </c>
    </row>
    <row r="13" spans="1:10" ht="12.75">
      <c r="A13" s="3">
        <f>A14+1</f>
        <v>74</v>
      </c>
      <c r="B13" s="3">
        <v>9</v>
      </c>
      <c r="C13" s="3" t="s">
        <v>36</v>
      </c>
      <c r="D13" s="3">
        <v>2</v>
      </c>
      <c r="E13" s="3">
        <f>E16+1</f>
        <v>14</v>
      </c>
      <c r="F13" s="3" t="s">
        <v>60</v>
      </c>
      <c r="G13" s="3">
        <v>4</v>
      </c>
      <c r="H13" s="3">
        <f>H14+4</f>
        <v>104</v>
      </c>
      <c r="I13" s="3"/>
      <c r="J13" s="3" t="s">
        <v>16</v>
      </c>
    </row>
    <row r="14" spans="1:10" ht="12.75">
      <c r="A14" s="3">
        <f>A15+1</f>
        <v>73</v>
      </c>
      <c r="B14" s="3">
        <v>9</v>
      </c>
      <c r="C14" s="3" t="s">
        <v>64</v>
      </c>
      <c r="D14" s="3">
        <v>2</v>
      </c>
      <c r="E14" s="3">
        <f>E16</f>
        <v>13</v>
      </c>
      <c r="F14" s="3" t="s">
        <v>62</v>
      </c>
      <c r="G14" s="3">
        <v>4</v>
      </c>
      <c r="H14" s="3">
        <f>H15+4</f>
        <v>100</v>
      </c>
      <c r="I14" s="3"/>
      <c r="J14" s="3" t="s">
        <v>16</v>
      </c>
    </row>
    <row r="15" spans="1:10" ht="12.75">
      <c r="A15" s="3">
        <f>A16+1</f>
        <v>72</v>
      </c>
      <c r="B15" s="3">
        <v>10</v>
      </c>
      <c r="C15" s="3" t="s">
        <v>34</v>
      </c>
      <c r="D15" s="3">
        <v>2</v>
      </c>
      <c r="E15" s="3">
        <f>E16</f>
        <v>13</v>
      </c>
      <c r="F15" s="3" t="s">
        <v>61</v>
      </c>
      <c r="G15" s="3">
        <v>4</v>
      </c>
      <c r="H15" s="3">
        <f>(A15-48)*4</f>
        <v>96</v>
      </c>
      <c r="I15" s="3"/>
      <c r="J15" s="3" t="s">
        <v>16</v>
      </c>
    </row>
    <row r="16" spans="1:10" ht="12.75">
      <c r="A16" s="3">
        <f>(E30-13)*3+71</f>
        <v>71</v>
      </c>
      <c r="B16" s="3">
        <v>10</v>
      </c>
      <c r="C16" s="3" t="s">
        <v>35</v>
      </c>
      <c r="D16" s="3">
        <v>2</v>
      </c>
      <c r="E16" s="3">
        <f>E31</f>
        <v>13</v>
      </c>
      <c r="F16" s="3" t="s">
        <v>60</v>
      </c>
      <c r="G16" s="3">
        <v>4</v>
      </c>
      <c r="H16" s="3">
        <f>H15-4</f>
        <v>92</v>
      </c>
      <c r="I16" s="3"/>
      <c r="J16" s="3" t="s">
        <v>17</v>
      </c>
    </row>
    <row r="17" spans="1:10" ht="12.75">
      <c r="A17" s="3">
        <v>1071</v>
      </c>
      <c r="B17" s="3">
        <v>10</v>
      </c>
      <c r="C17" s="3" t="s">
        <v>64</v>
      </c>
      <c r="D17" s="3">
        <v>1</v>
      </c>
      <c r="E17" s="3">
        <v>21</v>
      </c>
      <c r="F17" s="3" t="s">
        <v>60</v>
      </c>
      <c r="G17" s="3">
        <v>4</v>
      </c>
      <c r="H17" s="3">
        <f>H16</f>
        <v>92</v>
      </c>
      <c r="I17" s="3"/>
      <c r="J17" s="3" t="s">
        <v>15</v>
      </c>
    </row>
    <row r="18" spans="1:10" ht="12.75">
      <c r="A18" s="3"/>
      <c r="B18" s="3">
        <v>11</v>
      </c>
      <c r="C18" s="3"/>
      <c r="D18" s="3"/>
      <c r="E18" s="3"/>
      <c r="F18" s="3"/>
      <c r="G18" s="3"/>
      <c r="H18" s="3"/>
      <c r="I18" s="3" t="s">
        <v>18</v>
      </c>
      <c r="J18" s="3"/>
    </row>
    <row r="19" spans="1:10" ht="12.75">
      <c r="A19" s="3"/>
      <c r="B19" s="3">
        <v>12</v>
      </c>
      <c r="C19" s="3"/>
      <c r="D19" s="3"/>
      <c r="E19" s="3"/>
      <c r="F19" s="3"/>
      <c r="G19" s="3">
        <v>5</v>
      </c>
      <c r="H19" s="3">
        <f>H21+16</f>
        <v>136</v>
      </c>
      <c r="I19" s="3"/>
      <c r="J19" s="3"/>
    </row>
    <row r="20" spans="1:10" ht="12.75">
      <c r="A20" s="3"/>
      <c r="B20" s="3">
        <v>13</v>
      </c>
      <c r="C20" s="3"/>
      <c r="D20" s="3"/>
      <c r="E20" s="3"/>
      <c r="F20" s="3" t="s">
        <v>10</v>
      </c>
      <c r="G20" s="3">
        <v>5</v>
      </c>
      <c r="H20" s="3">
        <f>H21+8</f>
        <v>128</v>
      </c>
      <c r="I20" s="3"/>
      <c r="J20" s="3"/>
    </row>
    <row r="21" spans="1:10" ht="12.75">
      <c r="A21" s="3"/>
      <c r="B21" s="3">
        <v>14</v>
      </c>
      <c r="C21" s="3"/>
      <c r="D21" s="3"/>
      <c r="E21" s="3"/>
      <c r="F21" s="3"/>
      <c r="G21" s="3">
        <v>5</v>
      </c>
      <c r="H21" s="3">
        <v>120</v>
      </c>
      <c r="I21" s="3"/>
      <c r="J21" s="3"/>
    </row>
    <row r="22" spans="1:10" ht="12.75">
      <c r="A22" s="3">
        <f aca="true" t="shared" si="0" ref="A22:A29">A23+1</f>
        <v>264</v>
      </c>
      <c r="B22" s="3">
        <v>15</v>
      </c>
      <c r="C22" s="3" t="s">
        <v>36</v>
      </c>
      <c r="D22" s="3">
        <v>2</v>
      </c>
      <c r="E22" s="3">
        <f>E27+1</f>
        <v>14</v>
      </c>
      <c r="F22" s="3" t="s">
        <v>59</v>
      </c>
      <c r="G22" s="3">
        <v>8</v>
      </c>
      <c r="H22" s="3">
        <f aca="true" t="shared" si="1" ref="H22:H30">(A22-216)*4</f>
        <v>192</v>
      </c>
      <c r="I22" s="3"/>
      <c r="J22" s="3">
        <f>(A30-216)/5+210</f>
        <v>218</v>
      </c>
    </row>
    <row r="23" spans="1:10" ht="12.75">
      <c r="A23" s="3">
        <f t="shared" si="0"/>
        <v>263</v>
      </c>
      <c r="B23" s="3">
        <v>15</v>
      </c>
      <c r="C23" s="3" t="s">
        <v>64</v>
      </c>
      <c r="D23" s="3">
        <v>2</v>
      </c>
      <c r="E23" s="3">
        <f>E28+1</f>
        <v>14</v>
      </c>
      <c r="F23" s="3" t="s">
        <v>58</v>
      </c>
      <c r="G23" s="3">
        <v>8</v>
      </c>
      <c r="H23" s="3">
        <f t="shared" si="1"/>
        <v>188</v>
      </c>
      <c r="I23" s="3"/>
      <c r="J23" s="3" t="s">
        <v>16</v>
      </c>
    </row>
    <row r="24" spans="1:10" ht="12.75">
      <c r="A24" s="3">
        <f t="shared" si="0"/>
        <v>262</v>
      </c>
      <c r="B24" s="3">
        <v>16</v>
      </c>
      <c r="C24" s="3" t="s">
        <v>36</v>
      </c>
      <c r="D24" s="3">
        <v>2</v>
      </c>
      <c r="E24" s="3">
        <f>E29+1</f>
        <v>14</v>
      </c>
      <c r="F24" s="3" t="s">
        <v>57</v>
      </c>
      <c r="G24" s="3">
        <v>8</v>
      </c>
      <c r="H24" s="3">
        <f t="shared" si="1"/>
        <v>184</v>
      </c>
      <c r="I24" s="3"/>
      <c r="J24" s="3" t="s">
        <v>16</v>
      </c>
    </row>
    <row r="25" spans="1:10" ht="12.75">
      <c r="A25" s="3">
        <f t="shared" si="0"/>
        <v>261</v>
      </c>
      <c r="B25" s="3">
        <v>16</v>
      </c>
      <c r="C25" s="3" t="s">
        <v>64</v>
      </c>
      <c r="D25" s="3">
        <v>2</v>
      </c>
      <c r="E25" s="3">
        <f>E30+1</f>
        <v>14</v>
      </c>
      <c r="F25" s="3" t="s">
        <v>56</v>
      </c>
      <c r="G25" s="3">
        <v>8</v>
      </c>
      <c r="H25" s="3">
        <f t="shared" si="1"/>
        <v>180</v>
      </c>
      <c r="I25" s="3"/>
      <c r="J25" s="3" t="s">
        <v>16</v>
      </c>
    </row>
    <row r="26" spans="1:10" ht="12.75">
      <c r="A26" s="3">
        <f t="shared" si="0"/>
        <v>260</v>
      </c>
      <c r="B26" s="3">
        <v>17</v>
      </c>
      <c r="C26" s="3" t="s">
        <v>36</v>
      </c>
      <c r="D26" s="3">
        <v>2</v>
      </c>
      <c r="E26" s="3">
        <f>E31+1</f>
        <v>14</v>
      </c>
      <c r="F26" s="3" t="s">
        <v>55</v>
      </c>
      <c r="G26" s="3">
        <v>8</v>
      </c>
      <c r="H26" s="3">
        <f t="shared" si="1"/>
        <v>176</v>
      </c>
      <c r="I26" s="3"/>
      <c r="J26" s="3" t="s">
        <v>16</v>
      </c>
    </row>
    <row r="27" spans="1:10" ht="12.75">
      <c r="A27" s="3">
        <f t="shared" si="0"/>
        <v>259</v>
      </c>
      <c r="B27" s="3">
        <v>17</v>
      </c>
      <c r="C27" s="3" t="s">
        <v>64</v>
      </c>
      <c r="D27" s="3">
        <v>2</v>
      </c>
      <c r="E27" s="3">
        <f>E29</f>
        <v>13</v>
      </c>
      <c r="F27" s="3" t="s">
        <v>59</v>
      </c>
      <c r="G27" s="3">
        <v>8</v>
      </c>
      <c r="H27" s="3">
        <f t="shared" si="1"/>
        <v>172</v>
      </c>
      <c r="I27" s="3"/>
      <c r="J27" s="3" t="s">
        <v>16</v>
      </c>
    </row>
    <row r="28" spans="1:10" ht="12.75">
      <c r="A28" s="3">
        <f t="shared" si="0"/>
        <v>258</v>
      </c>
      <c r="B28" s="3">
        <v>18</v>
      </c>
      <c r="C28" s="3" t="s">
        <v>36</v>
      </c>
      <c r="D28" s="3">
        <v>2</v>
      </c>
      <c r="E28" s="3">
        <f>E29</f>
        <v>13</v>
      </c>
      <c r="F28" s="3" t="s">
        <v>58</v>
      </c>
      <c r="G28" s="3">
        <v>8</v>
      </c>
      <c r="H28" s="3">
        <f t="shared" si="1"/>
        <v>168</v>
      </c>
      <c r="I28" s="3"/>
      <c r="J28" s="3" t="s">
        <v>16</v>
      </c>
    </row>
    <row r="29" spans="1:10" ht="12.75">
      <c r="A29" s="3">
        <f t="shared" si="0"/>
        <v>257</v>
      </c>
      <c r="B29" s="3">
        <v>18</v>
      </c>
      <c r="C29" s="3" t="s">
        <v>64</v>
      </c>
      <c r="D29" s="3">
        <v>2</v>
      </c>
      <c r="E29" s="3">
        <f>E31</f>
        <v>13</v>
      </c>
      <c r="F29" s="3" t="s">
        <v>57</v>
      </c>
      <c r="G29" s="3">
        <v>8</v>
      </c>
      <c r="H29" s="3">
        <f t="shared" si="1"/>
        <v>164</v>
      </c>
      <c r="I29" s="3"/>
      <c r="J29" s="3" t="s">
        <v>16</v>
      </c>
    </row>
    <row r="30" spans="1:10" ht="12.75">
      <c r="A30" s="3">
        <f>A31+1</f>
        <v>256</v>
      </c>
      <c r="B30" s="3">
        <v>19</v>
      </c>
      <c r="C30" s="3" t="s">
        <v>34</v>
      </c>
      <c r="D30" s="3">
        <v>2</v>
      </c>
      <c r="E30" s="3">
        <f>E31</f>
        <v>13</v>
      </c>
      <c r="F30" s="3" t="s">
        <v>56</v>
      </c>
      <c r="G30" s="3">
        <v>8</v>
      </c>
      <c r="H30" s="3">
        <f t="shared" si="1"/>
        <v>160</v>
      </c>
      <c r="I30" s="3"/>
      <c r="J30" s="3" t="s">
        <v>16</v>
      </c>
    </row>
    <row r="31" spans="1:10" ht="12.75">
      <c r="A31" s="3">
        <f>(E31-13)+255</f>
        <v>255</v>
      </c>
      <c r="B31" s="3">
        <v>19</v>
      </c>
      <c r="C31" s="3" t="s">
        <v>35</v>
      </c>
      <c r="D31" s="3">
        <v>2</v>
      </c>
      <c r="E31" s="3">
        <v>13</v>
      </c>
      <c r="F31" s="3" t="s">
        <v>55</v>
      </c>
      <c r="G31" s="3">
        <v>8</v>
      </c>
      <c r="H31" s="3">
        <f>(A31-216)*4</f>
        <v>156</v>
      </c>
      <c r="I31" s="3"/>
      <c r="J31" s="3" t="s">
        <v>17</v>
      </c>
    </row>
    <row r="32" spans="1:10" ht="12.75">
      <c r="A32" s="3">
        <v>1255</v>
      </c>
      <c r="B32" s="3">
        <v>19</v>
      </c>
      <c r="C32" s="3" t="s">
        <v>64</v>
      </c>
      <c r="D32" s="3">
        <v>1</v>
      </c>
      <c r="E32" s="3">
        <v>21</v>
      </c>
      <c r="F32" s="3" t="s">
        <v>55</v>
      </c>
      <c r="G32" s="3">
        <v>8</v>
      </c>
      <c r="H32" s="3">
        <v>156</v>
      </c>
      <c r="I32" s="3"/>
      <c r="J32" s="3" t="s">
        <v>15</v>
      </c>
    </row>
    <row r="33" spans="1:10" ht="12.75">
      <c r="A33" s="3">
        <f>A34+1</f>
        <v>4018</v>
      </c>
      <c r="B33" s="3">
        <v>20</v>
      </c>
      <c r="C33" s="3" t="s">
        <v>36</v>
      </c>
      <c r="D33" s="3">
        <v>2</v>
      </c>
      <c r="E33" s="3">
        <f>E36+1</f>
        <v>5</v>
      </c>
      <c r="F33" s="3" t="s">
        <v>54</v>
      </c>
      <c r="G33" s="3" t="s">
        <v>79</v>
      </c>
      <c r="H33" s="3">
        <f>MOD(H36+12,192)</f>
        <v>72</v>
      </c>
      <c r="I33" s="3"/>
      <c r="J33" s="3">
        <f>J36+2</f>
        <v>34</v>
      </c>
    </row>
    <row r="34" spans="1:10" ht="12.75">
      <c r="A34" s="3">
        <f>A35+1</f>
        <v>4017</v>
      </c>
      <c r="B34" s="3">
        <v>20</v>
      </c>
      <c r="C34" s="3" t="s">
        <v>64</v>
      </c>
      <c r="D34" s="3">
        <v>2</v>
      </c>
      <c r="E34" s="3">
        <f>E36+1</f>
        <v>5</v>
      </c>
      <c r="F34" s="3" t="s">
        <v>53</v>
      </c>
      <c r="G34" s="3" t="s">
        <v>79</v>
      </c>
      <c r="H34" s="3">
        <f>MOD(H36+8,192)</f>
        <v>68</v>
      </c>
      <c r="I34" s="3"/>
      <c r="J34" s="3">
        <f>J36+2</f>
        <v>34</v>
      </c>
    </row>
    <row r="35" spans="1:10" ht="12.75">
      <c r="A35" s="3">
        <f>A36+1</f>
        <v>4016</v>
      </c>
      <c r="B35" s="3">
        <v>21</v>
      </c>
      <c r="C35" s="3" t="s">
        <v>34</v>
      </c>
      <c r="D35" s="3">
        <v>2</v>
      </c>
      <c r="E35" s="3">
        <f>E36</f>
        <v>4</v>
      </c>
      <c r="F35" s="3" t="s">
        <v>54</v>
      </c>
      <c r="G35" s="3" t="s">
        <v>79</v>
      </c>
      <c r="H35" s="3">
        <f>MOD(H36+4,192)</f>
        <v>64</v>
      </c>
      <c r="I35" s="3"/>
      <c r="J35" s="3">
        <f>J36</f>
        <v>32</v>
      </c>
    </row>
    <row r="36" spans="1:10" ht="12.75">
      <c r="A36" s="3">
        <f>(E36-4)*2+4015</f>
        <v>4015</v>
      </c>
      <c r="B36" s="3">
        <v>21</v>
      </c>
      <c r="C36" s="3" t="s">
        <v>35</v>
      </c>
      <c r="D36" s="3">
        <v>2</v>
      </c>
      <c r="E36" s="3">
        <v>4</v>
      </c>
      <c r="F36" s="3" t="s">
        <v>53</v>
      </c>
      <c r="G36" s="3" t="s">
        <v>79</v>
      </c>
      <c r="H36" s="3">
        <f>(A36-4000)*4</f>
        <v>60</v>
      </c>
      <c r="I36" s="3"/>
      <c r="J36" s="3">
        <f>(A35-4000)/4*5+12</f>
        <v>32</v>
      </c>
    </row>
    <row r="37" spans="1:10" ht="12.75">
      <c r="A37" s="3">
        <v>5015</v>
      </c>
      <c r="B37" s="3">
        <v>21</v>
      </c>
      <c r="C37" s="3" t="s">
        <v>64</v>
      </c>
      <c r="D37" s="3">
        <v>1</v>
      </c>
      <c r="E37" s="3">
        <v>12</v>
      </c>
      <c r="F37" s="3" t="s">
        <v>53</v>
      </c>
      <c r="G37" s="3" t="s">
        <v>79</v>
      </c>
      <c r="H37" s="3">
        <f>H36</f>
        <v>60</v>
      </c>
      <c r="I37" s="3"/>
      <c r="J37" s="3" t="s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J34"/>
  <sheetViews>
    <sheetView workbookViewId="0" topLeftCell="E1">
      <selection activeCell="A2" sqref="A2"/>
      <selection activeCell="E8" sqref="E8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85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/>
      <c r="B5" s="3">
        <v>2</v>
      </c>
      <c r="C5" s="3"/>
      <c r="D5" s="3"/>
      <c r="E5" s="3"/>
      <c r="F5" s="3"/>
      <c r="G5" s="3"/>
      <c r="H5" s="3"/>
      <c r="I5" s="3" t="s">
        <v>11</v>
      </c>
      <c r="J5" s="3"/>
    </row>
    <row r="6" spans="1:10" ht="12.75">
      <c r="A6" s="3"/>
      <c r="B6" s="3">
        <v>3</v>
      </c>
      <c r="C6" s="3"/>
      <c r="D6" s="3"/>
      <c r="E6" s="3"/>
      <c r="F6" s="3"/>
      <c r="G6" s="3"/>
      <c r="H6" s="3"/>
      <c r="I6" s="3" t="s">
        <v>46</v>
      </c>
      <c r="J6" s="3"/>
    </row>
    <row r="7" spans="1:10" ht="12.75">
      <c r="A7" s="3"/>
      <c r="B7" s="3">
        <v>4</v>
      </c>
      <c r="C7" s="3"/>
      <c r="D7" s="3"/>
      <c r="E7" s="3"/>
      <c r="F7" s="3"/>
      <c r="G7" s="3"/>
      <c r="H7" s="3"/>
      <c r="I7" s="3" t="s">
        <v>18</v>
      </c>
      <c r="J7" s="3"/>
    </row>
    <row r="8" spans="1:10" ht="12.75">
      <c r="A8" s="3"/>
      <c r="B8" s="3">
        <v>5</v>
      </c>
      <c r="C8" s="3"/>
      <c r="D8" s="3"/>
      <c r="E8" s="3"/>
      <c r="F8" s="3"/>
      <c r="G8" s="3"/>
      <c r="H8" s="3"/>
      <c r="I8" s="3" t="s">
        <v>18</v>
      </c>
      <c r="J8" s="3"/>
    </row>
    <row r="9" spans="1:10" ht="12.75">
      <c r="A9" s="3"/>
      <c r="B9" s="3">
        <v>6</v>
      </c>
      <c r="C9" s="3"/>
      <c r="D9" s="3"/>
      <c r="E9" s="3"/>
      <c r="F9" s="3"/>
      <c r="G9" s="3">
        <v>1</v>
      </c>
      <c r="H9" s="3">
        <f>H10+8</f>
        <v>72</v>
      </c>
      <c r="I9" s="3"/>
      <c r="J9" s="3"/>
    </row>
    <row r="10" spans="1:10" ht="12.75">
      <c r="A10" s="3"/>
      <c r="B10" s="3">
        <v>7</v>
      </c>
      <c r="C10" s="3"/>
      <c r="D10" s="3"/>
      <c r="E10" s="3"/>
      <c r="F10" s="3"/>
      <c r="G10" s="3">
        <v>1</v>
      </c>
      <c r="H10" s="3">
        <v>64</v>
      </c>
      <c r="I10" s="3"/>
      <c r="J10" s="3"/>
    </row>
    <row r="11" spans="1:10" ht="12.75">
      <c r="A11" s="3">
        <f>A12+1</f>
        <v>82</v>
      </c>
      <c r="B11" s="3">
        <v>8</v>
      </c>
      <c r="C11" s="3" t="s">
        <v>36</v>
      </c>
      <c r="D11" s="3">
        <v>2</v>
      </c>
      <c r="E11" s="3">
        <f>E14+1</f>
        <v>16</v>
      </c>
      <c r="F11" s="3" t="s">
        <v>62</v>
      </c>
      <c r="G11" s="3">
        <v>4</v>
      </c>
      <c r="H11" s="3">
        <f>MOD(H14+12,192)</f>
        <v>136</v>
      </c>
      <c r="I11" s="3"/>
      <c r="J11" s="3">
        <f>J21+1</f>
        <v>221</v>
      </c>
    </row>
    <row r="12" spans="1:10" ht="12.75">
      <c r="A12" s="3">
        <f>A13+1</f>
        <v>81</v>
      </c>
      <c r="B12" s="3">
        <v>8</v>
      </c>
      <c r="C12" s="3" t="s">
        <v>64</v>
      </c>
      <c r="D12" s="3">
        <v>2</v>
      </c>
      <c r="E12" s="3">
        <f>E15+1</f>
        <v>16</v>
      </c>
      <c r="F12" s="3" t="s">
        <v>61</v>
      </c>
      <c r="G12" s="3">
        <v>4</v>
      </c>
      <c r="H12" s="3">
        <f>MOD(H15+12,192)</f>
        <v>132</v>
      </c>
      <c r="I12" s="3"/>
      <c r="J12" s="3" t="s">
        <v>16</v>
      </c>
    </row>
    <row r="13" spans="1:10" ht="12.75">
      <c r="A13" s="3">
        <f>A14+1</f>
        <v>80</v>
      </c>
      <c r="B13" s="3">
        <v>9</v>
      </c>
      <c r="C13" s="3" t="s">
        <v>36</v>
      </c>
      <c r="D13" s="3">
        <v>2</v>
      </c>
      <c r="E13" s="3">
        <f>E16+1</f>
        <v>16</v>
      </c>
      <c r="F13" s="3" t="s">
        <v>60</v>
      </c>
      <c r="G13" s="3">
        <v>4</v>
      </c>
      <c r="H13" s="3">
        <f>H14+4</f>
        <v>128</v>
      </c>
      <c r="I13" s="3"/>
      <c r="J13" s="3" t="s">
        <v>16</v>
      </c>
    </row>
    <row r="14" spans="1:10" ht="12.75">
      <c r="A14" s="3">
        <f>A15+1</f>
        <v>79</v>
      </c>
      <c r="B14" s="3">
        <v>9</v>
      </c>
      <c r="C14" s="3" t="s">
        <v>64</v>
      </c>
      <c r="D14" s="3">
        <v>2</v>
      </c>
      <c r="E14" s="3">
        <f>E16</f>
        <v>15</v>
      </c>
      <c r="F14" s="3" t="s">
        <v>62</v>
      </c>
      <c r="G14" s="3">
        <v>4</v>
      </c>
      <c r="H14" s="3">
        <f>H15+4</f>
        <v>124</v>
      </c>
      <c r="I14" s="3"/>
      <c r="J14" s="3" t="s">
        <v>16</v>
      </c>
    </row>
    <row r="15" spans="1:10" ht="12.75">
      <c r="A15" s="3">
        <f>A16+1</f>
        <v>78</v>
      </c>
      <c r="B15" s="3">
        <v>10</v>
      </c>
      <c r="C15" s="3" t="s">
        <v>36</v>
      </c>
      <c r="D15" s="3">
        <v>2</v>
      </c>
      <c r="E15" s="3">
        <f>E16</f>
        <v>15</v>
      </c>
      <c r="F15" s="3" t="s">
        <v>61</v>
      </c>
      <c r="G15" s="3">
        <v>4</v>
      </c>
      <c r="H15" s="3">
        <f>(A15-48)*4</f>
        <v>120</v>
      </c>
      <c r="I15" s="3"/>
      <c r="J15" s="3" t="s">
        <v>16</v>
      </c>
    </row>
    <row r="16" spans="1:10" ht="12.75">
      <c r="A16" s="3">
        <f>(E30-13)*3+71</f>
        <v>77</v>
      </c>
      <c r="B16" s="3">
        <v>10</v>
      </c>
      <c r="C16" s="3" t="s">
        <v>64</v>
      </c>
      <c r="D16" s="3">
        <v>2</v>
      </c>
      <c r="E16" s="3">
        <f>E30</f>
        <v>15</v>
      </c>
      <c r="F16" s="3" t="s">
        <v>60</v>
      </c>
      <c r="G16" s="3">
        <v>4</v>
      </c>
      <c r="H16" s="3">
        <f>H15-4</f>
        <v>116</v>
      </c>
      <c r="I16" s="3"/>
      <c r="J16" s="3" t="s">
        <v>17</v>
      </c>
    </row>
    <row r="17" spans="1:10" ht="12.75">
      <c r="A17" s="3"/>
      <c r="B17" s="3">
        <v>11</v>
      </c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>
        <v>12</v>
      </c>
      <c r="C18" s="3"/>
      <c r="D18" s="3"/>
      <c r="E18" s="3"/>
      <c r="F18" s="3"/>
      <c r="G18" s="3">
        <v>5</v>
      </c>
      <c r="H18" s="3">
        <f>H20+16</f>
        <v>160</v>
      </c>
      <c r="I18" s="3"/>
      <c r="J18" s="3"/>
    </row>
    <row r="19" spans="1:10" ht="12.75">
      <c r="A19" s="3"/>
      <c r="B19" s="3">
        <v>13</v>
      </c>
      <c r="C19" s="3"/>
      <c r="D19" s="3"/>
      <c r="E19" s="3"/>
      <c r="F19" s="3" t="s">
        <v>10</v>
      </c>
      <c r="G19" s="3">
        <v>5</v>
      </c>
      <c r="H19" s="3">
        <f>H20+8</f>
        <v>152</v>
      </c>
      <c r="I19" s="3"/>
      <c r="J19" s="3"/>
    </row>
    <row r="20" spans="1:10" ht="12.75">
      <c r="A20" s="3"/>
      <c r="B20" s="3">
        <v>14</v>
      </c>
      <c r="C20" s="3"/>
      <c r="D20" s="3"/>
      <c r="E20" s="3"/>
      <c r="F20" s="3"/>
      <c r="G20" s="3">
        <v>5</v>
      </c>
      <c r="H20" s="3">
        <v>144</v>
      </c>
      <c r="I20" s="3"/>
      <c r="J20" s="3"/>
    </row>
    <row r="21" spans="1:10" ht="12.75">
      <c r="A21" s="3">
        <f aca="true" t="shared" si="0" ref="A21:A28">A22+1</f>
        <v>274</v>
      </c>
      <c r="B21" s="3">
        <v>15</v>
      </c>
      <c r="C21" s="3" t="s">
        <v>36</v>
      </c>
      <c r="D21" s="3">
        <v>2</v>
      </c>
      <c r="E21" s="3">
        <f>E26+1</f>
        <v>16</v>
      </c>
      <c r="F21" s="3" t="s">
        <v>59</v>
      </c>
      <c r="G21" s="3">
        <v>8</v>
      </c>
      <c r="H21" s="3">
        <f aca="true" t="shared" si="1" ref="H21:H29">(A21-216)*4</f>
        <v>232</v>
      </c>
      <c r="I21" s="3"/>
      <c r="J21" s="3">
        <f>(A29-216)/5+210</f>
        <v>220</v>
      </c>
    </row>
    <row r="22" spans="1:10" ht="12.75">
      <c r="A22" s="3">
        <f t="shared" si="0"/>
        <v>273</v>
      </c>
      <c r="B22" s="3">
        <v>15</v>
      </c>
      <c r="C22" s="3" t="s">
        <v>64</v>
      </c>
      <c r="D22" s="3">
        <v>2</v>
      </c>
      <c r="E22" s="3">
        <f>E27+1</f>
        <v>16</v>
      </c>
      <c r="F22" s="3" t="s">
        <v>58</v>
      </c>
      <c r="G22" s="3">
        <v>8</v>
      </c>
      <c r="H22" s="3">
        <f t="shared" si="1"/>
        <v>228</v>
      </c>
      <c r="I22" s="3"/>
      <c r="J22" s="3" t="s">
        <v>16</v>
      </c>
    </row>
    <row r="23" spans="1:10" ht="12.75">
      <c r="A23" s="3">
        <f t="shared" si="0"/>
        <v>272</v>
      </c>
      <c r="B23" s="3">
        <v>16</v>
      </c>
      <c r="C23" s="3" t="s">
        <v>36</v>
      </c>
      <c r="D23" s="3">
        <v>2</v>
      </c>
      <c r="E23" s="3">
        <f>E28+1</f>
        <v>16</v>
      </c>
      <c r="F23" s="3" t="s">
        <v>57</v>
      </c>
      <c r="G23" s="3">
        <v>8</v>
      </c>
      <c r="H23" s="3">
        <f t="shared" si="1"/>
        <v>224</v>
      </c>
      <c r="I23" s="3"/>
      <c r="J23" s="3" t="s">
        <v>16</v>
      </c>
    </row>
    <row r="24" spans="1:10" ht="12.75">
      <c r="A24" s="3">
        <f t="shared" si="0"/>
        <v>271</v>
      </c>
      <c r="B24" s="3">
        <v>16</v>
      </c>
      <c r="C24" s="3" t="s">
        <v>64</v>
      </c>
      <c r="D24" s="3">
        <v>2</v>
      </c>
      <c r="E24" s="3">
        <f>E29+1</f>
        <v>16</v>
      </c>
      <c r="F24" s="3" t="s">
        <v>56</v>
      </c>
      <c r="G24" s="3">
        <v>8</v>
      </c>
      <c r="H24" s="3">
        <f t="shared" si="1"/>
        <v>220</v>
      </c>
      <c r="I24" s="3"/>
      <c r="J24" s="3" t="s">
        <v>16</v>
      </c>
    </row>
    <row r="25" spans="1:10" ht="12.75">
      <c r="A25" s="3">
        <f t="shared" si="0"/>
        <v>270</v>
      </c>
      <c r="B25" s="3">
        <v>17</v>
      </c>
      <c r="C25" s="3" t="s">
        <v>36</v>
      </c>
      <c r="D25" s="3">
        <v>2</v>
      </c>
      <c r="E25" s="3">
        <f>E30+1</f>
        <v>16</v>
      </c>
      <c r="F25" s="3" t="s">
        <v>55</v>
      </c>
      <c r="G25" s="3">
        <v>8</v>
      </c>
      <c r="H25" s="3">
        <f t="shared" si="1"/>
        <v>216</v>
      </c>
      <c r="I25" s="3"/>
      <c r="J25" s="3" t="s">
        <v>16</v>
      </c>
    </row>
    <row r="26" spans="1:10" ht="12.75">
      <c r="A26" s="3">
        <f t="shared" si="0"/>
        <v>269</v>
      </c>
      <c r="B26" s="3">
        <v>17</v>
      </c>
      <c r="C26" s="3" t="s">
        <v>64</v>
      </c>
      <c r="D26" s="3">
        <v>2</v>
      </c>
      <c r="E26" s="3">
        <f>E28</f>
        <v>15</v>
      </c>
      <c r="F26" s="3" t="s">
        <v>59</v>
      </c>
      <c r="G26" s="3">
        <v>8</v>
      </c>
      <c r="H26" s="3">
        <f t="shared" si="1"/>
        <v>212</v>
      </c>
      <c r="I26" s="3"/>
      <c r="J26" s="3" t="s">
        <v>16</v>
      </c>
    </row>
    <row r="27" spans="1:10" ht="12.75">
      <c r="A27" s="3">
        <f t="shared" si="0"/>
        <v>268</v>
      </c>
      <c r="B27" s="3">
        <v>18</v>
      </c>
      <c r="C27" s="3" t="s">
        <v>36</v>
      </c>
      <c r="D27" s="3">
        <v>2</v>
      </c>
      <c r="E27" s="3">
        <f>E28</f>
        <v>15</v>
      </c>
      <c r="F27" s="3" t="s">
        <v>58</v>
      </c>
      <c r="G27" s="3">
        <v>8</v>
      </c>
      <c r="H27" s="3">
        <f t="shared" si="1"/>
        <v>208</v>
      </c>
      <c r="I27" s="3"/>
      <c r="J27" s="3" t="s">
        <v>16</v>
      </c>
    </row>
    <row r="28" spans="1:10" ht="12.75">
      <c r="A28" s="3">
        <f t="shared" si="0"/>
        <v>267</v>
      </c>
      <c r="B28" s="3">
        <v>18</v>
      </c>
      <c r="C28" s="3" t="s">
        <v>64</v>
      </c>
      <c r="D28" s="3">
        <v>2</v>
      </c>
      <c r="E28" s="3">
        <f>E30</f>
        <v>15</v>
      </c>
      <c r="F28" s="3" t="s">
        <v>57</v>
      </c>
      <c r="G28" s="3">
        <v>8</v>
      </c>
      <c r="H28" s="3">
        <f t="shared" si="1"/>
        <v>204</v>
      </c>
      <c r="I28" s="3"/>
      <c r="J28" s="3" t="s">
        <v>16</v>
      </c>
    </row>
    <row r="29" spans="1:10" ht="12.75">
      <c r="A29" s="3">
        <f>A30+1</f>
        <v>266</v>
      </c>
      <c r="B29" s="3">
        <v>19</v>
      </c>
      <c r="C29" s="3" t="s">
        <v>36</v>
      </c>
      <c r="D29" s="3">
        <v>2</v>
      </c>
      <c r="E29" s="3">
        <f>E30</f>
        <v>15</v>
      </c>
      <c r="F29" s="3" t="s">
        <v>56</v>
      </c>
      <c r="G29" s="3">
        <v>8</v>
      </c>
      <c r="H29" s="3">
        <f t="shared" si="1"/>
        <v>200</v>
      </c>
      <c r="I29" s="3"/>
      <c r="J29" s="3" t="s">
        <v>16</v>
      </c>
    </row>
    <row r="30" spans="1:10" ht="12.75">
      <c r="A30" s="3">
        <f>(E30-13)*5+255</f>
        <v>265</v>
      </c>
      <c r="B30" s="3">
        <v>19</v>
      </c>
      <c r="C30" s="3" t="s">
        <v>64</v>
      </c>
      <c r="D30" s="3">
        <v>2</v>
      </c>
      <c r="E30" s="3">
        <v>15</v>
      </c>
      <c r="F30" s="3" t="s">
        <v>55</v>
      </c>
      <c r="G30" s="3">
        <v>8</v>
      </c>
      <c r="H30" s="3">
        <f>(A30-216)*4</f>
        <v>196</v>
      </c>
      <c r="I30" s="3"/>
      <c r="J30" s="3" t="s">
        <v>17</v>
      </c>
    </row>
    <row r="31" spans="1:10" ht="12.75">
      <c r="A31" s="3">
        <f>A32+1</f>
        <v>4022</v>
      </c>
      <c r="B31" s="3">
        <v>20</v>
      </c>
      <c r="C31" s="3" t="s">
        <v>36</v>
      </c>
      <c r="D31" s="3">
        <v>2</v>
      </c>
      <c r="E31" s="3">
        <f>E34+1</f>
        <v>7</v>
      </c>
      <c r="F31" s="3" t="s">
        <v>54</v>
      </c>
      <c r="G31" s="3" t="s">
        <v>79</v>
      </c>
      <c r="H31" s="3">
        <f>MOD(H34+12,192)</f>
        <v>88</v>
      </c>
      <c r="I31" s="3"/>
      <c r="J31" s="3">
        <f>J34+2</f>
        <v>39</v>
      </c>
    </row>
    <row r="32" spans="1:10" ht="12.75">
      <c r="A32" s="3">
        <f>A33+1</f>
        <v>4021</v>
      </c>
      <c r="B32" s="3">
        <v>20</v>
      </c>
      <c r="C32" s="3" t="s">
        <v>64</v>
      </c>
      <c r="D32" s="3">
        <v>2</v>
      </c>
      <c r="E32" s="3">
        <f>E34+1</f>
        <v>7</v>
      </c>
      <c r="F32" s="3" t="s">
        <v>53</v>
      </c>
      <c r="G32" s="3" t="s">
        <v>79</v>
      </c>
      <c r="H32" s="3">
        <f>MOD(H34+8,192)</f>
        <v>84</v>
      </c>
      <c r="I32" s="3"/>
      <c r="J32" s="3">
        <f>J34+2</f>
        <v>39</v>
      </c>
    </row>
    <row r="33" spans="1:10" ht="12.75">
      <c r="A33" s="3">
        <f>A34+1</f>
        <v>4020</v>
      </c>
      <c r="B33" s="3">
        <v>21</v>
      </c>
      <c r="C33" s="3" t="s">
        <v>36</v>
      </c>
      <c r="D33" s="3">
        <v>2</v>
      </c>
      <c r="E33" s="3">
        <f>E34</f>
        <v>6</v>
      </c>
      <c r="F33" s="3" t="s">
        <v>54</v>
      </c>
      <c r="G33" s="3" t="s">
        <v>79</v>
      </c>
      <c r="H33" s="3">
        <f>MOD(H34+4,192)</f>
        <v>80</v>
      </c>
      <c r="I33" s="3"/>
      <c r="J33" s="3">
        <f>J34</f>
        <v>37</v>
      </c>
    </row>
    <row r="34" spans="1:10" ht="12.75">
      <c r="A34" s="3">
        <f>(E34-4)*2+4015</f>
        <v>4019</v>
      </c>
      <c r="B34" s="3">
        <v>21</v>
      </c>
      <c r="C34" s="3" t="s">
        <v>64</v>
      </c>
      <c r="D34" s="3">
        <v>2</v>
      </c>
      <c r="E34" s="3">
        <v>6</v>
      </c>
      <c r="F34" s="3" t="s">
        <v>53</v>
      </c>
      <c r="G34" s="3" t="s">
        <v>79</v>
      </c>
      <c r="H34" s="3">
        <f>(A34-4000)*4</f>
        <v>76</v>
      </c>
      <c r="I34" s="3"/>
      <c r="J34" s="3">
        <f>(A33-4000)/4*5+12</f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9"/>
  <sheetViews>
    <sheetView workbookViewId="0" topLeftCell="A6">
      <selection activeCell="A1" sqref="A1"/>
      <selection activeCell="B36" sqref="B36"/>
    </sheetView>
  </sheetViews>
  <sheetFormatPr defaultColWidth="9.140625" defaultRowHeight="12.75"/>
  <cols>
    <col min="1" max="10" width="6.7109375" style="3" customWidth="1"/>
  </cols>
  <sheetData>
    <row r="1" ht="12.75">
      <c r="A1" s="7" t="s">
        <v>38</v>
      </c>
    </row>
    <row r="3" spans="1:10" s="1" customFormat="1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63</v>
      </c>
      <c r="G3" s="2" t="s">
        <v>5</v>
      </c>
      <c r="H3" s="2" t="s">
        <v>6</v>
      </c>
      <c r="I3" s="2" t="s">
        <v>7</v>
      </c>
      <c r="J3" s="2" t="s">
        <v>12</v>
      </c>
    </row>
    <row r="5" spans="2:9" ht="12.75">
      <c r="B5" s="3">
        <v>1</v>
      </c>
      <c r="I5" s="3" t="s">
        <v>8</v>
      </c>
    </row>
    <row r="6" spans="1:10" ht="12.75">
      <c r="A6" s="3">
        <v>2009</v>
      </c>
      <c r="B6" s="3">
        <v>2</v>
      </c>
      <c r="C6" s="3" t="s">
        <v>36</v>
      </c>
      <c r="D6" s="3">
        <v>4</v>
      </c>
      <c r="E6" s="3">
        <v>4</v>
      </c>
      <c r="F6" s="3" t="s">
        <v>50</v>
      </c>
      <c r="G6" s="3">
        <v>7</v>
      </c>
      <c r="H6" s="3">
        <f aca="true" t="shared" si="0" ref="H6:H14">H7+4</f>
        <v>36</v>
      </c>
      <c r="J6" s="3">
        <v>101</v>
      </c>
    </row>
    <row r="7" spans="1:10" ht="12.75">
      <c r="A7" s="3">
        <v>2008</v>
      </c>
      <c r="B7" s="3">
        <v>2</v>
      </c>
      <c r="C7" s="3" t="s">
        <v>64</v>
      </c>
      <c r="D7" s="3">
        <v>4</v>
      </c>
      <c r="E7" s="3">
        <v>4</v>
      </c>
      <c r="F7" s="3" t="s">
        <v>49</v>
      </c>
      <c r="G7" s="3">
        <v>7</v>
      </c>
      <c r="H7" s="3">
        <f t="shared" si="0"/>
        <v>32</v>
      </c>
      <c r="J7" s="3" t="s">
        <v>16</v>
      </c>
    </row>
    <row r="8" spans="1:10" ht="12.75">
      <c r="A8" s="3">
        <v>2007</v>
      </c>
      <c r="B8" s="3">
        <v>3</v>
      </c>
      <c r="C8" s="3" t="s">
        <v>36</v>
      </c>
      <c r="D8" s="3">
        <v>4</v>
      </c>
      <c r="E8" s="3">
        <v>4</v>
      </c>
      <c r="F8" s="3" t="s">
        <v>48</v>
      </c>
      <c r="G8" s="3">
        <v>7</v>
      </c>
      <c r="H8" s="3">
        <f t="shared" si="0"/>
        <v>28</v>
      </c>
      <c r="J8" s="3" t="s">
        <v>16</v>
      </c>
    </row>
    <row r="9" spans="1:10" ht="12.75">
      <c r="A9" s="3">
        <v>2006</v>
      </c>
      <c r="B9" s="3">
        <v>3</v>
      </c>
      <c r="C9" s="3" t="s">
        <v>64</v>
      </c>
      <c r="D9" s="3">
        <v>4</v>
      </c>
      <c r="E9" s="3">
        <v>4</v>
      </c>
      <c r="F9" s="3" t="s">
        <v>47</v>
      </c>
      <c r="G9" s="3">
        <v>7</v>
      </c>
      <c r="H9" s="3">
        <f t="shared" si="0"/>
        <v>24</v>
      </c>
      <c r="J9" s="3" t="s">
        <v>16</v>
      </c>
    </row>
    <row r="10" spans="1:10" ht="12.75">
      <c r="A10" s="3">
        <v>2005</v>
      </c>
      <c r="B10" s="3">
        <v>4</v>
      </c>
      <c r="C10" s="3" t="s">
        <v>36</v>
      </c>
      <c r="D10" s="3">
        <v>4</v>
      </c>
      <c r="E10" s="3">
        <v>3</v>
      </c>
      <c r="F10" s="3" t="s">
        <v>52</v>
      </c>
      <c r="G10" s="3">
        <v>7</v>
      </c>
      <c r="H10" s="3">
        <f t="shared" si="0"/>
        <v>20</v>
      </c>
      <c r="J10" s="3" t="s">
        <v>16</v>
      </c>
    </row>
    <row r="11" spans="1:10" ht="12.75">
      <c r="A11" s="3">
        <v>2004</v>
      </c>
      <c r="B11" s="3">
        <v>4</v>
      </c>
      <c r="C11" s="3" t="s">
        <v>64</v>
      </c>
      <c r="D11" s="3">
        <v>4</v>
      </c>
      <c r="E11" s="3">
        <v>3</v>
      </c>
      <c r="F11" s="3" t="s">
        <v>51</v>
      </c>
      <c r="G11" s="3">
        <v>7</v>
      </c>
      <c r="H11" s="3">
        <f t="shared" si="0"/>
        <v>16</v>
      </c>
      <c r="J11" s="3" t="s">
        <v>16</v>
      </c>
    </row>
    <row r="12" spans="1:10" ht="12.75">
      <c r="A12" s="3">
        <v>2003</v>
      </c>
      <c r="B12" s="3">
        <v>5</v>
      </c>
      <c r="C12" s="3" t="s">
        <v>36</v>
      </c>
      <c r="D12" s="3">
        <v>4</v>
      </c>
      <c r="E12" s="3">
        <v>3</v>
      </c>
      <c r="F12" s="3" t="s">
        <v>50</v>
      </c>
      <c r="G12" s="3">
        <v>7</v>
      </c>
      <c r="H12" s="3">
        <f t="shared" si="0"/>
        <v>12</v>
      </c>
      <c r="J12" s="3" t="s">
        <v>16</v>
      </c>
    </row>
    <row r="13" spans="1:10" ht="12.75">
      <c r="A13" s="3">
        <v>2002</v>
      </c>
      <c r="B13" s="3">
        <v>5</v>
      </c>
      <c r="C13" s="3" t="s">
        <v>64</v>
      </c>
      <c r="D13" s="3">
        <v>4</v>
      </c>
      <c r="E13" s="3">
        <v>3</v>
      </c>
      <c r="F13" s="3" t="s">
        <v>49</v>
      </c>
      <c r="G13" s="3">
        <v>7</v>
      </c>
      <c r="H13" s="3">
        <f t="shared" si="0"/>
        <v>8</v>
      </c>
      <c r="J13" s="3" t="s">
        <v>16</v>
      </c>
    </row>
    <row r="14" spans="1:10" ht="12.75">
      <c r="A14" s="3">
        <v>2001</v>
      </c>
      <c r="B14" s="3">
        <v>6</v>
      </c>
      <c r="C14" s="3" t="s">
        <v>34</v>
      </c>
      <c r="D14" s="3">
        <v>4</v>
      </c>
      <c r="E14" s="3">
        <v>3</v>
      </c>
      <c r="F14" s="3" t="s">
        <v>48</v>
      </c>
      <c r="G14" s="3">
        <v>7</v>
      </c>
      <c r="H14" s="3">
        <f t="shared" si="0"/>
        <v>4</v>
      </c>
      <c r="J14" s="3" t="s">
        <v>16</v>
      </c>
    </row>
    <row r="15" spans="1:10" ht="12.75">
      <c r="A15" s="3">
        <v>2000</v>
      </c>
      <c r="B15" s="3">
        <v>6</v>
      </c>
      <c r="C15" s="3" t="s">
        <v>35</v>
      </c>
      <c r="D15" s="3">
        <v>4</v>
      </c>
      <c r="E15" s="3">
        <v>3</v>
      </c>
      <c r="F15" s="3" t="s">
        <v>47</v>
      </c>
      <c r="G15" s="3">
        <v>7</v>
      </c>
      <c r="H15" s="3">
        <v>0</v>
      </c>
      <c r="J15" s="3" t="s">
        <v>16</v>
      </c>
    </row>
    <row r="16" spans="1:10" ht="12.75">
      <c r="A16" s="3">
        <v>3000</v>
      </c>
      <c r="B16" s="3">
        <v>6</v>
      </c>
      <c r="C16" s="3" t="s">
        <v>65</v>
      </c>
      <c r="D16" s="3">
        <v>4</v>
      </c>
      <c r="E16" s="3">
        <v>21</v>
      </c>
      <c r="F16" s="3" t="s">
        <v>47</v>
      </c>
      <c r="G16" s="3">
        <v>7</v>
      </c>
      <c r="H16" s="3">
        <v>0</v>
      </c>
      <c r="J16" s="3" t="s">
        <v>17</v>
      </c>
    </row>
    <row r="17" spans="1:10" ht="12.75">
      <c r="A17" s="3">
        <v>125</v>
      </c>
      <c r="B17" s="3">
        <v>7</v>
      </c>
      <c r="C17" s="3" t="s">
        <v>36</v>
      </c>
      <c r="D17" s="3">
        <v>1</v>
      </c>
      <c r="E17" s="3">
        <f>E24+1</f>
        <v>5</v>
      </c>
      <c r="F17" s="3" t="s">
        <v>50</v>
      </c>
      <c r="G17" s="3">
        <v>6</v>
      </c>
      <c r="H17" s="3">
        <f aca="true" t="shared" si="1" ref="H17:H23">MOD(H18+4,384)</f>
        <v>20</v>
      </c>
      <c r="J17" s="3">
        <v>10</v>
      </c>
    </row>
    <row r="18" spans="1:10" ht="12.75">
      <c r="A18" s="3">
        <v>124</v>
      </c>
      <c r="B18" s="3">
        <v>7</v>
      </c>
      <c r="C18" s="3" t="s">
        <v>65</v>
      </c>
      <c r="D18" s="3">
        <v>1</v>
      </c>
      <c r="E18" s="3">
        <f>E24+1</f>
        <v>5</v>
      </c>
      <c r="F18" s="3" t="s">
        <v>49</v>
      </c>
      <c r="G18" s="3">
        <v>6</v>
      </c>
      <c r="H18" s="3">
        <f t="shared" si="1"/>
        <v>16</v>
      </c>
      <c r="J18" s="3" t="s">
        <v>16</v>
      </c>
    </row>
    <row r="19" spans="1:10" ht="12.75">
      <c r="A19" s="3">
        <v>123</v>
      </c>
      <c r="B19" s="3">
        <v>8</v>
      </c>
      <c r="C19" s="3" t="s">
        <v>36</v>
      </c>
      <c r="D19" s="3">
        <v>1</v>
      </c>
      <c r="E19" s="3">
        <f>E24+1</f>
        <v>5</v>
      </c>
      <c r="F19" s="3" t="s">
        <v>48</v>
      </c>
      <c r="G19" s="3">
        <v>6</v>
      </c>
      <c r="H19" s="3">
        <f t="shared" si="1"/>
        <v>12</v>
      </c>
      <c r="J19" s="3" t="s">
        <v>16</v>
      </c>
    </row>
    <row r="20" spans="1:10" ht="12.75">
      <c r="A20" s="3">
        <v>122</v>
      </c>
      <c r="B20" s="3">
        <v>8</v>
      </c>
      <c r="C20" s="3" t="s">
        <v>65</v>
      </c>
      <c r="D20" s="3">
        <v>1</v>
      </c>
      <c r="E20" s="3">
        <f>E24+1</f>
        <v>5</v>
      </c>
      <c r="F20" s="3" t="s">
        <v>47</v>
      </c>
      <c r="G20" s="3">
        <v>6</v>
      </c>
      <c r="H20" s="3">
        <f t="shared" si="1"/>
        <v>8</v>
      </c>
      <c r="J20" s="3" t="s">
        <v>16</v>
      </c>
    </row>
    <row r="21" spans="1:10" ht="12.75">
      <c r="A21" s="3">
        <v>121</v>
      </c>
      <c r="B21" s="3">
        <v>9</v>
      </c>
      <c r="C21" s="3" t="s">
        <v>36</v>
      </c>
      <c r="D21" s="3">
        <v>1</v>
      </c>
      <c r="E21" s="3">
        <f>E24</f>
        <v>4</v>
      </c>
      <c r="F21" s="3" t="s">
        <v>50</v>
      </c>
      <c r="G21" s="3">
        <v>6</v>
      </c>
      <c r="H21" s="3">
        <f t="shared" si="1"/>
        <v>4</v>
      </c>
      <c r="J21" s="3" t="s">
        <v>16</v>
      </c>
    </row>
    <row r="22" spans="1:10" ht="12.75">
      <c r="A22" s="3">
        <v>120</v>
      </c>
      <c r="B22" s="3">
        <v>9</v>
      </c>
      <c r="C22" s="3" t="s">
        <v>65</v>
      </c>
      <c r="D22" s="3">
        <v>1</v>
      </c>
      <c r="E22" s="3">
        <f>E24</f>
        <v>4</v>
      </c>
      <c r="F22" s="3" t="s">
        <v>49</v>
      </c>
      <c r="G22" s="3">
        <v>6</v>
      </c>
      <c r="H22" s="3">
        <f t="shared" si="1"/>
        <v>0</v>
      </c>
      <c r="J22" s="3" t="s">
        <v>16</v>
      </c>
    </row>
    <row r="23" spans="1:10" ht="12.75">
      <c r="A23" s="3">
        <v>215</v>
      </c>
      <c r="B23" s="3">
        <v>10</v>
      </c>
      <c r="C23" s="3" t="s">
        <v>34</v>
      </c>
      <c r="D23" s="3">
        <v>1</v>
      </c>
      <c r="E23" s="3">
        <f>E24</f>
        <v>4</v>
      </c>
      <c r="F23" s="3" t="s">
        <v>48</v>
      </c>
      <c r="G23" s="3">
        <v>6</v>
      </c>
      <c r="H23" s="3">
        <f t="shared" si="1"/>
        <v>380</v>
      </c>
      <c r="J23" s="3" t="s">
        <v>16</v>
      </c>
    </row>
    <row r="24" spans="1:10" ht="12.75">
      <c r="A24" s="3">
        <v>214</v>
      </c>
      <c r="B24" s="3">
        <v>10</v>
      </c>
      <c r="C24" s="3" t="s">
        <v>35</v>
      </c>
      <c r="D24" s="3">
        <v>1</v>
      </c>
      <c r="E24" s="3">
        <v>4</v>
      </c>
      <c r="F24" s="3" t="s">
        <v>47</v>
      </c>
      <c r="G24" s="3">
        <v>6</v>
      </c>
      <c r="H24" s="3">
        <v>376</v>
      </c>
      <c r="J24" s="3" t="s">
        <v>17</v>
      </c>
    </row>
    <row r="25" spans="1:10" ht="12.75">
      <c r="A25" s="3">
        <v>1214</v>
      </c>
      <c r="B25" s="3">
        <v>10</v>
      </c>
      <c r="C25" s="3" t="s">
        <v>64</v>
      </c>
      <c r="D25" s="3">
        <v>3</v>
      </c>
      <c r="E25" s="3">
        <v>12</v>
      </c>
      <c r="F25" s="3" t="s">
        <v>47</v>
      </c>
      <c r="G25" s="3">
        <v>6</v>
      </c>
      <c r="H25" s="3">
        <v>376</v>
      </c>
      <c r="J25" s="3" t="s">
        <v>15</v>
      </c>
    </row>
    <row r="26" spans="2:8" ht="12.75">
      <c r="B26" s="3">
        <v>11</v>
      </c>
      <c r="G26" s="3">
        <v>3</v>
      </c>
      <c r="H26" s="3">
        <f>H28+16</f>
        <v>16</v>
      </c>
    </row>
    <row r="27" spans="2:8" ht="12.75">
      <c r="B27" s="3">
        <v>12</v>
      </c>
      <c r="F27" s="3" t="s">
        <v>10</v>
      </c>
      <c r="G27" s="3">
        <v>3</v>
      </c>
      <c r="H27" s="3">
        <f>H28+8</f>
        <v>8</v>
      </c>
    </row>
    <row r="28" spans="2:8" ht="12.75">
      <c r="B28" s="3">
        <v>13</v>
      </c>
      <c r="G28" s="3">
        <v>3</v>
      </c>
      <c r="H28" s="3">
        <v>0</v>
      </c>
    </row>
    <row r="29" spans="1:10" ht="12.75">
      <c r="A29" s="3">
        <f>MOD(A32+3,48)</f>
        <v>2</v>
      </c>
      <c r="B29" s="3">
        <v>14</v>
      </c>
      <c r="C29" s="3" t="s">
        <v>36</v>
      </c>
      <c r="D29" s="3">
        <v>1</v>
      </c>
      <c r="E29" s="3">
        <f>E32+1</f>
        <v>5</v>
      </c>
      <c r="F29" s="3" t="s">
        <v>52</v>
      </c>
      <c r="G29" s="3">
        <v>2</v>
      </c>
      <c r="H29" s="3">
        <f>MOD(H32+12,192)</f>
        <v>8</v>
      </c>
      <c r="J29" s="3">
        <v>13</v>
      </c>
    </row>
    <row r="30" spans="1:10" ht="12.75">
      <c r="A30" s="3">
        <f>MOD(A32+2,48)</f>
        <v>1</v>
      </c>
      <c r="B30" s="3">
        <v>14</v>
      </c>
      <c r="C30" s="3" t="s">
        <v>64</v>
      </c>
      <c r="D30" s="3">
        <v>1</v>
      </c>
      <c r="E30" s="3">
        <f>E32+1</f>
        <v>5</v>
      </c>
      <c r="F30" s="3" t="s">
        <v>51</v>
      </c>
      <c r="G30" s="3">
        <v>2</v>
      </c>
      <c r="H30" s="3">
        <f>MOD(H32+8,192)</f>
        <v>4</v>
      </c>
      <c r="J30" s="3">
        <v>13</v>
      </c>
    </row>
    <row r="31" spans="1:10" ht="12.75">
      <c r="A31" s="3">
        <f>MOD(A32+1,48)</f>
        <v>0</v>
      </c>
      <c r="B31" s="3">
        <v>15</v>
      </c>
      <c r="C31" s="3" t="s">
        <v>34</v>
      </c>
      <c r="D31" s="3">
        <v>1</v>
      </c>
      <c r="E31" s="3">
        <f>E32</f>
        <v>4</v>
      </c>
      <c r="F31" s="3" t="s">
        <v>52</v>
      </c>
      <c r="G31" s="3">
        <v>2</v>
      </c>
      <c r="H31" s="3">
        <f>MOD(H32+4,192)</f>
        <v>0</v>
      </c>
      <c r="J31" s="3">
        <v>11</v>
      </c>
    </row>
    <row r="32" spans="1:10" ht="12.75">
      <c r="A32" s="3">
        <v>47</v>
      </c>
      <c r="B32" s="3">
        <v>15</v>
      </c>
      <c r="C32" s="3" t="s">
        <v>35</v>
      </c>
      <c r="D32" s="3">
        <v>1</v>
      </c>
      <c r="E32" s="3">
        <v>4</v>
      </c>
      <c r="F32" s="3" t="s">
        <v>51</v>
      </c>
      <c r="G32" s="3">
        <v>2</v>
      </c>
      <c r="H32" s="3">
        <v>188</v>
      </c>
      <c r="J32" s="3">
        <v>11</v>
      </c>
    </row>
    <row r="33" spans="1:10" ht="12.75">
      <c r="A33" s="3">
        <v>1047</v>
      </c>
      <c r="B33" s="3">
        <v>15</v>
      </c>
      <c r="C33" s="3" t="s">
        <v>64</v>
      </c>
      <c r="D33" s="3">
        <v>3</v>
      </c>
      <c r="E33" s="3">
        <v>12</v>
      </c>
      <c r="F33" s="3" t="s">
        <v>51</v>
      </c>
      <c r="G33" s="3">
        <v>2</v>
      </c>
      <c r="H33" s="3">
        <v>188</v>
      </c>
      <c r="J33" s="3" t="s">
        <v>15</v>
      </c>
    </row>
    <row r="34" spans="2:9" ht="12.75">
      <c r="B34" s="3">
        <v>16</v>
      </c>
      <c r="I34" s="3" t="s">
        <v>18</v>
      </c>
    </row>
    <row r="35" spans="2:8" ht="12.75">
      <c r="B35" s="3">
        <v>17</v>
      </c>
      <c r="G35" s="3" t="s">
        <v>14</v>
      </c>
      <c r="H35" s="3">
        <v>0</v>
      </c>
    </row>
    <row r="36" spans="2:9" ht="12.75">
      <c r="B36" s="3">
        <v>18</v>
      </c>
      <c r="I36" s="3" t="s">
        <v>18</v>
      </c>
    </row>
    <row r="37" spans="2:9" ht="12.75">
      <c r="B37" s="3">
        <v>19</v>
      </c>
      <c r="I37" s="3" t="s">
        <v>18</v>
      </c>
    </row>
    <row r="38" spans="2:9" ht="12.75">
      <c r="B38" s="3">
        <v>20</v>
      </c>
      <c r="I38" s="3" t="s">
        <v>46</v>
      </c>
    </row>
    <row r="39" spans="2:9" ht="12.75">
      <c r="B39" s="3">
        <v>21</v>
      </c>
      <c r="I39" s="3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J34"/>
  <sheetViews>
    <sheetView workbookViewId="0" topLeftCell="A4">
      <selection activeCell="A2" sqref="A2"/>
      <selection activeCell="A6" sqref="A6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84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/>
      <c r="B5" s="3">
        <v>2</v>
      </c>
      <c r="C5" s="3"/>
      <c r="D5" s="3"/>
      <c r="E5" s="3"/>
      <c r="F5" s="3"/>
      <c r="G5" s="3"/>
      <c r="H5" s="3"/>
      <c r="I5" s="3" t="s">
        <v>11</v>
      </c>
      <c r="J5" s="3"/>
    </row>
    <row r="6" spans="1:10" ht="12.75">
      <c r="A6" s="3"/>
      <c r="B6" s="3">
        <v>3</v>
      </c>
      <c r="C6" s="3"/>
      <c r="D6" s="3"/>
      <c r="E6" s="3"/>
      <c r="F6" s="3"/>
      <c r="G6" s="3"/>
      <c r="H6" s="3"/>
      <c r="I6" s="3" t="s">
        <v>46</v>
      </c>
      <c r="J6" s="3"/>
    </row>
    <row r="7" spans="1:10" ht="12.75">
      <c r="A7" s="3"/>
      <c r="B7" s="3">
        <v>4</v>
      </c>
      <c r="C7" s="3"/>
      <c r="D7" s="3"/>
      <c r="E7" s="3"/>
      <c r="F7" s="3"/>
      <c r="G7" s="3"/>
      <c r="H7" s="3"/>
      <c r="I7" s="3" t="s">
        <v>18</v>
      </c>
      <c r="J7" s="3"/>
    </row>
    <row r="8" spans="1:10" ht="12.75">
      <c r="A8" s="3"/>
      <c r="B8" s="3">
        <v>5</v>
      </c>
      <c r="C8" s="3"/>
      <c r="D8" s="3"/>
      <c r="E8" s="3"/>
      <c r="F8" s="3"/>
      <c r="G8" s="3"/>
      <c r="H8" s="3"/>
      <c r="I8" s="3" t="s">
        <v>18</v>
      </c>
      <c r="J8" s="3"/>
    </row>
    <row r="9" spans="1:10" ht="12.75">
      <c r="A9" s="3"/>
      <c r="B9" s="3">
        <v>6</v>
      </c>
      <c r="C9" s="3"/>
      <c r="D9" s="3"/>
      <c r="E9" s="3"/>
      <c r="F9" s="3"/>
      <c r="G9" s="3">
        <v>1</v>
      </c>
      <c r="H9" s="3">
        <f>H10+8</f>
        <v>88</v>
      </c>
      <c r="I9" s="3"/>
      <c r="J9" s="3"/>
    </row>
    <row r="10" spans="1:10" ht="12.75">
      <c r="A10" s="3"/>
      <c r="B10" s="3">
        <v>7</v>
      </c>
      <c r="C10" s="3"/>
      <c r="D10" s="3"/>
      <c r="E10" s="3"/>
      <c r="F10" s="3"/>
      <c r="G10" s="3">
        <v>1</v>
      </c>
      <c r="H10" s="3">
        <v>80</v>
      </c>
      <c r="I10" s="3"/>
      <c r="J10" s="3"/>
    </row>
    <row r="11" spans="1:10" ht="12.75">
      <c r="A11" s="3">
        <f>A12+1</f>
        <v>88</v>
      </c>
      <c r="B11" s="3">
        <v>8</v>
      </c>
      <c r="C11" s="3" t="s">
        <v>36</v>
      </c>
      <c r="D11" s="3">
        <v>2</v>
      </c>
      <c r="E11" s="3">
        <f>E14+1</f>
        <v>18</v>
      </c>
      <c r="F11" s="3" t="s">
        <v>62</v>
      </c>
      <c r="G11" s="3">
        <v>4</v>
      </c>
      <c r="H11" s="3">
        <f>MOD(H14+12,192)</f>
        <v>160</v>
      </c>
      <c r="I11" s="3"/>
      <c r="J11" s="3">
        <f>J21+1</f>
        <v>223</v>
      </c>
    </row>
    <row r="12" spans="1:10" ht="12.75">
      <c r="A12" s="3">
        <f>A13+1</f>
        <v>87</v>
      </c>
      <c r="B12" s="3">
        <v>8</v>
      </c>
      <c r="C12" s="3" t="s">
        <v>64</v>
      </c>
      <c r="D12" s="3">
        <v>2</v>
      </c>
      <c r="E12" s="3">
        <f>E15+1</f>
        <v>18</v>
      </c>
      <c r="F12" s="3" t="s">
        <v>61</v>
      </c>
      <c r="G12" s="3">
        <v>4</v>
      </c>
      <c r="H12" s="3">
        <f>MOD(H15+12,192)</f>
        <v>156</v>
      </c>
      <c r="I12" s="3"/>
      <c r="J12" s="3" t="s">
        <v>16</v>
      </c>
    </row>
    <row r="13" spans="1:10" ht="12.75">
      <c r="A13" s="3">
        <f>A14+1</f>
        <v>86</v>
      </c>
      <c r="B13" s="3">
        <v>9</v>
      </c>
      <c r="C13" s="3" t="s">
        <v>36</v>
      </c>
      <c r="D13" s="3">
        <v>2</v>
      </c>
      <c r="E13" s="3">
        <f>E16+1</f>
        <v>18</v>
      </c>
      <c r="F13" s="3" t="s">
        <v>60</v>
      </c>
      <c r="G13" s="3">
        <v>4</v>
      </c>
      <c r="H13" s="3">
        <f>H14+4</f>
        <v>152</v>
      </c>
      <c r="I13" s="3"/>
      <c r="J13" s="3" t="s">
        <v>16</v>
      </c>
    </row>
    <row r="14" spans="1:10" ht="12.75">
      <c r="A14" s="3">
        <f>A15+1</f>
        <v>85</v>
      </c>
      <c r="B14" s="3">
        <v>9</v>
      </c>
      <c r="C14" s="3" t="s">
        <v>64</v>
      </c>
      <c r="D14" s="3">
        <v>2</v>
      </c>
      <c r="E14" s="3">
        <f>E16</f>
        <v>17</v>
      </c>
      <c r="F14" s="3" t="s">
        <v>62</v>
      </c>
      <c r="G14" s="3">
        <v>4</v>
      </c>
      <c r="H14" s="3">
        <f>H15+4</f>
        <v>148</v>
      </c>
      <c r="I14" s="3"/>
      <c r="J14" s="3" t="s">
        <v>16</v>
      </c>
    </row>
    <row r="15" spans="1:10" ht="12.75">
      <c r="A15" s="3">
        <f>A16+1</f>
        <v>84</v>
      </c>
      <c r="B15" s="3">
        <v>10</v>
      </c>
      <c r="C15" s="3" t="s">
        <v>36</v>
      </c>
      <c r="D15" s="3">
        <v>2</v>
      </c>
      <c r="E15" s="3">
        <f>E16</f>
        <v>17</v>
      </c>
      <c r="F15" s="3" t="s">
        <v>61</v>
      </c>
      <c r="G15" s="3">
        <v>4</v>
      </c>
      <c r="H15" s="3">
        <f>(A15-48)*4</f>
        <v>144</v>
      </c>
      <c r="I15" s="3"/>
      <c r="J15" s="3" t="s">
        <v>16</v>
      </c>
    </row>
    <row r="16" spans="1:10" ht="12.75">
      <c r="A16" s="3">
        <f>(E30-13)*3+71</f>
        <v>83</v>
      </c>
      <c r="B16" s="3">
        <v>10</v>
      </c>
      <c r="C16" s="3" t="s">
        <v>64</v>
      </c>
      <c r="D16" s="3">
        <v>2</v>
      </c>
      <c r="E16" s="3">
        <f>E30</f>
        <v>17</v>
      </c>
      <c r="F16" s="3" t="s">
        <v>60</v>
      </c>
      <c r="G16" s="3">
        <v>4</v>
      </c>
      <c r="H16" s="3">
        <f>H15-4</f>
        <v>140</v>
      </c>
      <c r="I16" s="3"/>
      <c r="J16" s="3" t="s">
        <v>17</v>
      </c>
    </row>
    <row r="17" spans="1:10" ht="12.75">
      <c r="A17" s="3"/>
      <c r="B17" s="3">
        <v>11</v>
      </c>
      <c r="C17" s="3"/>
      <c r="D17" s="3"/>
      <c r="E17" s="3"/>
      <c r="F17" s="3"/>
      <c r="G17" s="3">
        <v>5</v>
      </c>
      <c r="H17" s="3">
        <f>H18+8</f>
        <v>192</v>
      </c>
      <c r="I17" s="3"/>
      <c r="J17" s="3"/>
    </row>
    <row r="18" spans="1:10" ht="12.75">
      <c r="A18" s="3"/>
      <c r="B18" s="3">
        <v>12</v>
      </c>
      <c r="C18" s="3"/>
      <c r="D18" s="3"/>
      <c r="E18" s="3"/>
      <c r="F18" s="3"/>
      <c r="G18" s="3">
        <v>5</v>
      </c>
      <c r="H18" s="3">
        <f>H20+16</f>
        <v>184</v>
      </c>
      <c r="I18" s="3"/>
      <c r="J18" s="3"/>
    </row>
    <row r="19" spans="1:10" ht="12.75">
      <c r="A19" s="3"/>
      <c r="B19" s="3">
        <v>13</v>
      </c>
      <c r="C19" s="3"/>
      <c r="D19" s="3"/>
      <c r="E19" s="3"/>
      <c r="F19" s="3" t="s">
        <v>10</v>
      </c>
      <c r="G19" s="3">
        <v>5</v>
      </c>
      <c r="H19" s="3">
        <f>H20+8</f>
        <v>176</v>
      </c>
      <c r="I19" s="3"/>
      <c r="J19" s="3"/>
    </row>
    <row r="20" spans="1:10" ht="12.75">
      <c r="A20" s="3"/>
      <c r="B20" s="3">
        <v>14</v>
      </c>
      <c r="C20" s="3"/>
      <c r="D20" s="3"/>
      <c r="E20" s="3"/>
      <c r="F20" s="3"/>
      <c r="G20" s="3">
        <v>5</v>
      </c>
      <c r="H20" s="3">
        <v>168</v>
      </c>
      <c r="I20" s="3"/>
      <c r="J20" s="3"/>
    </row>
    <row r="21" spans="1:10" ht="12.75">
      <c r="A21" s="3">
        <f aca="true" t="shared" si="0" ref="A21:A28">A22+1</f>
        <v>284</v>
      </c>
      <c r="B21" s="3">
        <v>15</v>
      </c>
      <c r="C21" s="3" t="s">
        <v>36</v>
      </c>
      <c r="D21" s="3">
        <v>2</v>
      </c>
      <c r="E21" s="3">
        <f>E26+1</f>
        <v>18</v>
      </c>
      <c r="F21" s="3" t="s">
        <v>59</v>
      </c>
      <c r="G21" s="3">
        <v>8</v>
      </c>
      <c r="H21" s="3">
        <f aca="true" t="shared" si="1" ref="H21:H29">(A21-216)*4</f>
        <v>272</v>
      </c>
      <c r="I21" s="3"/>
      <c r="J21" s="3">
        <f>(A29-216)/5+210</f>
        <v>222</v>
      </c>
    </row>
    <row r="22" spans="1:10" ht="12.75">
      <c r="A22" s="3">
        <f t="shared" si="0"/>
        <v>283</v>
      </c>
      <c r="B22" s="3">
        <v>15</v>
      </c>
      <c r="C22" s="3" t="s">
        <v>64</v>
      </c>
      <c r="D22" s="3">
        <v>2</v>
      </c>
      <c r="E22" s="3">
        <f>E27+1</f>
        <v>18</v>
      </c>
      <c r="F22" s="3" t="s">
        <v>58</v>
      </c>
      <c r="G22" s="3">
        <v>8</v>
      </c>
      <c r="H22" s="3">
        <f t="shared" si="1"/>
        <v>268</v>
      </c>
      <c r="I22" s="3"/>
      <c r="J22" s="3" t="s">
        <v>16</v>
      </c>
    </row>
    <row r="23" spans="1:10" ht="12.75">
      <c r="A23" s="3">
        <f t="shared" si="0"/>
        <v>282</v>
      </c>
      <c r="B23" s="3">
        <v>16</v>
      </c>
      <c r="C23" s="3" t="s">
        <v>36</v>
      </c>
      <c r="D23" s="3">
        <v>2</v>
      </c>
      <c r="E23" s="3">
        <f>E28+1</f>
        <v>18</v>
      </c>
      <c r="F23" s="3" t="s">
        <v>57</v>
      </c>
      <c r="G23" s="3">
        <v>8</v>
      </c>
      <c r="H23" s="3">
        <f t="shared" si="1"/>
        <v>264</v>
      </c>
      <c r="I23" s="3"/>
      <c r="J23" s="3" t="s">
        <v>16</v>
      </c>
    </row>
    <row r="24" spans="1:10" ht="12.75">
      <c r="A24" s="3">
        <f t="shared" si="0"/>
        <v>281</v>
      </c>
      <c r="B24" s="3">
        <v>16</v>
      </c>
      <c r="C24" s="3" t="s">
        <v>64</v>
      </c>
      <c r="D24" s="3">
        <v>2</v>
      </c>
      <c r="E24" s="3">
        <f>E29+1</f>
        <v>18</v>
      </c>
      <c r="F24" s="3" t="s">
        <v>56</v>
      </c>
      <c r="G24" s="3">
        <v>8</v>
      </c>
      <c r="H24" s="3">
        <f t="shared" si="1"/>
        <v>260</v>
      </c>
      <c r="I24" s="3"/>
      <c r="J24" s="3" t="s">
        <v>16</v>
      </c>
    </row>
    <row r="25" spans="1:10" ht="12.75">
      <c r="A25" s="3">
        <f t="shared" si="0"/>
        <v>280</v>
      </c>
      <c r="B25" s="3">
        <v>17</v>
      </c>
      <c r="C25" s="3" t="s">
        <v>36</v>
      </c>
      <c r="D25" s="3">
        <v>2</v>
      </c>
      <c r="E25" s="3">
        <f>E30+1</f>
        <v>18</v>
      </c>
      <c r="F25" s="3" t="s">
        <v>55</v>
      </c>
      <c r="G25" s="3">
        <v>8</v>
      </c>
      <c r="H25" s="3">
        <f t="shared" si="1"/>
        <v>256</v>
      </c>
      <c r="I25" s="3"/>
      <c r="J25" s="3" t="s">
        <v>16</v>
      </c>
    </row>
    <row r="26" spans="1:10" ht="12.75">
      <c r="A26" s="3">
        <f t="shared" si="0"/>
        <v>279</v>
      </c>
      <c r="B26" s="3">
        <v>17</v>
      </c>
      <c r="C26" s="3" t="s">
        <v>64</v>
      </c>
      <c r="D26" s="3">
        <v>2</v>
      </c>
      <c r="E26" s="3">
        <f>E28</f>
        <v>17</v>
      </c>
      <c r="F26" s="3" t="s">
        <v>59</v>
      </c>
      <c r="G26" s="3">
        <v>8</v>
      </c>
      <c r="H26" s="3">
        <f t="shared" si="1"/>
        <v>252</v>
      </c>
      <c r="I26" s="3"/>
      <c r="J26" s="3" t="s">
        <v>16</v>
      </c>
    </row>
    <row r="27" spans="1:10" ht="12.75">
      <c r="A27" s="3">
        <f t="shared" si="0"/>
        <v>278</v>
      </c>
      <c r="B27" s="3">
        <v>18</v>
      </c>
      <c r="C27" s="3" t="s">
        <v>36</v>
      </c>
      <c r="D27" s="3">
        <v>2</v>
      </c>
      <c r="E27" s="3">
        <f>E28</f>
        <v>17</v>
      </c>
      <c r="F27" s="3" t="s">
        <v>58</v>
      </c>
      <c r="G27" s="3">
        <v>8</v>
      </c>
      <c r="H27" s="3">
        <f t="shared" si="1"/>
        <v>248</v>
      </c>
      <c r="I27" s="3"/>
      <c r="J27" s="3" t="s">
        <v>16</v>
      </c>
    </row>
    <row r="28" spans="1:10" ht="12.75">
      <c r="A28" s="3">
        <f t="shared" si="0"/>
        <v>277</v>
      </c>
      <c r="B28" s="3">
        <v>18</v>
      </c>
      <c r="C28" s="3" t="s">
        <v>64</v>
      </c>
      <c r="D28" s="3">
        <v>2</v>
      </c>
      <c r="E28" s="3">
        <f>E30</f>
        <v>17</v>
      </c>
      <c r="F28" s="3" t="s">
        <v>57</v>
      </c>
      <c r="G28" s="3">
        <v>8</v>
      </c>
      <c r="H28" s="3">
        <f t="shared" si="1"/>
        <v>244</v>
      </c>
      <c r="I28" s="3"/>
      <c r="J28" s="3" t="s">
        <v>16</v>
      </c>
    </row>
    <row r="29" spans="1:10" ht="12.75">
      <c r="A29" s="3">
        <f>A30+1</f>
        <v>276</v>
      </c>
      <c r="B29" s="3">
        <v>19</v>
      </c>
      <c r="C29" s="3" t="s">
        <v>36</v>
      </c>
      <c r="D29" s="3">
        <v>2</v>
      </c>
      <c r="E29" s="3">
        <f>E30</f>
        <v>17</v>
      </c>
      <c r="F29" s="3" t="s">
        <v>56</v>
      </c>
      <c r="G29" s="3">
        <v>8</v>
      </c>
      <c r="H29" s="3">
        <f t="shared" si="1"/>
        <v>240</v>
      </c>
      <c r="I29" s="3"/>
      <c r="J29" s="3" t="s">
        <v>16</v>
      </c>
    </row>
    <row r="30" spans="1:10" ht="12.75">
      <c r="A30" s="3">
        <f>(E30-13)*5+255</f>
        <v>275</v>
      </c>
      <c r="B30" s="3">
        <v>19</v>
      </c>
      <c r="C30" s="3" t="s">
        <v>64</v>
      </c>
      <c r="D30" s="3">
        <v>2</v>
      </c>
      <c r="E30" s="3">
        <v>17</v>
      </c>
      <c r="F30" s="3" t="s">
        <v>55</v>
      </c>
      <c r="G30" s="3">
        <v>8</v>
      </c>
      <c r="H30" s="3">
        <f>(A30-216)*4</f>
        <v>236</v>
      </c>
      <c r="I30" s="3"/>
      <c r="J30" s="3" t="s">
        <v>17</v>
      </c>
    </row>
    <row r="31" spans="1:10" ht="12.75">
      <c r="A31" s="3">
        <f>A32+1</f>
        <v>4026</v>
      </c>
      <c r="B31" s="3">
        <v>20</v>
      </c>
      <c r="C31" s="3" t="s">
        <v>36</v>
      </c>
      <c r="D31" s="3">
        <v>2</v>
      </c>
      <c r="E31" s="3">
        <f>E34+1</f>
        <v>9</v>
      </c>
      <c r="F31" s="3" t="s">
        <v>54</v>
      </c>
      <c r="G31" s="3" t="s">
        <v>79</v>
      </c>
      <c r="H31" s="3">
        <f>MOD(H34+12,192)</f>
        <v>104</v>
      </c>
      <c r="I31" s="3"/>
      <c r="J31" s="3">
        <f>J34+2</f>
        <v>44</v>
      </c>
    </row>
    <row r="32" spans="1:10" ht="12.75">
      <c r="A32" s="3">
        <f>A33+1</f>
        <v>4025</v>
      </c>
      <c r="B32" s="3">
        <v>20</v>
      </c>
      <c r="C32" s="3" t="s">
        <v>64</v>
      </c>
      <c r="D32" s="3">
        <v>2</v>
      </c>
      <c r="E32" s="3">
        <f>E34+1</f>
        <v>9</v>
      </c>
      <c r="F32" s="3" t="s">
        <v>53</v>
      </c>
      <c r="G32" s="3" t="s">
        <v>79</v>
      </c>
      <c r="H32" s="3">
        <f>MOD(H34+8,192)</f>
        <v>100</v>
      </c>
      <c r="I32" s="3"/>
      <c r="J32" s="3">
        <f>J34+2</f>
        <v>44</v>
      </c>
    </row>
    <row r="33" spans="1:10" ht="12.75">
      <c r="A33" s="3">
        <f>A34+1</f>
        <v>4024</v>
      </c>
      <c r="B33" s="3">
        <v>21</v>
      </c>
      <c r="C33" s="3" t="s">
        <v>36</v>
      </c>
      <c r="D33" s="3">
        <v>2</v>
      </c>
      <c r="E33" s="3">
        <f>E34</f>
        <v>8</v>
      </c>
      <c r="F33" s="3" t="s">
        <v>54</v>
      </c>
      <c r="G33" s="3" t="s">
        <v>79</v>
      </c>
      <c r="H33" s="3">
        <f>MOD(H34+4,192)</f>
        <v>96</v>
      </c>
      <c r="I33" s="3"/>
      <c r="J33" s="3">
        <f>J34</f>
        <v>42</v>
      </c>
    </row>
    <row r="34" spans="1:10" ht="12.75">
      <c r="A34" s="3">
        <f>(E34-4)*2+4015</f>
        <v>4023</v>
      </c>
      <c r="B34" s="3">
        <v>21</v>
      </c>
      <c r="C34" s="3" t="s">
        <v>64</v>
      </c>
      <c r="D34" s="3">
        <v>2</v>
      </c>
      <c r="E34" s="3">
        <v>8</v>
      </c>
      <c r="F34" s="3" t="s">
        <v>53</v>
      </c>
      <c r="G34" s="3" t="s">
        <v>79</v>
      </c>
      <c r="H34" s="3">
        <f>(A34-4000)*4</f>
        <v>92</v>
      </c>
      <c r="I34" s="3"/>
      <c r="J34" s="3">
        <f>(A33-4000)/4*5+12</f>
        <v>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J37"/>
  <sheetViews>
    <sheetView workbookViewId="0" topLeftCell="A1">
      <selection activeCell="D2" sqref="D2"/>
      <selection activeCell="D1" sqref="D1"/>
    </sheetView>
  </sheetViews>
  <sheetFormatPr defaultColWidth="9.140625" defaultRowHeight="12.75"/>
  <cols>
    <col min="1" max="16384" width="6.7109375" style="0" customWidth="1"/>
  </cols>
  <sheetData>
    <row r="1" spans="1:4" ht="12.75">
      <c r="A1" s="5" t="s">
        <v>86</v>
      </c>
      <c r="D1" s="5"/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/>
      <c r="B5" s="3">
        <v>2</v>
      </c>
      <c r="C5" s="3"/>
      <c r="D5" s="3"/>
      <c r="E5" s="3"/>
      <c r="F5" s="3"/>
      <c r="G5" s="3"/>
      <c r="H5" s="3"/>
      <c r="I5" s="3" t="s">
        <v>11</v>
      </c>
      <c r="J5" s="3"/>
    </row>
    <row r="6" spans="1:10" ht="12.75">
      <c r="A6" s="3"/>
      <c r="B6" s="3">
        <v>3</v>
      </c>
      <c r="C6" s="3"/>
      <c r="D6" s="3"/>
      <c r="E6" s="3"/>
      <c r="F6" s="3"/>
      <c r="G6" s="3"/>
      <c r="H6" s="3"/>
      <c r="I6" s="3" t="s">
        <v>46</v>
      </c>
      <c r="J6" s="3"/>
    </row>
    <row r="7" spans="1:10" ht="12.75">
      <c r="A7" s="3"/>
      <c r="B7" s="3">
        <v>4</v>
      </c>
      <c r="C7" s="3"/>
      <c r="D7" s="3"/>
      <c r="E7" s="3"/>
      <c r="F7" s="3"/>
      <c r="G7" s="3"/>
      <c r="H7" s="3"/>
      <c r="I7" s="3" t="s">
        <v>18</v>
      </c>
      <c r="J7" s="3"/>
    </row>
    <row r="8" spans="1:10" ht="12.75">
      <c r="A8" s="3"/>
      <c r="B8" s="3">
        <v>5</v>
      </c>
      <c r="C8" s="3"/>
      <c r="D8" s="3"/>
      <c r="E8" s="3"/>
      <c r="F8" s="3"/>
      <c r="G8" s="3"/>
      <c r="H8" s="3"/>
      <c r="I8" s="3" t="s">
        <v>18</v>
      </c>
      <c r="J8" s="3"/>
    </row>
    <row r="9" spans="1:10" ht="12.75">
      <c r="A9" s="3"/>
      <c r="B9" s="3">
        <v>6</v>
      </c>
      <c r="C9" s="3"/>
      <c r="D9" s="3"/>
      <c r="E9" s="3"/>
      <c r="F9" s="3"/>
      <c r="G9" s="3">
        <v>1</v>
      </c>
      <c r="H9" s="3">
        <f>H10+8</f>
        <v>104</v>
      </c>
      <c r="I9" s="3"/>
      <c r="J9" s="3"/>
    </row>
    <row r="10" spans="1:10" ht="12.75">
      <c r="A10" s="3"/>
      <c r="B10" s="3">
        <v>7</v>
      </c>
      <c r="C10" s="3"/>
      <c r="D10" s="3"/>
      <c r="E10" s="3"/>
      <c r="F10" s="3"/>
      <c r="G10" s="3">
        <v>1</v>
      </c>
      <c r="H10" s="3">
        <v>96</v>
      </c>
      <c r="I10" s="3"/>
      <c r="J10" s="3"/>
    </row>
    <row r="11" spans="1:10" ht="12.75">
      <c r="A11" s="3">
        <v>1094</v>
      </c>
      <c r="B11" s="3">
        <v>8</v>
      </c>
      <c r="C11" s="3" t="s">
        <v>34</v>
      </c>
      <c r="D11" s="3">
        <v>3</v>
      </c>
      <c r="E11" s="3">
        <v>12</v>
      </c>
      <c r="F11" s="3" t="s">
        <v>62</v>
      </c>
      <c r="G11" s="3">
        <v>4</v>
      </c>
      <c r="H11" s="3">
        <f>H12</f>
        <v>184</v>
      </c>
      <c r="I11" s="3"/>
      <c r="J11" s="3" t="s">
        <v>15</v>
      </c>
    </row>
    <row r="12" spans="1:10" ht="12.75">
      <c r="A12" s="3">
        <f>A13+1</f>
        <v>94</v>
      </c>
      <c r="B12" s="3">
        <v>8</v>
      </c>
      <c r="C12" s="3" t="s">
        <v>36</v>
      </c>
      <c r="D12" s="3">
        <v>2</v>
      </c>
      <c r="E12" s="3">
        <f>E15+1</f>
        <v>20</v>
      </c>
      <c r="F12" s="3" t="s">
        <v>62</v>
      </c>
      <c r="G12" s="3">
        <v>4</v>
      </c>
      <c r="H12" s="3">
        <f>MOD(H15+12,192)</f>
        <v>184</v>
      </c>
      <c r="I12" s="3"/>
      <c r="J12" s="3">
        <f>J23+1</f>
        <v>225</v>
      </c>
    </row>
    <row r="13" spans="1:10" ht="12.75">
      <c r="A13" s="3">
        <f>A14+1</f>
        <v>93</v>
      </c>
      <c r="B13" s="3">
        <v>8</v>
      </c>
      <c r="C13" s="3" t="s">
        <v>64</v>
      </c>
      <c r="D13" s="3">
        <v>2</v>
      </c>
      <c r="E13" s="3">
        <f>E16+1</f>
        <v>20</v>
      </c>
      <c r="F13" s="3" t="s">
        <v>61</v>
      </c>
      <c r="G13" s="3">
        <v>4</v>
      </c>
      <c r="H13" s="3">
        <f>MOD(H16+12,192)</f>
        <v>180</v>
      </c>
      <c r="I13" s="3"/>
      <c r="J13" s="3" t="s">
        <v>16</v>
      </c>
    </row>
    <row r="14" spans="1:10" ht="12.75">
      <c r="A14" s="3">
        <f>A15+1</f>
        <v>92</v>
      </c>
      <c r="B14" s="3">
        <v>9</v>
      </c>
      <c r="C14" s="3" t="s">
        <v>36</v>
      </c>
      <c r="D14" s="3">
        <v>2</v>
      </c>
      <c r="E14" s="3">
        <f>E17+1</f>
        <v>20</v>
      </c>
      <c r="F14" s="3" t="s">
        <v>60</v>
      </c>
      <c r="G14" s="3">
        <v>4</v>
      </c>
      <c r="H14" s="3">
        <f>H15+4</f>
        <v>176</v>
      </c>
      <c r="I14" s="3"/>
      <c r="J14" s="3" t="s">
        <v>16</v>
      </c>
    </row>
    <row r="15" spans="1:10" ht="12.75">
      <c r="A15" s="3">
        <f>A16+1</f>
        <v>91</v>
      </c>
      <c r="B15" s="3">
        <v>9</v>
      </c>
      <c r="C15" s="3" t="s">
        <v>64</v>
      </c>
      <c r="D15" s="3">
        <v>2</v>
      </c>
      <c r="E15" s="3">
        <f>E17</f>
        <v>19</v>
      </c>
      <c r="F15" s="3" t="s">
        <v>62</v>
      </c>
      <c r="G15" s="3">
        <v>4</v>
      </c>
      <c r="H15" s="3">
        <f>H16+4</f>
        <v>172</v>
      </c>
      <c r="I15" s="3"/>
      <c r="J15" s="3" t="s">
        <v>16</v>
      </c>
    </row>
    <row r="16" spans="1:10" ht="12.75">
      <c r="A16" s="3">
        <f>A17+1</f>
        <v>90</v>
      </c>
      <c r="B16" s="3">
        <v>10</v>
      </c>
      <c r="C16" s="3" t="s">
        <v>36</v>
      </c>
      <c r="D16" s="3">
        <v>2</v>
      </c>
      <c r="E16" s="3">
        <f>E17</f>
        <v>19</v>
      </c>
      <c r="F16" s="3" t="s">
        <v>61</v>
      </c>
      <c r="G16" s="3">
        <v>4</v>
      </c>
      <c r="H16" s="3">
        <f>(A16-48)*4</f>
        <v>168</v>
      </c>
      <c r="I16" s="3"/>
      <c r="J16" s="3" t="s">
        <v>16</v>
      </c>
    </row>
    <row r="17" spans="1:10" ht="12.75">
      <c r="A17" s="3">
        <f>(E32-13)*3+71</f>
        <v>89</v>
      </c>
      <c r="B17" s="3">
        <v>10</v>
      </c>
      <c r="C17" s="3" t="s">
        <v>64</v>
      </c>
      <c r="D17" s="3">
        <v>2</v>
      </c>
      <c r="E17" s="3">
        <f>E32</f>
        <v>19</v>
      </c>
      <c r="F17" s="3" t="s">
        <v>60</v>
      </c>
      <c r="G17" s="3">
        <v>4</v>
      </c>
      <c r="H17" s="3">
        <f>H16-4</f>
        <v>164</v>
      </c>
      <c r="I17" s="3"/>
      <c r="J17" s="3" t="s">
        <v>17</v>
      </c>
    </row>
    <row r="18" spans="1:10" ht="12.75">
      <c r="A18" s="3"/>
      <c r="B18" s="3">
        <v>11</v>
      </c>
      <c r="C18" s="3"/>
      <c r="D18" s="3"/>
      <c r="E18" s="3"/>
      <c r="F18" s="3"/>
      <c r="G18" s="3">
        <v>5</v>
      </c>
      <c r="H18" s="3">
        <f>H19+8</f>
        <v>224</v>
      </c>
      <c r="I18" s="3"/>
      <c r="J18" s="3"/>
    </row>
    <row r="19" spans="1:10" ht="12.75">
      <c r="A19" s="3"/>
      <c r="B19" s="3">
        <v>12</v>
      </c>
      <c r="C19" s="3"/>
      <c r="D19" s="3"/>
      <c r="E19" s="3"/>
      <c r="F19" s="3"/>
      <c r="G19" s="3">
        <v>5</v>
      </c>
      <c r="H19" s="3">
        <f>H21+16</f>
        <v>216</v>
      </c>
      <c r="I19" s="3"/>
      <c r="J19" s="3"/>
    </row>
    <row r="20" spans="1:10" ht="12.75">
      <c r="A20" s="3"/>
      <c r="B20" s="3">
        <v>13</v>
      </c>
      <c r="C20" s="3"/>
      <c r="D20" s="3"/>
      <c r="E20" s="3"/>
      <c r="F20" s="3" t="s">
        <v>10</v>
      </c>
      <c r="G20" s="3">
        <v>5</v>
      </c>
      <c r="H20" s="3">
        <f>H21+8</f>
        <v>208</v>
      </c>
      <c r="I20" s="3"/>
      <c r="J20" s="3"/>
    </row>
    <row r="21" spans="1:10" ht="12.75">
      <c r="A21" s="3"/>
      <c r="B21" s="3">
        <v>14</v>
      </c>
      <c r="C21" s="3"/>
      <c r="D21" s="3"/>
      <c r="E21" s="3"/>
      <c r="F21" s="3"/>
      <c r="G21" s="3">
        <v>5</v>
      </c>
      <c r="H21" s="3">
        <v>200</v>
      </c>
      <c r="I21" s="3"/>
      <c r="J21" s="3"/>
    </row>
    <row r="22" spans="1:10" ht="12.75">
      <c r="A22" s="3">
        <v>1294</v>
      </c>
      <c r="B22" s="3">
        <v>15</v>
      </c>
      <c r="C22" s="3" t="s">
        <v>34</v>
      </c>
      <c r="D22" s="3">
        <v>3</v>
      </c>
      <c r="E22" s="3">
        <v>12</v>
      </c>
      <c r="F22" s="3" t="s">
        <v>59</v>
      </c>
      <c r="G22" s="3">
        <v>8</v>
      </c>
      <c r="H22" s="3">
        <f>H23</f>
        <v>312</v>
      </c>
      <c r="I22" s="3"/>
      <c r="J22" s="3" t="s">
        <v>15</v>
      </c>
    </row>
    <row r="23" spans="1:10" ht="12.75">
      <c r="A23" s="3">
        <f aca="true" t="shared" si="0" ref="A23:A30">A24+1</f>
        <v>294</v>
      </c>
      <c r="B23" s="3">
        <v>15</v>
      </c>
      <c r="C23" s="3" t="s">
        <v>36</v>
      </c>
      <c r="D23" s="3">
        <v>2</v>
      </c>
      <c r="E23" s="3">
        <f>E28+1</f>
        <v>20</v>
      </c>
      <c r="F23" s="3" t="s">
        <v>59</v>
      </c>
      <c r="G23" s="3">
        <v>8</v>
      </c>
      <c r="H23" s="3">
        <f aca="true" t="shared" si="1" ref="H23:H31">(A23-216)*4</f>
        <v>312</v>
      </c>
      <c r="I23" s="3"/>
      <c r="J23" s="3">
        <f>(A31-216)/5+210</f>
        <v>224</v>
      </c>
    </row>
    <row r="24" spans="1:10" ht="12.75">
      <c r="A24" s="3">
        <f t="shared" si="0"/>
        <v>293</v>
      </c>
      <c r="B24" s="3">
        <v>15</v>
      </c>
      <c r="C24" s="3" t="s">
        <v>64</v>
      </c>
      <c r="D24" s="3">
        <v>2</v>
      </c>
      <c r="E24" s="3">
        <f>E29+1</f>
        <v>20</v>
      </c>
      <c r="F24" s="3" t="s">
        <v>58</v>
      </c>
      <c r="G24" s="3">
        <v>8</v>
      </c>
      <c r="H24" s="3">
        <f t="shared" si="1"/>
        <v>308</v>
      </c>
      <c r="I24" s="3"/>
      <c r="J24" s="3" t="s">
        <v>16</v>
      </c>
    </row>
    <row r="25" spans="1:10" ht="12.75">
      <c r="A25" s="3">
        <f t="shared" si="0"/>
        <v>292</v>
      </c>
      <c r="B25" s="3">
        <v>16</v>
      </c>
      <c r="C25" s="3" t="s">
        <v>36</v>
      </c>
      <c r="D25" s="3">
        <v>2</v>
      </c>
      <c r="E25" s="3">
        <f>E30+1</f>
        <v>20</v>
      </c>
      <c r="F25" s="3" t="s">
        <v>57</v>
      </c>
      <c r="G25" s="3">
        <v>8</v>
      </c>
      <c r="H25" s="3">
        <f t="shared" si="1"/>
        <v>304</v>
      </c>
      <c r="I25" s="3"/>
      <c r="J25" s="3" t="s">
        <v>16</v>
      </c>
    </row>
    <row r="26" spans="1:10" ht="12.75">
      <c r="A26" s="3">
        <f t="shared" si="0"/>
        <v>291</v>
      </c>
      <c r="B26" s="3">
        <v>16</v>
      </c>
      <c r="C26" s="3" t="s">
        <v>64</v>
      </c>
      <c r="D26" s="3">
        <v>2</v>
      </c>
      <c r="E26" s="3">
        <f>E31+1</f>
        <v>20</v>
      </c>
      <c r="F26" s="3" t="s">
        <v>56</v>
      </c>
      <c r="G26" s="3">
        <v>8</v>
      </c>
      <c r="H26" s="3">
        <f t="shared" si="1"/>
        <v>300</v>
      </c>
      <c r="I26" s="3"/>
      <c r="J26" s="3" t="s">
        <v>16</v>
      </c>
    </row>
    <row r="27" spans="1:10" ht="12.75">
      <c r="A27" s="3">
        <f t="shared" si="0"/>
        <v>290</v>
      </c>
      <c r="B27" s="3">
        <v>17</v>
      </c>
      <c r="C27" s="3" t="s">
        <v>36</v>
      </c>
      <c r="D27" s="3">
        <v>2</v>
      </c>
      <c r="E27" s="3">
        <f>E32+1</f>
        <v>20</v>
      </c>
      <c r="F27" s="3" t="s">
        <v>55</v>
      </c>
      <c r="G27" s="3">
        <v>8</v>
      </c>
      <c r="H27" s="3">
        <f t="shared" si="1"/>
        <v>296</v>
      </c>
      <c r="I27" s="3"/>
      <c r="J27" s="3" t="s">
        <v>16</v>
      </c>
    </row>
    <row r="28" spans="1:10" ht="12.75">
      <c r="A28" s="3">
        <f t="shared" si="0"/>
        <v>289</v>
      </c>
      <c r="B28" s="3">
        <v>17</v>
      </c>
      <c r="C28" s="3" t="s">
        <v>64</v>
      </c>
      <c r="D28" s="3">
        <v>2</v>
      </c>
      <c r="E28" s="3">
        <f>E30</f>
        <v>19</v>
      </c>
      <c r="F28" s="3" t="s">
        <v>59</v>
      </c>
      <c r="G28" s="3">
        <v>8</v>
      </c>
      <c r="H28" s="3">
        <f t="shared" si="1"/>
        <v>292</v>
      </c>
      <c r="I28" s="3"/>
      <c r="J28" s="3" t="s">
        <v>16</v>
      </c>
    </row>
    <row r="29" spans="1:10" ht="12.75">
      <c r="A29" s="3">
        <f t="shared" si="0"/>
        <v>288</v>
      </c>
      <c r="B29" s="3">
        <v>18</v>
      </c>
      <c r="C29" s="3" t="s">
        <v>36</v>
      </c>
      <c r="D29" s="3">
        <v>2</v>
      </c>
      <c r="E29" s="3">
        <f>E30</f>
        <v>19</v>
      </c>
      <c r="F29" s="3" t="s">
        <v>58</v>
      </c>
      <c r="G29" s="3">
        <v>8</v>
      </c>
      <c r="H29" s="3">
        <f t="shared" si="1"/>
        <v>288</v>
      </c>
      <c r="I29" s="3"/>
      <c r="J29" s="3" t="s">
        <v>16</v>
      </c>
    </row>
    <row r="30" spans="1:10" ht="12.75">
      <c r="A30" s="3">
        <f t="shared" si="0"/>
        <v>287</v>
      </c>
      <c r="B30" s="3">
        <v>18</v>
      </c>
      <c r="C30" s="3" t="s">
        <v>64</v>
      </c>
      <c r="D30" s="3">
        <v>2</v>
      </c>
      <c r="E30" s="3">
        <f>E32</f>
        <v>19</v>
      </c>
      <c r="F30" s="3" t="s">
        <v>57</v>
      </c>
      <c r="G30" s="3">
        <v>8</v>
      </c>
      <c r="H30" s="3">
        <f t="shared" si="1"/>
        <v>284</v>
      </c>
      <c r="I30" s="3"/>
      <c r="J30" s="3" t="s">
        <v>16</v>
      </c>
    </row>
    <row r="31" spans="1:10" ht="12.75">
      <c r="A31" s="3">
        <f>A32+1</f>
        <v>286</v>
      </c>
      <c r="B31" s="3">
        <v>19</v>
      </c>
      <c r="C31" s="3" t="s">
        <v>36</v>
      </c>
      <c r="D31" s="3">
        <v>2</v>
      </c>
      <c r="E31" s="3">
        <f>E32</f>
        <v>19</v>
      </c>
      <c r="F31" s="3" t="s">
        <v>56</v>
      </c>
      <c r="G31" s="3">
        <v>8</v>
      </c>
      <c r="H31" s="3">
        <f t="shared" si="1"/>
        <v>280</v>
      </c>
      <c r="I31" s="3"/>
      <c r="J31" s="3" t="s">
        <v>16</v>
      </c>
    </row>
    <row r="32" spans="1:10" ht="12.75">
      <c r="A32" s="3">
        <f>(E32-13)*5+255</f>
        <v>285</v>
      </c>
      <c r="B32" s="3">
        <v>19</v>
      </c>
      <c r="C32" s="3" t="s">
        <v>64</v>
      </c>
      <c r="D32" s="3">
        <v>2</v>
      </c>
      <c r="E32" s="3">
        <v>19</v>
      </c>
      <c r="F32" s="3" t="s">
        <v>55</v>
      </c>
      <c r="G32" s="3">
        <v>8</v>
      </c>
      <c r="H32" s="3">
        <f>(A32-216)*4</f>
        <v>276</v>
      </c>
      <c r="I32" s="3"/>
      <c r="J32" s="3" t="s">
        <v>17</v>
      </c>
    </row>
    <row r="33" spans="1:10" ht="12.75">
      <c r="A33" s="3">
        <v>5030</v>
      </c>
      <c r="B33" s="3">
        <v>20</v>
      </c>
      <c r="C33" s="3" t="s">
        <v>36</v>
      </c>
      <c r="D33" s="3">
        <v>3</v>
      </c>
      <c r="E33" s="3">
        <v>3</v>
      </c>
      <c r="F33" s="3" t="s">
        <v>54</v>
      </c>
      <c r="G33" s="3" t="s">
        <v>79</v>
      </c>
      <c r="H33" s="3">
        <f>H34</f>
        <v>120</v>
      </c>
      <c r="I33" s="3"/>
      <c r="J33" s="3" t="s">
        <v>15</v>
      </c>
    </row>
    <row r="34" spans="1:10" ht="12.75">
      <c r="A34" s="3">
        <f>A35+1</f>
        <v>4030</v>
      </c>
      <c r="B34" s="3">
        <v>20</v>
      </c>
      <c r="C34" s="3" t="s">
        <v>36</v>
      </c>
      <c r="D34" s="3">
        <v>2</v>
      </c>
      <c r="E34" s="3">
        <f>E37+1</f>
        <v>11</v>
      </c>
      <c r="F34" s="3" t="s">
        <v>54</v>
      </c>
      <c r="G34" s="3" t="s">
        <v>79</v>
      </c>
      <c r="H34" s="3">
        <f>MOD(H37+12,192)</f>
        <v>120</v>
      </c>
      <c r="I34" s="3"/>
      <c r="J34" s="3">
        <f>J37+2</f>
        <v>49</v>
      </c>
    </row>
    <row r="35" spans="1:10" ht="12.75">
      <c r="A35" s="3">
        <f>A36+1</f>
        <v>4029</v>
      </c>
      <c r="B35" s="3">
        <v>20</v>
      </c>
      <c r="C35" s="3" t="s">
        <v>64</v>
      </c>
      <c r="D35" s="3">
        <v>2</v>
      </c>
      <c r="E35" s="3">
        <f>E37+1</f>
        <v>11</v>
      </c>
      <c r="F35" s="3" t="s">
        <v>53</v>
      </c>
      <c r="G35" s="3" t="s">
        <v>79</v>
      </c>
      <c r="H35" s="3">
        <f>MOD(H37+8,192)</f>
        <v>116</v>
      </c>
      <c r="I35" s="3"/>
      <c r="J35" s="3">
        <f>J37+2</f>
        <v>49</v>
      </c>
    </row>
    <row r="36" spans="1:10" ht="12.75">
      <c r="A36" s="3">
        <f>A37+1</f>
        <v>4028</v>
      </c>
      <c r="B36" s="3">
        <v>21</v>
      </c>
      <c r="C36" s="3" t="s">
        <v>36</v>
      </c>
      <c r="D36" s="3">
        <v>2</v>
      </c>
      <c r="E36" s="3">
        <f>E37</f>
        <v>10</v>
      </c>
      <c r="F36" s="3" t="s">
        <v>54</v>
      </c>
      <c r="G36" s="3" t="s">
        <v>79</v>
      </c>
      <c r="H36" s="3">
        <f>MOD(H37+4,192)</f>
        <v>112</v>
      </c>
      <c r="I36" s="3"/>
      <c r="J36" s="3">
        <f>J37</f>
        <v>47</v>
      </c>
    </row>
    <row r="37" spans="1:10" ht="12.75">
      <c r="A37" s="3">
        <f>(E37-4)*2+4015</f>
        <v>4027</v>
      </c>
      <c r="B37" s="3">
        <v>21</v>
      </c>
      <c r="C37" s="3" t="s">
        <v>64</v>
      </c>
      <c r="D37" s="3">
        <v>2</v>
      </c>
      <c r="E37" s="3">
        <v>10</v>
      </c>
      <c r="F37" s="3" t="s">
        <v>53</v>
      </c>
      <c r="G37" s="3" t="s">
        <v>79</v>
      </c>
      <c r="H37" s="3">
        <f>(A37-4000)*4</f>
        <v>108</v>
      </c>
      <c r="I37" s="3"/>
      <c r="J37" s="3">
        <f>(A36-4000)/4*5+12</f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J37"/>
  <sheetViews>
    <sheetView workbookViewId="0" topLeftCell="A1">
      <selection activeCell="H11" sqref="H11"/>
      <selection activeCell="B3" sqref="B3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87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/>
      <c r="B5" s="3">
        <v>2</v>
      </c>
      <c r="C5" s="3"/>
      <c r="D5" s="3"/>
      <c r="E5" s="3"/>
      <c r="F5" s="3"/>
      <c r="G5" s="3"/>
      <c r="H5" s="3"/>
      <c r="I5" s="3" t="s">
        <v>11</v>
      </c>
      <c r="J5" s="3"/>
    </row>
    <row r="6" spans="1:10" ht="12.75">
      <c r="A6" s="3"/>
      <c r="B6" s="3">
        <v>3</v>
      </c>
      <c r="C6" s="3"/>
      <c r="D6" s="3"/>
      <c r="E6" s="3"/>
      <c r="F6" s="3"/>
      <c r="G6" s="3"/>
      <c r="H6" s="3"/>
      <c r="I6" s="3" t="s">
        <v>46</v>
      </c>
      <c r="J6" s="3"/>
    </row>
    <row r="7" spans="1:10" ht="12.75">
      <c r="A7" s="3"/>
      <c r="B7" s="3">
        <v>4</v>
      </c>
      <c r="C7" s="3"/>
      <c r="D7" s="3"/>
      <c r="E7" s="3"/>
      <c r="F7" s="3"/>
      <c r="G7" s="3"/>
      <c r="H7" s="3"/>
      <c r="I7" s="3" t="s">
        <v>18</v>
      </c>
      <c r="J7" s="3"/>
    </row>
    <row r="8" spans="1:10" ht="12.75">
      <c r="A8" s="3"/>
      <c r="B8" s="3">
        <v>5</v>
      </c>
      <c r="C8" s="3"/>
      <c r="D8" s="3"/>
      <c r="E8" s="3"/>
      <c r="F8" s="3"/>
      <c r="G8" s="3"/>
      <c r="H8" s="3"/>
      <c r="I8" s="3" t="s">
        <v>18</v>
      </c>
      <c r="J8" s="3"/>
    </row>
    <row r="9" spans="1:10" ht="12.75">
      <c r="A9" s="3"/>
      <c r="B9" s="3">
        <v>6</v>
      </c>
      <c r="C9" s="3"/>
      <c r="D9" s="3"/>
      <c r="E9" s="3"/>
      <c r="F9" s="3"/>
      <c r="G9" s="3">
        <v>1</v>
      </c>
      <c r="H9" s="3">
        <f>H10+8</f>
        <v>120</v>
      </c>
      <c r="I9" s="3"/>
      <c r="J9" s="3"/>
    </row>
    <row r="10" spans="1:10" ht="12.75">
      <c r="A10" s="3"/>
      <c r="B10" s="3">
        <v>7</v>
      </c>
      <c r="C10" s="3"/>
      <c r="D10" s="3"/>
      <c r="E10" s="3"/>
      <c r="F10" s="3"/>
      <c r="G10" s="3">
        <v>1</v>
      </c>
      <c r="H10" s="3">
        <v>112</v>
      </c>
      <c r="I10" s="3"/>
      <c r="J10" s="3"/>
    </row>
    <row r="11" spans="1:10" ht="12.75">
      <c r="A11" s="3">
        <f>A12+1</f>
        <v>100</v>
      </c>
      <c r="B11" s="3">
        <v>8</v>
      </c>
      <c r="C11" s="3" t="s">
        <v>36</v>
      </c>
      <c r="D11" s="3">
        <v>3</v>
      </c>
      <c r="E11" s="3">
        <f>E14+1</f>
        <v>14</v>
      </c>
      <c r="F11" s="3" t="s">
        <v>62</v>
      </c>
      <c r="G11" s="3">
        <v>4</v>
      </c>
      <c r="H11" s="3">
        <f>H12+4</f>
        <v>208</v>
      </c>
      <c r="I11" s="3"/>
      <c r="J11" s="3">
        <f>J22+1</f>
        <v>227</v>
      </c>
    </row>
    <row r="12" spans="1:10" ht="12.75">
      <c r="A12" s="3">
        <f>A13+1</f>
        <v>99</v>
      </c>
      <c r="B12" s="3">
        <v>8</v>
      </c>
      <c r="C12" s="3" t="s">
        <v>64</v>
      </c>
      <c r="D12" s="3">
        <v>3</v>
      </c>
      <c r="E12" s="3">
        <f>E15+1</f>
        <v>14</v>
      </c>
      <c r="F12" s="3" t="s">
        <v>61</v>
      </c>
      <c r="G12" s="3">
        <v>4</v>
      </c>
      <c r="H12" s="3">
        <f>H13+4</f>
        <v>204</v>
      </c>
      <c r="I12" s="3"/>
      <c r="J12" s="3" t="s">
        <v>16</v>
      </c>
    </row>
    <row r="13" spans="1:10" ht="12.75">
      <c r="A13" s="3">
        <f>A14+1</f>
        <v>98</v>
      </c>
      <c r="B13" s="3">
        <v>9</v>
      </c>
      <c r="C13" s="3" t="s">
        <v>36</v>
      </c>
      <c r="D13" s="3">
        <v>3</v>
      </c>
      <c r="E13" s="3">
        <f>E16+1</f>
        <v>14</v>
      </c>
      <c r="F13" s="3" t="s">
        <v>60</v>
      </c>
      <c r="G13" s="3">
        <v>4</v>
      </c>
      <c r="H13" s="3">
        <f>H14+4</f>
        <v>200</v>
      </c>
      <c r="I13" s="3"/>
      <c r="J13" s="3" t="s">
        <v>16</v>
      </c>
    </row>
    <row r="14" spans="1:10" ht="12.75">
      <c r="A14" s="3">
        <f>A15+1</f>
        <v>97</v>
      </c>
      <c r="B14" s="3">
        <v>9</v>
      </c>
      <c r="C14" s="3" t="s">
        <v>64</v>
      </c>
      <c r="D14" s="3">
        <v>3</v>
      </c>
      <c r="E14" s="3">
        <f>E16</f>
        <v>13</v>
      </c>
      <c r="F14" s="3" t="s">
        <v>62</v>
      </c>
      <c r="G14" s="3">
        <v>4</v>
      </c>
      <c r="H14" s="3">
        <f>H15+4</f>
        <v>196</v>
      </c>
      <c r="I14" s="3"/>
      <c r="J14" s="3" t="s">
        <v>16</v>
      </c>
    </row>
    <row r="15" spans="1:10" ht="12.75">
      <c r="A15" s="3">
        <f>A16+1</f>
        <v>96</v>
      </c>
      <c r="B15" s="3">
        <v>10</v>
      </c>
      <c r="C15" s="3" t="s">
        <v>34</v>
      </c>
      <c r="D15" s="3">
        <v>3</v>
      </c>
      <c r="E15" s="3">
        <f>E16</f>
        <v>13</v>
      </c>
      <c r="F15" s="3" t="s">
        <v>61</v>
      </c>
      <c r="G15" s="3">
        <v>4</v>
      </c>
      <c r="H15" s="3">
        <f>(A15-48)*4</f>
        <v>192</v>
      </c>
      <c r="I15" s="3"/>
      <c r="J15" s="3" t="s">
        <v>16</v>
      </c>
    </row>
    <row r="16" spans="1:10" ht="12.75">
      <c r="A16" s="3">
        <f>(E30-13)*3+95</f>
        <v>95</v>
      </c>
      <c r="B16" s="3">
        <v>10</v>
      </c>
      <c r="C16" s="3" t="s">
        <v>35</v>
      </c>
      <c r="D16" s="3">
        <v>3</v>
      </c>
      <c r="E16" s="3">
        <f>E31</f>
        <v>13</v>
      </c>
      <c r="F16" s="3" t="s">
        <v>60</v>
      </c>
      <c r="G16" s="3">
        <v>4</v>
      </c>
      <c r="H16" s="3">
        <f>H15-4</f>
        <v>188</v>
      </c>
      <c r="I16" s="3"/>
      <c r="J16" s="3" t="s">
        <v>17</v>
      </c>
    </row>
    <row r="17" spans="1:10" ht="12.75">
      <c r="A17" s="3">
        <v>1095</v>
      </c>
      <c r="B17" s="3">
        <v>10</v>
      </c>
      <c r="C17" s="3" t="s">
        <v>64</v>
      </c>
      <c r="D17" s="3">
        <v>2</v>
      </c>
      <c r="E17" s="3">
        <v>21</v>
      </c>
      <c r="F17" s="3" t="s">
        <v>60</v>
      </c>
      <c r="G17" s="3">
        <v>4</v>
      </c>
      <c r="H17" s="3">
        <f>H16</f>
        <v>188</v>
      </c>
      <c r="I17" s="3"/>
      <c r="J17" s="3" t="s">
        <v>15</v>
      </c>
    </row>
    <row r="18" spans="1:10" ht="12.75">
      <c r="A18" s="3"/>
      <c r="B18" s="3">
        <v>11</v>
      </c>
      <c r="C18" s="3"/>
      <c r="D18" s="3"/>
      <c r="E18" s="3"/>
      <c r="F18" s="3"/>
      <c r="G18" s="3"/>
      <c r="H18" s="3"/>
      <c r="I18" s="3" t="s">
        <v>18</v>
      </c>
      <c r="J18" s="3"/>
    </row>
    <row r="19" spans="1:10" ht="12.75">
      <c r="A19" s="3"/>
      <c r="B19" s="3">
        <v>12</v>
      </c>
      <c r="C19" s="3"/>
      <c r="D19" s="3"/>
      <c r="E19" s="3"/>
      <c r="F19" s="3"/>
      <c r="G19" s="3">
        <v>5</v>
      </c>
      <c r="H19" s="3">
        <f>H21+16</f>
        <v>248</v>
      </c>
      <c r="I19" s="3"/>
      <c r="J19" s="3"/>
    </row>
    <row r="20" spans="1:10" ht="12.75">
      <c r="A20" s="3"/>
      <c r="B20" s="3">
        <v>13</v>
      </c>
      <c r="C20" s="3"/>
      <c r="D20" s="3"/>
      <c r="E20" s="3"/>
      <c r="F20" s="3" t="s">
        <v>10</v>
      </c>
      <c r="G20" s="3">
        <v>5</v>
      </c>
      <c r="H20" s="3">
        <f>H21+8</f>
        <v>240</v>
      </c>
      <c r="I20" s="3"/>
      <c r="J20" s="3"/>
    </row>
    <row r="21" spans="1:10" ht="12.75">
      <c r="A21" s="3"/>
      <c r="B21" s="3">
        <v>14</v>
      </c>
      <c r="C21" s="3"/>
      <c r="D21" s="3"/>
      <c r="E21" s="3"/>
      <c r="F21" s="3"/>
      <c r="G21" s="3">
        <v>5</v>
      </c>
      <c r="H21" s="3">
        <v>232</v>
      </c>
      <c r="I21" s="3"/>
      <c r="J21" s="3"/>
    </row>
    <row r="22" spans="1:10" ht="12.75">
      <c r="A22" s="3">
        <f aca="true" t="shared" si="0" ref="A22:A29">A23+1</f>
        <v>304</v>
      </c>
      <c r="B22" s="3">
        <v>15</v>
      </c>
      <c r="C22" s="3" t="s">
        <v>36</v>
      </c>
      <c r="D22" s="3">
        <v>3</v>
      </c>
      <c r="E22" s="3">
        <f>E27+1</f>
        <v>14</v>
      </c>
      <c r="F22" s="3" t="s">
        <v>59</v>
      </c>
      <c r="G22" s="3">
        <v>8</v>
      </c>
      <c r="H22" s="3">
        <f aca="true" t="shared" si="1" ref="H22:H30">(A22-216)*4</f>
        <v>352</v>
      </c>
      <c r="I22" s="3"/>
      <c r="J22" s="3">
        <f>(A30-216)/5+210</f>
        <v>226</v>
      </c>
    </row>
    <row r="23" spans="1:10" ht="12.75">
      <c r="A23" s="3">
        <f t="shared" si="0"/>
        <v>303</v>
      </c>
      <c r="B23" s="3">
        <v>15</v>
      </c>
      <c r="C23" s="3" t="s">
        <v>64</v>
      </c>
      <c r="D23" s="3">
        <v>3</v>
      </c>
      <c r="E23" s="3">
        <f>E28+1</f>
        <v>14</v>
      </c>
      <c r="F23" s="3" t="s">
        <v>58</v>
      </c>
      <c r="G23" s="3">
        <v>8</v>
      </c>
      <c r="H23" s="3">
        <f t="shared" si="1"/>
        <v>348</v>
      </c>
      <c r="I23" s="3"/>
      <c r="J23" s="3" t="s">
        <v>16</v>
      </c>
    </row>
    <row r="24" spans="1:10" ht="12.75">
      <c r="A24" s="3">
        <f t="shared" si="0"/>
        <v>302</v>
      </c>
      <c r="B24" s="3">
        <v>16</v>
      </c>
      <c r="C24" s="3" t="s">
        <v>36</v>
      </c>
      <c r="D24" s="3">
        <v>3</v>
      </c>
      <c r="E24" s="3">
        <f>E29+1</f>
        <v>14</v>
      </c>
      <c r="F24" s="3" t="s">
        <v>57</v>
      </c>
      <c r="G24" s="3">
        <v>8</v>
      </c>
      <c r="H24" s="3">
        <f t="shared" si="1"/>
        <v>344</v>
      </c>
      <c r="I24" s="3"/>
      <c r="J24" s="3" t="s">
        <v>16</v>
      </c>
    </row>
    <row r="25" spans="1:10" ht="12.75">
      <c r="A25" s="3">
        <f t="shared" si="0"/>
        <v>301</v>
      </c>
      <c r="B25" s="3">
        <v>16</v>
      </c>
      <c r="C25" s="3" t="s">
        <v>64</v>
      </c>
      <c r="D25" s="3">
        <v>3</v>
      </c>
      <c r="E25" s="3">
        <f>E30+1</f>
        <v>14</v>
      </c>
      <c r="F25" s="3" t="s">
        <v>56</v>
      </c>
      <c r="G25" s="3">
        <v>8</v>
      </c>
      <c r="H25" s="3">
        <f t="shared" si="1"/>
        <v>340</v>
      </c>
      <c r="I25" s="3"/>
      <c r="J25" s="3" t="s">
        <v>16</v>
      </c>
    </row>
    <row r="26" spans="1:10" ht="12.75">
      <c r="A26" s="3">
        <f t="shared" si="0"/>
        <v>300</v>
      </c>
      <c r="B26" s="3">
        <v>17</v>
      </c>
      <c r="C26" s="3" t="s">
        <v>36</v>
      </c>
      <c r="D26" s="3">
        <v>3</v>
      </c>
      <c r="E26" s="3">
        <f>E31+1</f>
        <v>14</v>
      </c>
      <c r="F26" s="3" t="s">
        <v>55</v>
      </c>
      <c r="G26" s="3">
        <v>8</v>
      </c>
      <c r="H26" s="3">
        <f t="shared" si="1"/>
        <v>336</v>
      </c>
      <c r="I26" s="3"/>
      <c r="J26" s="3" t="s">
        <v>16</v>
      </c>
    </row>
    <row r="27" spans="1:10" ht="12.75">
      <c r="A27" s="3">
        <f t="shared" si="0"/>
        <v>299</v>
      </c>
      <c r="B27" s="3">
        <v>17</v>
      </c>
      <c r="C27" s="3" t="s">
        <v>64</v>
      </c>
      <c r="D27" s="3">
        <v>3</v>
      </c>
      <c r="E27" s="3">
        <f>E29</f>
        <v>13</v>
      </c>
      <c r="F27" s="3" t="s">
        <v>59</v>
      </c>
      <c r="G27" s="3">
        <v>8</v>
      </c>
      <c r="H27" s="3">
        <f t="shared" si="1"/>
        <v>332</v>
      </c>
      <c r="I27" s="3"/>
      <c r="J27" s="3" t="s">
        <v>16</v>
      </c>
    </row>
    <row r="28" spans="1:10" ht="12.75">
      <c r="A28" s="3">
        <f t="shared" si="0"/>
        <v>298</v>
      </c>
      <c r="B28" s="3">
        <v>18</v>
      </c>
      <c r="C28" s="3" t="s">
        <v>36</v>
      </c>
      <c r="D28" s="3">
        <v>3</v>
      </c>
      <c r="E28" s="3">
        <f>E29</f>
        <v>13</v>
      </c>
      <c r="F28" s="3" t="s">
        <v>58</v>
      </c>
      <c r="G28" s="3">
        <v>8</v>
      </c>
      <c r="H28" s="3">
        <f t="shared" si="1"/>
        <v>328</v>
      </c>
      <c r="I28" s="3"/>
      <c r="J28" s="3" t="s">
        <v>16</v>
      </c>
    </row>
    <row r="29" spans="1:10" ht="12.75">
      <c r="A29" s="3">
        <f t="shared" si="0"/>
        <v>297</v>
      </c>
      <c r="B29" s="3">
        <v>18</v>
      </c>
      <c r="C29" s="3" t="s">
        <v>64</v>
      </c>
      <c r="D29" s="3">
        <v>3</v>
      </c>
      <c r="E29" s="3">
        <f>E31</f>
        <v>13</v>
      </c>
      <c r="F29" s="3" t="s">
        <v>57</v>
      </c>
      <c r="G29" s="3">
        <v>8</v>
      </c>
      <c r="H29" s="3">
        <f t="shared" si="1"/>
        <v>324</v>
      </c>
      <c r="I29" s="3"/>
      <c r="J29" s="3" t="s">
        <v>16</v>
      </c>
    </row>
    <row r="30" spans="1:10" ht="12.75">
      <c r="A30" s="3">
        <f>A31+1</f>
        <v>296</v>
      </c>
      <c r="B30" s="3">
        <v>19</v>
      </c>
      <c r="C30" s="3" t="s">
        <v>34</v>
      </c>
      <c r="D30" s="3">
        <v>3</v>
      </c>
      <c r="E30" s="3">
        <f>E31</f>
        <v>13</v>
      </c>
      <c r="F30" s="3" t="s">
        <v>56</v>
      </c>
      <c r="G30" s="3">
        <v>8</v>
      </c>
      <c r="H30" s="3">
        <f t="shared" si="1"/>
        <v>320</v>
      </c>
      <c r="I30" s="3"/>
      <c r="J30" s="3" t="s">
        <v>16</v>
      </c>
    </row>
    <row r="31" spans="1:10" ht="12.75">
      <c r="A31" s="3">
        <f>(E31-13)*5+295</f>
        <v>295</v>
      </c>
      <c r="B31" s="3">
        <v>19</v>
      </c>
      <c r="C31" s="3" t="s">
        <v>35</v>
      </c>
      <c r="D31" s="3">
        <v>3</v>
      </c>
      <c r="E31" s="3">
        <v>13</v>
      </c>
      <c r="F31" s="3" t="s">
        <v>55</v>
      </c>
      <c r="G31" s="3">
        <v>8</v>
      </c>
      <c r="H31" s="3">
        <f>(A31-216)*4</f>
        <v>316</v>
      </c>
      <c r="I31" s="3"/>
      <c r="J31" s="3" t="s">
        <v>17</v>
      </c>
    </row>
    <row r="32" spans="1:10" ht="12.75">
      <c r="A32" s="3">
        <v>1295</v>
      </c>
      <c r="B32" s="3">
        <v>19</v>
      </c>
      <c r="C32" s="3" t="s">
        <v>64</v>
      </c>
      <c r="D32" s="3">
        <v>2</v>
      </c>
      <c r="E32" s="3">
        <v>21</v>
      </c>
      <c r="F32" s="3" t="s">
        <v>55</v>
      </c>
      <c r="G32" s="3">
        <v>8</v>
      </c>
      <c r="H32" s="3">
        <f>H31</f>
        <v>316</v>
      </c>
      <c r="I32" s="3"/>
      <c r="J32" s="3" t="s">
        <v>15</v>
      </c>
    </row>
    <row r="33" spans="1:10" ht="12.75">
      <c r="A33" s="3">
        <f>A34+1</f>
        <v>4034</v>
      </c>
      <c r="B33" s="3">
        <v>20</v>
      </c>
      <c r="C33" s="3" t="s">
        <v>36</v>
      </c>
      <c r="D33" s="3">
        <v>3</v>
      </c>
      <c r="E33" s="3">
        <f>E36+1</f>
        <v>5</v>
      </c>
      <c r="F33" s="3" t="s">
        <v>54</v>
      </c>
      <c r="G33" s="3" t="s">
        <v>79</v>
      </c>
      <c r="H33" s="3">
        <f>MOD(H36+12,192)</f>
        <v>136</v>
      </c>
      <c r="I33" s="3"/>
      <c r="J33" s="3">
        <f>J36+2</f>
        <v>54</v>
      </c>
    </row>
    <row r="34" spans="1:10" ht="12.75">
      <c r="A34" s="3">
        <f>A35+1</f>
        <v>4033</v>
      </c>
      <c r="B34" s="3">
        <v>20</v>
      </c>
      <c r="C34" s="3" t="s">
        <v>64</v>
      </c>
      <c r="D34" s="3">
        <v>3</v>
      </c>
      <c r="E34" s="3">
        <f>E36+1</f>
        <v>5</v>
      </c>
      <c r="F34" s="3" t="s">
        <v>53</v>
      </c>
      <c r="G34" s="3" t="s">
        <v>79</v>
      </c>
      <c r="H34" s="3">
        <f>MOD(H36+8,192)</f>
        <v>132</v>
      </c>
      <c r="I34" s="3"/>
      <c r="J34" s="3">
        <f>J36+2</f>
        <v>54</v>
      </c>
    </row>
    <row r="35" spans="1:10" ht="12.75">
      <c r="A35" s="3">
        <f>A36+1</f>
        <v>4032</v>
      </c>
      <c r="B35" s="3">
        <v>21</v>
      </c>
      <c r="C35" s="3" t="s">
        <v>34</v>
      </c>
      <c r="D35" s="3">
        <v>3</v>
      </c>
      <c r="E35" s="3">
        <f>E36</f>
        <v>4</v>
      </c>
      <c r="F35" s="3" t="s">
        <v>54</v>
      </c>
      <c r="G35" s="3" t="s">
        <v>79</v>
      </c>
      <c r="H35" s="3">
        <f>MOD(H36+4,192)</f>
        <v>128</v>
      </c>
      <c r="I35" s="3"/>
      <c r="J35" s="3">
        <f>J36</f>
        <v>52</v>
      </c>
    </row>
    <row r="36" spans="1:10" ht="12.75">
      <c r="A36" s="3">
        <f>(E36-4)*2+4031</f>
        <v>4031</v>
      </c>
      <c r="B36" s="3">
        <v>21</v>
      </c>
      <c r="C36" s="3" t="s">
        <v>35</v>
      </c>
      <c r="D36" s="3">
        <v>3</v>
      </c>
      <c r="E36" s="3">
        <v>4</v>
      </c>
      <c r="F36" s="3" t="s">
        <v>53</v>
      </c>
      <c r="G36" s="3" t="s">
        <v>79</v>
      </c>
      <c r="H36" s="3">
        <f>(A36-4000)*4</f>
        <v>124</v>
      </c>
      <c r="I36" s="3"/>
      <c r="J36" s="3">
        <f>(A35-4000)/4*5+12</f>
        <v>52</v>
      </c>
    </row>
    <row r="37" spans="1:10" ht="12.75">
      <c r="A37" s="3">
        <v>5031</v>
      </c>
      <c r="B37" s="3">
        <v>21</v>
      </c>
      <c r="C37" s="3" t="s">
        <v>64</v>
      </c>
      <c r="D37" s="3">
        <v>2</v>
      </c>
      <c r="E37" s="3">
        <v>12</v>
      </c>
      <c r="F37" s="3" t="s">
        <v>53</v>
      </c>
      <c r="G37" s="3" t="s">
        <v>79</v>
      </c>
      <c r="H37" s="3">
        <f>H36</f>
        <v>124</v>
      </c>
      <c r="I37" s="3"/>
      <c r="J37" s="3" t="s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J34"/>
  <sheetViews>
    <sheetView workbookViewId="0" topLeftCell="A1">
      <selection activeCell="A1" sqref="A1:IV16384"/>
      <selection activeCell="H22" sqref="H22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88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>
        <f>A6+1</f>
        <v>4038</v>
      </c>
      <c r="B5" s="3">
        <v>2</v>
      </c>
      <c r="C5" s="3" t="s">
        <v>36</v>
      </c>
      <c r="D5" s="3">
        <v>3</v>
      </c>
      <c r="E5" s="3">
        <f>E8+1</f>
        <v>7</v>
      </c>
      <c r="F5" s="3" t="s">
        <v>54</v>
      </c>
      <c r="G5" s="3" t="s">
        <v>79</v>
      </c>
      <c r="H5" s="3">
        <f>MOD(H8+12,192)</f>
        <v>24</v>
      </c>
      <c r="I5" s="3"/>
      <c r="J5" s="3">
        <f>J8+2</f>
        <v>59</v>
      </c>
    </row>
    <row r="6" spans="1:10" ht="12.75">
      <c r="A6" s="3">
        <f>A7+1</f>
        <v>4037</v>
      </c>
      <c r="B6" s="3">
        <v>2</v>
      </c>
      <c r="C6" s="3" t="s">
        <v>64</v>
      </c>
      <c r="D6" s="3">
        <v>3</v>
      </c>
      <c r="E6" s="3">
        <f>E8+1</f>
        <v>7</v>
      </c>
      <c r="F6" s="3" t="s">
        <v>53</v>
      </c>
      <c r="G6" s="3" t="s">
        <v>79</v>
      </c>
      <c r="H6" s="3">
        <f>MOD(H8+8,192)</f>
        <v>20</v>
      </c>
      <c r="I6" s="3"/>
      <c r="J6" s="3">
        <f>J8+2</f>
        <v>59</v>
      </c>
    </row>
    <row r="7" spans="1:10" ht="12.75">
      <c r="A7" s="3">
        <f>A8+1</f>
        <v>4036</v>
      </c>
      <c r="B7" s="3">
        <v>3</v>
      </c>
      <c r="C7" s="3" t="s">
        <v>36</v>
      </c>
      <c r="D7" s="3">
        <v>3</v>
      </c>
      <c r="E7" s="3">
        <f>E8</f>
        <v>6</v>
      </c>
      <c r="F7" s="3" t="s">
        <v>54</v>
      </c>
      <c r="G7" s="3" t="s">
        <v>79</v>
      </c>
      <c r="H7" s="3">
        <f>MOD(H8+4,192)</f>
        <v>16</v>
      </c>
      <c r="I7" s="3"/>
      <c r="J7" s="3">
        <f>J8</f>
        <v>57</v>
      </c>
    </row>
    <row r="8" spans="1:10" ht="12.75">
      <c r="A8" s="3">
        <f>(E8-4)*2+4031</f>
        <v>4035</v>
      </c>
      <c r="B8" s="3">
        <v>3</v>
      </c>
      <c r="C8" s="3" t="s">
        <v>64</v>
      </c>
      <c r="D8" s="3">
        <v>3</v>
      </c>
      <c r="E8" s="3">
        <v>6</v>
      </c>
      <c r="F8" s="3" t="s">
        <v>53</v>
      </c>
      <c r="G8" s="3" t="s">
        <v>79</v>
      </c>
      <c r="H8" s="3">
        <v>12</v>
      </c>
      <c r="I8" s="3"/>
      <c r="J8" s="3">
        <f>(A7-4000)/4*5+12</f>
        <v>57</v>
      </c>
    </row>
    <row r="9" spans="1:10" ht="12.75">
      <c r="A9" s="3">
        <f aca="true" t="shared" si="0" ref="A9:A16">A10+1</f>
        <v>314</v>
      </c>
      <c r="B9" s="3">
        <v>4</v>
      </c>
      <c r="C9" s="3" t="s">
        <v>36</v>
      </c>
      <c r="D9" s="3">
        <v>3</v>
      </c>
      <c r="E9" s="3">
        <v>16</v>
      </c>
      <c r="F9" s="3" t="s">
        <v>59</v>
      </c>
      <c r="G9" s="3">
        <v>8</v>
      </c>
      <c r="H9" s="3">
        <f aca="true" t="shared" si="1" ref="H9:H17">(A9-216)*4</f>
        <v>392</v>
      </c>
      <c r="I9" s="3"/>
      <c r="J9" s="3">
        <f>(A17-216)/5+210</f>
        <v>228</v>
      </c>
    </row>
    <row r="10" spans="1:10" ht="12.75">
      <c r="A10" s="3">
        <f t="shared" si="0"/>
        <v>313</v>
      </c>
      <c r="B10" s="3">
        <v>4</v>
      </c>
      <c r="C10" s="3" t="s">
        <v>64</v>
      </c>
      <c r="D10" s="3">
        <v>3</v>
      </c>
      <c r="E10" s="3">
        <v>16</v>
      </c>
      <c r="F10" s="3" t="s">
        <v>58</v>
      </c>
      <c r="G10" s="3">
        <v>8</v>
      </c>
      <c r="H10" s="3">
        <f t="shared" si="1"/>
        <v>388</v>
      </c>
      <c r="I10" s="3"/>
      <c r="J10" s="3" t="s">
        <v>16</v>
      </c>
    </row>
    <row r="11" spans="1:10" ht="12.75">
      <c r="A11" s="3">
        <f t="shared" si="0"/>
        <v>312</v>
      </c>
      <c r="B11" s="3">
        <v>5</v>
      </c>
      <c r="C11" s="3" t="s">
        <v>36</v>
      </c>
      <c r="D11" s="3">
        <v>3</v>
      </c>
      <c r="E11" s="3">
        <v>16</v>
      </c>
      <c r="F11" s="3" t="s">
        <v>57</v>
      </c>
      <c r="G11" s="3">
        <v>8</v>
      </c>
      <c r="H11" s="3">
        <f t="shared" si="1"/>
        <v>384</v>
      </c>
      <c r="I11" s="3"/>
      <c r="J11" s="3" t="s">
        <v>16</v>
      </c>
    </row>
    <row r="12" spans="1:10" ht="12.75">
      <c r="A12" s="3">
        <f t="shared" si="0"/>
        <v>311</v>
      </c>
      <c r="B12" s="3">
        <v>5</v>
      </c>
      <c r="C12" s="3" t="s">
        <v>64</v>
      </c>
      <c r="D12" s="3">
        <v>3</v>
      </c>
      <c r="E12" s="3">
        <v>16</v>
      </c>
      <c r="F12" s="3" t="s">
        <v>56</v>
      </c>
      <c r="G12" s="3">
        <v>8</v>
      </c>
      <c r="H12" s="3">
        <f t="shared" si="1"/>
        <v>380</v>
      </c>
      <c r="I12" s="3"/>
      <c r="J12" s="3" t="s">
        <v>16</v>
      </c>
    </row>
    <row r="13" spans="1:10" ht="12.75">
      <c r="A13" s="3">
        <f t="shared" si="0"/>
        <v>310</v>
      </c>
      <c r="B13" s="3">
        <v>6</v>
      </c>
      <c r="C13" s="3" t="s">
        <v>36</v>
      </c>
      <c r="D13" s="3">
        <v>3</v>
      </c>
      <c r="E13" s="3">
        <v>16</v>
      </c>
      <c r="F13" s="3" t="s">
        <v>55</v>
      </c>
      <c r="G13" s="3">
        <v>8</v>
      </c>
      <c r="H13" s="3">
        <f t="shared" si="1"/>
        <v>376</v>
      </c>
      <c r="I13" s="3"/>
      <c r="J13" s="3" t="s">
        <v>16</v>
      </c>
    </row>
    <row r="14" spans="1:10" ht="12.75">
      <c r="A14" s="3">
        <f t="shared" si="0"/>
        <v>309</v>
      </c>
      <c r="B14" s="3">
        <v>6</v>
      </c>
      <c r="C14" s="3" t="s">
        <v>64</v>
      </c>
      <c r="D14" s="3">
        <v>3</v>
      </c>
      <c r="E14" s="3">
        <v>15</v>
      </c>
      <c r="F14" s="3" t="s">
        <v>59</v>
      </c>
      <c r="G14" s="3">
        <v>8</v>
      </c>
      <c r="H14" s="3">
        <f t="shared" si="1"/>
        <v>372</v>
      </c>
      <c r="I14" s="3"/>
      <c r="J14" s="3" t="s">
        <v>16</v>
      </c>
    </row>
    <row r="15" spans="1:10" ht="12.75">
      <c r="A15" s="3">
        <f t="shared" si="0"/>
        <v>308</v>
      </c>
      <c r="B15" s="3">
        <v>7</v>
      </c>
      <c r="C15" s="3" t="s">
        <v>36</v>
      </c>
      <c r="D15" s="3">
        <v>3</v>
      </c>
      <c r="E15" s="3">
        <v>15</v>
      </c>
      <c r="F15" s="3" t="s">
        <v>58</v>
      </c>
      <c r="G15" s="3">
        <v>8</v>
      </c>
      <c r="H15" s="3">
        <f t="shared" si="1"/>
        <v>368</v>
      </c>
      <c r="I15" s="3"/>
      <c r="J15" s="3" t="s">
        <v>16</v>
      </c>
    </row>
    <row r="16" spans="1:10" ht="12.75">
      <c r="A16" s="3">
        <f t="shared" si="0"/>
        <v>307</v>
      </c>
      <c r="B16" s="3">
        <v>7</v>
      </c>
      <c r="C16" s="3" t="s">
        <v>64</v>
      </c>
      <c r="D16" s="3">
        <v>3</v>
      </c>
      <c r="E16" s="3">
        <v>15</v>
      </c>
      <c r="F16" s="3" t="s">
        <v>57</v>
      </c>
      <c r="G16" s="3">
        <v>8</v>
      </c>
      <c r="H16" s="3">
        <f t="shared" si="1"/>
        <v>364</v>
      </c>
      <c r="I16" s="3"/>
      <c r="J16" s="3" t="s">
        <v>16</v>
      </c>
    </row>
    <row r="17" spans="1:10" ht="12.75">
      <c r="A17" s="3">
        <f>A18+1</f>
        <v>306</v>
      </c>
      <c r="B17" s="3">
        <v>8</v>
      </c>
      <c r="C17" s="3" t="s">
        <v>36</v>
      </c>
      <c r="D17" s="3">
        <v>3</v>
      </c>
      <c r="E17" s="3">
        <v>15</v>
      </c>
      <c r="F17" s="3" t="s">
        <v>56</v>
      </c>
      <c r="G17" s="3">
        <v>8</v>
      </c>
      <c r="H17" s="3">
        <f t="shared" si="1"/>
        <v>360</v>
      </c>
      <c r="I17" s="3"/>
      <c r="J17" s="3" t="s">
        <v>16</v>
      </c>
    </row>
    <row r="18" spans="1:10" ht="12.75">
      <c r="A18" s="3">
        <f>(E18-13)*5+295</f>
        <v>305</v>
      </c>
      <c r="B18" s="3">
        <v>8</v>
      </c>
      <c r="C18" s="3" t="s">
        <v>64</v>
      </c>
      <c r="D18" s="3">
        <v>3</v>
      </c>
      <c r="E18" s="3">
        <v>15</v>
      </c>
      <c r="F18" s="3" t="s">
        <v>55</v>
      </c>
      <c r="G18" s="3">
        <v>8</v>
      </c>
      <c r="H18" s="3">
        <f>(A18-216)*4</f>
        <v>356</v>
      </c>
      <c r="I18" s="3"/>
      <c r="J18" s="3" t="s">
        <v>17</v>
      </c>
    </row>
    <row r="19" spans="1:10" ht="12.75">
      <c r="A19" s="3"/>
      <c r="B19" s="3">
        <v>9</v>
      </c>
      <c r="C19" s="3"/>
      <c r="D19" s="3"/>
      <c r="E19" s="3"/>
      <c r="F19" s="3"/>
      <c r="G19" s="3"/>
      <c r="H19" s="3"/>
      <c r="I19" s="3" t="s">
        <v>18</v>
      </c>
      <c r="J19" s="3"/>
    </row>
    <row r="20" spans="1:10" ht="12.75">
      <c r="A20" s="3"/>
      <c r="B20" s="3">
        <v>10</v>
      </c>
      <c r="C20" s="3"/>
      <c r="D20" s="3"/>
      <c r="E20" s="3"/>
      <c r="F20" s="3"/>
      <c r="G20" s="3">
        <v>5</v>
      </c>
      <c r="H20" s="3">
        <f>H22+16</f>
        <v>272</v>
      </c>
      <c r="I20" s="3"/>
      <c r="J20" s="3"/>
    </row>
    <row r="21" spans="1:10" ht="12.75">
      <c r="A21" s="3"/>
      <c r="B21" s="3">
        <v>11</v>
      </c>
      <c r="C21" s="3"/>
      <c r="D21" s="3"/>
      <c r="E21" s="3"/>
      <c r="F21" s="3" t="s">
        <v>10</v>
      </c>
      <c r="G21" s="3">
        <v>5</v>
      </c>
      <c r="H21" s="3">
        <f>H22+8</f>
        <v>264</v>
      </c>
      <c r="I21" s="3"/>
      <c r="J21" s="3"/>
    </row>
    <row r="22" spans="1:10" ht="12.75">
      <c r="A22" s="3"/>
      <c r="B22" s="3">
        <v>12</v>
      </c>
      <c r="C22" s="3"/>
      <c r="D22" s="3"/>
      <c r="E22" s="3"/>
      <c r="F22" s="3"/>
      <c r="G22" s="3">
        <v>5</v>
      </c>
      <c r="H22" s="3">
        <v>256</v>
      </c>
      <c r="I22" s="3"/>
      <c r="J22" s="3"/>
    </row>
    <row r="23" spans="1:10" ht="12.75">
      <c r="A23" s="3">
        <f>A24+1</f>
        <v>106</v>
      </c>
      <c r="B23" s="3">
        <v>13</v>
      </c>
      <c r="C23" s="3" t="s">
        <v>36</v>
      </c>
      <c r="D23" s="3">
        <v>3</v>
      </c>
      <c r="E23" s="3">
        <f>E26+1</f>
        <v>16</v>
      </c>
      <c r="F23" s="3" t="s">
        <v>62</v>
      </c>
      <c r="G23" s="3">
        <v>4</v>
      </c>
      <c r="H23" s="3">
        <f>MOD(H26+12,192)</f>
        <v>40</v>
      </c>
      <c r="I23" s="3"/>
      <c r="J23" s="3">
        <f>J9+1</f>
        <v>229</v>
      </c>
    </row>
    <row r="24" spans="1:10" ht="12.75">
      <c r="A24" s="3">
        <f>A25+1</f>
        <v>105</v>
      </c>
      <c r="B24" s="3">
        <v>13</v>
      </c>
      <c r="C24" s="3" t="s">
        <v>64</v>
      </c>
      <c r="D24" s="3">
        <v>3</v>
      </c>
      <c r="E24" s="3">
        <f>E27+1</f>
        <v>16</v>
      </c>
      <c r="F24" s="3" t="s">
        <v>61</v>
      </c>
      <c r="G24" s="3">
        <v>4</v>
      </c>
      <c r="H24" s="3">
        <f>MOD(H27+12,192)</f>
        <v>36</v>
      </c>
      <c r="I24" s="3"/>
      <c r="J24" s="3" t="s">
        <v>16</v>
      </c>
    </row>
    <row r="25" spans="1:10" ht="12.75">
      <c r="A25" s="3">
        <f>A26+1</f>
        <v>104</v>
      </c>
      <c r="B25" s="3">
        <v>14</v>
      </c>
      <c r="C25" s="3" t="s">
        <v>36</v>
      </c>
      <c r="D25" s="3">
        <v>3</v>
      </c>
      <c r="E25" s="3">
        <f>E28+1</f>
        <v>16</v>
      </c>
      <c r="F25" s="3" t="s">
        <v>60</v>
      </c>
      <c r="G25" s="3">
        <v>4</v>
      </c>
      <c r="H25" s="3">
        <f>H26+4</f>
        <v>224</v>
      </c>
      <c r="I25" s="3"/>
      <c r="J25" s="3" t="s">
        <v>16</v>
      </c>
    </row>
    <row r="26" spans="1:10" ht="12.75">
      <c r="A26" s="3">
        <f>A27+1</f>
        <v>103</v>
      </c>
      <c r="B26" s="3">
        <v>14</v>
      </c>
      <c r="C26" s="3" t="s">
        <v>64</v>
      </c>
      <c r="D26" s="3">
        <v>3</v>
      </c>
      <c r="E26" s="3">
        <f>E28</f>
        <v>15</v>
      </c>
      <c r="F26" s="3" t="s">
        <v>62</v>
      </c>
      <c r="G26" s="3">
        <v>4</v>
      </c>
      <c r="H26" s="3">
        <f>H27+4</f>
        <v>220</v>
      </c>
      <c r="I26" s="3"/>
      <c r="J26" s="3" t="s">
        <v>16</v>
      </c>
    </row>
    <row r="27" spans="1:10" ht="12.75">
      <c r="A27" s="3">
        <f>A28+1</f>
        <v>102</v>
      </c>
      <c r="B27" s="3">
        <v>15</v>
      </c>
      <c r="C27" s="3" t="s">
        <v>36</v>
      </c>
      <c r="D27" s="3">
        <v>3</v>
      </c>
      <c r="E27" s="3">
        <f>E28</f>
        <v>15</v>
      </c>
      <c r="F27" s="3" t="s">
        <v>61</v>
      </c>
      <c r="G27" s="3">
        <v>4</v>
      </c>
      <c r="H27" s="3">
        <f>(A27-48)*4</f>
        <v>216</v>
      </c>
      <c r="I27" s="3"/>
      <c r="J27" s="3" t="s">
        <v>16</v>
      </c>
    </row>
    <row r="28" spans="1:10" ht="12.75">
      <c r="A28" s="3">
        <f>(E18-13)*3+95</f>
        <v>101</v>
      </c>
      <c r="B28" s="3">
        <v>15</v>
      </c>
      <c r="C28" s="3" t="s">
        <v>64</v>
      </c>
      <c r="D28" s="3">
        <v>3</v>
      </c>
      <c r="E28" s="3">
        <f>E18</f>
        <v>15</v>
      </c>
      <c r="F28" s="3" t="s">
        <v>60</v>
      </c>
      <c r="G28" s="3">
        <v>4</v>
      </c>
      <c r="H28" s="3">
        <f>H27-4</f>
        <v>212</v>
      </c>
      <c r="I28" s="3"/>
      <c r="J28" s="3" t="s">
        <v>17</v>
      </c>
    </row>
    <row r="29" spans="1:10" ht="12.75">
      <c r="A29" s="3"/>
      <c r="B29" s="3">
        <v>16</v>
      </c>
      <c r="C29" s="3"/>
      <c r="D29" s="3"/>
      <c r="E29" s="3"/>
      <c r="F29" s="3"/>
      <c r="G29" s="3">
        <v>1</v>
      </c>
      <c r="H29" s="3">
        <f>H30+8</f>
        <v>136</v>
      </c>
      <c r="I29" s="3"/>
      <c r="J29" s="3" t="s">
        <v>10</v>
      </c>
    </row>
    <row r="30" spans="1:10" ht="12.75">
      <c r="A30" s="3"/>
      <c r="B30" s="3">
        <v>17</v>
      </c>
      <c r="C30" s="3"/>
      <c r="D30" s="3"/>
      <c r="E30" s="3"/>
      <c r="F30" s="3"/>
      <c r="G30" s="3">
        <v>1</v>
      </c>
      <c r="H30" s="3">
        <v>128</v>
      </c>
      <c r="I30" s="3"/>
      <c r="J30" s="3"/>
    </row>
    <row r="31" spans="1:10" ht="12.75">
      <c r="A31" s="3"/>
      <c r="B31" s="3">
        <v>18</v>
      </c>
      <c r="C31" s="3"/>
      <c r="D31" s="3"/>
      <c r="E31" s="3"/>
      <c r="F31" s="3"/>
      <c r="G31" s="3"/>
      <c r="H31" s="3"/>
      <c r="I31" s="3" t="s">
        <v>18</v>
      </c>
      <c r="J31" s="3"/>
    </row>
    <row r="32" spans="1:10" ht="12.75">
      <c r="A32" s="3"/>
      <c r="B32" s="3">
        <v>19</v>
      </c>
      <c r="C32" s="3"/>
      <c r="D32" s="3"/>
      <c r="E32" s="3"/>
      <c r="F32" s="3"/>
      <c r="G32" s="3"/>
      <c r="H32" s="3"/>
      <c r="I32" s="3" t="s">
        <v>18</v>
      </c>
      <c r="J32" s="3"/>
    </row>
    <row r="33" spans="1:10" ht="12.75">
      <c r="A33" s="3"/>
      <c r="B33" s="3">
        <v>20</v>
      </c>
      <c r="C33" s="3"/>
      <c r="D33" s="3"/>
      <c r="E33" s="3"/>
      <c r="F33" s="3"/>
      <c r="G33" s="3"/>
      <c r="H33" s="3"/>
      <c r="I33" s="3" t="s">
        <v>46</v>
      </c>
      <c r="J33" s="3"/>
    </row>
    <row r="34" spans="1:10" ht="12.75">
      <c r="A34" s="3"/>
      <c r="B34" s="3">
        <v>21</v>
      </c>
      <c r="C34" s="3"/>
      <c r="D34" s="3"/>
      <c r="E34" s="3"/>
      <c r="F34" s="3"/>
      <c r="G34" s="3"/>
      <c r="H34" s="3"/>
      <c r="I34" s="3" t="s">
        <v>11</v>
      </c>
      <c r="J3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J34"/>
  <sheetViews>
    <sheetView workbookViewId="0" topLeftCell="A4">
      <selection activeCell="H31" sqref="H31"/>
      <selection activeCell="H28" sqref="H28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89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>
        <f>A6+1</f>
        <v>4042</v>
      </c>
      <c r="B5" s="3">
        <v>2</v>
      </c>
      <c r="C5" s="3" t="s">
        <v>36</v>
      </c>
      <c r="D5" s="3">
        <v>3</v>
      </c>
      <c r="E5" s="3">
        <f>E8+1</f>
        <v>9</v>
      </c>
      <c r="F5" s="3" t="s">
        <v>54</v>
      </c>
      <c r="G5" s="3" t="s">
        <v>79</v>
      </c>
      <c r="H5" s="3">
        <f>MOD(H8+12,192)</f>
        <v>24</v>
      </c>
      <c r="I5" s="3"/>
      <c r="J5" s="3">
        <f>J8+2</f>
        <v>64</v>
      </c>
    </row>
    <row r="6" spans="1:10" ht="12.75">
      <c r="A6" s="3">
        <f>A7+1</f>
        <v>4041</v>
      </c>
      <c r="B6" s="3">
        <v>2</v>
      </c>
      <c r="C6" s="3" t="s">
        <v>64</v>
      </c>
      <c r="D6" s="3">
        <v>3</v>
      </c>
      <c r="E6" s="3">
        <f>E8+1</f>
        <v>9</v>
      </c>
      <c r="F6" s="3" t="s">
        <v>53</v>
      </c>
      <c r="G6" s="3" t="s">
        <v>79</v>
      </c>
      <c r="H6" s="3">
        <f>MOD(H8+8,192)</f>
        <v>20</v>
      </c>
      <c r="I6" s="3"/>
      <c r="J6" s="3">
        <f>J8+2</f>
        <v>64</v>
      </c>
    </row>
    <row r="7" spans="1:10" ht="12.75">
      <c r="A7" s="3">
        <f>A8+1</f>
        <v>4040</v>
      </c>
      <c r="B7" s="3">
        <v>3</v>
      </c>
      <c r="C7" s="3" t="s">
        <v>36</v>
      </c>
      <c r="D7" s="3">
        <v>3</v>
      </c>
      <c r="E7" s="3">
        <f>E8</f>
        <v>8</v>
      </c>
      <c r="F7" s="3" t="s">
        <v>54</v>
      </c>
      <c r="G7" s="3" t="s">
        <v>79</v>
      </c>
      <c r="H7" s="3">
        <f>MOD(H8+4,192)</f>
        <v>16</v>
      </c>
      <c r="I7" s="3"/>
      <c r="J7" s="3">
        <f>J8</f>
        <v>62</v>
      </c>
    </row>
    <row r="8" spans="1:10" ht="12.75">
      <c r="A8" s="3">
        <f>(E8-4)*2+4031</f>
        <v>4039</v>
      </c>
      <c r="B8" s="3">
        <v>3</v>
      </c>
      <c r="C8" s="3" t="s">
        <v>64</v>
      </c>
      <c r="D8" s="3">
        <v>3</v>
      </c>
      <c r="E8" s="3">
        <v>8</v>
      </c>
      <c r="F8" s="3" t="s">
        <v>53</v>
      </c>
      <c r="G8" s="3" t="s">
        <v>79</v>
      </c>
      <c r="H8" s="3">
        <v>12</v>
      </c>
      <c r="I8" s="3"/>
      <c r="J8" s="3">
        <f>(A7-4000)/4*5+12</f>
        <v>62</v>
      </c>
    </row>
    <row r="9" spans="1:10" ht="12.75">
      <c r="A9" s="3">
        <f aca="true" t="shared" si="0" ref="A9:A16">A10+1</f>
        <v>324</v>
      </c>
      <c r="B9" s="3">
        <v>4</v>
      </c>
      <c r="C9" s="3" t="s">
        <v>36</v>
      </c>
      <c r="D9" s="3">
        <v>3</v>
      </c>
      <c r="E9" s="3">
        <f>E14+1</f>
        <v>18</v>
      </c>
      <c r="F9" s="3" t="s">
        <v>59</v>
      </c>
      <c r="G9" s="3">
        <v>8</v>
      </c>
      <c r="H9" s="3">
        <f aca="true" t="shared" si="1" ref="H9:H17">(A9-216)*4</f>
        <v>432</v>
      </c>
      <c r="I9" s="3"/>
      <c r="J9" s="3">
        <f>(A17-216)/5+210</f>
        <v>230</v>
      </c>
    </row>
    <row r="10" spans="1:10" ht="12.75">
      <c r="A10" s="3">
        <f t="shared" si="0"/>
        <v>323</v>
      </c>
      <c r="B10" s="3">
        <v>4</v>
      </c>
      <c r="C10" s="3" t="s">
        <v>64</v>
      </c>
      <c r="D10" s="3">
        <v>3</v>
      </c>
      <c r="E10" s="3">
        <f>E15+1</f>
        <v>18</v>
      </c>
      <c r="F10" s="3" t="s">
        <v>58</v>
      </c>
      <c r="G10" s="3">
        <v>8</v>
      </c>
      <c r="H10" s="3">
        <f t="shared" si="1"/>
        <v>428</v>
      </c>
      <c r="I10" s="3"/>
      <c r="J10" s="3" t="s">
        <v>16</v>
      </c>
    </row>
    <row r="11" spans="1:10" ht="12.75">
      <c r="A11" s="3">
        <f t="shared" si="0"/>
        <v>322</v>
      </c>
      <c r="B11" s="3">
        <v>5</v>
      </c>
      <c r="C11" s="3" t="s">
        <v>36</v>
      </c>
      <c r="D11" s="3">
        <v>3</v>
      </c>
      <c r="E11" s="3">
        <f>E16+1</f>
        <v>18</v>
      </c>
      <c r="F11" s="3" t="s">
        <v>57</v>
      </c>
      <c r="G11" s="3">
        <v>8</v>
      </c>
      <c r="H11" s="3">
        <f t="shared" si="1"/>
        <v>424</v>
      </c>
      <c r="I11" s="3"/>
      <c r="J11" s="3" t="s">
        <v>16</v>
      </c>
    </row>
    <row r="12" spans="1:10" ht="12.75">
      <c r="A12" s="3">
        <f t="shared" si="0"/>
        <v>321</v>
      </c>
      <c r="B12" s="3">
        <v>5</v>
      </c>
      <c r="C12" s="3" t="s">
        <v>64</v>
      </c>
      <c r="D12" s="3">
        <v>3</v>
      </c>
      <c r="E12" s="3">
        <f>E17+1</f>
        <v>18</v>
      </c>
      <c r="F12" s="3" t="s">
        <v>56</v>
      </c>
      <c r="G12" s="3">
        <v>8</v>
      </c>
      <c r="H12" s="3">
        <f t="shared" si="1"/>
        <v>420</v>
      </c>
      <c r="I12" s="3"/>
      <c r="J12" s="3" t="s">
        <v>16</v>
      </c>
    </row>
    <row r="13" spans="1:10" ht="12.75">
      <c r="A13" s="3">
        <f t="shared" si="0"/>
        <v>320</v>
      </c>
      <c r="B13" s="3">
        <v>6</v>
      </c>
      <c r="C13" s="3" t="s">
        <v>36</v>
      </c>
      <c r="D13" s="3">
        <v>3</v>
      </c>
      <c r="E13" s="3">
        <f>E18+1</f>
        <v>18</v>
      </c>
      <c r="F13" s="3" t="s">
        <v>55</v>
      </c>
      <c r="G13" s="3">
        <v>8</v>
      </c>
      <c r="H13" s="3">
        <f t="shared" si="1"/>
        <v>416</v>
      </c>
      <c r="I13" s="3"/>
      <c r="J13" s="3" t="s">
        <v>16</v>
      </c>
    </row>
    <row r="14" spans="1:10" ht="12.75">
      <c r="A14" s="3">
        <f t="shared" si="0"/>
        <v>319</v>
      </c>
      <c r="B14" s="3">
        <v>6</v>
      </c>
      <c r="C14" s="3" t="s">
        <v>64</v>
      </c>
      <c r="D14" s="3">
        <v>3</v>
      </c>
      <c r="E14" s="3">
        <v>17</v>
      </c>
      <c r="F14" s="3" t="s">
        <v>59</v>
      </c>
      <c r="G14" s="3">
        <v>8</v>
      </c>
      <c r="H14" s="3">
        <f t="shared" si="1"/>
        <v>412</v>
      </c>
      <c r="I14" s="3"/>
      <c r="J14" s="3" t="s">
        <v>16</v>
      </c>
    </row>
    <row r="15" spans="1:10" ht="12.75">
      <c r="A15" s="3">
        <f t="shared" si="0"/>
        <v>318</v>
      </c>
      <c r="B15" s="3">
        <v>7</v>
      </c>
      <c r="C15" s="3" t="s">
        <v>36</v>
      </c>
      <c r="D15" s="3">
        <v>3</v>
      </c>
      <c r="E15" s="3">
        <v>17</v>
      </c>
      <c r="F15" s="3" t="s">
        <v>58</v>
      </c>
      <c r="G15" s="3">
        <v>8</v>
      </c>
      <c r="H15" s="3">
        <f t="shared" si="1"/>
        <v>408</v>
      </c>
      <c r="I15" s="3"/>
      <c r="J15" s="3" t="s">
        <v>16</v>
      </c>
    </row>
    <row r="16" spans="1:10" ht="12.75">
      <c r="A16" s="3">
        <f t="shared" si="0"/>
        <v>317</v>
      </c>
      <c r="B16" s="3">
        <v>7</v>
      </c>
      <c r="C16" s="3" t="s">
        <v>64</v>
      </c>
      <c r="D16" s="3">
        <v>3</v>
      </c>
      <c r="E16" s="3">
        <v>17</v>
      </c>
      <c r="F16" s="3" t="s">
        <v>57</v>
      </c>
      <c r="G16" s="3">
        <v>8</v>
      </c>
      <c r="H16" s="3">
        <f t="shared" si="1"/>
        <v>404</v>
      </c>
      <c r="I16" s="3"/>
      <c r="J16" s="3" t="s">
        <v>16</v>
      </c>
    </row>
    <row r="17" spans="1:10" ht="12.75">
      <c r="A17" s="3">
        <f>A18+1</f>
        <v>316</v>
      </c>
      <c r="B17" s="3">
        <v>8</v>
      </c>
      <c r="C17" s="3" t="s">
        <v>36</v>
      </c>
      <c r="D17" s="3">
        <v>3</v>
      </c>
      <c r="E17" s="3">
        <v>17</v>
      </c>
      <c r="F17" s="3" t="s">
        <v>56</v>
      </c>
      <c r="G17" s="3">
        <v>8</v>
      </c>
      <c r="H17" s="3">
        <f t="shared" si="1"/>
        <v>400</v>
      </c>
      <c r="I17" s="3"/>
      <c r="J17" s="3" t="s">
        <v>16</v>
      </c>
    </row>
    <row r="18" spans="1:10" ht="12.75">
      <c r="A18" s="3">
        <f>(E18-13)*5+295</f>
        <v>315</v>
      </c>
      <c r="B18" s="3">
        <v>8</v>
      </c>
      <c r="C18" s="3" t="s">
        <v>64</v>
      </c>
      <c r="D18" s="3">
        <v>3</v>
      </c>
      <c r="E18" s="3">
        <v>17</v>
      </c>
      <c r="F18" s="3" t="s">
        <v>55</v>
      </c>
      <c r="G18" s="3">
        <v>8</v>
      </c>
      <c r="H18" s="3">
        <f>(A18-216)*4</f>
        <v>396</v>
      </c>
      <c r="I18" s="3"/>
      <c r="J18" s="3" t="s">
        <v>17</v>
      </c>
    </row>
    <row r="19" spans="1:10" ht="12.75">
      <c r="A19" s="3"/>
      <c r="B19" s="3">
        <v>9</v>
      </c>
      <c r="C19" s="3"/>
      <c r="D19" s="3"/>
      <c r="E19" s="3"/>
      <c r="F19" s="3"/>
      <c r="G19" s="3"/>
      <c r="H19" s="3"/>
      <c r="I19" s="3" t="s">
        <v>18</v>
      </c>
      <c r="J19" s="3"/>
    </row>
    <row r="20" spans="1:10" ht="12.75">
      <c r="A20" s="3"/>
      <c r="B20" s="3">
        <v>10</v>
      </c>
      <c r="C20" s="3"/>
      <c r="D20" s="3"/>
      <c r="E20" s="3"/>
      <c r="F20" s="3"/>
      <c r="G20" s="3">
        <v>5</v>
      </c>
      <c r="H20" s="3">
        <f>H22+16</f>
        <v>296</v>
      </c>
      <c r="I20" s="3"/>
      <c r="J20" s="3"/>
    </row>
    <row r="21" spans="1:10" ht="12.75">
      <c r="A21" s="3"/>
      <c r="B21" s="3">
        <v>11</v>
      </c>
      <c r="C21" s="3"/>
      <c r="D21" s="3"/>
      <c r="E21" s="3"/>
      <c r="F21" s="3" t="s">
        <v>10</v>
      </c>
      <c r="G21" s="3">
        <v>5</v>
      </c>
      <c r="H21" s="3">
        <f>H22+8</f>
        <v>288</v>
      </c>
      <c r="I21" s="3"/>
      <c r="J21" s="3"/>
    </row>
    <row r="22" spans="1:10" ht="12.75">
      <c r="A22" s="3"/>
      <c r="B22" s="3">
        <v>12</v>
      </c>
      <c r="C22" s="3"/>
      <c r="D22" s="3"/>
      <c r="E22" s="3"/>
      <c r="F22" s="3"/>
      <c r="G22" s="3">
        <v>5</v>
      </c>
      <c r="H22" s="3">
        <v>280</v>
      </c>
      <c r="I22" s="3"/>
      <c r="J22" s="3"/>
    </row>
    <row r="23" spans="1:10" ht="12.75">
      <c r="A23" s="3">
        <f>A24+1</f>
        <v>112</v>
      </c>
      <c r="B23" s="3">
        <v>13</v>
      </c>
      <c r="C23" s="3" t="s">
        <v>36</v>
      </c>
      <c r="D23" s="3">
        <v>3</v>
      </c>
      <c r="E23" s="3">
        <f>E26+1</f>
        <v>18</v>
      </c>
      <c r="F23" s="3" t="s">
        <v>62</v>
      </c>
      <c r="G23" s="3">
        <v>4</v>
      </c>
      <c r="H23" s="3">
        <f>MOD(H26+12,192)</f>
        <v>64</v>
      </c>
      <c r="I23" s="3"/>
      <c r="J23" s="3">
        <f>J9+1</f>
        <v>231</v>
      </c>
    </row>
    <row r="24" spans="1:10" ht="12.75">
      <c r="A24" s="3">
        <f>A25+1</f>
        <v>111</v>
      </c>
      <c r="B24" s="3">
        <v>13</v>
      </c>
      <c r="C24" s="3" t="s">
        <v>64</v>
      </c>
      <c r="D24" s="3">
        <v>3</v>
      </c>
      <c r="E24" s="3">
        <f>E27+1</f>
        <v>18</v>
      </c>
      <c r="F24" s="3" t="s">
        <v>61</v>
      </c>
      <c r="G24" s="3">
        <v>4</v>
      </c>
      <c r="H24" s="3">
        <f>MOD(H27+12,192)</f>
        <v>60</v>
      </c>
      <c r="I24" s="3"/>
      <c r="J24" s="3" t="s">
        <v>16</v>
      </c>
    </row>
    <row r="25" spans="1:10" ht="12.75">
      <c r="A25" s="3">
        <f>A26+1</f>
        <v>110</v>
      </c>
      <c r="B25" s="3">
        <v>14</v>
      </c>
      <c r="C25" s="3" t="s">
        <v>36</v>
      </c>
      <c r="D25" s="3">
        <v>3</v>
      </c>
      <c r="E25" s="3">
        <f>E28+1</f>
        <v>18</v>
      </c>
      <c r="F25" s="3" t="s">
        <v>60</v>
      </c>
      <c r="G25" s="3">
        <v>4</v>
      </c>
      <c r="H25" s="3">
        <f>H26+4</f>
        <v>248</v>
      </c>
      <c r="I25" s="3"/>
      <c r="J25" s="3" t="s">
        <v>16</v>
      </c>
    </row>
    <row r="26" spans="1:10" ht="12.75">
      <c r="A26" s="3">
        <f>A27+1</f>
        <v>109</v>
      </c>
      <c r="B26" s="3">
        <v>14</v>
      </c>
      <c r="C26" s="3" t="s">
        <v>64</v>
      </c>
      <c r="D26" s="3">
        <v>3</v>
      </c>
      <c r="E26" s="3">
        <f>E28</f>
        <v>17</v>
      </c>
      <c r="F26" s="3" t="s">
        <v>62</v>
      </c>
      <c r="G26" s="3">
        <v>4</v>
      </c>
      <c r="H26" s="3">
        <f>H27+4</f>
        <v>244</v>
      </c>
      <c r="I26" s="3"/>
      <c r="J26" s="3" t="s">
        <v>16</v>
      </c>
    </row>
    <row r="27" spans="1:10" ht="12.75">
      <c r="A27" s="3">
        <f>A28+1</f>
        <v>108</v>
      </c>
      <c r="B27" s="3">
        <v>15</v>
      </c>
      <c r="C27" s="3" t="s">
        <v>36</v>
      </c>
      <c r="D27" s="3">
        <v>3</v>
      </c>
      <c r="E27" s="3">
        <f>E28</f>
        <v>17</v>
      </c>
      <c r="F27" s="3" t="s">
        <v>61</v>
      </c>
      <c r="G27" s="3">
        <v>4</v>
      </c>
      <c r="H27" s="3">
        <f>(A27-48)*4</f>
        <v>240</v>
      </c>
      <c r="I27" s="3"/>
      <c r="J27" s="3" t="s">
        <v>16</v>
      </c>
    </row>
    <row r="28" spans="1:10" ht="12.75">
      <c r="A28" s="3">
        <f>(E18-13)*3+95</f>
        <v>107</v>
      </c>
      <c r="B28" s="3">
        <v>15</v>
      </c>
      <c r="C28" s="3" t="s">
        <v>64</v>
      </c>
      <c r="D28" s="3">
        <v>3</v>
      </c>
      <c r="E28" s="3">
        <f>E18</f>
        <v>17</v>
      </c>
      <c r="F28" s="3" t="s">
        <v>60</v>
      </c>
      <c r="G28" s="3">
        <v>4</v>
      </c>
      <c r="H28" s="3">
        <f>H27-4</f>
        <v>236</v>
      </c>
      <c r="I28" s="3"/>
      <c r="J28" s="3" t="s">
        <v>17</v>
      </c>
    </row>
    <row r="29" spans="1:10" ht="12.75">
      <c r="A29" s="3"/>
      <c r="B29" s="3">
        <v>16</v>
      </c>
      <c r="C29" s="3"/>
      <c r="D29" s="3"/>
      <c r="E29" s="3"/>
      <c r="F29" s="3"/>
      <c r="G29" s="3">
        <v>1</v>
      </c>
      <c r="H29" s="3">
        <f>H30+8</f>
        <v>152</v>
      </c>
      <c r="I29" s="3"/>
      <c r="J29" s="3" t="s">
        <v>10</v>
      </c>
    </row>
    <row r="30" spans="1:10" ht="12.75">
      <c r="A30" s="3"/>
      <c r="B30" s="3">
        <v>17</v>
      </c>
      <c r="C30" s="3"/>
      <c r="D30" s="3"/>
      <c r="E30" s="3"/>
      <c r="F30" s="3"/>
      <c r="G30" s="3">
        <v>1</v>
      </c>
      <c r="H30" s="3">
        <v>144</v>
      </c>
      <c r="I30" s="3"/>
      <c r="J30" s="3"/>
    </row>
    <row r="31" spans="1:10" ht="12.75">
      <c r="A31" s="3"/>
      <c r="B31" s="3">
        <v>18</v>
      </c>
      <c r="C31" s="3"/>
      <c r="D31" s="3"/>
      <c r="E31" s="3"/>
      <c r="F31" s="3"/>
      <c r="G31" s="3"/>
      <c r="H31" s="3"/>
      <c r="I31" s="3" t="s">
        <v>18</v>
      </c>
      <c r="J31" s="3"/>
    </row>
    <row r="32" spans="1:10" ht="12.75">
      <c r="A32" s="3"/>
      <c r="B32" s="3">
        <v>19</v>
      </c>
      <c r="C32" s="3"/>
      <c r="D32" s="3"/>
      <c r="E32" s="3"/>
      <c r="F32" s="3"/>
      <c r="G32" s="3"/>
      <c r="H32" s="3"/>
      <c r="I32" s="3" t="s">
        <v>18</v>
      </c>
      <c r="J32" s="3"/>
    </row>
    <row r="33" spans="1:10" ht="12.75">
      <c r="A33" s="3"/>
      <c r="B33" s="3">
        <v>20</v>
      </c>
      <c r="C33" s="3"/>
      <c r="D33" s="3"/>
      <c r="E33" s="3"/>
      <c r="F33" s="3"/>
      <c r="G33" s="3"/>
      <c r="H33" s="3"/>
      <c r="I33" s="3" t="s">
        <v>46</v>
      </c>
      <c r="J33" s="3"/>
    </row>
    <row r="34" spans="1:10" ht="12.75">
      <c r="A34" s="3"/>
      <c r="B34" s="3">
        <v>21</v>
      </c>
      <c r="C34" s="3"/>
      <c r="D34" s="3"/>
      <c r="E34" s="3"/>
      <c r="F34" s="3"/>
      <c r="G34" s="3"/>
      <c r="H34" s="3"/>
      <c r="I34" s="3" t="s">
        <v>11</v>
      </c>
      <c r="J34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J37"/>
  <sheetViews>
    <sheetView workbookViewId="0" topLeftCell="A1">
      <selection activeCell="J21" sqref="J21"/>
      <selection activeCell="D12" sqref="D12"/>
    </sheetView>
  </sheetViews>
  <sheetFormatPr defaultColWidth="9.140625" defaultRowHeight="12.75"/>
  <cols>
    <col min="1" max="16384" width="6.7109375" style="0" customWidth="1"/>
  </cols>
  <sheetData>
    <row r="1" ht="12.75">
      <c r="A1" s="5" t="s">
        <v>90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</row>
    <row r="4" spans="1:10" ht="12.75">
      <c r="A4" s="3"/>
      <c r="B4" s="3">
        <v>1</v>
      </c>
      <c r="C4" s="3"/>
      <c r="D4" s="3"/>
      <c r="E4" s="3"/>
      <c r="F4" s="3"/>
      <c r="G4" s="3"/>
      <c r="H4" s="3"/>
      <c r="I4" s="3" t="s">
        <v>8</v>
      </c>
      <c r="J4" s="3"/>
    </row>
    <row r="5" spans="1:10" ht="12.75">
      <c r="A5" s="3">
        <v>5046</v>
      </c>
      <c r="B5" s="3">
        <v>2</v>
      </c>
      <c r="C5" s="3" t="s">
        <v>34</v>
      </c>
      <c r="D5" s="3">
        <v>1</v>
      </c>
      <c r="E5" s="3">
        <v>3</v>
      </c>
      <c r="F5" s="3" t="s">
        <v>54</v>
      </c>
      <c r="G5" s="3" t="s">
        <v>79</v>
      </c>
      <c r="H5" s="3">
        <f>H6</f>
        <v>24</v>
      </c>
      <c r="I5" s="3"/>
      <c r="J5" s="3" t="s">
        <v>15</v>
      </c>
    </row>
    <row r="6" spans="1:10" ht="12.75">
      <c r="A6" s="3">
        <f>A7+1</f>
        <v>4046</v>
      </c>
      <c r="B6" s="3">
        <v>2</v>
      </c>
      <c r="C6" s="3" t="s">
        <v>36</v>
      </c>
      <c r="D6" s="3">
        <v>3</v>
      </c>
      <c r="E6" s="3">
        <f>E9+1</f>
        <v>11</v>
      </c>
      <c r="F6" s="3" t="s">
        <v>54</v>
      </c>
      <c r="G6" s="3" t="s">
        <v>79</v>
      </c>
      <c r="H6" s="3">
        <f>MOD(H9+12,192)</f>
        <v>24</v>
      </c>
      <c r="I6" s="3"/>
      <c r="J6" s="3">
        <f>J9+2</f>
        <v>69</v>
      </c>
    </row>
    <row r="7" spans="1:10" ht="12.75">
      <c r="A7" s="3">
        <f>A8+1</f>
        <v>4045</v>
      </c>
      <c r="B7" s="3">
        <v>2</v>
      </c>
      <c r="C7" s="3" t="s">
        <v>64</v>
      </c>
      <c r="D7" s="3">
        <v>3</v>
      </c>
      <c r="E7" s="3">
        <f>E9+1</f>
        <v>11</v>
      </c>
      <c r="F7" s="3" t="s">
        <v>53</v>
      </c>
      <c r="G7" s="3" t="s">
        <v>79</v>
      </c>
      <c r="H7" s="3">
        <f>MOD(H9+8,192)</f>
        <v>20</v>
      </c>
      <c r="I7" s="3"/>
      <c r="J7" s="3">
        <f>J9+2</f>
        <v>69</v>
      </c>
    </row>
    <row r="8" spans="1:10" ht="12.75">
      <c r="A8" s="3">
        <f>A9+1</f>
        <v>4044</v>
      </c>
      <c r="B8" s="3">
        <v>3</v>
      </c>
      <c r="C8" s="3" t="s">
        <v>36</v>
      </c>
      <c r="D8" s="3">
        <v>3</v>
      </c>
      <c r="E8" s="3">
        <f>E9</f>
        <v>10</v>
      </c>
      <c r="F8" s="3" t="s">
        <v>54</v>
      </c>
      <c r="G8" s="3" t="s">
        <v>79</v>
      </c>
      <c r="H8" s="3">
        <f>MOD(H9+4,192)</f>
        <v>16</v>
      </c>
      <c r="I8" s="3"/>
      <c r="J8" s="3">
        <f>J9</f>
        <v>67</v>
      </c>
    </row>
    <row r="9" spans="1:10" ht="12.75">
      <c r="A9" s="3">
        <f>(E9-4)*2+4031</f>
        <v>4043</v>
      </c>
      <c r="B9" s="3">
        <v>3</v>
      </c>
      <c r="C9" s="3" t="s">
        <v>64</v>
      </c>
      <c r="D9" s="3">
        <v>3</v>
      </c>
      <c r="E9" s="3">
        <v>10</v>
      </c>
      <c r="F9" s="3" t="s">
        <v>53</v>
      </c>
      <c r="G9" s="3" t="s">
        <v>79</v>
      </c>
      <c r="H9" s="3">
        <v>12</v>
      </c>
      <c r="I9" s="3"/>
      <c r="J9" s="3">
        <f>(A8-4000)/4*5+12</f>
        <v>67</v>
      </c>
    </row>
    <row r="10" spans="1:10" ht="12.75">
      <c r="A10" s="3">
        <v>1334</v>
      </c>
      <c r="B10" s="3">
        <v>4</v>
      </c>
      <c r="C10" s="3" t="s">
        <v>34</v>
      </c>
      <c r="D10" s="3">
        <v>1</v>
      </c>
      <c r="E10" s="3">
        <v>12</v>
      </c>
      <c r="F10" s="3" t="s">
        <v>59</v>
      </c>
      <c r="G10" s="3">
        <v>8</v>
      </c>
      <c r="H10" s="3">
        <f>H11</f>
        <v>472</v>
      </c>
      <c r="I10" s="3"/>
      <c r="J10" s="3" t="s">
        <v>15</v>
      </c>
    </row>
    <row r="11" spans="1:10" ht="12.75">
      <c r="A11" s="3">
        <f aca="true" t="shared" si="0" ref="A11:A18">A12+1</f>
        <v>334</v>
      </c>
      <c r="B11" s="3">
        <v>4</v>
      </c>
      <c r="C11" s="3" t="s">
        <v>36</v>
      </c>
      <c r="D11" s="3">
        <v>3</v>
      </c>
      <c r="E11" s="3">
        <f>E16+1</f>
        <v>20</v>
      </c>
      <c r="F11" s="3" t="s">
        <v>59</v>
      </c>
      <c r="G11" s="3">
        <v>8</v>
      </c>
      <c r="H11" s="3">
        <f aca="true" t="shared" si="1" ref="H11:H19">(A11-216)*4</f>
        <v>472</v>
      </c>
      <c r="I11" s="3"/>
      <c r="J11" s="3">
        <f>(A19-216)/5+210</f>
        <v>232</v>
      </c>
    </row>
    <row r="12" spans="1:10" ht="12.75">
      <c r="A12" s="3">
        <f t="shared" si="0"/>
        <v>333</v>
      </c>
      <c r="B12" s="3">
        <v>4</v>
      </c>
      <c r="C12" s="3" t="s">
        <v>64</v>
      </c>
      <c r="D12" s="3">
        <v>3</v>
      </c>
      <c r="E12" s="3">
        <f>E17+1</f>
        <v>20</v>
      </c>
      <c r="F12" s="3" t="s">
        <v>58</v>
      </c>
      <c r="G12" s="3">
        <v>8</v>
      </c>
      <c r="H12" s="3">
        <f t="shared" si="1"/>
        <v>468</v>
      </c>
      <c r="I12" s="3"/>
      <c r="J12" s="3" t="s">
        <v>16</v>
      </c>
    </row>
    <row r="13" spans="1:10" ht="12.75">
      <c r="A13" s="3">
        <f t="shared" si="0"/>
        <v>332</v>
      </c>
      <c r="B13" s="3">
        <v>5</v>
      </c>
      <c r="C13" s="3" t="s">
        <v>36</v>
      </c>
      <c r="D13" s="3">
        <v>3</v>
      </c>
      <c r="E13" s="3">
        <f>E18+1</f>
        <v>20</v>
      </c>
      <c r="F13" s="3" t="s">
        <v>57</v>
      </c>
      <c r="G13" s="3">
        <v>8</v>
      </c>
      <c r="H13" s="3">
        <f t="shared" si="1"/>
        <v>464</v>
      </c>
      <c r="I13" s="3"/>
      <c r="J13" s="3" t="s">
        <v>16</v>
      </c>
    </row>
    <row r="14" spans="1:10" ht="12.75">
      <c r="A14" s="3">
        <f t="shared" si="0"/>
        <v>331</v>
      </c>
      <c r="B14" s="3">
        <v>5</v>
      </c>
      <c r="C14" s="3" t="s">
        <v>64</v>
      </c>
      <c r="D14" s="3">
        <v>3</v>
      </c>
      <c r="E14" s="3">
        <f>E19+1</f>
        <v>20</v>
      </c>
      <c r="F14" s="3" t="s">
        <v>56</v>
      </c>
      <c r="G14" s="3">
        <v>8</v>
      </c>
      <c r="H14" s="3">
        <f t="shared" si="1"/>
        <v>460</v>
      </c>
      <c r="I14" s="3"/>
      <c r="J14" s="3" t="s">
        <v>16</v>
      </c>
    </row>
    <row r="15" spans="1:10" ht="12.75">
      <c r="A15" s="3">
        <f t="shared" si="0"/>
        <v>330</v>
      </c>
      <c r="B15" s="3">
        <v>6</v>
      </c>
      <c r="C15" s="3" t="s">
        <v>36</v>
      </c>
      <c r="D15" s="3">
        <v>3</v>
      </c>
      <c r="E15" s="3">
        <f>E20+1</f>
        <v>20</v>
      </c>
      <c r="F15" s="3" t="s">
        <v>55</v>
      </c>
      <c r="G15" s="3">
        <v>8</v>
      </c>
      <c r="H15" s="3">
        <f t="shared" si="1"/>
        <v>456</v>
      </c>
      <c r="I15" s="3"/>
      <c r="J15" s="3" t="s">
        <v>16</v>
      </c>
    </row>
    <row r="16" spans="1:10" ht="12.75">
      <c r="A16" s="3">
        <f t="shared" si="0"/>
        <v>329</v>
      </c>
      <c r="B16" s="3">
        <v>6</v>
      </c>
      <c r="C16" s="3" t="s">
        <v>64</v>
      </c>
      <c r="D16" s="3">
        <v>3</v>
      </c>
      <c r="E16" s="3">
        <v>19</v>
      </c>
      <c r="F16" s="3" t="s">
        <v>59</v>
      </c>
      <c r="G16" s="3">
        <v>8</v>
      </c>
      <c r="H16" s="3">
        <f t="shared" si="1"/>
        <v>452</v>
      </c>
      <c r="I16" s="3"/>
      <c r="J16" s="3" t="s">
        <v>16</v>
      </c>
    </row>
    <row r="17" spans="1:10" ht="12.75">
      <c r="A17" s="3">
        <f t="shared" si="0"/>
        <v>328</v>
      </c>
      <c r="B17" s="3">
        <v>7</v>
      </c>
      <c r="C17" s="3" t="s">
        <v>36</v>
      </c>
      <c r="D17" s="3">
        <v>3</v>
      </c>
      <c r="E17" s="3">
        <v>19</v>
      </c>
      <c r="F17" s="3" t="s">
        <v>58</v>
      </c>
      <c r="G17" s="3">
        <v>8</v>
      </c>
      <c r="H17" s="3">
        <f t="shared" si="1"/>
        <v>448</v>
      </c>
      <c r="I17" s="3"/>
      <c r="J17" s="3" t="s">
        <v>16</v>
      </c>
    </row>
    <row r="18" spans="1:10" ht="12.75">
      <c r="A18" s="3">
        <f t="shared" si="0"/>
        <v>327</v>
      </c>
      <c r="B18" s="3">
        <v>7</v>
      </c>
      <c r="C18" s="3" t="s">
        <v>64</v>
      </c>
      <c r="D18" s="3">
        <v>3</v>
      </c>
      <c r="E18" s="3">
        <v>19</v>
      </c>
      <c r="F18" s="3" t="s">
        <v>57</v>
      </c>
      <c r="G18" s="3">
        <v>8</v>
      </c>
      <c r="H18" s="3">
        <f t="shared" si="1"/>
        <v>444</v>
      </c>
      <c r="I18" s="3"/>
      <c r="J18" s="3" t="s">
        <v>16</v>
      </c>
    </row>
    <row r="19" spans="1:10" ht="12.75">
      <c r="A19" s="3">
        <f>A20+1</f>
        <v>326</v>
      </c>
      <c r="B19" s="3">
        <v>8</v>
      </c>
      <c r="C19" s="3" t="s">
        <v>36</v>
      </c>
      <c r="D19" s="3">
        <v>3</v>
      </c>
      <c r="E19" s="3">
        <v>19</v>
      </c>
      <c r="F19" s="3" t="s">
        <v>56</v>
      </c>
      <c r="G19" s="3">
        <v>8</v>
      </c>
      <c r="H19" s="3">
        <f t="shared" si="1"/>
        <v>440</v>
      </c>
      <c r="I19" s="3"/>
      <c r="J19" s="3" t="s">
        <v>16</v>
      </c>
    </row>
    <row r="20" spans="1:10" ht="12.75">
      <c r="A20" s="3">
        <f>(E20-13)*5+295</f>
        <v>325</v>
      </c>
      <c r="B20" s="3">
        <v>8</v>
      </c>
      <c r="C20" s="3" t="s">
        <v>64</v>
      </c>
      <c r="D20" s="3">
        <v>3</v>
      </c>
      <c r="E20" s="3">
        <v>19</v>
      </c>
      <c r="F20" s="3" t="s">
        <v>55</v>
      </c>
      <c r="G20" s="3">
        <v>8</v>
      </c>
      <c r="H20" s="3">
        <f>(A20-216)*4</f>
        <v>436</v>
      </c>
      <c r="I20" s="3"/>
      <c r="J20" s="3" t="s">
        <v>17</v>
      </c>
    </row>
    <row r="21" spans="1:10" ht="12.75">
      <c r="A21" s="3"/>
      <c r="B21" s="3">
        <v>9</v>
      </c>
      <c r="C21" s="3"/>
      <c r="D21" s="3"/>
      <c r="E21" s="3"/>
      <c r="F21" s="3"/>
      <c r="G21" s="3">
        <v>5</v>
      </c>
      <c r="H21" s="3">
        <f>H23+16</f>
        <v>328</v>
      </c>
      <c r="I21" s="3"/>
      <c r="J21" s="3"/>
    </row>
    <row r="22" spans="1:10" ht="12.75">
      <c r="A22" s="3"/>
      <c r="B22" s="3">
        <v>10</v>
      </c>
      <c r="C22" s="3"/>
      <c r="D22" s="3"/>
      <c r="E22" s="3"/>
      <c r="F22" s="3"/>
      <c r="G22" s="3">
        <v>5</v>
      </c>
      <c r="H22" s="3">
        <f>H24+16</f>
        <v>320</v>
      </c>
      <c r="I22" s="3"/>
      <c r="J22" s="3"/>
    </row>
    <row r="23" spans="1:10" ht="12.75">
      <c r="A23" s="3"/>
      <c r="B23" s="3">
        <v>11</v>
      </c>
      <c r="C23" s="3"/>
      <c r="D23" s="3"/>
      <c r="E23" s="3"/>
      <c r="F23" s="3" t="s">
        <v>10</v>
      </c>
      <c r="G23" s="3">
        <v>5</v>
      </c>
      <c r="H23" s="3">
        <f>H24+8</f>
        <v>312</v>
      </c>
      <c r="I23" s="3"/>
      <c r="J23" s="3"/>
    </row>
    <row r="24" spans="1:10" ht="12.75">
      <c r="A24" s="3"/>
      <c r="B24" s="3">
        <v>12</v>
      </c>
      <c r="C24" s="3"/>
      <c r="D24" s="3"/>
      <c r="E24" s="3"/>
      <c r="F24" s="3"/>
      <c r="G24" s="3">
        <v>5</v>
      </c>
      <c r="H24" s="3">
        <v>304</v>
      </c>
      <c r="I24" s="3"/>
      <c r="J24" s="3"/>
    </row>
    <row r="25" spans="1:10" ht="12.75">
      <c r="A25" s="3">
        <v>1118</v>
      </c>
      <c r="B25" s="3">
        <v>13</v>
      </c>
      <c r="C25" s="3" t="s">
        <v>34</v>
      </c>
      <c r="D25" s="3">
        <v>1</v>
      </c>
      <c r="E25" s="3">
        <v>12</v>
      </c>
      <c r="F25" s="3" t="s">
        <v>62</v>
      </c>
      <c r="G25" s="3">
        <v>4</v>
      </c>
      <c r="H25" s="3">
        <f>H26</f>
        <v>88</v>
      </c>
      <c r="I25" s="3"/>
      <c r="J25" s="3" t="s">
        <v>15</v>
      </c>
    </row>
    <row r="26" spans="1:10" ht="12.75">
      <c r="A26" s="3">
        <f>A27+1</f>
        <v>118</v>
      </c>
      <c r="B26" s="3">
        <v>13</v>
      </c>
      <c r="C26" s="3" t="s">
        <v>36</v>
      </c>
      <c r="D26" s="3">
        <v>3</v>
      </c>
      <c r="E26" s="3">
        <f>E29+1</f>
        <v>20</v>
      </c>
      <c r="F26" s="3" t="s">
        <v>62</v>
      </c>
      <c r="G26" s="3">
        <v>4</v>
      </c>
      <c r="H26" s="3">
        <f>MOD(H29+12,192)</f>
        <v>88</v>
      </c>
      <c r="I26" s="3"/>
      <c r="J26" s="3">
        <f>J11+1</f>
        <v>233</v>
      </c>
    </row>
    <row r="27" spans="1:10" ht="12.75">
      <c r="A27" s="3">
        <f>A28+1</f>
        <v>117</v>
      </c>
      <c r="B27" s="3">
        <v>13</v>
      </c>
      <c r="C27" s="3" t="s">
        <v>64</v>
      </c>
      <c r="D27" s="3">
        <v>3</v>
      </c>
      <c r="E27" s="3">
        <f>E30+1</f>
        <v>20</v>
      </c>
      <c r="F27" s="3" t="s">
        <v>61</v>
      </c>
      <c r="G27" s="3">
        <v>4</v>
      </c>
      <c r="H27" s="3">
        <f>MOD(H30+12,192)</f>
        <v>84</v>
      </c>
      <c r="I27" s="3"/>
      <c r="J27" s="3" t="s">
        <v>16</v>
      </c>
    </row>
    <row r="28" spans="1:10" ht="12.75">
      <c r="A28" s="3">
        <f>A29+1</f>
        <v>116</v>
      </c>
      <c r="B28" s="3">
        <v>14</v>
      </c>
      <c r="C28" s="3" t="s">
        <v>36</v>
      </c>
      <c r="D28" s="3">
        <v>3</v>
      </c>
      <c r="E28" s="3">
        <f>E31+1</f>
        <v>20</v>
      </c>
      <c r="F28" s="3" t="s">
        <v>60</v>
      </c>
      <c r="G28" s="3">
        <v>4</v>
      </c>
      <c r="H28" s="3">
        <f>H29+4</f>
        <v>272</v>
      </c>
      <c r="I28" s="3"/>
      <c r="J28" s="3" t="s">
        <v>16</v>
      </c>
    </row>
    <row r="29" spans="1:10" ht="12.75">
      <c r="A29" s="3">
        <f>A30+1</f>
        <v>115</v>
      </c>
      <c r="B29" s="3">
        <v>14</v>
      </c>
      <c r="C29" s="3" t="s">
        <v>64</v>
      </c>
      <c r="D29" s="3">
        <v>3</v>
      </c>
      <c r="E29" s="3">
        <f>E31</f>
        <v>19</v>
      </c>
      <c r="F29" s="3" t="s">
        <v>62</v>
      </c>
      <c r="G29" s="3">
        <v>4</v>
      </c>
      <c r="H29" s="3">
        <f>H30+4</f>
        <v>268</v>
      </c>
      <c r="I29" s="3"/>
      <c r="J29" s="3" t="s">
        <v>16</v>
      </c>
    </row>
    <row r="30" spans="1:10" ht="12.75">
      <c r="A30" s="3">
        <f>A31+1</f>
        <v>114</v>
      </c>
      <c r="B30" s="3">
        <v>15</v>
      </c>
      <c r="C30" s="3" t="s">
        <v>36</v>
      </c>
      <c r="D30" s="3">
        <v>3</v>
      </c>
      <c r="E30" s="3">
        <f>E31</f>
        <v>19</v>
      </c>
      <c r="F30" s="3" t="s">
        <v>61</v>
      </c>
      <c r="G30" s="3">
        <v>4</v>
      </c>
      <c r="H30" s="3">
        <f>(A30-48)*4</f>
        <v>264</v>
      </c>
      <c r="I30" s="3"/>
      <c r="J30" s="3" t="s">
        <v>16</v>
      </c>
    </row>
    <row r="31" spans="1:10" ht="12.75">
      <c r="A31" s="3">
        <f>(E20-13)*3+95</f>
        <v>113</v>
      </c>
      <c r="B31" s="3">
        <v>15</v>
      </c>
      <c r="C31" s="3" t="s">
        <v>64</v>
      </c>
      <c r="D31" s="3">
        <v>3</v>
      </c>
      <c r="E31" s="3">
        <f>E20</f>
        <v>19</v>
      </c>
      <c r="F31" s="3" t="s">
        <v>60</v>
      </c>
      <c r="G31" s="3">
        <v>4</v>
      </c>
      <c r="H31" s="3">
        <f>H30-4</f>
        <v>260</v>
      </c>
      <c r="I31" s="3"/>
      <c r="J31" s="3" t="s">
        <v>17</v>
      </c>
    </row>
    <row r="32" spans="1:10" ht="12.75">
      <c r="A32" s="3"/>
      <c r="B32" s="3">
        <v>16</v>
      </c>
      <c r="C32" s="3"/>
      <c r="D32" s="3"/>
      <c r="E32" s="3"/>
      <c r="F32" s="3"/>
      <c r="G32" s="3"/>
      <c r="H32" s="3"/>
      <c r="I32" s="3" t="s">
        <v>18</v>
      </c>
      <c r="J32" s="3" t="s">
        <v>10</v>
      </c>
    </row>
    <row r="33" spans="1:10" ht="12.75">
      <c r="A33" s="3"/>
      <c r="B33" s="3">
        <v>17</v>
      </c>
      <c r="C33" s="3"/>
      <c r="D33" s="3"/>
      <c r="E33" s="3"/>
      <c r="F33" s="3"/>
      <c r="G33" s="3">
        <v>1</v>
      </c>
      <c r="H33" s="3">
        <v>160</v>
      </c>
      <c r="I33" s="3"/>
      <c r="J33" s="3"/>
    </row>
    <row r="34" spans="1:10" ht="12.75">
      <c r="A34" s="3"/>
      <c r="B34" s="3">
        <v>18</v>
      </c>
      <c r="C34" s="3"/>
      <c r="D34" s="3"/>
      <c r="E34" s="3"/>
      <c r="F34" s="3"/>
      <c r="G34" s="3"/>
      <c r="H34" s="3"/>
      <c r="I34" s="3" t="s">
        <v>18</v>
      </c>
      <c r="J34" s="3"/>
    </row>
    <row r="35" spans="1:10" ht="12.75">
      <c r="A35" s="3"/>
      <c r="B35" s="3">
        <v>19</v>
      </c>
      <c r="C35" s="3"/>
      <c r="D35" s="3"/>
      <c r="E35" s="3"/>
      <c r="F35" s="3"/>
      <c r="G35" s="3"/>
      <c r="H35" s="3"/>
      <c r="I35" s="3" t="s">
        <v>18</v>
      </c>
      <c r="J35" s="3"/>
    </row>
    <row r="36" spans="1:10" ht="12.75">
      <c r="A36" s="3"/>
      <c r="B36" s="3">
        <v>20</v>
      </c>
      <c r="C36" s="3"/>
      <c r="D36" s="3"/>
      <c r="E36" s="3"/>
      <c r="F36" s="3"/>
      <c r="G36" s="3"/>
      <c r="H36" s="3"/>
      <c r="I36" s="3" t="s">
        <v>46</v>
      </c>
      <c r="J36" s="3"/>
    </row>
    <row r="37" spans="1:10" ht="12.75">
      <c r="A37" s="3"/>
      <c r="B37" s="3">
        <v>21</v>
      </c>
      <c r="C37" s="3"/>
      <c r="D37" s="3"/>
      <c r="E37" s="3"/>
      <c r="F37" s="3"/>
      <c r="G37" s="3"/>
      <c r="H37" s="3"/>
      <c r="I37" s="3" t="s">
        <v>11</v>
      </c>
      <c r="J3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L22"/>
  <sheetViews>
    <sheetView workbookViewId="0" topLeftCell="A1">
      <selection activeCell="A1" sqref="A1"/>
      <selection activeCell="H14" sqref="H14"/>
    </sheetView>
  </sheetViews>
  <sheetFormatPr defaultColWidth="9.140625" defaultRowHeight="12.75"/>
  <cols>
    <col min="1" max="1" width="4.28125" style="0" customWidth="1"/>
    <col min="2" max="9" width="6.7109375" style="0" customWidth="1"/>
    <col min="10" max="10" width="3.8515625" style="0" customWidth="1"/>
    <col min="11" max="11" width="5.7109375" style="0" customWidth="1"/>
    <col min="12" max="12" width="5.140625" style="0" customWidth="1"/>
    <col min="13" max="16384" width="6.7109375" style="0" customWidth="1"/>
  </cols>
  <sheetData>
    <row r="1" ht="12.75">
      <c r="A1" s="5" t="s">
        <v>91</v>
      </c>
    </row>
    <row r="2" spans="2:11" s="3" customFormat="1" ht="12.75">
      <c r="B2" s="3" t="s">
        <v>47</v>
      </c>
      <c r="C2" s="3" t="s">
        <v>48</v>
      </c>
      <c r="D2" s="3" t="s">
        <v>49</v>
      </c>
      <c r="E2" s="18" t="s">
        <v>50</v>
      </c>
      <c r="F2" s="3" t="s">
        <v>51</v>
      </c>
      <c r="G2" s="3" t="s">
        <v>52</v>
      </c>
      <c r="H2" s="3" t="s">
        <v>53</v>
      </c>
      <c r="I2" s="3" t="s">
        <v>54</v>
      </c>
      <c r="K2" s="9" t="s">
        <v>92</v>
      </c>
    </row>
    <row r="3" spans="1:12" ht="12.75">
      <c r="A3">
        <v>3</v>
      </c>
      <c r="B3" s="13"/>
      <c r="C3" s="14"/>
      <c r="D3" s="14"/>
      <c r="E3" s="15">
        <f>B4+999</f>
        <v>1213</v>
      </c>
      <c r="F3" s="13"/>
      <c r="G3" s="14">
        <f>F4+999</f>
        <v>1046</v>
      </c>
      <c r="H3" s="14"/>
      <c r="I3" s="15">
        <f>H4+999</f>
        <v>5046</v>
      </c>
      <c r="K3">
        <v>11</v>
      </c>
      <c r="L3">
        <v>23</v>
      </c>
    </row>
    <row r="4" spans="1:12" ht="12.75">
      <c r="A4">
        <v>4</v>
      </c>
      <c r="B4" s="16">
        <v>214</v>
      </c>
      <c r="C4" s="8">
        <v>215</v>
      </c>
      <c r="D4" s="8">
        <v>120</v>
      </c>
      <c r="E4" s="10">
        <f aca="true" t="shared" si="0" ref="E4:E9">D4+1</f>
        <v>121</v>
      </c>
      <c r="F4" s="16">
        <v>47</v>
      </c>
      <c r="G4" s="8">
        <v>0</v>
      </c>
      <c r="H4" s="8">
        <f>F4+4000</f>
        <v>4047</v>
      </c>
      <c r="I4" s="10">
        <f>G4+4000</f>
        <v>4000</v>
      </c>
      <c r="K4">
        <v>0</v>
      </c>
      <c r="L4">
        <f>K4+12</f>
        <v>12</v>
      </c>
    </row>
    <row r="5" spans="1:12" ht="12.75">
      <c r="A5">
        <v>5</v>
      </c>
      <c r="B5" s="16">
        <f>E4+1</f>
        <v>122</v>
      </c>
      <c r="C5" s="8">
        <f aca="true" t="shared" si="1" ref="C5:D9">B5+1</f>
        <v>123</v>
      </c>
      <c r="D5" s="8">
        <f t="shared" si="1"/>
        <v>124</v>
      </c>
      <c r="E5" s="10">
        <f t="shared" si="0"/>
        <v>125</v>
      </c>
      <c r="F5" s="16">
        <f>G4+1</f>
        <v>1</v>
      </c>
      <c r="G5" s="8">
        <f>F5+1</f>
        <v>2</v>
      </c>
      <c r="H5" s="8">
        <f aca="true" t="shared" si="2" ref="H5:H11">F5+4000</f>
        <v>4001</v>
      </c>
      <c r="I5" s="10">
        <f aca="true" t="shared" si="3" ref="I5:I11">G5+4000</f>
        <v>4002</v>
      </c>
      <c r="K5">
        <f>K4</f>
        <v>0</v>
      </c>
      <c r="L5">
        <f aca="true" t="shared" si="4" ref="L5:L12">K5+12</f>
        <v>12</v>
      </c>
    </row>
    <row r="6" spans="1:12" ht="12.75">
      <c r="A6">
        <v>6</v>
      </c>
      <c r="B6" s="16">
        <f aca="true" t="shared" si="5" ref="B6:B11">B5+4</f>
        <v>126</v>
      </c>
      <c r="C6" s="8">
        <f t="shared" si="1"/>
        <v>127</v>
      </c>
      <c r="D6" s="8">
        <f t="shared" si="1"/>
        <v>128</v>
      </c>
      <c r="E6" s="10">
        <f t="shared" si="0"/>
        <v>129</v>
      </c>
      <c r="F6" s="16">
        <f aca="true" t="shared" si="6" ref="F6:F11">G5+1</f>
        <v>3</v>
      </c>
      <c r="G6" s="8">
        <f aca="true" t="shared" si="7" ref="G6:G11">F6+1</f>
        <v>4</v>
      </c>
      <c r="H6" s="8">
        <f t="shared" si="2"/>
        <v>4003</v>
      </c>
      <c r="I6" s="10">
        <f t="shared" si="3"/>
        <v>4004</v>
      </c>
      <c r="K6">
        <f>K4+1</f>
        <v>1</v>
      </c>
      <c r="L6">
        <f t="shared" si="4"/>
        <v>13</v>
      </c>
    </row>
    <row r="7" spans="1:12" ht="12.75">
      <c r="A7">
        <v>7</v>
      </c>
      <c r="B7" s="16">
        <f t="shared" si="5"/>
        <v>130</v>
      </c>
      <c r="C7" s="8">
        <f t="shared" si="1"/>
        <v>131</v>
      </c>
      <c r="D7" s="8">
        <f t="shared" si="1"/>
        <v>132</v>
      </c>
      <c r="E7" s="10">
        <f t="shared" si="0"/>
        <v>133</v>
      </c>
      <c r="F7" s="16">
        <f t="shared" si="6"/>
        <v>5</v>
      </c>
      <c r="G7" s="8">
        <f t="shared" si="7"/>
        <v>6</v>
      </c>
      <c r="H7" s="8">
        <f t="shared" si="2"/>
        <v>4005</v>
      </c>
      <c r="I7" s="10">
        <f t="shared" si="3"/>
        <v>4006</v>
      </c>
      <c r="K7">
        <f>K6</f>
        <v>1</v>
      </c>
      <c r="L7">
        <f t="shared" si="4"/>
        <v>13</v>
      </c>
    </row>
    <row r="8" spans="1:12" ht="12.75">
      <c r="A8">
        <v>8</v>
      </c>
      <c r="B8" s="16">
        <f t="shared" si="5"/>
        <v>134</v>
      </c>
      <c r="C8" s="8">
        <f t="shared" si="1"/>
        <v>135</v>
      </c>
      <c r="D8" s="8">
        <f t="shared" si="1"/>
        <v>136</v>
      </c>
      <c r="E8" s="10">
        <f t="shared" si="0"/>
        <v>137</v>
      </c>
      <c r="F8" s="16">
        <f t="shared" si="6"/>
        <v>7</v>
      </c>
      <c r="G8" s="8">
        <f t="shared" si="7"/>
        <v>8</v>
      </c>
      <c r="H8" s="8">
        <f t="shared" si="2"/>
        <v>4007</v>
      </c>
      <c r="I8" s="10">
        <f t="shared" si="3"/>
        <v>4008</v>
      </c>
      <c r="K8">
        <f>K6+1</f>
        <v>2</v>
      </c>
      <c r="L8">
        <f t="shared" si="4"/>
        <v>14</v>
      </c>
    </row>
    <row r="9" spans="1:12" ht="12.75">
      <c r="A9">
        <v>9</v>
      </c>
      <c r="B9" s="16">
        <f t="shared" si="5"/>
        <v>138</v>
      </c>
      <c r="C9" s="8">
        <f t="shared" si="1"/>
        <v>139</v>
      </c>
      <c r="D9" s="8">
        <f t="shared" si="1"/>
        <v>140</v>
      </c>
      <c r="E9" s="10">
        <f t="shared" si="0"/>
        <v>141</v>
      </c>
      <c r="F9" s="16">
        <f t="shared" si="6"/>
        <v>9</v>
      </c>
      <c r="G9" s="8">
        <f t="shared" si="7"/>
        <v>10</v>
      </c>
      <c r="H9" s="8">
        <f t="shared" si="2"/>
        <v>4009</v>
      </c>
      <c r="I9" s="10">
        <f t="shared" si="3"/>
        <v>4010</v>
      </c>
      <c r="K9">
        <f>K7+1</f>
        <v>2</v>
      </c>
      <c r="L9">
        <f t="shared" si="4"/>
        <v>14</v>
      </c>
    </row>
    <row r="10" spans="1:12" ht="12.75">
      <c r="A10">
        <v>10</v>
      </c>
      <c r="B10" s="16">
        <f t="shared" si="5"/>
        <v>142</v>
      </c>
      <c r="C10" s="8">
        <f aca="true" t="shared" si="8" ref="C10:E11">B10+1</f>
        <v>143</v>
      </c>
      <c r="D10" s="8">
        <f t="shared" si="8"/>
        <v>144</v>
      </c>
      <c r="E10" s="10">
        <f t="shared" si="8"/>
        <v>145</v>
      </c>
      <c r="F10" s="16">
        <f t="shared" si="6"/>
        <v>11</v>
      </c>
      <c r="G10" s="8">
        <f t="shared" si="7"/>
        <v>12</v>
      </c>
      <c r="H10" s="8">
        <f t="shared" si="2"/>
        <v>4011</v>
      </c>
      <c r="I10" s="10">
        <f t="shared" si="3"/>
        <v>4012</v>
      </c>
      <c r="K10">
        <f>K8+1</f>
        <v>3</v>
      </c>
      <c r="L10">
        <f t="shared" si="4"/>
        <v>15</v>
      </c>
    </row>
    <row r="11" spans="1:12" ht="12.75">
      <c r="A11">
        <v>11</v>
      </c>
      <c r="B11" s="16">
        <f t="shared" si="5"/>
        <v>146</v>
      </c>
      <c r="C11" s="8">
        <f t="shared" si="8"/>
        <v>147</v>
      </c>
      <c r="D11" s="8">
        <f t="shared" si="8"/>
        <v>148</v>
      </c>
      <c r="E11" s="10">
        <f t="shared" si="8"/>
        <v>149</v>
      </c>
      <c r="F11" s="16">
        <f t="shared" si="6"/>
        <v>13</v>
      </c>
      <c r="G11" s="8">
        <f t="shared" si="7"/>
        <v>14</v>
      </c>
      <c r="H11" s="8">
        <f t="shared" si="2"/>
        <v>4013</v>
      </c>
      <c r="I11" s="10">
        <f t="shared" si="3"/>
        <v>4014</v>
      </c>
      <c r="K11">
        <f>K9+1</f>
        <v>3</v>
      </c>
      <c r="L11">
        <f t="shared" si="4"/>
        <v>15</v>
      </c>
    </row>
    <row r="12" spans="1:12" ht="12.75">
      <c r="A12" s="12">
        <v>12</v>
      </c>
      <c r="B12" s="17">
        <f>E11+1001</f>
        <v>1150</v>
      </c>
      <c r="C12" s="12"/>
      <c r="D12" s="12"/>
      <c r="E12" s="11">
        <f>B13+999</f>
        <v>1334</v>
      </c>
      <c r="F12" s="17">
        <f>G11+1001</f>
        <v>1015</v>
      </c>
      <c r="G12" s="12"/>
      <c r="H12" s="12">
        <f>I11+1001</f>
        <v>5015</v>
      </c>
      <c r="I12" s="11">
        <f>G13+999</f>
        <v>1118</v>
      </c>
      <c r="K12">
        <f>K10+1</f>
        <v>4</v>
      </c>
      <c r="L12">
        <f t="shared" si="4"/>
        <v>16</v>
      </c>
    </row>
    <row r="13" spans="1:11" ht="12.75">
      <c r="A13">
        <v>13</v>
      </c>
      <c r="B13" s="13">
        <v>335</v>
      </c>
      <c r="C13" s="14">
        <v>216</v>
      </c>
      <c r="D13" s="14">
        <f aca="true" t="shared" si="9" ref="D13:E18">C13+1</f>
        <v>217</v>
      </c>
      <c r="E13" s="14">
        <f t="shared" si="9"/>
        <v>218</v>
      </c>
      <c r="F13" s="15">
        <f>1+E13</f>
        <v>219</v>
      </c>
      <c r="G13" s="13">
        <v>119</v>
      </c>
      <c r="H13" s="14">
        <v>48</v>
      </c>
      <c r="I13" s="15">
        <f aca="true" t="shared" si="10" ref="I13:I20">H13+1</f>
        <v>49</v>
      </c>
      <c r="K13">
        <f>L4</f>
        <v>12</v>
      </c>
    </row>
    <row r="14" spans="1:11" ht="12.75">
      <c r="A14">
        <v>14</v>
      </c>
      <c r="B14" s="16">
        <f>F13+1</f>
        <v>220</v>
      </c>
      <c r="C14" s="8">
        <f aca="true" t="shared" si="11" ref="C14:C20">B14+1</f>
        <v>221</v>
      </c>
      <c r="D14" s="8">
        <f t="shared" si="9"/>
        <v>222</v>
      </c>
      <c r="E14" s="8">
        <f t="shared" si="9"/>
        <v>223</v>
      </c>
      <c r="F14" s="10">
        <f aca="true" t="shared" si="12" ref="F14:F20">E14+1</f>
        <v>224</v>
      </c>
      <c r="G14" s="16">
        <f>I13+1</f>
        <v>50</v>
      </c>
      <c r="H14" s="8">
        <f aca="true" t="shared" si="13" ref="H14:H20">G14+1</f>
        <v>51</v>
      </c>
      <c r="I14" s="10">
        <f t="shared" si="10"/>
        <v>52</v>
      </c>
      <c r="K14">
        <f aca="true" t="shared" si="14" ref="K14:K20">L5</f>
        <v>12</v>
      </c>
    </row>
    <row r="15" spans="1:11" ht="12.75">
      <c r="A15">
        <v>15</v>
      </c>
      <c r="B15" s="16">
        <f aca="true" t="shared" si="15" ref="B15:B20">F14+1</f>
        <v>225</v>
      </c>
      <c r="C15" s="8">
        <f t="shared" si="11"/>
        <v>226</v>
      </c>
      <c r="D15" s="8">
        <f t="shared" si="9"/>
        <v>227</v>
      </c>
      <c r="E15" s="8">
        <f t="shared" si="9"/>
        <v>228</v>
      </c>
      <c r="F15" s="10">
        <f t="shared" si="12"/>
        <v>229</v>
      </c>
      <c r="G15" s="16">
        <f aca="true" t="shared" si="16" ref="G15:G20">I14+1</f>
        <v>53</v>
      </c>
      <c r="H15" s="8">
        <f t="shared" si="13"/>
        <v>54</v>
      </c>
      <c r="I15" s="10">
        <f t="shared" si="10"/>
        <v>55</v>
      </c>
      <c r="K15">
        <f t="shared" si="14"/>
        <v>13</v>
      </c>
    </row>
    <row r="16" spans="1:11" ht="12.75">
      <c r="A16">
        <v>16</v>
      </c>
      <c r="B16" s="16">
        <f t="shared" si="15"/>
        <v>230</v>
      </c>
      <c r="C16" s="8">
        <f t="shared" si="11"/>
        <v>231</v>
      </c>
      <c r="D16" s="8">
        <f t="shared" si="9"/>
        <v>232</v>
      </c>
      <c r="E16" s="8">
        <f t="shared" si="9"/>
        <v>233</v>
      </c>
      <c r="F16" s="10">
        <f t="shared" si="12"/>
        <v>234</v>
      </c>
      <c r="G16" s="16">
        <f t="shared" si="16"/>
        <v>56</v>
      </c>
      <c r="H16" s="8">
        <f t="shared" si="13"/>
        <v>57</v>
      </c>
      <c r="I16" s="10">
        <f t="shared" si="10"/>
        <v>58</v>
      </c>
      <c r="K16">
        <f t="shared" si="14"/>
        <v>13</v>
      </c>
    </row>
    <row r="17" spans="1:11" ht="12.75">
      <c r="A17">
        <v>17</v>
      </c>
      <c r="B17" s="16">
        <f t="shared" si="15"/>
        <v>235</v>
      </c>
      <c r="C17" s="8">
        <f t="shared" si="11"/>
        <v>236</v>
      </c>
      <c r="D17" s="8">
        <f t="shared" si="9"/>
        <v>237</v>
      </c>
      <c r="E17" s="8">
        <f t="shared" si="9"/>
        <v>238</v>
      </c>
      <c r="F17" s="10">
        <f t="shared" si="12"/>
        <v>239</v>
      </c>
      <c r="G17" s="16">
        <f t="shared" si="16"/>
        <v>59</v>
      </c>
      <c r="H17" s="8">
        <f t="shared" si="13"/>
        <v>60</v>
      </c>
      <c r="I17" s="10">
        <f t="shared" si="10"/>
        <v>61</v>
      </c>
      <c r="K17">
        <f t="shared" si="14"/>
        <v>14</v>
      </c>
    </row>
    <row r="18" spans="1:11" ht="12.75">
      <c r="A18">
        <v>18</v>
      </c>
      <c r="B18" s="16">
        <f t="shared" si="15"/>
        <v>240</v>
      </c>
      <c r="C18" s="8">
        <f t="shared" si="11"/>
        <v>241</v>
      </c>
      <c r="D18" s="8">
        <f t="shared" si="9"/>
        <v>242</v>
      </c>
      <c r="E18" s="8">
        <f t="shared" si="9"/>
        <v>243</v>
      </c>
      <c r="F18" s="10">
        <f t="shared" si="12"/>
        <v>244</v>
      </c>
      <c r="G18" s="16">
        <f t="shared" si="16"/>
        <v>62</v>
      </c>
      <c r="H18" s="8">
        <f t="shared" si="13"/>
        <v>63</v>
      </c>
      <c r="I18" s="10">
        <f t="shared" si="10"/>
        <v>64</v>
      </c>
      <c r="K18">
        <f t="shared" si="14"/>
        <v>14</v>
      </c>
    </row>
    <row r="19" spans="1:11" ht="12.75">
      <c r="A19">
        <v>19</v>
      </c>
      <c r="B19" s="16">
        <f t="shared" si="15"/>
        <v>245</v>
      </c>
      <c r="C19" s="8">
        <f t="shared" si="11"/>
        <v>246</v>
      </c>
      <c r="D19" s="8">
        <f>C19+1</f>
        <v>247</v>
      </c>
      <c r="E19" s="8">
        <f>D19+1</f>
        <v>248</v>
      </c>
      <c r="F19" s="10">
        <f t="shared" si="12"/>
        <v>249</v>
      </c>
      <c r="G19" s="16">
        <f t="shared" si="16"/>
        <v>65</v>
      </c>
      <c r="H19" s="8">
        <f t="shared" si="13"/>
        <v>66</v>
      </c>
      <c r="I19" s="10">
        <f t="shared" si="10"/>
        <v>67</v>
      </c>
      <c r="K19">
        <f t="shared" si="14"/>
        <v>15</v>
      </c>
    </row>
    <row r="20" spans="1:11" ht="12.75">
      <c r="A20">
        <v>20</v>
      </c>
      <c r="B20" s="16">
        <f t="shared" si="15"/>
        <v>250</v>
      </c>
      <c r="C20" s="8">
        <f t="shared" si="11"/>
        <v>251</v>
      </c>
      <c r="D20" s="8">
        <f>C20+1</f>
        <v>252</v>
      </c>
      <c r="E20" s="8">
        <f>D20+1</f>
        <v>253</v>
      </c>
      <c r="F20" s="10">
        <f t="shared" si="12"/>
        <v>254</v>
      </c>
      <c r="G20" s="16">
        <f t="shared" si="16"/>
        <v>68</v>
      </c>
      <c r="H20" s="8">
        <f t="shared" si="13"/>
        <v>69</v>
      </c>
      <c r="I20" s="10">
        <f t="shared" si="10"/>
        <v>70</v>
      </c>
      <c r="K20">
        <f t="shared" si="14"/>
        <v>15</v>
      </c>
    </row>
    <row r="21" spans="1:11" ht="12.75">
      <c r="A21">
        <v>21</v>
      </c>
      <c r="B21" s="17">
        <f>F20+1001</f>
        <v>1255</v>
      </c>
      <c r="C21" s="12"/>
      <c r="D21" s="12"/>
      <c r="E21" s="12"/>
      <c r="F21" s="11"/>
      <c r="G21" s="17">
        <f>I20+1001</f>
        <v>1071</v>
      </c>
      <c r="H21" s="12"/>
      <c r="I21" s="11"/>
      <c r="K21">
        <f>L12</f>
        <v>16</v>
      </c>
    </row>
    <row r="22" spans="2:9" s="3" customFormat="1" ht="12.75">
      <c r="B22" s="3" t="s">
        <v>55</v>
      </c>
      <c r="C22" s="3" t="s">
        <v>56</v>
      </c>
      <c r="D22" s="3" t="s">
        <v>57</v>
      </c>
      <c r="E22" s="3" t="s">
        <v>58</v>
      </c>
      <c r="F22" s="18" t="s">
        <v>59</v>
      </c>
      <c r="G22" s="3" t="s">
        <v>60</v>
      </c>
      <c r="H22" s="3" t="s">
        <v>61</v>
      </c>
      <c r="I22" s="3" t="s"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L22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1" max="1" width="4.28125" style="0" customWidth="1"/>
    <col min="2" max="9" width="6.7109375" style="0" customWidth="1"/>
    <col min="10" max="10" width="3.8515625" style="0" customWidth="1"/>
    <col min="11" max="11" width="5.7109375" style="0" customWidth="1"/>
    <col min="12" max="12" width="5.140625" style="0" customWidth="1"/>
    <col min="13" max="16384" width="6.7109375" style="0" customWidth="1"/>
  </cols>
  <sheetData>
    <row r="1" ht="12.75">
      <c r="A1" s="5" t="s">
        <v>93</v>
      </c>
    </row>
    <row r="2" spans="2:11" s="3" customFormat="1" ht="12.75">
      <c r="B2" s="3" t="s">
        <v>47</v>
      </c>
      <c r="C2" s="3" t="s">
        <v>48</v>
      </c>
      <c r="D2" s="3" t="s">
        <v>49</v>
      </c>
      <c r="E2" s="18" t="s">
        <v>50</v>
      </c>
      <c r="F2" s="3" t="s">
        <v>51</v>
      </c>
      <c r="G2" s="3" t="s">
        <v>52</v>
      </c>
      <c r="H2" s="3" t="s">
        <v>53</v>
      </c>
      <c r="I2" s="3" t="s">
        <v>54</v>
      </c>
      <c r="K2" s="9" t="s">
        <v>92</v>
      </c>
    </row>
    <row r="3" spans="1:12" ht="12.75">
      <c r="A3">
        <v>3</v>
      </c>
      <c r="B3" s="13"/>
      <c r="C3" s="14"/>
      <c r="D3" s="14"/>
      <c r="E3" s="15">
        <f>B4+999</f>
        <v>1149</v>
      </c>
      <c r="F3" s="13"/>
      <c r="G3" s="14">
        <f>F4+999</f>
        <v>1014</v>
      </c>
      <c r="H3" s="14"/>
      <c r="I3" s="15">
        <f>H4+999</f>
        <v>5014</v>
      </c>
      <c r="K3">
        <v>11</v>
      </c>
      <c r="L3">
        <v>23</v>
      </c>
    </row>
    <row r="4" spans="1:12" ht="12.75">
      <c r="A4" s="10">
        <v>4</v>
      </c>
      <c r="B4" s="8">
        <f>C4-1</f>
        <v>150</v>
      </c>
      <c r="C4" s="8">
        <f>D4-1</f>
        <v>151</v>
      </c>
      <c r="D4" s="8">
        <f>'Finder 1'!D4+32</f>
        <v>152</v>
      </c>
      <c r="E4" s="10">
        <f>D4+1</f>
        <v>153</v>
      </c>
      <c r="F4" s="16">
        <f>G4-1</f>
        <v>15</v>
      </c>
      <c r="G4" s="8">
        <f>'Finder 1'!G4+16</f>
        <v>16</v>
      </c>
      <c r="H4" s="8">
        <f>F4+4000</f>
        <v>4015</v>
      </c>
      <c r="I4" s="10">
        <f>G4+4000</f>
        <v>4016</v>
      </c>
      <c r="K4">
        <v>0</v>
      </c>
      <c r="L4">
        <f>K4+12</f>
        <v>12</v>
      </c>
    </row>
    <row r="5" spans="1:12" ht="12.75">
      <c r="A5">
        <v>5</v>
      </c>
      <c r="B5" s="16">
        <f>E4+1</f>
        <v>154</v>
      </c>
      <c r="C5" s="8">
        <f>B5+1</f>
        <v>155</v>
      </c>
      <c r="D5" s="8">
        <f>C5+1</f>
        <v>156</v>
      </c>
      <c r="E5" s="10">
        <f>D5+1</f>
        <v>157</v>
      </c>
      <c r="F5" s="16">
        <f>G4+1</f>
        <v>17</v>
      </c>
      <c r="G5" s="8">
        <f>F5+1</f>
        <v>18</v>
      </c>
      <c r="H5" s="8">
        <f aca="true" t="shared" si="0" ref="H5:I11">F5+4000</f>
        <v>4017</v>
      </c>
      <c r="I5" s="10">
        <f t="shared" si="0"/>
        <v>4018</v>
      </c>
      <c r="K5">
        <f>K4</f>
        <v>0</v>
      </c>
      <c r="L5">
        <f aca="true" t="shared" si="1" ref="L5:L12">K5+12</f>
        <v>12</v>
      </c>
    </row>
    <row r="6" spans="1:12" ht="12.75">
      <c r="A6">
        <v>6</v>
      </c>
      <c r="B6" s="16">
        <f aca="true" t="shared" si="2" ref="B6:B11">B5+4</f>
        <v>158</v>
      </c>
      <c r="C6" s="8">
        <f aca="true" t="shared" si="3" ref="C6:E11">B6+1</f>
        <v>159</v>
      </c>
      <c r="D6" s="8">
        <f t="shared" si="3"/>
        <v>160</v>
      </c>
      <c r="E6" s="10">
        <f t="shared" si="3"/>
        <v>161</v>
      </c>
      <c r="F6" s="16">
        <f aca="true" t="shared" si="4" ref="F6:F11">G5+1</f>
        <v>19</v>
      </c>
      <c r="G6" s="8">
        <f aca="true" t="shared" si="5" ref="G6:G11">F6+1</f>
        <v>20</v>
      </c>
      <c r="H6" s="8">
        <f t="shared" si="0"/>
        <v>4019</v>
      </c>
      <c r="I6" s="10">
        <f t="shared" si="0"/>
        <v>4020</v>
      </c>
      <c r="K6">
        <f>K4+1</f>
        <v>1</v>
      </c>
      <c r="L6">
        <f t="shared" si="1"/>
        <v>13</v>
      </c>
    </row>
    <row r="7" spans="1:12" ht="12.75">
      <c r="A7">
        <v>7</v>
      </c>
      <c r="B7" s="16">
        <f t="shared" si="2"/>
        <v>162</v>
      </c>
      <c r="C7" s="8">
        <f t="shared" si="3"/>
        <v>163</v>
      </c>
      <c r="D7" s="8">
        <f t="shared" si="3"/>
        <v>164</v>
      </c>
      <c r="E7" s="10">
        <f t="shared" si="3"/>
        <v>165</v>
      </c>
      <c r="F7" s="16">
        <f t="shared" si="4"/>
        <v>21</v>
      </c>
      <c r="G7" s="8">
        <f t="shared" si="5"/>
        <v>22</v>
      </c>
      <c r="H7" s="8">
        <f t="shared" si="0"/>
        <v>4021</v>
      </c>
      <c r="I7" s="10">
        <f t="shared" si="0"/>
        <v>4022</v>
      </c>
      <c r="K7">
        <f>K6</f>
        <v>1</v>
      </c>
      <c r="L7">
        <f t="shared" si="1"/>
        <v>13</v>
      </c>
    </row>
    <row r="8" spans="1:12" ht="12.75">
      <c r="A8">
        <v>8</v>
      </c>
      <c r="B8" s="16">
        <f t="shared" si="2"/>
        <v>166</v>
      </c>
      <c r="C8" s="8">
        <f t="shared" si="3"/>
        <v>167</v>
      </c>
      <c r="D8" s="8">
        <f t="shared" si="3"/>
        <v>168</v>
      </c>
      <c r="E8" s="10">
        <f t="shared" si="3"/>
        <v>169</v>
      </c>
      <c r="F8" s="16">
        <f t="shared" si="4"/>
        <v>23</v>
      </c>
      <c r="G8" s="8">
        <f t="shared" si="5"/>
        <v>24</v>
      </c>
      <c r="H8" s="8">
        <f t="shared" si="0"/>
        <v>4023</v>
      </c>
      <c r="I8" s="10">
        <f t="shared" si="0"/>
        <v>4024</v>
      </c>
      <c r="K8">
        <f>K6+1</f>
        <v>2</v>
      </c>
      <c r="L8">
        <f t="shared" si="1"/>
        <v>14</v>
      </c>
    </row>
    <row r="9" spans="1:12" ht="12.75">
      <c r="A9">
        <v>9</v>
      </c>
      <c r="B9" s="16">
        <f t="shared" si="2"/>
        <v>170</v>
      </c>
      <c r="C9" s="8">
        <f t="shared" si="3"/>
        <v>171</v>
      </c>
      <c r="D9" s="8">
        <f t="shared" si="3"/>
        <v>172</v>
      </c>
      <c r="E9" s="10">
        <f t="shared" si="3"/>
        <v>173</v>
      </c>
      <c r="F9" s="16">
        <f t="shared" si="4"/>
        <v>25</v>
      </c>
      <c r="G9" s="8">
        <f t="shared" si="5"/>
        <v>26</v>
      </c>
      <c r="H9" s="8">
        <f t="shared" si="0"/>
        <v>4025</v>
      </c>
      <c r="I9" s="10">
        <f t="shared" si="0"/>
        <v>4026</v>
      </c>
      <c r="K9">
        <f>K7+1</f>
        <v>2</v>
      </c>
      <c r="L9">
        <f t="shared" si="1"/>
        <v>14</v>
      </c>
    </row>
    <row r="10" spans="1:12" ht="12.75">
      <c r="A10">
        <v>10</v>
      </c>
      <c r="B10" s="16">
        <f t="shared" si="2"/>
        <v>174</v>
      </c>
      <c r="C10" s="8">
        <f t="shared" si="3"/>
        <v>175</v>
      </c>
      <c r="D10" s="8">
        <f t="shared" si="3"/>
        <v>176</v>
      </c>
      <c r="E10" s="10">
        <f t="shared" si="3"/>
        <v>177</v>
      </c>
      <c r="F10" s="16">
        <f t="shared" si="4"/>
        <v>27</v>
      </c>
      <c r="G10" s="8">
        <f t="shared" si="5"/>
        <v>28</v>
      </c>
      <c r="H10" s="8">
        <f t="shared" si="0"/>
        <v>4027</v>
      </c>
      <c r="I10" s="10">
        <f t="shared" si="0"/>
        <v>4028</v>
      </c>
      <c r="K10">
        <f>K8+1</f>
        <v>3</v>
      </c>
      <c r="L10">
        <f t="shared" si="1"/>
        <v>15</v>
      </c>
    </row>
    <row r="11" spans="1:12" ht="12.75">
      <c r="A11">
        <v>11</v>
      </c>
      <c r="B11" s="16">
        <f t="shared" si="2"/>
        <v>178</v>
      </c>
      <c r="C11" s="8">
        <f t="shared" si="3"/>
        <v>179</v>
      </c>
      <c r="D11" s="8">
        <f t="shared" si="3"/>
        <v>180</v>
      </c>
      <c r="E11" s="10">
        <f t="shared" si="3"/>
        <v>181</v>
      </c>
      <c r="F11" s="16">
        <f t="shared" si="4"/>
        <v>29</v>
      </c>
      <c r="G11" s="8">
        <f t="shared" si="5"/>
        <v>30</v>
      </c>
      <c r="H11" s="8">
        <f t="shared" si="0"/>
        <v>4029</v>
      </c>
      <c r="I11" s="10">
        <f t="shared" si="0"/>
        <v>4030</v>
      </c>
      <c r="K11">
        <f>K9+1</f>
        <v>3</v>
      </c>
      <c r="L11">
        <f t="shared" si="1"/>
        <v>15</v>
      </c>
    </row>
    <row r="12" spans="1:12" ht="12.75">
      <c r="A12" s="12">
        <v>12</v>
      </c>
      <c r="B12" s="17">
        <f>E11+1001</f>
        <v>1182</v>
      </c>
      <c r="C12" s="12"/>
      <c r="D12" s="12"/>
      <c r="E12" s="11">
        <f>B13+999</f>
        <v>1254</v>
      </c>
      <c r="F12" s="17">
        <f>G11+1001</f>
        <v>1031</v>
      </c>
      <c r="G12" s="12"/>
      <c r="H12" s="12">
        <f>I11+1001</f>
        <v>5031</v>
      </c>
      <c r="I12" s="11">
        <f>G13+999</f>
        <v>1070</v>
      </c>
      <c r="K12">
        <f>K10+1</f>
        <v>4</v>
      </c>
      <c r="L12">
        <f t="shared" si="1"/>
        <v>16</v>
      </c>
    </row>
    <row r="13" spans="1:11" ht="12.75">
      <c r="A13">
        <v>13</v>
      </c>
      <c r="B13" s="13">
        <f>C13-1</f>
        <v>255</v>
      </c>
      <c r="C13" s="14">
        <f>'Finder 1'!C13+40</f>
        <v>256</v>
      </c>
      <c r="D13" s="14">
        <f>C13+1</f>
        <v>257</v>
      </c>
      <c r="E13" s="14">
        <f>D13+1</f>
        <v>258</v>
      </c>
      <c r="F13" s="15">
        <f>1+E13</f>
        <v>259</v>
      </c>
      <c r="G13" s="13">
        <f>H13-1</f>
        <v>71</v>
      </c>
      <c r="H13" s="14">
        <f>'Finder 1'!H13+24</f>
        <v>72</v>
      </c>
      <c r="I13" s="15">
        <f>H13+1</f>
        <v>73</v>
      </c>
      <c r="K13">
        <f>L4</f>
        <v>12</v>
      </c>
    </row>
    <row r="14" spans="1:11" ht="12.75">
      <c r="A14">
        <v>14</v>
      </c>
      <c r="B14" s="16">
        <f>F13+1</f>
        <v>260</v>
      </c>
      <c r="C14" s="8">
        <f>B14+1</f>
        <v>261</v>
      </c>
      <c r="D14" s="8">
        <f>C14+1</f>
        <v>262</v>
      </c>
      <c r="E14" s="8">
        <f>D14+1</f>
        <v>263</v>
      </c>
      <c r="F14" s="10">
        <f>E14+1</f>
        <v>264</v>
      </c>
      <c r="G14" s="16">
        <f>I13+1</f>
        <v>74</v>
      </c>
      <c r="H14" s="8">
        <f>G14+1</f>
        <v>75</v>
      </c>
      <c r="I14" s="10">
        <f>H14+1</f>
        <v>76</v>
      </c>
      <c r="K14">
        <f aca="true" t="shared" si="6" ref="K14:K20">L5</f>
        <v>12</v>
      </c>
    </row>
    <row r="15" spans="1:11" ht="12.75">
      <c r="A15">
        <v>15</v>
      </c>
      <c r="B15" s="16">
        <f aca="true" t="shared" si="7" ref="B15:B20">F14+1</f>
        <v>265</v>
      </c>
      <c r="C15" s="8">
        <f aca="true" t="shared" si="8" ref="C15:F20">B15+1</f>
        <v>266</v>
      </c>
      <c r="D15" s="8">
        <f t="shared" si="8"/>
        <v>267</v>
      </c>
      <c r="E15" s="8">
        <f t="shared" si="8"/>
        <v>268</v>
      </c>
      <c r="F15" s="10">
        <f t="shared" si="8"/>
        <v>269</v>
      </c>
      <c r="G15" s="16">
        <f aca="true" t="shared" si="9" ref="G15:G20">I14+1</f>
        <v>77</v>
      </c>
      <c r="H15" s="8">
        <f aca="true" t="shared" si="10" ref="H15:I20">G15+1</f>
        <v>78</v>
      </c>
      <c r="I15" s="10">
        <f t="shared" si="10"/>
        <v>79</v>
      </c>
      <c r="K15">
        <f t="shared" si="6"/>
        <v>13</v>
      </c>
    </row>
    <row r="16" spans="1:11" ht="12.75">
      <c r="A16">
        <v>16</v>
      </c>
      <c r="B16" s="16">
        <f t="shared" si="7"/>
        <v>270</v>
      </c>
      <c r="C16" s="8">
        <f t="shared" si="8"/>
        <v>271</v>
      </c>
      <c r="D16" s="8">
        <f t="shared" si="8"/>
        <v>272</v>
      </c>
      <c r="E16" s="8">
        <f t="shared" si="8"/>
        <v>273</v>
      </c>
      <c r="F16" s="10">
        <f t="shared" si="8"/>
        <v>274</v>
      </c>
      <c r="G16" s="16">
        <f t="shared" si="9"/>
        <v>80</v>
      </c>
      <c r="H16" s="8">
        <f t="shared" si="10"/>
        <v>81</v>
      </c>
      <c r="I16" s="10">
        <f t="shared" si="10"/>
        <v>82</v>
      </c>
      <c r="K16">
        <f t="shared" si="6"/>
        <v>13</v>
      </c>
    </row>
    <row r="17" spans="1:11" ht="12.75">
      <c r="A17">
        <v>17</v>
      </c>
      <c r="B17" s="16">
        <f t="shared" si="7"/>
        <v>275</v>
      </c>
      <c r="C17" s="8">
        <f t="shared" si="8"/>
        <v>276</v>
      </c>
      <c r="D17" s="8">
        <f t="shared" si="8"/>
        <v>277</v>
      </c>
      <c r="E17" s="8">
        <f t="shared" si="8"/>
        <v>278</v>
      </c>
      <c r="F17" s="10">
        <f t="shared" si="8"/>
        <v>279</v>
      </c>
      <c r="G17" s="16">
        <f t="shared" si="9"/>
        <v>83</v>
      </c>
      <c r="H17" s="8">
        <f t="shared" si="10"/>
        <v>84</v>
      </c>
      <c r="I17" s="10">
        <f t="shared" si="10"/>
        <v>85</v>
      </c>
      <c r="K17">
        <f t="shared" si="6"/>
        <v>14</v>
      </c>
    </row>
    <row r="18" spans="1:11" ht="12.75">
      <c r="A18">
        <v>18</v>
      </c>
      <c r="B18" s="16">
        <f t="shared" si="7"/>
        <v>280</v>
      </c>
      <c r="C18" s="8">
        <f t="shared" si="8"/>
        <v>281</v>
      </c>
      <c r="D18" s="8">
        <f t="shared" si="8"/>
        <v>282</v>
      </c>
      <c r="E18" s="8">
        <f t="shared" si="8"/>
        <v>283</v>
      </c>
      <c r="F18" s="10">
        <f t="shared" si="8"/>
        <v>284</v>
      </c>
      <c r="G18" s="16">
        <f t="shared" si="9"/>
        <v>86</v>
      </c>
      <c r="H18" s="8">
        <f t="shared" si="10"/>
        <v>87</v>
      </c>
      <c r="I18" s="10">
        <f t="shared" si="10"/>
        <v>88</v>
      </c>
      <c r="K18">
        <f t="shared" si="6"/>
        <v>14</v>
      </c>
    </row>
    <row r="19" spans="1:11" ht="12.75">
      <c r="A19">
        <v>19</v>
      </c>
      <c r="B19" s="16">
        <f t="shared" si="7"/>
        <v>285</v>
      </c>
      <c r="C19" s="8">
        <f t="shared" si="8"/>
        <v>286</v>
      </c>
      <c r="D19" s="8">
        <f t="shared" si="8"/>
        <v>287</v>
      </c>
      <c r="E19" s="8">
        <f t="shared" si="8"/>
        <v>288</v>
      </c>
      <c r="F19" s="10">
        <f t="shared" si="8"/>
        <v>289</v>
      </c>
      <c r="G19" s="16">
        <f t="shared" si="9"/>
        <v>89</v>
      </c>
      <c r="H19" s="8">
        <f t="shared" si="10"/>
        <v>90</v>
      </c>
      <c r="I19" s="10">
        <f t="shared" si="10"/>
        <v>91</v>
      </c>
      <c r="K19">
        <f t="shared" si="6"/>
        <v>15</v>
      </c>
    </row>
    <row r="20" spans="1:11" ht="12.75">
      <c r="A20">
        <v>20</v>
      </c>
      <c r="B20" s="16">
        <f t="shared" si="7"/>
        <v>290</v>
      </c>
      <c r="C20" s="8">
        <f t="shared" si="8"/>
        <v>291</v>
      </c>
      <c r="D20" s="8">
        <f t="shared" si="8"/>
        <v>292</v>
      </c>
      <c r="E20" s="8">
        <f t="shared" si="8"/>
        <v>293</v>
      </c>
      <c r="F20" s="10">
        <f t="shared" si="8"/>
        <v>294</v>
      </c>
      <c r="G20" s="16">
        <f t="shared" si="9"/>
        <v>92</v>
      </c>
      <c r="H20" s="8">
        <f t="shared" si="10"/>
        <v>93</v>
      </c>
      <c r="I20" s="10">
        <f t="shared" si="10"/>
        <v>94</v>
      </c>
      <c r="K20">
        <f t="shared" si="6"/>
        <v>15</v>
      </c>
    </row>
    <row r="21" spans="1:11" ht="12.75">
      <c r="A21">
        <v>21</v>
      </c>
      <c r="B21" s="17">
        <f>F20+1001</f>
        <v>1295</v>
      </c>
      <c r="C21" s="12"/>
      <c r="D21" s="12"/>
      <c r="E21" s="12"/>
      <c r="F21" s="11"/>
      <c r="G21" s="17">
        <f>I20+1001</f>
        <v>1095</v>
      </c>
      <c r="H21" s="12"/>
      <c r="I21" s="11"/>
      <c r="K21">
        <f>L12</f>
        <v>16</v>
      </c>
    </row>
    <row r="22" spans="2:9" s="3" customFormat="1" ht="12.75">
      <c r="B22" s="3" t="s">
        <v>55</v>
      </c>
      <c r="C22" s="3" t="s">
        <v>56</v>
      </c>
      <c r="D22" s="3" t="s">
        <v>57</v>
      </c>
      <c r="E22" s="3" t="s">
        <v>58</v>
      </c>
      <c r="F22" s="18" t="s">
        <v>59</v>
      </c>
      <c r="G22" s="3" t="s">
        <v>60</v>
      </c>
      <c r="H22" s="3" t="s">
        <v>61</v>
      </c>
      <c r="I22" s="3" t="s">
        <v>62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L22"/>
  <sheetViews>
    <sheetView workbookViewId="0" topLeftCell="A1">
      <selection activeCell="A1" sqref="A1"/>
      <selection activeCell="K9" sqref="K9"/>
    </sheetView>
  </sheetViews>
  <sheetFormatPr defaultColWidth="9.140625" defaultRowHeight="12.75"/>
  <cols>
    <col min="1" max="1" width="4.28125" style="0" customWidth="1"/>
    <col min="2" max="9" width="6.7109375" style="0" customWidth="1"/>
    <col min="10" max="10" width="3.8515625" style="0" customWidth="1"/>
    <col min="11" max="11" width="5.7109375" style="0" customWidth="1"/>
    <col min="12" max="12" width="5.140625" style="0" customWidth="1"/>
    <col min="13" max="16384" width="6.7109375" style="0" customWidth="1"/>
  </cols>
  <sheetData>
    <row r="1" ht="12.75">
      <c r="A1" s="5" t="s">
        <v>94</v>
      </c>
    </row>
    <row r="2" spans="2:11" s="3" customFormat="1" ht="12.75">
      <c r="B2" s="3" t="s">
        <v>47</v>
      </c>
      <c r="C2" s="3" t="s">
        <v>48</v>
      </c>
      <c r="D2" s="3" t="s">
        <v>49</v>
      </c>
      <c r="E2" s="18" t="s">
        <v>50</v>
      </c>
      <c r="F2" s="3" t="s">
        <v>51</v>
      </c>
      <c r="G2" s="3" t="s">
        <v>52</v>
      </c>
      <c r="H2" s="3" t="s">
        <v>53</v>
      </c>
      <c r="I2" s="3" t="s">
        <v>54</v>
      </c>
      <c r="K2" s="9" t="s">
        <v>92</v>
      </c>
    </row>
    <row r="3" spans="1:12" ht="12.75">
      <c r="A3">
        <v>3</v>
      </c>
      <c r="B3" s="13"/>
      <c r="C3" s="14"/>
      <c r="D3" s="14"/>
      <c r="E3" s="15">
        <f>B4+999</f>
        <v>1181</v>
      </c>
      <c r="F3" s="13"/>
      <c r="G3" s="14">
        <f>F4+999</f>
        <v>1030</v>
      </c>
      <c r="H3" s="14"/>
      <c r="I3" s="15">
        <f>H4+999</f>
        <v>5030</v>
      </c>
      <c r="K3">
        <v>11</v>
      </c>
      <c r="L3">
        <v>23</v>
      </c>
    </row>
    <row r="4" spans="1:12" ht="12.75">
      <c r="A4" s="10">
        <v>4</v>
      </c>
      <c r="B4" s="8">
        <f>C4-1</f>
        <v>182</v>
      </c>
      <c r="C4" s="8">
        <f>D4-1</f>
        <v>183</v>
      </c>
      <c r="D4" s="8">
        <f>'Finder 1'!D4+64</f>
        <v>184</v>
      </c>
      <c r="E4" s="10">
        <f>D4+1</f>
        <v>185</v>
      </c>
      <c r="F4" s="16">
        <f>G4-1</f>
        <v>31</v>
      </c>
      <c r="G4" s="8">
        <f>'Finder 1'!G4+16*2</f>
        <v>32</v>
      </c>
      <c r="H4" s="8">
        <f>F4+4000</f>
        <v>4031</v>
      </c>
      <c r="I4" s="10">
        <f>G4+4000</f>
        <v>4032</v>
      </c>
      <c r="K4">
        <v>0</v>
      </c>
      <c r="L4">
        <f>K4+12</f>
        <v>12</v>
      </c>
    </row>
    <row r="5" spans="1:12" ht="12.75">
      <c r="A5">
        <v>5</v>
      </c>
      <c r="B5" s="16">
        <f>E4+1</f>
        <v>186</v>
      </c>
      <c r="C5" s="8">
        <f>B5+1</f>
        <v>187</v>
      </c>
      <c r="D5" s="8">
        <f>C5+1</f>
        <v>188</v>
      </c>
      <c r="E5" s="10">
        <f>D5+1</f>
        <v>189</v>
      </c>
      <c r="F5" s="16">
        <f>G4+1</f>
        <v>33</v>
      </c>
      <c r="G5" s="8">
        <f>F5+1</f>
        <v>34</v>
      </c>
      <c r="H5" s="8">
        <f aca="true" t="shared" si="0" ref="H5:I11">F5+4000</f>
        <v>4033</v>
      </c>
      <c r="I5" s="10">
        <f t="shared" si="0"/>
        <v>4034</v>
      </c>
      <c r="K5">
        <f>K4</f>
        <v>0</v>
      </c>
      <c r="L5">
        <f aca="true" t="shared" si="1" ref="L5:L12">K5+12</f>
        <v>12</v>
      </c>
    </row>
    <row r="6" spans="1:12" ht="12.75">
      <c r="A6">
        <v>6</v>
      </c>
      <c r="B6" s="16">
        <f aca="true" t="shared" si="2" ref="B6:B11">B5+4</f>
        <v>190</v>
      </c>
      <c r="C6" s="8">
        <f aca="true" t="shared" si="3" ref="C6:E11">B6+1</f>
        <v>191</v>
      </c>
      <c r="D6" s="8">
        <f t="shared" si="3"/>
        <v>192</v>
      </c>
      <c r="E6" s="10">
        <f t="shared" si="3"/>
        <v>193</v>
      </c>
      <c r="F6" s="16">
        <f aca="true" t="shared" si="4" ref="F6:F11">G5+1</f>
        <v>35</v>
      </c>
      <c r="G6" s="8">
        <f aca="true" t="shared" si="5" ref="G6:G11">F6+1</f>
        <v>36</v>
      </c>
      <c r="H6" s="8">
        <f t="shared" si="0"/>
        <v>4035</v>
      </c>
      <c r="I6" s="10">
        <f t="shared" si="0"/>
        <v>4036</v>
      </c>
      <c r="K6">
        <f>K4+1</f>
        <v>1</v>
      </c>
      <c r="L6">
        <f t="shared" si="1"/>
        <v>13</v>
      </c>
    </row>
    <row r="7" spans="1:12" ht="12.75">
      <c r="A7">
        <v>7</v>
      </c>
      <c r="B7" s="16">
        <f t="shared" si="2"/>
        <v>194</v>
      </c>
      <c r="C7" s="8">
        <f t="shared" si="3"/>
        <v>195</v>
      </c>
      <c r="D7" s="8">
        <f t="shared" si="3"/>
        <v>196</v>
      </c>
      <c r="E7" s="10">
        <f t="shared" si="3"/>
        <v>197</v>
      </c>
      <c r="F7" s="16">
        <f t="shared" si="4"/>
        <v>37</v>
      </c>
      <c r="G7" s="8">
        <f t="shared" si="5"/>
        <v>38</v>
      </c>
      <c r="H7" s="8">
        <f t="shared" si="0"/>
        <v>4037</v>
      </c>
      <c r="I7" s="10">
        <f t="shared" si="0"/>
        <v>4038</v>
      </c>
      <c r="K7">
        <f>K6</f>
        <v>1</v>
      </c>
      <c r="L7">
        <f t="shared" si="1"/>
        <v>13</v>
      </c>
    </row>
    <row r="8" spans="1:12" ht="12.75">
      <c r="A8">
        <v>8</v>
      </c>
      <c r="B8" s="16">
        <f t="shared" si="2"/>
        <v>198</v>
      </c>
      <c r="C8" s="8">
        <f t="shared" si="3"/>
        <v>199</v>
      </c>
      <c r="D8" s="8">
        <f t="shared" si="3"/>
        <v>200</v>
      </c>
      <c r="E8" s="10">
        <f t="shared" si="3"/>
        <v>201</v>
      </c>
      <c r="F8" s="16">
        <f t="shared" si="4"/>
        <v>39</v>
      </c>
      <c r="G8" s="8">
        <f t="shared" si="5"/>
        <v>40</v>
      </c>
      <c r="H8" s="8">
        <f t="shared" si="0"/>
        <v>4039</v>
      </c>
      <c r="I8" s="10">
        <f t="shared" si="0"/>
        <v>4040</v>
      </c>
      <c r="K8">
        <f>K6+1</f>
        <v>2</v>
      </c>
      <c r="L8">
        <f t="shared" si="1"/>
        <v>14</v>
      </c>
    </row>
    <row r="9" spans="1:12" ht="12.75">
      <c r="A9">
        <v>9</v>
      </c>
      <c r="B9" s="16">
        <f t="shared" si="2"/>
        <v>202</v>
      </c>
      <c r="C9" s="8">
        <f t="shared" si="3"/>
        <v>203</v>
      </c>
      <c r="D9" s="8">
        <f t="shared" si="3"/>
        <v>204</v>
      </c>
      <c r="E9" s="10">
        <f t="shared" si="3"/>
        <v>205</v>
      </c>
      <c r="F9" s="16">
        <f t="shared" si="4"/>
        <v>41</v>
      </c>
      <c r="G9" s="8">
        <f t="shared" si="5"/>
        <v>42</v>
      </c>
      <c r="H9" s="8">
        <f t="shared" si="0"/>
        <v>4041</v>
      </c>
      <c r="I9" s="10">
        <f t="shared" si="0"/>
        <v>4042</v>
      </c>
      <c r="K9">
        <f>K7+1</f>
        <v>2</v>
      </c>
      <c r="L9">
        <f t="shared" si="1"/>
        <v>14</v>
      </c>
    </row>
    <row r="10" spans="1:12" ht="12.75">
      <c r="A10">
        <v>10</v>
      </c>
      <c r="B10" s="16">
        <f t="shared" si="2"/>
        <v>206</v>
      </c>
      <c r="C10" s="8">
        <f t="shared" si="3"/>
        <v>207</v>
      </c>
      <c r="D10" s="8">
        <f t="shared" si="3"/>
        <v>208</v>
      </c>
      <c r="E10" s="10">
        <f t="shared" si="3"/>
        <v>209</v>
      </c>
      <c r="F10" s="16">
        <f t="shared" si="4"/>
        <v>43</v>
      </c>
      <c r="G10" s="8">
        <f t="shared" si="5"/>
        <v>44</v>
      </c>
      <c r="H10" s="8">
        <f t="shared" si="0"/>
        <v>4043</v>
      </c>
      <c r="I10" s="10">
        <f t="shared" si="0"/>
        <v>4044</v>
      </c>
      <c r="K10">
        <f>K8+1</f>
        <v>3</v>
      </c>
      <c r="L10">
        <f t="shared" si="1"/>
        <v>15</v>
      </c>
    </row>
    <row r="11" spans="1:12" ht="12.75">
      <c r="A11">
        <v>11</v>
      </c>
      <c r="B11" s="16">
        <f t="shared" si="2"/>
        <v>210</v>
      </c>
      <c r="C11" s="8">
        <f t="shared" si="3"/>
        <v>211</v>
      </c>
      <c r="D11" s="8">
        <f t="shared" si="3"/>
        <v>212</v>
      </c>
      <c r="E11" s="10">
        <f t="shared" si="3"/>
        <v>213</v>
      </c>
      <c r="F11" s="16">
        <f t="shared" si="4"/>
        <v>45</v>
      </c>
      <c r="G11" s="8">
        <f t="shared" si="5"/>
        <v>46</v>
      </c>
      <c r="H11" s="8">
        <f t="shared" si="0"/>
        <v>4045</v>
      </c>
      <c r="I11" s="10">
        <f t="shared" si="0"/>
        <v>4046</v>
      </c>
      <c r="K11">
        <f>K9+1</f>
        <v>3</v>
      </c>
      <c r="L11">
        <f t="shared" si="1"/>
        <v>15</v>
      </c>
    </row>
    <row r="12" spans="1:12" ht="12.75">
      <c r="A12" s="12">
        <v>12</v>
      </c>
      <c r="B12" s="17">
        <f>E11+1001</f>
        <v>1214</v>
      </c>
      <c r="C12" s="12"/>
      <c r="D12" s="12"/>
      <c r="E12" s="11">
        <f>B13+999</f>
        <v>1294</v>
      </c>
      <c r="F12" s="17">
        <f>G11+1001</f>
        <v>1047</v>
      </c>
      <c r="G12" s="12"/>
      <c r="H12" s="12">
        <f>I11+1001</f>
        <v>5047</v>
      </c>
      <c r="I12" s="11">
        <f>G13+999</f>
        <v>1094</v>
      </c>
      <c r="K12">
        <f>K10+1</f>
        <v>4</v>
      </c>
      <c r="L12">
        <f t="shared" si="1"/>
        <v>16</v>
      </c>
    </row>
    <row r="13" spans="1:11" ht="12.75">
      <c r="A13">
        <v>13</v>
      </c>
      <c r="B13" s="13">
        <f>C13-1</f>
        <v>295</v>
      </c>
      <c r="C13" s="14">
        <f>'Finder 1'!C13+40*2</f>
        <v>296</v>
      </c>
      <c r="D13" s="14">
        <f>C13+1</f>
        <v>297</v>
      </c>
      <c r="E13" s="14">
        <f>D13+1</f>
        <v>298</v>
      </c>
      <c r="F13" s="15">
        <f>1+E13</f>
        <v>299</v>
      </c>
      <c r="G13" s="13">
        <f>H13-1</f>
        <v>95</v>
      </c>
      <c r="H13" s="14">
        <f>'Finder 1'!H13+24*2</f>
        <v>96</v>
      </c>
      <c r="I13" s="15">
        <f>H13+1</f>
        <v>97</v>
      </c>
      <c r="K13">
        <f>L4</f>
        <v>12</v>
      </c>
    </row>
    <row r="14" spans="1:11" ht="12.75">
      <c r="A14">
        <v>14</v>
      </c>
      <c r="B14" s="16">
        <f>F13+1</f>
        <v>300</v>
      </c>
      <c r="C14" s="8">
        <f>B14+1</f>
        <v>301</v>
      </c>
      <c r="D14" s="8">
        <f>C14+1</f>
        <v>302</v>
      </c>
      <c r="E14" s="8">
        <f>D14+1</f>
        <v>303</v>
      </c>
      <c r="F14" s="10">
        <f>E14+1</f>
        <v>304</v>
      </c>
      <c r="G14" s="16">
        <f>I13+1</f>
        <v>98</v>
      </c>
      <c r="H14" s="8">
        <f>G14+1</f>
        <v>99</v>
      </c>
      <c r="I14" s="10">
        <f>H14+1</f>
        <v>100</v>
      </c>
      <c r="K14">
        <f aca="true" t="shared" si="6" ref="K14:K20">L5</f>
        <v>12</v>
      </c>
    </row>
    <row r="15" spans="1:11" ht="12.75">
      <c r="A15">
        <v>15</v>
      </c>
      <c r="B15" s="16">
        <f aca="true" t="shared" si="7" ref="B15:B20">F14+1</f>
        <v>305</v>
      </c>
      <c r="C15" s="8">
        <f aca="true" t="shared" si="8" ref="C15:F20">B15+1</f>
        <v>306</v>
      </c>
      <c r="D15" s="8">
        <f t="shared" si="8"/>
        <v>307</v>
      </c>
      <c r="E15" s="8">
        <f t="shared" si="8"/>
        <v>308</v>
      </c>
      <c r="F15" s="10">
        <f t="shared" si="8"/>
        <v>309</v>
      </c>
      <c r="G15" s="16">
        <f aca="true" t="shared" si="9" ref="G15:G20">I14+1</f>
        <v>101</v>
      </c>
      <c r="H15" s="8">
        <f aca="true" t="shared" si="10" ref="H15:I20">G15+1</f>
        <v>102</v>
      </c>
      <c r="I15" s="10">
        <f t="shared" si="10"/>
        <v>103</v>
      </c>
      <c r="K15">
        <f t="shared" si="6"/>
        <v>13</v>
      </c>
    </row>
    <row r="16" spans="1:11" ht="12.75">
      <c r="A16">
        <v>16</v>
      </c>
      <c r="B16" s="16">
        <f t="shared" si="7"/>
        <v>310</v>
      </c>
      <c r="C16" s="8">
        <f t="shared" si="8"/>
        <v>311</v>
      </c>
      <c r="D16" s="8">
        <f t="shared" si="8"/>
        <v>312</v>
      </c>
      <c r="E16" s="8">
        <f t="shared" si="8"/>
        <v>313</v>
      </c>
      <c r="F16" s="10">
        <f t="shared" si="8"/>
        <v>314</v>
      </c>
      <c r="G16" s="16">
        <f t="shared" si="9"/>
        <v>104</v>
      </c>
      <c r="H16" s="8">
        <f t="shared" si="10"/>
        <v>105</v>
      </c>
      <c r="I16" s="10">
        <f t="shared" si="10"/>
        <v>106</v>
      </c>
      <c r="K16">
        <f t="shared" si="6"/>
        <v>13</v>
      </c>
    </row>
    <row r="17" spans="1:11" ht="12.75">
      <c r="A17">
        <v>17</v>
      </c>
      <c r="B17" s="16">
        <f t="shared" si="7"/>
        <v>315</v>
      </c>
      <c r="C17" s="8">
        <f t="shared" si="8"/>
        <v>316</v>
      </c>
      <c r="D17" s="8">
        <f t="shared" si="8"/>
        <v>317</v>
      </c>
      <c r="E17" s="8">
        <f t="shared" si="8"/>
        <v>318</v>
      </c>
      <c r="F17" s="10">
        <f t="shared" si="8"/>
        <v>319</v>
      </c>
      <c r="G17" s="16">
        <f t="shared" si="9"/>
        <v>107</v>
      </c>
      <c r="H17" s="8">
        <f t="shared" si="10"/>
        <v>108</v>
      </c>
      <c r="I17" s="10">
        <f t="shared" si="10"/>
        <v>109</v>
      </c>
      <c r="K17">
        <f t="shared" si="6"/>
        <v>14</v>
      </c>
    </row>
    <row r="18" spans="1:11" ht="12.75">
      <c r="A18">
        <v>18</v>
      </c>
      <c r="B18" s="16">
        <f t="shared" si="7"/>
        <v>320</v>
      </c>
      <c r="C18" s="8">
        <f t="shared" si="8"/>
        <v>321</v>
      </c>
      <c r="D18" s="8">
        <f t="shared" si="8"/>
        <v>322</v>
      </c>
      <c r="E18" s="8">
        <f t="shared" si="8"/>
        <v>323</v>
      </c>
      <c r="F18" s="10">
        <f t="shared" si="8"/>
        <v>324</v>
      </c>
      <c r="G18" s="16">
        <f t="shared" si="9"/>
        <v>110</v>
      </c>
      <c r="H18" s="8">
        <f t="shared" si="10"/>
        <v>111</v>
      </c>
      <c r="I18" s="10">
        <f t="shared" si="10"/>
        <v>112</v>
      </c>
      <c r="K18">
        <f t="shared" si="6"/>
        <v>14</v>
      </c>
    </row>
    <row r="19" spans="1:11" ht="12.75">
      <c r="A19">
        <v>19</v>
      </c>
      <c r="B19" s="16">
        <f t="shared" si="7"/>
        <v>325</v>
      </c>
      <c r="C19" s="8">
        <f t="shared" si="8"/>
        <v>326</v>
      </c>
      <c r="D19" s="8">
        <f t="shared" si="8"/>
        <v>327</v>
      </c>
      <c r="E19" s="8">
        <f t="shared" si="8"/>
        <v>328</v>
      </c>
      <c r="F19" s="10">
        <f t="shared" si="8"/>
        <v>329</v>
      </c>
      <c r="G19" s="16">
        <f t="shared" si="9"/>
        <v>113</v>
      </c>
      <c r="H19" s="8">
        <f t="shared" si="10"/>
        <v>114</v>
      </c>
      <c r="I19" s="10">
        <f t="shared" si="10"/>
        <v>115</v>
      </c>
      <c r="K19">
        <f t="shared" si="6"/>
        <v>15</v>
      </c>
    </row>
    <row r="20" spans="1:11" ht="12.75">
      <c r="A20">
        <v>20</v>
      </c>
      <c r="B20" s="16">
        <f t="shared" si="7"/>
        <v>330</v>
      </c>
      <c r="C20" s="8">
        <f t="shared" si="8"/>
        <v>331</v>
      </c>
      <c r="D20" s="8">
        <f t="shared" si="8"/>
        <v>332</v>
      </c>
      <c r="E20" s="8">
        <f t="shared" si="8"/>
        <v>333</v>
      </c>
      <c r="F20" s="10">
        <f t="shared" si="8"/>
        <v>334</v>
      </c>
      <c r="G20" s="16">
        <f t="shared" si="9"/>
        <v>116</v>
      </c>
      <c r="H20" s="8">
        <f t="shared" si="10"/>
        <v>117</v>
      </c>
      <c r="I20" s="10">
        <f t="shared" si="10"/>
        <v>118</v>
      </c>
      <c r="K20">
        <f t="shared" si="6"/>
        <v>15</v>
      </c>
    </row>
    <row r="21" spans="1:11" ht="12.75">
      <c r="A21">
        <v>21</v>
      </c>
      <c r="B21" s="17">
        <f>F20+1001</f>
        <v>1335</v>
      </c>
      <c r="C21" s="12"/>
      <c r="D21" s="12"/>
      <c r="E21" s="12"/>
      <c r="F21" s="11"/>
      <c r="G21" s="17">
        <f>I20+1001</f>
        <v>1119</v>
      </c>
      <c r="H21" s="12"/>
      <c r="I21" s="11"/>
      <c r="K21">
        <f>L12</f>
        <v>16</v>
      </c>
    </row>
    <row r="22" spans="2:9" s="3" customFormat="1" ht="12.75">
      <c r="B22" s="3" t="s">
        <v>55</v>
      </c>
      <c r="C22" s="3" t="s">
        <v>56</v>
      </c>
      <c r="D22" s="3" t="s">
        <v>57</v>
      </c>
      <c r="E22" s="3" t="s">
        <v>58</v>
      </c>
      <c r="F22" s="18" t="s">
        <v>59</v>
      </c>
      <c r="G22" s="3" t="s">
        <v>60</v>
      </c>
      <c r="H22" s="3" t="s">
        <v>61</v>
      </c>
      <c r="I22" s="3" t="s"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7"/>
  <sheetViews>
    <sheetView workbookViewId="0" topLeftCell="A1">
      <selection activeCell="A1" sqref="A1"/>
      <selection activeCell="E27" sqref="E27"/>
    </sheetView>
  </sheetViews>
  <sheetFormatPr defaultColWidth="9.140625" defaultRowHeight="12.75"/>
  <cols>
    <col min="1" max="9" width="6.7109375" style="3" customWidth="1"/>
    <col min="10" max="10" width="6.7109375" style="0" customWidth="1"/>
  </cols>
  <sheetData>
    <row r="1" ht="12.75">
      <c r="A1" s="7" t="s">
        <v>66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63</v>
      </c>
      <c r="G3" s="2" t="s">
        <v>5</v>
      </c>
      <c r="H3" s="2" t="s">
        <v>6</v>
      </c>
      <c r="I3" s="2" t="s">
        <v>7</v>
      </c>
      <c r="J3" s="2" t="s">
        <v>12</v>
      </c>
    </row>
    <row r="4" ht="12.75">
      <c r="J4" s="3"/>
    </row>
    <row r="5" spans="2:9" ht="12.75">
      <c r="B5" s="3">
        <v>1</v>
      </c>
      <c r="I5" s="3" t="s">
        <v>8</v>
      </c>
    </row>
    <row r="6" spans="1:10" ht="12.75">
      <c r="A6" s="3">
        <f aca="true" t="shared" si="0" ref="A6:A13">A7+1</f>
        <v>2019</v>
      </c>
      <c r="B6" s="3">
        <v>2</v>
      </c>
      <c r="C6" s="3" t="s">
        <v>64</v>
      </c>
      <c r="D6" s="3">
        <v>4</v>
      </c>
      <c r="E6" s="3">
        <v>6</v>
      </c>
      <c r="F6" s="3" t="s">
        <v>48</v>
      </c>
      <c r="G6" s="3">
        <v>7</v>
      </c>
      <c r="H6" s="3">
        <f aca="true" t="shared" si="1" ref="H6:H14">H7+4</f>
        <v>76</v>
      </c>
      <c r="J6" s="3">
        <v>102</v>
      </c>
    </row>
    <row r="7" spans="1:10" ht="12.75">
      <c r="A7" s="3">
        <f t="shared" si="0"/>
        <v>2018</v>
      </c>
      <c r="B7" s="3">
        <v>2</v>
      </c>
      <c r="C7" s="3" t="s">
        <v>64</v>
      </c>
      <c r="D7" s="3">
        <v>4</v>
      </c>
      <c r="E7" s="3">
        <v>6</v>
      </c>
      <c r="F7" s="3" t="s">
        <v>47</v>
      </c>
      <c r="G7" s="3">
        <v>7</v>
      </c>
      <c r="H7" s="3">
        <f t="shared" si="1"/>
        <v>72</v>
      </c>
      <c r="J7" s="3" t="s">
        <v>16</v>
      </c>
    </row>
    <row r="8" spans="1:10" ht="12.75">
      <c r="A8" s="3">
        <f t="shared" si="0"/>
        <v>2017</v>
      </c>
      <c r="B8" s="3">
        <v>3</v>
      </c>
      <c r="C8" s="3" t="s">
        <v>36</v>
      </c>
      <c r="D8" s="3">
        <v>4</v>
      </c>
      <c r="E8" s="3">
        <v>5</v>
      </c>
      <c r="F8" s="3" t="s">
        <v>52</v>
      </c>
      <c r="G8" s="3">
        <v>7</v>
      </c>
      <c r="H8" s="3">
        <f t="shared" si="1"/>
        <v>68</v>
      </c>
      <c r="J8" s="3" t="s">
        <v>16</v>
      </c>
    </row>
    <row r="9" spans="1:10" ht="12.75">
      <c r="A9" s="3">
        <f t="shared" si="0"/>
        <v>2016</v>
      </c>
      <c r="B9" s="3">
        <v>3</v>
      </c>
      <c r="C9" s="3" t="s">
        <v>64</v>
      </c>
      <c r="D9" s="3">
        <v>4</v>
      </c>
      <c r="E9" s="3">
        <v>5</v>
      </c>
      <c r="F9" s="3" t="s">
        <v>51</v>
      </c>
      <c r="G9" s="3">
        <v>7</v>
      </c>
      <c r="H9" s="3">
        <f t="shared" si="1"/>
        <v>64</v>
      </c>
      <c r="J9" s="3" t="s">
        <v>16</v>
      </c>
    </row>
    <row r="10" spans="1:10" ht="12.75">
      <c r="A10" s="3">
        <f t="shared" si="0"/>
        <v>2015</v>
      </c>
      <c r="B10" s="3">
        <v>4</v>
      </c>
      <c r="C10" s="3" t="s">
        <v>36</v>
      </c>
      <c r="D10" s="3">
        <v>4</v>
      </c>
      <c r="E10" s="3">
        <v>5</v>
      </c>
      <c r="F10" s="3" t="s">
        <v>50</v>
      </c>
      <c r="G10" s="3">
        <v>7</v>
      </c>
      <c r="H10" s="3">
        <f t="shared" si="1"/>
        <v>60</v>
      </c>
      <c r="J10" s="3" t="s">
        <v>16</v>
      </c>
    </row>
    <row r="11" spans="1:10" ht="12.75">
      <c r="A11" s="3">
        <f t="shared" si="0"/>
        <v>2014</v>
      </c>
      <c r="B11" s="3">
        <v>4</v>
      </c>
      <c r="C11" s="3" t="s">
        <v>64</v>
      </c>
      <c r="D11" s="3">
        <v>4</v>
      </c>
      <c r="E11" s="3">
        <v>5</v>
      </c>
      <c r="F11" s="3" t="s">
        <v>49</v>
      </c>
      <c r="G11" s="3">
        <v>7</v>
      </c>
      <c r="H11" s="3">
        <f t="shared" si="1"/>
        <v>56</v>
      </c>
      <c r="J11" s="3" t="s">
        <v>16</v>
      </c>
    </row>
    <row r="12" spans="1:10" ht="12.75">
      <c r="A12" s="3">
        <f t="shared" si="0"/>
        <v>2013</v>
      </c>
      <c r="B12" s="3">
        <v>5</v>
      </c>
      <c r="C12" s="3" t="s">
        <v>36</v>
      </c>
      <c r="D12" s="3">
        <v>4</v>
      </c>
      <c r="E12" s="3">
        <v>5</v>
      </c>
      <c r="F12" s="3" t="s">
        <v>48</v>
      </c>
      <c r="G12" s="3">
        <v>7</v>
      </c>
      <c r="H12" s="3">
        <f t="shared" si="1"/>
        <v>52</v>
      </c>
      <c r="J12" s="3" t="s">
        <v>16</v>
      </c>
    </row>
    <row r="13" spans="1:10" ht="12.75">
      <c r="A13" s="3">
        <f t="shared" si="0"/>
        <v>2012</v>
      </c>
      <c r="B13" s="3">
        <v>5</v>
      </c>
      <c r="C13" s="3" t="s">
        <v>64</v>
      </c>
      <c r="D13" s="3">
        <v>4</v>
      </c>
      <c r="E13" s="3">
        <v>5</v>
      </c>
      <c r="F13" s="3" t="s">
        <v>47</v>
      </c>
      <c r="G13" s="3">
        <v>7</v>
      </c>
      <c r="H13" s="3">
        <f t="shared" si="1"/>
        <v>48</v>
      </c>
      <c r="J13" s="3" t="s">
        <v>16</v>
      </c>
    </row>
    <row r="14" spans="1:10" ht="12.75">
      <c r="A14" s="3">
        <f>A15+1</f>
        <v>2011</v>
      </c>
      <c r="B14" s="3">
        <v>6</v>
      </c>
      <c r="C14" s="3" t="s">
        <v>36</v>
      </c>
      <c r="D14" s="3">
        <v>4</v>
      </c>
      <c r="E14" s="3">
        <v>4</v>
      </c>
      <c r="F14" s="3" t="s">
        <v>52</v>
      </c>
      <c r="G14" s="3">
        <v>7</v>
      </c>
      <c r="H14" s="3">
        <f t="shared" si="1"/>
        <v>44</v>
      </c>
      <c r="J14" s="3" t="s">
        <v>16</v>
      </c>
    </row>
    <row r="15" spans="1:10" ht="12.75">
      <c r="A15" s="3">
        <v>2010</v>
      </c>
      <c r="B15" s="3">
        <v>6</v>
      </c>
      <c r="C15" s="3" t="s">
        <v>64</v>
      </c>
      <c r="D15" s="3">
        <v>4</v>
      </c>
      <c r="E15" s="3">
        <v>4</v>
      </c>
      <c r="F15" s="3" t="s">
        <v>51</v>
      </c>
      <c r="G15" s="3">
        <v>7</v>
      </c>
      <c r="H15" s="3">
        <v>40</v>
      </c>
      <c r="J15" s="3" t="s">
        <v>17</v>
      </c>
    </row>
    <row r="16" spans="1:10" ht="12.75">
      <c r="A16" s="3">
        <f aca="true" t="shared" si="2" ref="A16:A21">A17+1</f>
        <v>133</v>
      </c>
      <c r="B16" s="3">
        <v>7</v>
      </c>
      <c r="C16" s="3" t="s">
        <v>36</v>
      </c>
      <c r="D16" s="3">
        <v>1</v>
      </c>
      <c r="E16" s="3">
        <f>E23+1</f>
        <v>7</v>
      </c>
      <c r="F16" s="3" t="s">
        <v>50</v>
      </c>
      <c r="G16" s="3">
        <v>6</v>
      </c>
      <c r="H16" s="3">
        <f aca="true" t="shared" si="3" ref="H16:H22">MOD(H17+4,384)</f>
        <v>52</v>
      </c>
      <c r="J16" s="3">
        <v>15</v>
      </c>
    </row>
    <row r="17" spans="1:10" ht="12.75">
      <c r="A17" s="3">
        <f t="shared" si="2"/>
        <v>132</v>
      </c>
      <c r="B17" s="3">
        <v>7</v>
      </c>
      <c r="C17" s="3" t="s">
        <v>65</v>
      </c>
      <c r="D17" s="3">
        <v>1</v>
      </c>
      <c r="E17" s="3">
        <f>E23+1</f>
        <v>7</v>
      </c>
      <c r="F17" s="3" t="s">
        <v>49</v>
      </c>
      <c r="G17" s="3">
        <v>6</v>
      </c>
      <c r="H17" s="3">
        <f t="shared" si="3"/>
        <v>48</v>
      </c>
      <c r="J17" s="3" t="s">
        <v>16</v>
      </c>
    </row>
    <row r="18" spans="1:10" ht="12.75">
      <c r="A18" s="3">
        <f t="shared" si="2"/>
        <v>131</v>
      </c>
      <c r="B18" s="3">
        <v>8</v>
      </c>
      <c r="C18" s="3" t="s">
        <v>36</v>
      </c>
      <c r="D18" s="3">
        <v>1</v>
      </c>
      <c r="E18" s="3">
        <f>E23+1</f>
        <v>7</v>
      </c>
      <c r="F18" s="3" t="s">
        <v>48</v>
      </c>
      <c r="G18" s="3">
        <v>6</v>
      </c>
      <c r="H18" s="3">
        <f t="shared" si="3"/>
        <v>44</v>
      </c>
      <c r="J18" s="3" t="s">
        <v>16</v>
      </c>
    </row>
    <row r="19" spans="1:10" ht="12.75">
      <c r="A19" s="3">
        <f t="shared" si="2"/>
        <v>130</v>
      </c>
      <c r="B19" s="3">
        <v>8</v>
      </c>
      <c r="C19" s="3" t="s">
        <v>65</v>
      </c>
      <c r="D19" s="3">
        <v>1</v>
      </c>
      <c r="E19" s="3">
        <f>E23+1</f>
        <v>7</v>
      </c>
      <c r="F19" s="3" t="s">
        <v>47</v>
      </c>
      <c r="G19" s="3">
        <v>6</v>
      </c>
      <c r="H19" s="3">
        <f t="shared" si="3"/>
        <v>40</v>
      </c>
      <c r="J19" s="3" t="s">
        <v>16</v>
      </c>
    </row>
    <row r="20" spans="1:10" ht="12.75">
      <c r="A20" s="3">
        <f t="shared" si="2"/>
        <v>129</v>
      </c>
      <c r="B20" s="3">
        <v>9</v>
      </c>
      <c r="C20" s="3" t="s">
        <v>36</v>
      </c>
      <c r="D20" s="3">
        <v>1</v>
      </c>
      <c r="E20" s="3">
        <f>E23</f>
        <v>6</v>
      </c>
      <c r="F20" s="3" t="s">
        <v>50</v>
      </c>
      <c r="G20" s="3">
        <v>6</v>
      </c>
      <c r="H20" s="3">
        <f t="shared" si="3"/>
        <v>36</v>
      </c>
      <c r="J20" s="3" t="s">
        <v>16</v>
      </c>
    </row>
    <row r="21" spans="1:10" ht="12.75">
      <c r="A21" s="3">
        <f t="shared" si="2"/>
        <v>128</v>
      </c>
      <c r="B21" s="3">
        <v>9</v>
      </c>
      <c r="C21" s="3" t="s">
        <v>65</v>
      </c>
      <c r="D21" s="3">
        <v>1</v>
      </c>
      <c r="E21" s="3">
        <f>E23</f>
        <v>6</v>
      </c>
      <c r="F21" s="3" t="s">
        <v>49</v>
      </c>
      <c r="G21" s="3">
        <v>6</v>
      </c>
      <c r="H21" s="3">
        <f t="shared" si="3"/>
        <v>32</v>
      </c>
      <c r="J21" s="3" t="s">
        <v>16</v>
      </c>
    </row>
    <row r="22" spans="1:10" ht="12.75">
      <c r="A22" s="3">
        <f>A23+1</f>
        <v>127</v>
      </c>
      <c r="B22" s="3">
        <v>10</v>
      </c>
      <c r="C22" s="3" t="s">
        <v>36</v>
      </c>
      <c r="D22" s="3">
        <v>1</v>
      </c>
      <c r="E22" s="3">
        <v>6</v>
      </c>
      <c r="F22" s="3" t="s">
        <v>48</v>
      </c>
      <c r="G22" s="3">
        <v>6</v>
      </c>
      <c r="H22" s="3">
        <f t="shared" si="3"/>
        <v>28</v>
      </c>
      <c r="J22" s="3" t="s">
        <v>16</v>
      </c>
    </row>
    <row r="23" spans="1:10" ht="12.75">
      <c r="A23" s="3">
        <v>126</v>
      </c>
      <c r="B23" s="3">
        <v>10</v>
      </c>
      <c r="C23" s="3" t="s">
        <v>64</v>
      </c>
      <c r="D23" s="3">
        <v>1</v>
      </c>
      <c r="E23" s="3">
        <v>6</v>
      </c>
      <c r="F23" s="3" t="s">
        <v>47</v>
      </c>
      <c r="G23" s="3">
        <v>6</v>
      </c>
      <c r="H23" s="3">
        <v>24</v>
      </c>
      <c r="J23" s="3" t="s">
        <v>17</v>
      </c>
    </row>
    <row r="24" spans="2:10" ht="12.75">
      <c r="B24" s="3">
        <v>11</v>
      </c>
      <c r="I24" s="3" t="s">
        <v>18</v>
      </c>
      <c r="J24" s="3"/>
    </row>
    <row r="25" spans="2:10" ht="12.75">
      <c r="B25" s="3">
        <v>12</v>
      </c>
      <c r="F25" s="3" t="s">
        <v>10</v>
      </c>
      <c r="G25" s="3">
        <v>3</v>
      </c>
      <c r="H25" s="3">
        <f>H26+8</f>
        <v>32</v>
      </c>
      <c r="J25" s="3"/>
    </row>
    <row r="26" spans="2:10" ht="12.75">
      <c r="B26" s="3">
        <v>13</v>
      </c>
      <c r="G26" s="3">
        <v>3</v>
      </c>
      <c r="H26" s="3">
        <v>24</v>
      </c>
      <c r="J26" s="3"/>
    </row>
    <row r="27" spans="1:10" ht="12.75">
      <c r="A27" s="3">
        <f>MOD(A30+3,48)</f>
        <v>6</v>
      </c>
      <c r="B27" s="3">
        <v>14</v>
      </c>
      <c r="C27" s="3" t="s">
        <v>36</v>
      </c>
      <c r="D27" s="3">
        <v>1</v>
      </c>
      <c r="E27" s="3">
        <f>E30+1</f>
        <v>7</v>
      </c>
      <c r="F27" s="3" t="s">
        <v>52</v>
      </c>
      <c r="G27" s="3">
        <v>2</v>
      </c>
      <c r="H27" s="3">
        <f>MOD(H30+12,192)</f>
        <v>24</v>
      </c>
      <c r="J27" s="3">
        <f>J28</f>
        <v>18</v>
      </c>
    </row>
    <row r="28" spans="1:10" ht="12.75">
      <c r="A28" s="3">
        <f>MOD(A30+2,48)</f>
        <v>5</v>
      </c>
      <c r="B28" s="3">
        <v>14</v>
      </c>
      <c r="C28" s="3" t="s">
        <v>64</v>
      </c>
      <c r="D28" s="3">
        <v>1</v>
      </c>
      <c r="E28" s="3">
        <f>E30+1</f>
        <v>7</v>
      </c>
      <c r="F28" s="3" t="s">
        <v>51</v>
      </c>
      <c r="G28" s="3">
        <v>2</v>
      </c>
      <c r="H28" s="3">
        <f>MOD(H30+8,192)</f>
        <v>20</v>
      </c>
      <c r="J28" s="3">
        <f>J30+2</f>
        <v>18</v>
      </c>
    </row>
    <row r="29" spans="1:10" ht="12.75">
      <c r="A29" s="3">
        <f>MOD(A30+1,48)</f>
        <v>4</v>
      </c>
      <c r="B29" s="3">
        <v>15</v>
      </c>
      <c r="C29" s="3" t="s">
        <v>36</v>
      </c>
      <c r="D29" s="3">
        <v>1</v>
      </c>
      <c r="E29" s="3">
        <f>E30</f>
        <v>6</v>
      </c>
      <c r="F29" s="3" t="s">
        <v>52</v>
      </c>
      <c r="G29" s="3">
        <v>2</v>
      </c>
      <c r="H29" s="3">
        <f>MOD(H30+4,192)</f>
        <v>16</v>
      </c>
      <c r="J29" s="3">
        <f>J30</f>
        <v>16</v>
      </c>
    </row>
    <row r="30" spans="1:10" ht="12.75">
      <c r="A30" s="3">
        <v>3</v>
      </c>
      <c r="B30" s="3">
        <v>15</v>
      </c>
      <c r="C30" s="3" t="s">
        <v>64</v>
      </c>
      <c r="D30" s="3">
        <v>1</v>
      </c>
      <c r="E30" s="3">
        <v>6</v>
      </c>
      <c r="F30" s="3" t="s">
        <v>51</v>
      </c>
      <c r="G30" s="3">
        <v>2</v>
      </c>
      <c r="H30" s="3">
        <v>12</v>
      </c>
      <c r="J30" s="3">
        <f>J16+1</f>
        <v>16</v>
      </c>
    </row>
    <row r="31" spans="2:8" ht="12.75">
      <c r="B31" s="3">
        <v>16</v>
      </c>
      <c r="G31" s="3" t="s">
        <v>9</v>
      </c>
      <c r="H31" s="3">
        <f>H32+8</f>
        <v>16</v>
      </c>
    </row>
    <row r="32" spans="2:8" ht="12.75">
      <c r="B32" s="3">
        <v>17</v>
      </c>
      <c r="G32" s="3" t="s">
        <v>14</v>
      </c>
      <c r="H32" s="3">
        <v>8</v>
      </c>
    </row>
    <row r="33" spans="2:9" ht="12.75">
      <c r="B33" s="3">
        <v>18</v>
      </c>
      <c r="I33" s="3" t="s">
        <v>18</v>
      </c>
    </row>
    <row r="34" spans="2:9" ht="12.75">
      <c r="B34" s="3">
        <v>19</v>
      </c>
      <c r="I34" s="3" t="s">
        <v>18</v>
      </c>
    </row>
    <row r="35" spans="2:9" ht="12.75">
      <c r="B35" s="3">
        <v>20</v>
      </c>
      <c r="I35" s="3" t="s">
        <v>46</v>
      </c>
    </row>
    <row r="36" spans="2:9" ht="12.75">
      <c r="B36" s="3">
        <v>21</v>
      </c>
      <c r="I36" s="3" t="s">
        <v>11</v>
      </c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6"/>
  <sheetViews>
    <sheetView workbookViewId="0" topLeftCell="A1">
      <selection activeCell="A1" sqref="A1"/>
      <selection activeCell="G25" sqref="G25"/>
    </sheetView>
  </sheetViews>
  <sheetFormatPr defaultColWidth="9.140625" defaultRowHeight="12.75"/>
  <cols>
    <col min="1" max="9" width="6.7109375" style="3" customWidth="1"/>
    <col min="10" max="16384" width="6.7109375" style="0" customWidth="1"/>
  </cols>
  <sheetData>
    <row r="1" ht="12.75">
      <c r="A1" s="7" t="s">
        <v>67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63</v>
      </c>
      <c r="G3" s="2" t="s">
        <v>5</v>
      </c>
      <c r="H3" s="2" t="s">
        <v>6</v>
      </c>
      <c r="I3" s="2" t="s">
        <v>7</v>
      </c>
      <c r="J3" s="2" t="s">
        <v>12</v>
      </c>
    </row>
    <row r="4" ht="12.75">
      <c r="J4" s="3"/>
    </row>
    <row r="5" ht="12.75">
      <c r="J5" s="3"/>
    </row>
    <row r="6" spans="2:9" ht="12.75">
      <c r="B6" s="3">
        <v>1</v>
      </c>
      <c r="I6" s="3" t="s">
        <v>8</v>
      </c>
    </row>
    <row r="7" spans="1:10" ht="12.75">
      <c r="A7" s="3" t="s">
        <v>10</v>
      </c>
      <c r="B7" s="3">
        <v>2</v>
      </c>
      <c r="I7" s="3" t="s">
        <v>18</v>
      </c>
      <c r="J7" s="3">
        <v>103</v>
      </c>
    </row>
    <row r="8" spans="1:10" ht="12.75">
      <c r="A8" s="3">
        <f aca="true" t="shared" si="0" ref="A8:A13">A9+1</f>
        <v>2027</v>
      </c>
      <c r="B8" s="3">
        <v>3</v>
      </c>
      <c r="C8" s="3" t="s">
        <v>36</v>
      </c>
      <c r="D8" s="3">
        <v>4</v>
      </c>
      <c r="E8" s="3">
        <v>7</v>
      </c>
      <c r="F8" s="3" t="s">
        <v>50</v>
      </c>
      <c r="G8" s="3">
        <v>7</v>
      </c>
      <c r="H8" s="3">
        <f aca="true" t="shared" si="1" ref="H8:H14">H9+4</f>
        <v>108</v>
      </c>
      <c r="J8" s="3" t="s">
        <v>16</v>
      </c>
    </row>
    <row r="9" spans="1:10" ht="12.75">
      <c r="A9" s="3">
        <f t="shared" si="0"/>
        <v>2026</v>
      </c>
      <c r="B9" s="3">
        <v>3</v>
      </c>
      <c r="C9" s="3" t="s">
        <v>64</v>
      </c>
      <c r="D9" s="3">
        <v>4</v>
      </c>
      <c r="E9" s="3">
        <v>7</v>
      </c>
      <c r="F9" s="3" t="s">
        <v>49</v>
      </c>
      <c r="G9" s="3">
        <v>7</v>
      </c>
      <c r="H9" s="3">
        <f t="shared" si="1"/>
        <v>104</v>
      </c>
      <c r="J9" s="3" t="s">
        <v>16</v>
      </c>
    </row>
    <row r="10" spans="1:10" ht="12.75">
      <c r="A10" s="3">
        <f t="shared" si="0"/>
        <v>2025</v>
      </c>
      <c r="B10" s="3">
        <v>4</v>
      </c>
      <c r="C10" s="3" t="s">
        <v>36</v>
      </c>
      <c r="D10" s="3">
        <v>4</v>
      </c>
      <c r="E10" s="3">
        <v>7</v>
      </c>
      <c r="F10" s="3" t="s">
        <v>48</v>
      </c>
      <c r="G10" s="3">
        <v>7</v>
      </c>
      <c r="H10" s="3">
        <f t="shared" si="1"/>
        <v>100</v>
      </c>
      <c r="J10" s="3" t="s">
        <v>16</v>
      </c>
    </row>
    <row r="11" spans="1:10" ht="12.75">
      <c r="A11" s="3">
        <f t="shared" si="0"/>
        <v>2024</v>
      </c>
      <c r="B11" s="3">
        <v>4</v>
      </c>
      <c r="C11" s="3" t="s">
        <v>64</v>
      </c>
      <c r="D11" s="3">
        <v>4</v>
      </c>
      <c r="E11" s="3">
        <v>7</v>
      </c>
      <c r="F11" s="3" t="s">
        <v>47</v>
      </c>
      <c r="G11" s="3">
        <v>7</v>
      </c>
      <c r="H11" s="3">
        <f t="shared" si="1"/>
        <v>96</v>
      </c>
      <c r="J11" s="3" t="s">
        <v>16</v>
      </c>
    </row>
    <row r="12" spans="1:10" ht="12.75">
      <c r="A12" s="3">
        <f t="shared" si="0"/>
        <v>2023</v>
      </c>
      <c r="B12" s="3">
        <v>5</v>
      </c>
      <c r="C12" s="3" t="s">
        <v>36</v>
      </c>
      <c r="D12" s="3">
        <v>4</v>
      </c>
      <c r="E12" s="3">
        <v>6</v>
      </c>
      <c r="F12" s="3" t="s">
        <v>52</v>
      </c>
      <c r="G12" s="3">
        <v>7</v>
      </c>
      <c r="H12" s="3">
        <f t="shared" si="1"/>
        <v>92</v>
      </c>
      <c r="J12" s="3" t="s">
        <v>16</v>
      </c>
    </row>
    <row r="13" spans="1:10" ht="12.75">
      <c r="A13" s="3">
        <f t="shared" si="0"/>
        <v>2022</v>
      </c>
      <c r="B13" s="3">
        <v>5</v>
      </c>
      <c r="C13" s="3" t="s">
        <v>64</v>
      </c>
      <c r="D13" s="3">
        <v>4</v>
      </c>
      <c r="E13" s="3">
        <v>6</v>
      </c>
      <c r="F13" s="3" t="s">
        <v>51</v>
      </c>
      <c r="G13" s="3">
        <v>7</v>
      </c>
      <c r="H13" s="3">
        <f t="shared" si="1"/>
        <v>88</v>
      </c>
      <c r="J13" s="3" t="s">
        <v>16</v>
      </c>
    </row>
    <row r="14" spans="1:10" ht="12.75">
      <c r="A14" s="3">
        <f>A15+1</f>
        <v>2021</v>
      </c>
      <c r="B14" s="3">
        <v>6</v>
      </c>
      <c r="C14" s="3" t="s">
        <v>36</v>
      </c>
      <c r="D14" s="3">
        <v>4</v>
      </c>
      <c r="E14" s="3">
        <v>6</v>
      </c>
      <c r="F14" s="3" t="s">
        <v>50</v>
      </c>
      <c r="G14" s="3">
        <v>7</v>
      </c>
      <c r="H14" s="3">
        <f t="shared" si="1"/>
        <v>84</v>
      </c>
      <c r="J14" s="3" t="s">
        <v>16</v>
      </c>
    </row>
    <row r="15" spans="1:10" ht="12.75">
      <c r="A15" s="3">
        <v>2020</v>
      </c>
      <c r="B15" s="3">
        <v>6</v>
      </c>
      <c r="C15" s="3" t="s">
        <v>64</v>
      </c>
      <c r="D15" s="3">
        <v>4</v>
      </c>
      <c r="E15" s="3">
        <v>6</v>
      </c>
      <c r="F15" s="3" t="s">
        <v>49</v>
      </c>
      <c r="G15" s="3">
        <v>7</v>
      </c>
      <c r="H15" s="3">
        <v>80</v>
      </c>
      <c r="J15" s="3" t="s">
        <v>17</v>
      </c>
    </row>
    <row r="16" spans="1:10" ht="12.75">
      <c r="A16" s="3">
        <f aca="true" t="shared" si="2" ref="A16:A21">A17+1</f>
        <v>141</v>
      </c>
      <c r="B16" s="3">
        <v>7</v>
      </c>
      <c r="C16" s="3" t="s">
        <v>36</v>
      </c>
      <c r="D16" s="3">
        <v>1</v>
      </c>
      <c r="E16" s="3">
        <f>E23+1</f>
        <v>9</v>
      </c>
      <c r="F16" s="3" t="s">
        <v>50</v>
      </c>
      <c r="G16" s="3">
        <v>6</v>
      </c>
      <c r="H16" s="3">
        <f aca="true" t="shared" si="3" ref="H16:H22">MOD(H17+4,384)</f>
        <v>84</v>
      </c>
      <c r="J16" s="3">
        <v>20</v>
      </c>
    </row>
    <row r="17" spans="1:10" ht="12.75">
      <c r="A17" s="3">
        <f t="shared" si="2"/>
        <v>140</v>
      </c>
      <c r="B17" s="3">
        <v>7</v>
      </c>
      <c r="C17" s="3" t="s">
        <v>65</v>
      </c>
      <c r="D17" s="3">
        <v>1</v>
      </c>
      <c r="E17" s="3">
        <f>E23+1</f>
        <v>9</v>
      </c>
      <c r="F17" s="3" t="s">
        <v>49</v>
      </c>
      <c r="G17" s="3">
        <v>6</v>
      </c>
      <c r="H17" s="3">
        <f t="shared" si="3"/>
        <v>80</v>
      </c>
      <c r="J17" s="3" t="s">
        <v>16</v>
      </c>
    </row>
    <row r="18" spans="1:10" ht="12.75">
      <c r="A18" s="3">
        <f t="shared" si="2"/>
        <v>139</v>
      </c>
      <c r="B18" s="3">
        <v>8</v>
      </c>
      <c r="C18" s="3" t="s">
        <v>36</v>
      </c>
      <c r="D18" s="3">
        <v>1</v>
      </c>
      <c r="E18" s="3">
        <f>E23+1</f>
        <v>9</v>
      </c>
      <c r="F18" s="3" t="s">
        <v>48</v>
      </c>
      <c r="G18" s="3">
        <v>6</v>
      </c>
      <c r="H18" s="3">
        <f t="shared" si="3"/>
        <v>76</v>
      </c>
      <c r="J18" s="3" t="s">
        <v>16</v>
      </c>
    </row>
    <row r="19" spans="1:10" ht="12.75">
      <c r="A19" s="3">
        <f t="shared" si="2"/>
        <v>138</v>
      </c>
      <c r="B19" s="3">
        <v>8</v>
      </c>
      <c r="C19" s="3" t="s">
        <v>65</v>
      </c>
      <c r="D19" s="3">
        <v>1</v>
      </c>
      <c r="E19" s="3">
        <f>E23+1</f>
        <v>9</v>
      </c>
      <c r="F19" s="3" t="s">
        <v>47</v>
      </c>
      <c r="G19" s="3">
        <v>6</v>
      </c>
      <c r="H19" s="3">
        <f t="shared" si="3"/>
        <v>72</v>
      </c>
      <c r="J19" s="3" t="s">
        <v>16</v>
      </c>
    </row>
    <row r="20" spans="1:10" ht="12.75">
      <c r="A20" s="3">
        <f t="shared" si="2"/>
        <v>137</v>
      </c>
      <c r="B20" s="3">
        <v>9</v>
      </c>
      <c r="C20" s="3" t="s">
        <v>36</v>
      </c>
      <c r="D20" s="3">
        <v>1</v>
      </c>
      <c r="E20" s="3">
        <f>E23</f>
        <v>8</v>
      </c>
      <c r="F20" s="3" t="s">
        <v>50</v>
      </c>
      <c r="G20" s="3">
        <v>6</v>
      </c>
      <c r="H20" s="3">
        <f t="shared" si="3"/>
        <v>68</v>
      </c>
      <c r="J20" s="3" t="s">
        <v>16</v>
      </c>
    </row>
    <row r="21" spans="1:10" ht="12.75">
      <c r="A21" s="3">
        <f t="shared" si="2"/>
        <v>136</v>
      </c>
      <c r="B21" s="3">
        <v>9</v>
      </c>
      <c r="C21" s="3" t="s">
        <v>65</v>
      </c>
      <c r="D21" s="3">
        <v>1</v>
      </c>
      <c r="E21" s="3">
        <f>E23</f>
        <v>8</v>
      </c>
      <c r="F21" s="3" t="s">
        <v>49</v>
      </c>
      <c r="G21" s="3">
        <v>6</v>
      </c>
      <c r="H21" s="3">
        <f t="shared" si="3"/>
        <v>64</v>
      </c>
      <c r="J21" s="3" t="s">
        <v>16</v>
      </c>
    </row>
    <row r="22" spans="1:10" ht="12.75">
      <c r="A22" s="3">
        <f>A23+1</f>
        <v>135</v>
      </c>
      <c r="B22" s="3">
        <v>10</v>
      </c>
      <c r="C22" s="3" t="s">
        <v>36</v>
      </c>
      <c r="D22" s="3">
        <v>1</v>
      </c>
      <c r="E22" s="3">
        <f>E23</f>
        <v>8</v>
      </c>
      <c r="F22" s="3" t="s">
        <v>48</v>
      </c>
      <c r="G22" s="3">
        <v>6</v>
      </c>
      <c r="H22" s="3">
        <f t="shared" si="3"/>
        <v>60</v>
      </c>
      <c r="J22" s="3" t="s">
        <v>16</v>
      </c>
    </row>
    <row r="23" spans="1:10" ht="12.75">
      <c r="A23" s="3">
        <v>134</v>
      </c>
      <c r="B23" s="3">
        <v>10</v>
      </c>
      <c r="C23" s="3" t="s">
        <v>64</v>
      </c>
      <c r="D23" s="3">
        <v>1</v>
      </c>
      <c r="E23" s="3">
        <v>8</v>
      </c>
      <c r="F23" s="3" t="s">
        <v>47</v>
      </c>
      <c r="G23" s="3">
        <v>6</v>
      </c>
      <c r="H23" s="3">
        <v>56</v>
      </c>
      <c r="J23" s="3" t="s">
        <v>17</v>
      </c>
    </row>
    <row r="24" spans="2:10" ht="12.75">
      <c r="B24" s="3">
        <v>11</v>
      </c>
      <c r="G24" s="3">
        <v>3</v>
      </c>
      <c r="H24" s="3">
        <f>H25+8</f>
        <v>56</v>
      </c>
      <c r="I24" s="3" t="s">
        <v>10</v>
      </c>
      <c r="J24" s="3"/>
    </row>
    <row r="25" spans="2:10" ht="12.75">
      <c r="B25" s="3">
        <v>12</v>
      </c>
      <c r="F25" s="3" t="s">
        <v>10</v>
      </c>
      <c r="G25" s="3">
        <v>3</v>
      </c>
      <c r="H25" s="3">
        <f>H26+8</f>
        <v>48</v>
      </c>
      <c r="J25" s="3"/>
    </row>
    <row r="26" spans="2:10" ht="12.75">
      <c r="B26" s="3">
        <v>13</v>
      </c>
      <c r="G26" s="3">
        <v>3</v>
      </c>
      <c r="H26" s="3">
        <v>40</v>
      </c>
      <c r="J26" s="3"/>
    </row>
    <row r="27" spans="1:10" ht="12.75">
      <c r="A27" s="3">
        <f>MOD(A30+3,48)</f>
        <v>10</v>
      </c>
      <c r="B27" s="3">
        <v>14</v>
      </c>
      <c r="C27" s="3" t="s">
        <v>36</v>
      </c>
      <c r="D27" s="3">
        <v>1</v>
      </c>
      <c r="E27" s="3">
        <f>E30+1</f>
        <v>9</v>
      </c>
      <c r="F27" s="3" t="s">
        <v>52</v>
      </c>
      <c r="G27" s="3">
        <v>2</v>
      </c>
      <c r="H27" s="3">
        <f>MOD(H30+12,192)</f>
        <v>40</v>
      </c>
      <c r="J27" s="3">
        <f>J28</f>
        <v>23</v>
      </c>
    </row>
    <row r="28" spans="1:10" ht="12.75">
      <c r="A28" s="3">
        <f>MOD(A30+2,48)</f>
        <v>9</v>
      </c>
      <c r="B28" s="3">
        <v>14</v>
      </c>
      <c r="C28" s="3" t="s">
        <v>64</v>
      </c>
      <c r="D28" s="3">
        <v>1</v>
      </c>
      <c r="E28" s="3">
        <f>E30+1</f>
        <v>9</v>
      </c>
      <c r="F28" s="3" t="s">
        <v>51</v>
      </c>
      <c r="G28" s="3">
        <v>2</v>
      </c>
      <c r="H28" s="3">
        <f>MOD(H30+8,192)</f>
        <v>36</v>
      </c>
      <c r="J28" s="3">
        <f>J30+2</f>
        <v>23</v>
      </c>
    </row>
    <row r="29" spans="1:10" ht="12.75">
      <c r="A29" s="3">
        <f>MOD(A30+1,48)</f>
        <v>8</v>
      </c>
      <c r="B29" s="3">
        <v>15</v>
      </c>
      <c r="C29" s="3" t="s">
        <v>36</v>
      </c>
      <c r="D29" s="3">
        <v>1</v>
      </c>
      <c r="E29" s="3">
        <f>E30</f>
        <v>8</v>
      </c>
      <c r="F29" s="3" t="s">
        <v>52</v>
      </c>
      <c r="G29" s="3">
        <v>2</v>
      </c>
      <c r="H29" s="3">
        <f>MOD(H30+4,192)</f>
        <v>32</v>
      </c>
      <c r="J29" s="3">
        <f>J30</f>
        <v>21</v>
      </c>
    </row>
    <row r="30" spans="1:10" ht="12.75">
      <c r="A30" s="3">
        <v>7</v>
      </c>
      <c r="B30" s="3">
        <v>15</v>
      </c>
      <c r="C30" s="3" t="s">
        <v>64</v>
      </c>
      <c r="D30" s="3">
        <v>1</v>
      </c>
      <c r="E30" s="3">
        <v>8</v>
      </c>
      <c r="F30" s="3" t="s">
        <v>51</v>
      </c>
      <c r="G30" s="3">
        <v>2</v>
      </c>
      <c r="H30" s="3">
        <v>28</v>
      </c>
      <c r="J30" s="3">
        <f>J16+1</f>
        <v>21</v>
      </c>
    </row>
    <row r="31" spans="2:8" ht="12.75">
      <c r="B31" s="3">
        <v>16</v>
      </c>
      <c r="G31" s="3" t="s">
        <v>9</v>
      </c>
      <c r="H31" s="3">
        <f>H32+8</f>
        <v>32</v>
      </c>
    </row>
    <row r="32" spans="2:8" ht="12.75">
      <c r="B32" s="3">
        <v>17</v>
      </c>
      <c r="G32" s="3" t="s">
        <v>14</v>
      </c>
      <c r="H32" s="3">
        <v>24</v>
      </c>
    </row>
    <row r="33" spans="2:9" ht="12.75">
      <c r="B33" s="3">
        <v>18</v>
      </c>
      <c r="I33" s="3" t="s">
        <v>18</v>
      </c>
    </row>
    <row r="34" spans="2:9" ht="12.75">
      <c r="B34" s="3">
        <v>19</v>
      </c>
      <c r="I34" s="3" t="s">
        <v>18</v>
      </c>
    </row>
    <row r="35" spans="2:9" ht="12.75">
      <c r="B35" s="3">
        <v>20</v>
      </c>
      <c r="I35" s="3" t="s">
        <v>46</v>
      </c>
    </row>
    <row r="36" spans="2:9" ht="12.75">
      <c r="B36" s="3">
        <v>21</v>
      </c>
      <c r="I36" s="3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workbookViewId="0" topLeftCell="A1">
      <selection activeCell="A1" sqref="A1"/>
      <selection activeCell="C18" sqref="C18"/>
    </sheetView>
  </sheetViews>
  <sheetFormatPr defaultColWidth="9.140625" defaultRowHeight="12.75"/>
  <cols>
    <col min="1" max="1" width="6.7109375" style="0" customWidth="1"/>
    <col min="2" max="10" width="6.7109375" style="3" customWidth="1"/>
    <col min="11" max="16384" width="6.7109375" style="0" customWidth="1"/>
  </cols>
  <sheetData>
    <row r="1" ht="12.75">
      <c r="A1" s="7" t="s">
        <v>68</v>
      </c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70</v>
      </c>
      <c r="G3" s="2" t="s">
        <v>5</v>
      </c>
      <c r="H3" s="2" t="s">
        <v>6</v>
      </c>
      <c r="I3" s="2" t="s">
        <v>7</v>
      </c>
      <c r="J3" s="2" t="s">
        <v>12</v>
      </c>
    </row>
    <row r="5" spans="2:10" ht="12.75">
      <c r="B5" s="3">
        <v>1</v>
      </c>
      <c r="I5" s="3" t="s">
        <v>8</v>
      </c>
      <c r="J5"/>
    </row>
    <row r="6" spans="2:10" ht="12.75">
      <c r="B6" s="3">
        <v>2</v>
      </c>
      <c r="I6" s="3" t="s">
        <v>11</v>
      </c>
      <c r="J6"/>
    </row>
    <row r="7" spans="2:10" ht="12.75">
      <c r="B7" s="3">
        <v>3</v>
      </c>
      <c r="I7" s="3" t="s">
        <v>46</v>
      </c>
      <c r="J7"/>
    </row>
    <row r="8" spans="2:10" ht="12.75">
      <c r="B8" s="3">
        <v>4</v>
      </c>
      <c r="I8" s="3" t="s">
        <v>18</v>
      </c>
      <c r="J8"/>
    </row>
    <row r="9" spans="2:10" ht="12.75">
      <c r="B9" s="3">
        <v>5</v>
      </c>
      <c r="I9" s="3" t="s">
        <v>18</v>
      </c>
      <c r="J9"/>
    </row>
    <row r="10" spans="2:10" ht="12.75">
      <c r="B10" s="3">
        <v>6</v>
      </c>
      <c r="I10" s="3" t="s">
        <v>18</v>
      </c>
      <c r="J10"/>
    </row>
    <row r="11" spans="2:10" ht="12.75">
      <c r="B11" s="3">
        <v>7</v>
      </c>
      <c r="G11" s="3" t="s">
        <v>14</v>
      </c>
      <c r="H11" s="3">
        <v>40</v>
      </c>
      <c r="J11"/>
    </row>
    <row r="12" spans="1:10" ht="12.75">
      <c r="A12">
        <f>A13+1000</f>
        <v>1014</v>
      </c>
      <c r="B12" s="3">
        <v>8</v>
      </c>
      <c r="C12" s="3" t="s">
        <v>34</v>
      </c>
      <c r="D12" s="3">
        <v>2</v>
      </c>
      <c r="E12" s="3">
        <v>3</v>
      </c>
      <c r="F12" s="3" t="s">
        <v>52</v>
      </c>
      <c r="G12" s="3">
        <v>2</v>
      </c>
      <c r="H12" s="3">
        <f>H13</f>
        <v>56</v>
      </c>
      <c r="J12" s="3" t="s">
        <v>15</v>
      </c>
    </row>
    <row r="13" spans="1:10" ht="12.75">
      <c r="A13">
        <f>A14+1</f>
        <v>14</v>
      </c>
      <c r="B13" s="3">
        <v>8</v>
      </c>
      <c r="C13" s="3" t="s">
        <v>36</v>
      </c>
      <c r="D13" s="3">
        <v>1</v>
      </c>
      <c r="E13" s="3">
        <f>E16+1</f>
        <v>11</v>
      </c>
      <c r="F13" s="3" t="s">
        <v>52</v>
      </c>
      <c r="G13" s="3">
        <v>2</v>
      </c>
      <c r="H13" s="3">
        <f>MOD(H16+12,192)</f>
        <v>56</v>
      </c>
      <c r="J13" s="3">
        <f>J14</f>
        <v>28</v>
      </c>
    </row>
    <row r="14" spans="1:10" ht="12.75">
      <c r="A14">
        <f>A15+1</f>
        <v>13</v>
      </c>
      <c r="B14" s="3">
        <v>8</v>
      </c>
      <c r="C14" s="3" t="s">
        <v>64</v>
      </c>
      <c r="D14" s="3">
        <v>1</v>
      </c>
      <c r="E14" s="3">
        <f>E16+1</f>
        <v>11</v>
      </c>
      <c r="F14" s="3" t="s">
        <v>51</v>
      </c>
      <c r="G14" s="3">
        <v>2</v>
      </c>
      <c r="H14" s="3">
        <f>MOD(H16+8,192)</f>
        <v>52</v>
      </c>
      <c r="J14" s="3">
        <f>J16+2</f>
        <v>28</v>
      </c>
    </row>
    <row r="15" spans="1:10" ht="12.75">
      <c r="A15">
        <f>A16+1</f>
        <v>12</v>
      </c>
      <c r="B15" s="3">
        <v>9</v>
      </c>
      <c r="C15" s="3" t="s">
        <v>36</v>
      </c>
      <c r="D15" s="3">
        <v>1</v>
      </c>
      <c r="E15" s="3">
        <f>E16</f>
        <v>10</v>
      </c>
      <c r="F15" s="3" t="s">
        <v>52</v>
      </c>
      <c r="G15" s="3">
        <v>2</v>
      </c>
      <c r="H15" s="3">
        <f>MOD(H16+4,192)</f>
        <v>48</v>
      </c>
      <c r="J15" s="3">
        <f>J16</f>
        <v>26</v>
      </c>
    </row>
    <row r="16" spans="1:10" ht="12.75">
      <c r="A16">
        <f>(E28-5)*2+1</f>
        <v>11</v>
      </c>
      <c r="B16" s="3">
        <v>9</v>
      </c>
      <c r="C16" s="3" t="s">
        <v>64</v>
      </c>
      <c r="D16" s="3">
        <v>1</v>
      </c>
      <c r="E16" s="3">
        <f>E28</f>
        <v>10</v>
      </c>
      <c r="F16" s="3" t="s">
        <v>51</v>
      </c>
      <c r="G16" s="3">
        <v>2</v>
      </c>
      <c r="H16" s="3">
        <f>A16*4</f>
        <v>44</v>
      </c>
      <c r="J16" s="3">
        <f>J21+1</f>
        <v>26</v>
      </c>
    </row>
    <row r="17" spans="2:8" ht="12.75">
      <c r="B17" s="3">
        <v>10</v>
      </c>
      <c r="G17" s="3">
        <v>3</v>
      </c>
      <c r="H17" s="3">
        <f>H18+8</f>
        <v>80</v>
      </c>
    </row>
    <row r="18" spans="2:8" ht="12.75">
      <c r="B18" s="3">
        <v>11</v>
      </c>
      <c r="F18" s="3" t="s">
        <v>10</v>
      </c>
      <c r="G18" s="3">
        <v>3</v>
      </c>
      <c r="H18" s="3">
        <f>H19+8</f>
        <v>72</v>
      </c>
    </row>
    <row r="19" spans="2:8" ht="12.75">
      <c r="B19" s="3">
        <v>12</v>
      </c>
      <c r="G19" s="3">
        <v>3</v>
      </c>
      <c r="H19" s="3">
        <v>64</v>
      </c>
    </row>
    <row r="20" spans="1:10" ht="12.75">
      <c r="A20">
        <f>A21+1000</f>
        <v>1149</v>
      </c>
      <c r="B20" s="3">
        <v>13</v>
      </c>
      <c r="C20" s="3" t="s">
        <v>34</v>
      </c>
      <c r="D20" s="3">
        <v>2</v>
      </c>
      <c r="E20" s="3">
        <v>3</v>
      </c>
      <c r="F20" s="3" t="s">
        <v>50</v>
      </c>
      <c r="G20" s="3">
        <v>6</v>
      </c>
      <c r="H20" s="3">
        <f>H21</f>
        <v>116</v>
      </c>
      <c r="J20" s="3" t="s">
        <v>15</v>
      </c>
    </row>
    <row r="21" spans="1:10" ht="12.75">
      <c r="A21">
        <f aca="true" t="shared" si="0" ref="A21:A26">A22+1</f>
        <v>149</v>
      </c>
      <c r="B21" s="3">
        <v>13</v>
      </c>
      <c r="C21" s="3" t="s">
        <v>36</v>
      </c>
      <c r="D21" s="3">
        <v>1</v>
      </c>
      <c r="E21" s="3">
        <f>E28+1</f>
        <v>11</v>
      </c>
      <c r="F21" s="3" t="s">
        <v>50</v>
      </c>
      <c r="G21" s="3">
        <v>6</v>
      </c>
      <c r="H21" s="3">
        <f aca="true" t="shared" si="1" ref="H21:H27">MOD(H22+4,384)</f>
        <v>116</v>
      </c>
      <c r="J21" s="3">
        <v>25</v>
      </c>
    </row>
    <row r="22" spans="1:10" ht="12.75">
      <c r="A22">
        <f t="shared" si="0"/>
        <v>148</v>
      </c>
      <c r="B22" s="3">
        <v>13</v>
      </c>
      <c r="C22" s="3" t="s">
        <v>65</v>
      </c>
      <c r="D22" s="3">
        <v>1</v>
      </c>
      <c r="E22" s="3">
        <f>E28+1</f>
        <v>11</v>
      </c>
      <c r="F22" s="3" t="s">
        <v>49</v>
      </c>
      <c r="G22" s="3">
        <v>6</v>
      </c>
      <c r="H22" s="3">
        <f t="shared" si="1"/>
        <v>112</v>
      </c>
      <c r="J22" s="3" t="s">
        <v>16</v>
      </c>
    </row>
    <row r="23" spans="1:10" ht="12.75">
      <c r="A23">
        <f t="shared" si="0"/>
        <v>147</v>
      </c>
      <c r="B23" s="3">
        <v>14</v>
      </c>
      <c r="C23" s="3" t="s">
        <v>36</v>
      </c>
      <c r="D23" s="3">
        <v>1</v>
      </c>
      <c r="E23" s="3">
        <f>E28+1</f>
        <v>11</v>
      </c>
      <c r="F23" s="3" t="s">
        <v>48</v>
      </c>
      <c r="G23" s="3">
        <v>6</v>
      </c>
      <c r="H23" s="3">
        <f t="shared" si="1"/>
        <v>108</v>
      </c>
      <c r="J23" s="3" t="s">
        <v>16</v>
      </c>
    </row>
    <row r="24" spans="1:10" ht="12.75">
      <c r="A24">
        <f t="shared" si="0"/>
        <v>146</v>
      </c>
      <c r="B24" s="3">
        <v>14</v>
      </c>
      <c r="C24" s="3" t="s">
        <v>65</v>
      </c>
      <c r="D24" s="3">
        <v>1</v>
      </c>
      <c r="E24" s="3">
        <f>E28+1</f>
        <v>11</v>
      </c>
      <c r="F24" s="3" t="s">
        <v>47</v>
      </c>
      <c r="G24" s="3">
        <v>6</v>
      </c>
      <c r="H24" s="3">
        <f t="shared" si="1"/>
        <v>104</v>
      </c>
      <c r="J24" s="3" t="s">
        <v>16</v>
      </c>
    </row>
    <row r="25" spans="1:10" ht="12.75">
      <c r="A25">
        <f t="shared" si="0"/>
        <v>145</v>
      </c>
      <c r="B25" s="3">
        <v>15</v>
      </c>
      <c r="C25" s="3" t="s">
        <v>36</v>
      </c>
      <c r="D25" s="3">
        <v>1</v>
      </c>
      <c r="E25" s="3">
        <f>E28</f>
        <v>10</v>
      </c>
      <c r="F25" s="3" t="s">
        <v>50</v>
      </c>
      <c r="G25" s="3">
        <v>6</v>
      </c>
      <c r="H25" s="3">
        <f t="shared" si="1"/>
        <v>100</v>
      </c>
      <c r="J25" s="3" t="s">
        <v>16</v>
      </c>
    </row>
    <row r="26" spans="1:10" ht="12.75">
      <c r="A26">
        <f t="shared" si="0"/>
        <v>144</v>
      </c>
      <c r="B26" s="3">
        <v>15</v>
      </c>
      <c r="C26" s="3" t="s">
        <v>65</v>
      </c>
      <c r="D26" s="3">
        <v>1</v>
      </c>
      <c r="E26" s="3">
        <f>E28</f>
        <v>10</v>
      </c>
      <c r="F26" s="3" t="s">
        <v>49</v>
      </c>
      <c r="G26" s="3">
        <v>6</v>
      </c>
      <c r="H26" s="3">
        <f t="shared" si="1"/>
        <v>96</v>
      </c>
      <c r="J26" s="3" t="s">
        <v>16</v>
      </c>
    </row>
    <row r="27" spans="1:10" ht="12.75">
      <c r="A27">
        <f>A28+1</f>
        <v>143</v>
      </c>
      <c r="B27" s="3">
        <v>16</v>
      </c>
      <c r="C27" s="3" t="s">
        <v>36</v>
      </c>
      <c r="D27" s="3">
        <v>1</v>
      </c>
      <c r="E27" s="3">
        <f>E28</f>
        <v>10</v>
      </c>
      <c r="F27" s="3" t="s">
        <v>48</v>
      </c>
      <c r="G27" s="3">
        <v>6</v>
      </c>
      <c r="H27" s="3">
        <f t="shared" si="1"/>
        <v>92</v>
      </c>
      <c r="J27" s="3" t="s">
        <v>16</v>
      </c>
    </row>
    <row r="28" spans="1:10" ht="12.75">
      <c r="A28">
        <f>(E28-5)*4+122</f>
        <v>142</v>
      </c>
      <c r="B28" s="3">
        <v>16</v>
      </c>
      <c r="C28" s="3" t="s">
        <v>64</v>
      </c>
      <c r="D28" s="3">
        <v>1</v>
      </c>
      <c r="E28" s="3">
        <v>10</v>
      </c>
      <c r="F28" s="3" t="s">
        <v>47</v>
      </c>
      <c r="G28" s="3">
        <v>6</v>
      </c>
      <c r="H28" s="3">
        <f>(A28-120)*4</f>
        <v>88</v>
      </c>
      <c r="J28" s="3" t="s">
        <v>17</v>
      </c>
    </row>
    <row r="29" spans="1:10" ht="12.75">
      <c r="A29" t="s">
        <v>10</v>
      </c>
      <c r="B29" s="3">
        <v>17</v>
      </c>
      <c r="I29" s="3" t="s">
        <v>18</v>
      </c>
      <c r="J29" s="3" t="s">
        <v>10</v>
      </c>
    </row>
    <row r="30" spans="1:10" ht="12.75">
      <c r="A30">
        <f aca="true" t="shared" si="2" ref="A30:A35">A31+1</f>
        <v>2035</v>
      </c>
      <c r="B30" s="3">
        <v>18</v>
      </c>
      <c r="C30" s="3" t="s">
        <v>36</v>
      </c>
      <c r="D30" s="3">
        <v>4</v>
      </c>
      <c r="E30" s="3">
        <v>8</v>
      </c>
      <c r="F30" s="3" t="s">
        <v>52</v>
      </c>
      <c r="G30" s="3">
        <v>7</v>
      </c>
      <c r="H30" s="3">
        <f aca="true" t="shared" si="3" ref="H30:H36">H31+4</f>
        <v>140</v>
      </c>
      <c r="J30" s="3">
        <v>104</v>
      </c>
    </row>
    <row r="31" spans="1:10" ht="12.75">
      <c r="A31">
        <f t="shared" si="2"/>
        <v>2034</v>
      </c>
      <c r="B31" s="3">
        <v>18</v>
      </c>
      <c r="C31" s="3" t="s">
        <v>64</v>
      </c>
      <c r="D31" s="3">
        <v>4</v>
      </c>
      <c r="E31" s="3">
        <v>8</v>
      </c>
      <c r="F31" s="3" t="s">
        <v>51</v>
      </c>
      <c r="G31" s="3">
        <v>7</v>
      </c>
      <c r="H31" s="3">
        <f t="shared" si="3"/>
        <v>136</v>
      </c>
      <c r="J31" s="3" t="s">
        <v>16</v>
      </c>
    </row>
    <row r="32" spans="1:10" ht="12.75">
      <c r="A32">
        <f t="shared" si="2"/>
        <v>2033</v>
      </c>
      <c r="B32" s="3">
        <v>19</v>
      </c>
      <c r="C32" s="3" t="s">
        <v>36</v>
      </c>
      <c r="D32" s="3">
        <v>4</v>
      </c>
      <c r="E32" s="3">
        <v>8</v>
      </c>
      <c r="F32" s="3" t="s">
        <v>50</v>
      </c>
      <c r="G32" s="3">
        <v>7</v>
      </c>
      <c r="H32" s="3">
        <f t="shared" si="3"/>
        <v>132</v>
      </c>
      <c r="J32" s="3" t="s">
        <v>16</v>
      </c>
    </row>
    <row r="33" spans="1:10" ht="12.75">
      <c r="A33">
        <f t="shared" si="2"/>
        <v>2032</v>
      </c>
      <c r="B33" s="3">
        <v>19</v>
      </c>
      <c r="C33" s="3" t="s">
        <v>64</v>
      </c>
      <c r="D33" s="3">
        <v>4</v>
      </c>
      <c r="E33" s="3">
        <v>8</v>
      </c>
      <c r="F33" s="3" t="s">
        <v>49</v>
      </c>
      <c r="G33" s="3">
        <v>7</v>
      </c>
      <c r="H33" s="3">
        <f t="shared" si="3"/>
        <v>128</v>
      </c>
      <c r="J33" s="3" t="s">
        <v>16</v>
      </c>
    </row>
    <row r="34" spans="1:10" ht="12.75">
      <c r="A34">
        <f t="shared" si="2"/>
        <v>2031</v>
      </c>
      <c r="B34" s="3">
        <v>20</v>
      </c>
      <c r="C34" s="3" t="s">
        <v>36</v>
      </c>
      <c r="D34" s="3">
        <v>4</v>
      </c>
      <c r="E34" s="3">
        <v>8</v>
      </c>
      <c r="F34" s="3" t="s">
        <v>48</v>
      </c>
      <c r="G34" s="3">
        <v>7</v>
      </c>
      <c r="H34" s="3">
        <f t="shared" si="3"/>
        <v>124</v>
      </c>
      <c r="J34" s="3" t="s">
        <v>16</v>
      </c>
    </row>
    <row r="35" spans="1:10" ht="12.75">
      <c r="A35">
        <f t="shared" si="2"/>
        <v>2030</v>
      </c>
      <c r="B35" s="3">
        <v>20</v>
      </c>
      <c r="C35" s="3" t="s">
        <v>64</v>
      </c>
      <c r="D35" s="3">
        <v>4</v>
      </c>
      <c r="E35" s="3">
        <v>8</v>
      </c>
      <c r="F35" s="3" t="s">
        <v>47</v>
      </c>
      <c r="G35" s="3">
        <v>7</v>
      </c>
      <c r="H35" s="3">
        <f t="shared" si="3"/>
        <v>120</v>
      </c>
      <c r="J35" s="3" t="s">
        <v>16</v>
      </c>
    </row>
    <row r="36" spans="1:10" ht="12.75">
      <c r="A36">
        <f>A37+1</f>
        <v>2029</v>
      </c>
      <c r="B36" s="3">
        <v>21</v>
      </c>
      <c r="C36" s="3" t="s">
        <v>36</v>
      </c>
      <c r="D36" s="3">
        <v>4</v>
      </c>
      <c r="E36" s="3">
        <v>7</v>
      </c>
      <c r="F36" s="3" t="s">
        <v>52</v>
      </c>
      <c r="G36" s="3">
        <v>7</v>
      </c>
      <c r="H36" s="3">
        <f t="shared" si="3"/>
        <v>116</v>
      </c>
      <c r="J36" s="3" t="s">
        <v>16</v>
      </c>
    </row>
    <row r="37" spans="1:10" ht="12.75">
      <c r="A37">
        <v>2028</v>
      </c>
      <c r="B37" s="3">
        <v>21</v>
      </c>
      <c r="C37" s="3" t="s">
        <v>64</v>
      </c>
      <c r="D37" s="3">
        <v>4</v>
      </c>
      <c r="E37" s="3">
        <v>7</v>
      </c>
      <c r="F37" s="3" t="s">
        <v>51</v>
      </c>
      <c r="G37" s="3">
        <v>7</v>
      </c>
      <c r="H37" s="3">
        <f>(A37-2000)*4</f>
        <v>112</v>
      </c>
      <c r="J37" s="3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9"/>
  <sheetViews>
    <sheetView workbookViewId="0" topLeftCell="H1">
      <selection activeCell="A1" sqref="A1"/>
      <selection activeCell="K9" sqref="K9"/>
    </sheetView>
  </sheetViews>
  <sheetFormatPr defaultColWidth="9.140625" defaultRowHeight="12.75"/>
  <cols>
    <col min="1" max="5" width="6.7109375" style="0" customWidth="1"/>
    <col min="6" max="6" width="6.7109375" style="3" customWidth="1"/>
    <col min="7" max="16384" width="6.7109375" style="0" customWidth="1"/>
  </cols>
  <sheetData>
    <row r="1" spans="1:10" ht="12.75">
      <c r="A1" s="7" t="s">
        <v>69</v>
      </c>
      <c r="B1" s="3"/>
      <c r="C1" s="3"/>
      <c r="D1" s="3"/>
      <c r="E1" s="3"/>
      <c r="G1" s="3"/>
      <c r="H1" s="3"/>
      <c r="I1" s="3"/>
      <c r="J1" s="3"/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70</v>
      </c>
      <c r="G3" s="2" t="s">
        <v>5</v>
      </c>
      <c r="H3" s="2" t="s">
        <v>6</v>
      </c>
      <c r="I3" s="2" t="s">
        <v>7</v>
      </c>
      <c r="J3" s="2" t="s">
        <v>12</v>
      </c>
    </row>
    <row r="4" spans="2:10" ht="12.75">
      <c r="B4" s="3"/>
      <c r="C4" s="3"/>
      <c r="D4" s="3"/>
      <c r="E4" s="3"/>
      <c r="G4" s="3"/>
      <c r="H4" s="3"/>
      <c r="I4" s="3"/>
      <c r="J4" s="3"/>
    </row>
    <row r="5" spans="2:9" ht="12.75">
      <c r="B5" s="3">
        <v>1</v>
      </c>
      <c r="C5" s="3"/>
      <c r="D5" s="3"/>
      <c r="E5" s="3"/>
      <c r="G5" s="3"/>
      <c r="H5" s="3"/>
      <c r="I5" s="3" t="s">
        <v>8</v>
      </c>
    </row>
    <row r="6" spans="2:9" ht="12.75">
      <c r="B6" s="3">
        <v>2</v>
      </c>
      <c r="C6" s="3"/>
      <c r="D6" s="3"/>
      <c r="E6" s="3"/>
      <c r="G6" s="3"/>
      <c r="H6" s="3"/>
      <c r="I6" s="3" t="s">
        <v>11</v>
      </c>
    </row>
    <row r="7" spans="2:9" ht="12.75">
      <c r="B7" s="3">
        <v>3</v>
      </c>
      <c r="C7" s="3"/>
      <c r="D7" s="3"/>
      <c r="E7" s="3"/>
      <c r="G7" s="3"/>
      <c r="H7" s="3"/>
      <c r="I7" s="3" t="s">
        <v>46</v>
      </c>
    </row>
    <row r="8" spans="2:9" ht="12.75">
      <c r="B8" s="3">
        <v>4</v>
      </c>
      <c r="C8" s="3"/>
      <c r="D8" s="3"/>
      <c r="E8" s="3"/>
      <c r="G8" s="3"/>
      <c r="H8" s="3"/>
      <c r="I8" s="3" t="s">
        <v>18</v>
      </c>
    </row>
    <row r="9" spans="2:9" ht="12.75">
      <c r="B9" s="3">
        <v>5</v>
      </c>
      <c r="C9" s="3"/>
      <c r="D9" s="3"/>
      <c r="E9" s="3"/>
      <c r="G9" s="3"/>
      <c r="H9" s="3"/>
      <c r="I9" s="3" t="s">
        <v>18</v>
      </c>
    </row>
    <row r="10" spans="2:9" ht="12.75">
      <c r="B10" s="3">
        <v>6</v>
      </c>
      <c r="C10" s="3"/>
      <c r="D10" s="3"/>
      <c r="E10" s="3"/>
      <c r="G10" s="3" t="s">
        <v>9</v>
      </c>
      <c r="H10" s="3">
        <v>56</v>
      </c>
      <c r="I10" s="3"/>
    </row>
    <row r="11" spans="2:9" ht="12.75">
      <c r="B11" s="3">
        <v>7</v>
      </c>
      <c r="C11" s="3"/>
      <c r="D11" s="3"/>
      <c r="E11" s="3"/>
      <c r="G11" s="3" t="s">
        <v>14</v>
      </c>
      <c r="H11" s="3">
        <v>48</v>
      </c>
      <c r="I11" s="3"/>
    </row>
    <row r="12" spans="1:10" ht="12.75">
      <c r="A12">
        <f>A13+1</f>
        <v>18</v>
      </c>
      <c r="B12" s="3">
        <v>8</v>
      </c>
      <c r="C12" s="3" t="s">
        <v>36</v>
      </c>
      <c r="D12" s="3">
        <v>2</v>
      </c>
      <c r="E12" s="3">
        <f>E15+1</f>
        <v>5</v>
      </c>
      <c r="F12" s="3" t="s">
        <v>52</v>
      </c>
      <c r="G12" s="3">
        <v>2</v>
      </c>
      <c r="H12" s="3">
        <f>MOD(H15+12,192)</f>
        <v>72</v>
      </c>
      <c r="I12" s="3"/>
      <c r="J12" s="3">
        <f>J13</f>
        <v>33</v>
      </c>
    </row>
    <row r="13" spans="1:10" ht="12.75">
      <c r="A13">
        <f>A14+1</f>
        <v>17</v>
      </c>
      <c r="B13" s="3">
        <v>8</v>
      </c>
      <c r="C13" s="3" t="s">
        <v>64</v>
      </c>
      <c r="D13" s="3">
        <v>2</v>
      </c>
      <c r="E13" s="3">
        <f>E15+1</f>
        <v>5</v>
      </c>
      <c r="F13" s="3" t="s">
        <v>51</v>
      </c>
      <c r="G13" s="3">
        <v>2</v>
      </c>
      <c r="H13" s="3">
        <f>MOD(H15+8,192)</f>
        <v>68</v>
      </c>
      <c r="I13" s="3"/>
      <c r="J13" s="3">
        <f>J15+2</f>
        <v>33</v>
      </c>
    </row>
    <row r="14" spans="1:10" ht="12.75">
      <c r="A14">
        <f>A15+1</f>
        <v>16</v>
      </c>
      <c r="B14" s="3">
        <v>9</v>
      </c>
      <c r="C14" s="3" t="s">
        <v>36</v>
      </c>
      <c r="D14" s="3">
        <v>2</v>
      </c>
      <c r="E14" s="3">
        <f>E15</f>
        <v>4</v>
      </c>
      <c r="F14" s="3" t="s">
        <v>52</v>
      </c>
      <c r="G14" s="3">
        <v>2</v>
      </c>
      <c r="H14" s="3">
        <f>MOD(H15+4,192)</f>
        <v>64</v>
      </c>
      <c r="I14" s="3"/>
      <c r="J14" s="3">
        <f>J15</f>
        <v>31</v>
      </c>
    </row>
    <row r="15" spans="1:10" ht="12.75">
      <c r="A15">
        <f>(E15-4)*2+15</f>
        <v>15</v>
      </c>
      <c r="B15" s="3">
        <v>9</v>
      </c>
      <c r="C15" s="3" t="s">
        <v>64</v>
      </c>
      <c r="D15" s="3">
        <v>2</v>
      </c>
      <c r="E15" s="3">
        <f>E27</f>
        <v>4</v>
      </c>
      <c r="F15" s="3" t="s">
        <v>51</v>
      </c>
      <c r="G15" s="3">
        <v>2</v>
      </c>
      <c r="H15" s="3">
        <f>A15*4</f>
        <v>60</v>
      </c>
      <c r="I15" s="3"/>
      <c r="J15" s="3">
        <f>J20+1</f>
        <v>31</v>
      </c>
    </row>
    <row r="16" spans="1:10" ht="12.75">
      <c r="A16">
        <v>1015</v>
      </c>
      <c r="B16" s="3">
        <v>9</v>
      </c>
      <c r="C16" s="3" t="s">
        <v>64</v>
      </c>
      <c r="D16" s="3">
        <v>1</v>
      </c>
      <c r="E16" s="3">
        <f>E28</f>
        <v>12</v>
      </c>
      <c r="F16" s="3" t="s">
        <v>51</v>
      </c>
      <c r="G16" s="3">
        <v>2</v>
      </c>
      <c r="H16" s="3">
        <v>60</v>
      </c>
      <c r="I16" s="3"/>
      <c r="J16" s="3" t="s">
        <v>15</v>
      </c>
    </row>
    <row r="17" spans="2:10" ht="12.75">
      <c r="B17" s="3">
        <v>10</v>
      </c>
      <c r="C17" s="3"/>
      <c r="D17" s="3"/>
      <c r="E17" s="3"/>
      <c r="G17" s="3"/>
      <c r="H17" s="3" t="s">
        <v>10</v>
      </c>
      <c r="I17" s="3" t="s">
        <v>18</v>
      </c>
      <c r="J17" s="3"/>
    </row>
    <row r="18" spans="2:10" ht="12.75">
      <c r="B18" s="3">
        <v>11</v>
      </c>
      <c r="C18" s="3"/>
      <c r="D18" s="3"/>
      <c r="E18" s="3"/>
      <c r="F18" s="3" t="s">
        <v>10</v>
      </c>
      <c r="G18" s="3">
        <v>3</v>
      </c>
      <c r="H18" s="3">
        <f>H19+8</f>
        <v>96</v>
      </c>
      <c r="I18" s="3"/>
      <c r="J18" s="3"/>
    </row>
    <row r="19" spans="2:10" ht="12.75">
      <c r="B19" s="3">
        <v>12</v>
      </c>
      <c r="C19" s="3"/>
      <c r="D19" s="3"/>
      <c r="E19" s="3"/>
      <c r="G19" s="3">
        <v>3</v>
      </c>
      <c r="H19" s="3">
        <v>88</v>
      </c>
      <c r="I19" s="3"/>
      <c r="J19" s="3"/>
    </row>
    <row r="20" spans="1:10" ht="12.75">
      <c r="A20">
        <f aca="true" t="shared" si="0" ref="A20:A25">A21+1</f>
        <v>157</v>
      </c>
      <c r="B20" s="3">
        <v>13</v>
      </c>
      <c r="C20" s="3" t="s">
        <v>36</v>
      </c>
      <c r="D20" s="3">
        <v>2</v>
      </c>
      <c r="E20" s="3">
        <f>E27+1</f>
        <v>5</v>
      </c>
      <c r="F20" s="3" t="s">
        <v>50</v>
      </c>
      <c r="G20" s="3">
        <v>6</v>
      </c>
      <c r="H20" s="3">
        <f aca="true" t="shared" si="1" ref="H20:H26">MOD(H21+4,384)</f>
        <v>148</v>
      </c>
      <c r="I20" s="3"/>
      <c r="J20" s="3">
        <v>30</v>
      </c>
    </row>
    <row r="21" spans="1:10" ht="12.75">
      <c r="A21">
        <f t="shared" si="0"/>
        <v>156</v>
      </c>
      <c r="B21" s="3">
        <v>13</v>
      </c>
      <c r="C21" s="3" t="s">
        <v>65</v>
      </c>
      <c r="D21" s="3">
        <v>2</v>
      </c>
      <c r="E21" s="3">
        <f>E27+1</f>
        <v>5</v>
      </c>
      <c r="F21" s="3" t="s">
        <v>49</v>
      </c>
      <c r="G21" s="3">
        <v>6</v>
      </c>
      <c r="H21" s="3">
        <f t="shared" si="1"/>
        <v>144</v>
      </c>
      <c r="I21" s="3"/>
      <c r="J21" s="3" t="s">
        <v>16</v>
      </c>
    </row>
    <row r="22" spans="1:10" ht="12.75">
      <c r="A22">
        <f t="shared" si="0"/>
        <v>155</v>
      </c>
      <c r="B22" s="3">
        <v>14</v>
      </c>
      <c r="C22" s="3" t="s">
        <v>36</v>
      </c>
      <c r="D22" s="3">
        <v>2</v>
      </c>
      <c r="E22" s="3">
        <f>E27+1</f>
        <v>5</v>
      </c>
      <c r="F22" s="3" t="s">
        <v>48</v>
      </c>
      <c r="G22" s="3">
        <v>6</v>
      </c>
      <c r="H22" s="3">
        <f t="shared" si="1"/>
        <v>140</v>
      </c>
      <c r="I22" s="3"/>
      <c r="J22" s="3" t="s">
        <v>16</v>
      </c>
    </row>
    <row r="23" spans="1:10" ht="12.75">
      <c r="A23">
        <f t="shared" si="0"/>
        <v>154</v>
      </c>
      <c r="B23" s="3">
        <v>14</v>
      </c>
      <c r="C23" s="3" t="s">
        <v>65</v>
      </c>
      <c r="D23" s="3">
        <v>2</v>
      </c>
      <c r="E23" s="3">
        <f>E27+1</f>
        <v>5</v>
      </c>
      <c r="F23" s="3" t="s">
        <v>47</v>
      </c>
      <c r="G23" s="3">
        <v>6</v>
      </c>
      <c r="H23" s="3">
        <f t="shared" si="1"/>
        <v>136</v>
      </c>
      <c r="I23" s="3"/>
      <c r="J23" s="3" t="s">
        <v>16</v>
      </c>
    </row>
    <row r="24" spans="1:10" ht="12.75">
      <c r="A24">
        <f t="shared" si="0"/>
        <v>153</v>
      </c>
      <c r="B24" s="3">
        <v>15</v>
      </c>
      <c r="C24" s="3" t="s">
        <v>36</v>
      </c>
      <c r="D24" s="3">
        <v>2</v>
      </c>
      <c r="E24" s="3">
        <f>E27</f>
        <v>4</v>
      </c>
      <c r="F24" s="3" t="s">
        <v>50</v>
      </c>
      <c r="G24" s="3">
        <v>6</v>
      </c>
      <c r="H24" s="3">
        <f t="shared" si="1"/>
        <v>132</v>
      </c>
      <c r="I24" s="3"/>
      <c r="J24" s="3" t="s">
        <v>16</v>
      </c>
    </row>
    <row r="25" spans="1:10" ht="12.75">
      <c r="A25">
        <f t="shared" si="0"/>
        <v>152</v>
      </c>
      <c r="B25" s="3">
        <v>15</v>
      </c>
      <c r="C25" s="3" t="s">
        <v>65</v>
      </c>
      <c r="D25" s="3">
        <v>2</v>
      </c>
      <c r="E25" s="3">
        <f>E27</f>
        <v>4</v>
      </c>
      <c r="F25" s="3" t="s">
        <v>49</v>
      </c>
      <c r="G25" s="3">
        <v>6</v>
      </c>
      <c r="H25" s="3">
        <f t="shared" si="1"/>
        <v>128</v>
      </c>
      <c r="I25" s="3"/>
      <c r="J25" s="3" t="s">
        <v>16</v>
      </c>
    </row>
    <row r="26" spans="1:10" ht="12.75">
      <c r="A26">
        <f>A27+1</f>
        <v>151</v>
      </c>
      <c r="B26" s="3">
        <v>16</v>
      </c>
      <c r="C26" s="3" t="s">
        <v>34</v>
      </c>
      <c r="D26" s="3">
        <v>2</v>
      </c>
      <c r="E26" s="3">
        <f>E27</f>
        <v>4</v>
      </c>
      <c r="F26" s="3" t="s">
        <v>48</v>
      </c>
      <c r="G26" s="3">
        <v>6</v>
      </c>
      <c r="H26" s="3">
        <f t="shared" si="1"/>
        <v>124</v>
      </c>
      <c r="I26" s="3"/>
      <c r="J26" s="3" t="s">
        <v>16</v>
      </c>
    </row>
    <row r="27" spans="1:10" ht="12.75">
      <c r="A27">
        <f>(E27-4)*4+150</f>
        <v>150</v>
      </c>
      <c r="B27" s="3">
        <v>16</v>
      </c>
      <c r="C27" s="3" t="s">
        <v>35</v>
      </c>
      <c r="D27" s="3">
        <v>2</v>
      </c>
      <c r="E27" s="3">
        <v>4</v>
      </c>
      <c r="F27" s="3" t="s">
        <v>47</v>
      </c>
      <c r="G27" s="3">
        <v>6</v>
      </c>
      <c r="H27" s="3">
        <f>(A27-120)*4</f>
        <v>120</v>
      </c>
      <c r="I27" s="3"/>
      <c r="J27" s="3" t="s">
        <v>17</v>
      </c>
    </row>
    <row r="28" spans="1:10" ht="12.75">
      <c r="A28">
        <v>1150</v>
      </c>
      <c r="B28" s="3">
        <v>16</v>
      </c>
      <c r="C28" s="3" t="s">
        <v>64</v>
      </c>
      <c r="D28" s="3">
        <v>1</v>
      </c>
      <c r="E28" s="3">
        <v>12</v>
      </c>
      <c r="F28" s="3" t="s">
        <v>47</v>
      </c>
      <c r="G28" s="3">
        <v>6</v>
      </c>
      <c r="H28" s="3">
        <v>120</v>
      </c>
      <c r="I28" s="3"/>
      <c r="J28" s="3" t="s">
        <v>15</v>
      </c>
    </row>
    <row r="29" spans="1:10" ht="12.75">
      <c r="A29" t="s">
        <v>10</v>
      </c>
      <c r="B29" s="3">
        <v>17</v>
      </c>
      <c r="C29" s="3"/>
      <c r="D29" s="3"/>
      <c r="E29" s="3"/>
      <c r="G29" s="3"/>
      <c r="H29" s="3"/>
      <c r="I29" s="3" t="s">
        <v>18</v>
      </c>
      <c r="J29" s="3" t="s">
        <v>10</v>
      </c>
    </row>
    <row r="30" spans="1:10" ht="12.75">
      <c r="A30">
        <f aca="true" t="shared" si="2" ref="A30:A35">A31+1</f>
        <v>2043</v>
      </c>
      <c r="B30" s="3">
        <v>18</v>
      </c>
      <c r="C30" s="3" t="s">
        <v>36</v>
      </c>
      <c r="D30" s="3">
        <v>4</v>
      </c>
      <c r="E30" s="3">
        <v>10</v>
      </c>
      <c r="F30" s="3" t="s">
        <v>47</v>
      </c>
      <c r="G30" s="3">
        <v>7</v>
      </c>
      <c r="H30" s="3">
        <f aca="true" t="shared" si="3" ref="H30:H36">H31+4</f>
        <v>172</v>
      </c>
      <c r="I30" s="3"/>
      <c r="J30" s="3">
        <v>105</v>
      </c>
    </row>
    <row r="31" spans="1:10" ht="12.75">
      <c r="A31">
        <f t="shared" si="2"/>
        <v>2042</v>
      </c>
      <c r="B31" s="3">
        <v>18</v>
      </c>
      <c r="C31" s="3" t="s">
        <v>64</v>
      </c>
      <c r="D31" s="3">
        <v>4</v>
      </c>
      <c r="E31" s="3">
        <v>10</v>
      </c>
      <c r="F31" s="3" t="s">
        <v>48</v>
      </c>
      <c r="G31" s="3">
        <v>7</v>
      </c>
      <c r="H31" s="3">
        <f t="shared" si="3"/>
        <v>168</v>
      </c>
      <c r="I31" s="3"/>
      <c r="J31" s="3" t="s">
        <v>16</v>
      </c>
    </row>
    <row r="32" spans="1:10" ht="12.75">
      <c r="A32">
        <f t="shared" si="2"/>
        <v>2041</v>
      </c>
      <c r="B32" s="3">
        <v>19</v>
      </c>
      <c r="C32" s="3" t="s">
        <v>36</v>
      </c>
      <c r="D32" s="3">
        <v>4</v>
      </c>
      <c r="E32" s="3">
        <v>9</v>
      </c>
      <c r="F32" s="3" t="s">
        <v>52</v>
      </c>
      <c r="G32" s="3">
        <v>7</v>
      </c>
      <c r="H32" s="3">
        <f t="shared" si="3"/>
        <v>164</v>
      </c>
      <c r="I32" s="3"/>
      <c r="J32" s="3" t="s">
        <v>16</v>
      </c>
    </row>
    <row r="33" spans="1:10" ht="12.75">
      <c r="A33">
        <f t="shared" si="2"/>
        <v>2040</v>
      </c>
      <c r="B33" s="3">
        <v>19</v>
      </c>
      <c r="C33" s="3" t="s">
        <v>64</v>
      </c>
      <c r="D33" s="3">
        <v>4</v>
      </c>
      <c r="E33" s="3">
        <v>9</v>
      </c>
      <c r="F33" s="3" t="s">
        <v>51</v>
      </c>
      <c r="G33" s="3">
        <v>7</v>
      </c>
      <c r="H33" s="3">
        <f t="shared" si="3"/>
        <v>160</v>
      </c>
      <c r="I33" s="3"/>
      <c r="J33" s="3" t="s">
        <v>16</v>
      </c>
    </row>
    <row r="34" spans="1:10" ht="12.75">
      <c r="A34">
        <f t="shared" si="2"/>
        <v>2039</v>
      </c>
      <c r="B34" s="3">
        <v>20</v>
      </c>
      <c r="C34" s="3" t="s">
        <v>36</v>
      </c>
      <c r="D34" s="3">
        <v>4</v>
      </c>
      <c r="E34" s="3">
        <v>9</v>
      </c>
      <c r="F34" s="3" t="s">
        <v>50</v>
      </c>
      <c r="G34" s="3">
        <v>7</v>
      </c>
      <c r="H34" s="3">
        <f t="shared" si="3"/>
        <v>156</v>
      </c>
      <c r="I34" s="3"/>
      <c r="J34" s="3" t="s">
        <v>16</v>
      </c>
    </row>
    <row r="35" spans="1:10" ht="12.75">
      <c r="A35">
        <f t="shared" si="2"/>
        <v>2038</v>
      </c>
      <c r="B35" s="3">
        <v>20</v>
      </c>
      <c r="C35" s="3" t="s">
        <v>64</v>
      </c>
      <c r="D35" s="3">
        <v>4</v>
      </c>
      <c r="E35" s="3">
        <v>9</v>
      </c>
      <c r="F35" s="3" t="s">
        <v>49</v>
      </c>
      <c r="G35" s="3">
        <v>7</v>
      </c>
      <c r="H35" s="3">
        <f t="shared" si="3"/>
        <v>152</v>
      </c>
      <c r="I35" s="3"/>
      <c r="J35" s="3" t="s">
        <v>16</v>
      </c>
    </row>
    <row r="36" spans="1:10" ht="12.75">
      <c r="A36">
        <f>A37+1</f>
        <v>2037</v>
      </c>
      <c r="B36" s="3">
        <v>21</v>
      </c>
      <c r="C36" s="3" t="s">
        <v>36</v>
      </c>
      <c r="D36" s="3">
        <v>4</v>
      </c>
      <c r="E36" s="3">
        <v>9</v>
      </c>
      <c r="F36" s="3" t="s">
        <v>48</v>
      </c>
      <c r="G36" s="3">
        <v>7</v>
      </c>
      <c r="H36" s="3">
        <f t="shared" si="3"/>
        <v>148</v>
      </c>
      <c r="I36" s="3"/>
      <c r="J36" s="3" t="s">
        <v>16</v>
      </c>
    </row>
    <row r="37" spans="1:10" ht="12.75">
      <c r="A37">
        <v>2036</v>
      </c>
      <c r="B37" s="3">
        <v>21</v>
      </c>
      <c r="C37" s="3" t="s">
        <v>64</v>
      </c>
      <c r="D37" s="3">
        <v>4</v>
      </c>
      <c r="E37" s="3">
        <v>9</v>
      </c>
      <c r="F37" s="3" t="s">
        <v>47</v>
      </c>
      <c r="G37" s="3">
        <v>7</v>
      </c>
      <c r="H37" s="3">
        <f>(A37-2000)*4</f>
        <v>144</v>
      </c>
      <c r="I37" s="3"/>
      <c r="J37" s="3" t="s">
        <v>17</v>
      </c>
    </row>
    <row r="38" spans="2:10" ht="12.75">
      <c r="B38" s="3"/>
      <c r="C38" s="3"/>
      <c r="D38" s="3"/>
      <c r="E38" s="3"/>
      <c r="G38" s="3"/>
      <c r="H38" s="3"/>
      <c r="I38" s="3"/>
      <c r="J38" s="3"/>
    </row>
    <row r="39" spans="2:10" ht="12.75">
      <c r="B39" s="3"/>
      <c r="C39" s="3"/>
      <c r="D39" s="3"/>
      <c r="E39" s="3"/>
      <c r="G39" s="3"/>
      <c r="H39" s="3"/>
      <c r="I39" s="3"/>
      <c r="J3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8"/>
  <sheetViews>
    <sheetView workbookViewId="0" topLeftCell="A1">
      <selection activeCell="A1" sqref="A1"/>
      <selection activeCell="I5" sqref="I5"/>
    </sheetView>
  </sheetViews>
  <sheetFormatPr defaultColWidth="9.140625" defaultRowHeight="12.75"/>
  <cols>
    <col min="1" max="16384" width="6.7109375" style="0" customWidth="1"/>
  </cols>
  <sheetData>
    <row r="1" spans="1:10" ht="12.75">
      <c r="A1" s="7" t="s">
        <v>71</v>
      </c>
      <c r="B1" s="3"/>
      <c r="C1" s="3"/>
      <c r="D1" s="3"/>
      <c r="E1" s="3"/>
      <c r="F1" s="3"/>
      <c r="G1" s="3"/>
      <c r="H1" s="3"/>
      <c r="I1" s="3"/>
      <c r="J1" s="3"/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70</v>
      </c>
      <c r="G3" s="2" t="s">
        <v>5</v>
      </c>
      <c r="H3" s="2" t="s">
        <v>6</v>
      </c>
      <c r="I3" s="2" t="s">
        <v>7</v>
      </c>
      <c r="J3" s="2" t="s">
        <v>12</v>
      </c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9" ht="12.75">
      <c r="B5" s="3">
        <v>1</v>
      </c>
      <c r="C5" s="3"/>
      <c r="D5" s="3"/>
      <c r="E5" s="3"/>
      <c r="F5" s="3"/>
      <c r="G5" s="3"/>
      <c r="H5" s="3"/>
      <c r="I5" s="3" t="s">
        <v>8</v>
      </c>
    </row>
    <row r="6" spans="2:9" ht="12.75">
      <c r="B6" s="3">
        <v>2</v>
      </c>
      <c r="C6" s="3"/>
      <c r="D6" s="3"/>
      <c r="E6" s="3"/>
      <c r="F6" s="3"/>
      <c r="G6" s="3"/>
      <c r="H6" s="3"/>
      <c r="I6" s="3" t="s">
        <v>11</v>
      </c>
    </row>
    <row r="7" spans="2:9" ht="12.75">
      <c r="B7" s="3">
        <v>3</v>
      </c>
      <c r="C7" s="3"/>
      <c r="D7" s="3"/>
      <c r="E7" s="3"/>
      <c r="F7" s="3"/>
      <c r="G7" s="3"/>
      <c r="H7" s="3"/>
      <c r="I7" s="3" t="s">
        <v>46</v>
      </c>
    </row>
    <row r="8" spans="2:9" ht="12.75">
      <c r="B8" s="3">
        <v>4</v>
      </c>
      <c r="C8" s="3"/>
      <c r="D8" s="3"/>
      <c r="E8" s="3"/>
      <c r="F8" s="3"/>
      <c r="G8" s="3"/>
      <c r="H8" s="3"/>
      <c r="I8" s="3" t="s">
        <v>18</v>
      </c>
    </row>
    <row r="9" spans="2:9" ht="12.75">
      <c r="B9" s="3">
        <v>5</v>
      </c>
      <c r="C9" s="3"/>
      <c r="D9" s="3"/>
      <c r="E9" s="3"/>
      <c r="F9" s="3"/>
      <c r="G9" s="3"/>
      <c r="H9" s="3"/>
      <c r="I9" s="3" t="s">
        <v>18</v>
      </c>
    </row>
    <row r="10" spans="2:9" ht="12.75">
      <c r="B10" s="3">
        <v>6</v>
      </c>
      <c r="C10" s="3"/>
      <c r="D10" s="3"/>
      <c r="E10" s="3"/>
      <c r="F10" s="3"/>
      <c r="G10" s="3" t="s">
        <v>9</v>
      </c>
      <c r="H10" s="3">
        <f>H11+8</f>
        <v>72</v>
      </c>
      <c r="I10" s="3"/>
    </row>
    <row r="11" spans="2:9" ht="12.75">
      <c r="B11" s="3">
        <v>7</v>
      </c>
      <c r="C11" s="3"/>
      <c r="D11" s="3"/>
      <c r="E11" s="3"/>
      <c r="F11" s="3"/>
      <c r="G11" s="3" t="s">
        <v>14</v>
      </c>
      <c r="H11" s="3">
        <v>64</v>
      </c>
      <c r="I11" s="3"/>
    </row>
    <row r="12" spans="1:10" ht="12.75">
      <c r="A12">
        <f>A13+1</f>
        <v>22</v>
      </c>
      <c r="B12" s="3">
        <v>8</v>
      </c>
      <c r="C12" s="3" t="s">
        <v>36</v>
      </c>
      <c r="D12" s="3">
        <v>2</v>
      </c>
      <c r="E12" s="3">
        <f>E15+1</f>
        <v>7</v>
      </c>
      <c r="F12" s="3" t="s">
        <v>52</v>
      </c>
      <c r="G12" s="3">
        <v>2</v>
      </c>
      <c r="H12" s="3">
        <f>MOD(H15+12,192)</f>
        <v>88</v>
      </c>
      <c r="I12" s="3"/>
      <c r="J12" s="3">
        <f>J13</f>
        <v>38</v>
      </c>
    </row>
    <row r="13" spans="1:10" ht="12.75">
      <c r="A13">
        <f>A14+1</f>
        <v>21</v>
      </c>
      <c r="B13" s="3">
        <v>8</v>
      </c>
      <c r="C13" s="3" t="s">
        <v>64</v>
      </c>
      <c r="D13" s="3">
        <v>2</v>
      </c>
      <c r="E13" s="3">
        <f>E15+1</f>
        <v>7</v>
      </c>
      <c r="F13" s="3" t="s">
        <v>51</v>
      </c>
      <c r="G13" s="3">
        <v>2</v>
      </c>
      <c r="H13" s="3">
        <f>MOD(H15+8,192)</f>
        <v>84</v>
      </c>
      <c r="I13" s="3"/>
      <c r="J13" s="3">
        <f>J15+2</f>
        <v>38</v>
      </c>
    </row>
    <row r="14" spans="1:10" ht="12.75">
      <c r="A14">
        <f>A15+1</f>
        <v>20</v>
      </c>
      <c r="B14" s="3">
        <v>9</v>
      </c>
      <c r="C14" s="3" t="s">
        <v>36</v>
      </c>
      <c r="D14" s="3">
        <v>2</v>
      </c>
      <c r="E14" s="3">
        <f>E15</f>
        <v>6</v>
      </c>
      <c r="F14" s="3" t="s">
        <v>52</v>
      </c>
      <c r="G14" s="3">
        <v>2</v>
      </c>
      <c r="H14" s="3">
        <f>MOD(H15+4,192)</f>
        <v>80</v>
      </c>
      <c r="I14" s="3"/>
      <c r="J14" s="3">
        <f>J15</f>
        <v>36</v>
      </c>
    </row>
    <row r="15" spans="1:10" ht="12.75">
      <c r="A15">
        <f>(E15-4)*2+15</f>
        <v>19</v>
      </c>
      <c r="B15" s="3">
        <v>9</v>
      </c>
      <c r="C15" s="3" t="s">
        <v>64</v>
      </c>
      <c r="D15" s="3">
        <v>2</v>
      </c>
      <c r="E15" s="3">
        <f>E26</f>
        <v>6</v>
      </c>
      <c r="F15" s="3" t="s">
        <v>51</v>
      </c>
      <c r="G15" s="3">
        <v>2</v>
      </c>
      <c r="H15" s="3">
        <f>A15*4</f>
        <v>76</v>
      </c>
      <c r="I15" s="3"/>
      <c r="J15" s="3">
        <f>J19+1</f>
        <v>36</v>
      </c>
    </row>
    <row r="16" spans="2:10" ht="12.75">
      <c r="B16" s="3">
        <v>10</v>
      </c>
      <c r="C16" s="3"/>
      <c r="D16" s="3"/>
      <c r="E16" s="3"/>
      <c r="F16" s="3"/>
      <c r="G16" s="3" t="s">
        <v>10</v>
      </c>
      <c r="H16" s="3" t="s">
        <v>10</v>
      </c>
      <c r="I16" s="3" t="s">
        <v>18</v>
      </c>
      <c r="J16" s="3"/>
    </row>
    <row r="17" spans="2:10" ht="12.75">
      <c r="B17" s="3">
        <v>11</v>
      </c>
      <c r="C17" s="3"/>
      <c r="D17" s="3"/>
      <c r="E17" s="3"/>
      <c r="F17" s="3" t="s">
        <v>10</v>
      </c>
      <c r="G17" s="3">
        <v>3</v>
      </c>
      <c r="H17" s="3">
        <f>H18+8</f>
        <v>112</v>
      </c>
      <c r="I17" s="3"/>
      <c r="J17" s="3"/>
    </row>
    <row r="18" spans="2:10" ht="12.75">
      <c r="B18" s="3">
        <v>12</v>
      </c>
      <c r="C18" s="3"/>
      <c r="D18" s="3"/>
      <c r="E18" s="3"/>
      <c r="F18" s="3"/>
      <c r="G18" s="3">
        <v>3</v>
      </c>
      <c r="H18" s="3">
        <v>104</v>
      </c>
      <c r="I18" s="3"/>
      <c r="J18" s="3"/>
    </row>
    <row r="19" spans="1:10" ht="12.75">
      <c r="A19">
        <f aca="true" t="shared" si="0" ref="A19:A24">A20+1</f>
        <v>165</v>
      </c>
      <c r="B19" s="3">
        <v>13</v>
      </c>
      <c r="C19" s="3" t="s">
        <v>36</v>
      </c>
      <c r="D19" s="3">
        <v>2</v>
      </c>
      <c r="E19" s="3">
        <f>E26+1</f>
        <v>7</v>
      </c>
      <c r="F19" s="3" t="s">
        <v>50</v>
      </c>
      <c r="G19" s="3">
        <v>6</v>
      </c>
      <c r="H19" s="3">
        <f aca="true" t="shared" si="1" ref="H19:H25">MOD(H20+4,384)</f>
        <v>180</v>
      </c>
      <c r="I19" s="3"/>
      <c r="J19" s="3">
        <v>35</v>
      </c>
    </row>
    <row r="20" spans="1:10" ht="12.75">
      <c r="A20">
        <f t="shared" si="0"/>
        <v>164</v>
      </c>
      <c r="B20" s="3">
        <v>13</v>
      </c>
      <c r="C20" s="3" t="s">
        <v>65</v>
      </c>
      <c r="D20" s="3">
        <v>2</v>
      </c>
      <c r="E20" s="3">
        <f>E26+1</f>
        <v>7</v>
      </c>
      <c r="F20" s="3" t="s">
        <v>49</v>
      </c>
      <c r="G20" s="3">
        <v>6</v>
      </c>
      <c r="H20" s="3">
        <f t="shared" si="1"/>
        <v>176</v>
      </c>
      <c r="I20" s="3"/>
      <c r="J20" s="3" t="s">
        <v>16</v>
      </c>
    </row>
    <row r="21" spans="1:10" ht="12.75">
      <c r="A21">
        <f t="shared" si="0"/>
        <v>163</v>
      </c>
      <c r="B21" s="3">
        <v>14</v>
      </c>
      <c r="C21" s="3" t="s">
        <v>36</v>
      </c>
      <c r="D21" s="3">
        <v>2</v>
      </c>
      <c r="E21" s="3">
        <f>E26+1</f>
        <v>7</v>
      </c>
      <c r="F21" s="3" t="s">
        <v>48</v>
      </c>
      <c r="G21" s="3">
        <v>6</v>
      </c>
      <c r="H21" s="3">
        <f t="shared" si="1"/>
        <v>172</v>
      </c>
      <c r="I21" s="3"/>
      <c r="J21" s="3" t="s">
        <v>16</v>
      </c>
    </row>
    <row r="22" spans="1:10" ht="12.75">
      <c r="A22">
        <f t="shared" si="0"/>
        <v>162</v>
      </c>
      <c r="B22" s="3">
        <v>14</v>
      </c>
      <c r="C22" s="3" t="s">
        <v>65</v>
      </c>
      <c r="D22" s="3">
        <v>2</v>
      </c>
      <c r="E22" s="3">
        <f>E26+1</f>
        <v>7</v>
      </c>
      <c r="F22" s="3" t="s">
        <v>47</v>
      </c>
      <c r="G22" s="3">
        <v>6</v>
      </c>
      <c r="H22" s="3">
        <f t="shared" si="1"/>
        <v>168</v>
      </c>
      <c r="I22" s="3"/>
      <c r="J22" s="3" t="s">
        <v>16</v>
      </c>
    </row>
    <row r="23" spans="1:10" ht="12.75">
      <c r="A23">
        <f t="shared" si="0"/>
        <v>161</v>
      </c>
      <c r="B23" s="3">
        <v>15</v>
      </c>
      <c r="C23" s="3" t="s">
        <v>36</v>
      </c>
      <c r="D23" s="3">
        <v>2</v>
      </c>
      <c r="E23" s="3">
        <f>E26</f>
        <v>6</v>
      </c>
      <c r="F23" s="3" t="s">
        <v>50</v>
      </c>
      <c r="G23" s="3">
        <v>6</v>
      </c>
      <c r="H23" s="3">
        <f t="shared" si="1"/>
        <v>164</v>
      </c>
      <c r="I23" s="3"/>
      <c r="J23" s="3" t="s">
        <v>16</v>
      </c>
    </row>
    <row r="24" spans="1:10" ht="12.75">
      <c r="A24">
        <f t="shared" si="0"/>
        <v>160</v>
      </c>
      <c r="B24" s="3">
        <v>15</v>
      </c>
      <c r="C24" s="3" t="s">
        <v>65</v>
      </c>
      <c r="D24" s="3">
        <v>2</v>
      </c>
      <c r="E24" s="3">
        <f>E26</f>
        <v>6</v>
      </c>
      <c r="F24" s="3" t="s">
        <v>49</v>
      </c>
      <c r="G24" s="3">
        <v>6</v>
      </c>
      <c r="H24" s="3">
        <f t="shared" si="1"/>
        <v>160</v>
      </c>
      <c r="I24" s="3"/>
      <c r="J24" s="3" t="s">
        <v>16</v>
      </c>
    </row>
    <row r="25" spans="1:10" ht="12.75">
      <c r="A25">
        <f>A26+1</f>
        <v>159</v>
      </c>
      <c r="B25" s="3">
        <v>16</v>
      </c>
      <c r="C25" s="3" t="s">
        <v>36</v>
      </c>
      <c r="D25" s="3">
        <v>2</v>
      </c>
      <c r="E25" s="3">
        <f>E26</f>
        <v>6</v>
      </c>
      <c r="F25" s="3" t="s">
        <v>48</v>
      </c>
      <c r="G25" s="3">
        <v>6</v>
      </c>
      <c r="H25" s="3">
        <f t="shared" si="1"/>
        <v>156</v>
      </c>
      <c r="I25" s="3"/>
      <c r="J25" s="3" t="s">
        <v>16</v>
      </c>
    </row>
    <row r="26" spans="1:10" ht="12.75">
      <c r="A26">
        <f>(E26-4)*4+150</f>
        <v>158</v>
      </c>
      <c r="B26" s="3">
        <v>16</v>
      </c>
      <c r="C26" s="3" t="s">
        <v>64</v>
      </c>
      <c r="D26" s="3">
        <v>2</v>
      </c>
      <c r="E26" s="3">
        <v>6</v>
      </c>
      <c r="F26" s="3" t="s">
        <v>47</v>
      </c>
      <c r="G26" s="3">
        <v>6</v>
      </c>
      <c r="H26" s="3">
        <f>(A26-120)*4</f>
        <v>152</v>
      </c>
      <c r="I26" s="3"/>
      <c r="J26" s="3" t="s">
        <v>17</v>
      </c>
    </row>
    <row r="27" spans="1:10" ht="12.75">
      <c r="A27">
        <f aca="true" t="shared" si="2" ref="A27:A34">A28+1</f>
        <v>2053</v>
      </c>
      <c r="B27" s="3">
        <v>17</v>
      </c>
      <c r="C27" s="3" t="s">
        <v>36</v>
      </c>
      <c r="D27" s="3">
        <v>4</v>
      </c>
      <c r="E27" s="3">
        <v>11</v>
      </c>
      <c r="F27" s="3" t="s">
        <v>52</v>
      </c>
      <c r="G27" s="3">
        <v>7</v>
      </c>
      <c r="H27" s="3">
        <f aca="true" t="shared" si="3" ref="H27:H35">H28+4</f>
        <v>212</v>
      </c>
      <c r="I27" s="3"/>
      <c r="J27" s="3">
        <v>106</v>
      </c>
    </row>
    <row r="28" spans="1:10" ht="12.75">
      <c r="A28">
        <f t="shared" si="2"/>
        <v>2052</v>
      </c>
      <c r="B28" s="3">
        <v>17</v>
      </c>
      <c r="C28" s="3" t="s">
        <v>64</v>
      </c>
      <c r="D28" s="3">
        <v>4</v>
      </c>
      <c r="E28" s="3">
        <v>11</v>
      </c>
      <c r="F28" s="3" t="s">
        <v>51</v>
      </c>
      <c r="G28" s="3">
        <v>7</v>
      </c>
      <c r="H28" s="3">
        <f t="shared" si="3"/>
        <v>208</v>
      </c>
      <c r="I28" s="3"/>
      <c r="J28" s="3" t="s">
        <v>16</v>
      </c>
    </row>
    <row r="29" spans="1:10" ht="12.75">
      <c r="A29">
        <f t="shared" si="2"/>
        <v>2051</v>
      </c>
      <c r="B29" s="3">
        <v>18</v>
      </c>
      <c r="C29" s="3" t="s">
        <v>36</v>
      </c>
      <c r="D29" s="3">
        <v>4</v>
      </c>
      <c r="E29" s="3">
        <v>11</v>
      </c>
      <c r="F29" s="3" t="s">
        <v>50</v>
      </c>
      <c r="G29" s="3">
        <v>7</v>
      </c>
      <c r="H29" s="3">
        <f t="shared" si="3"/>
        <v>204</v>
      </c>
      <c r="I29" s="3"/>
      <c r="J29" s="3" t="s">
        <v>16</v>
      </c>
    </row>
    <row r="30" spans="1:10" ht="12.75">
      <c r="A30">
        <f t="shared" si="2"/>
        <v>2050</v>
      </c>
      <c r="B30" s="3">
        <v>18</v>
      </c>
      <c r="C30" s="3" t="s">
        <v>64</v>
      </c>
      <c r="D30" s="3">
        <v>4</v>
      </c>
      <c r="E30" s="3">
        <v>11</v>
      </c>
      <c r="F30" s="3" t="s">
        <v>49</v>
      </c>
      <c r="G30" s="3">
        <v>7</v>
      </c>
      <c r="H30" s="3">
        <f t="shared" si="3"/>
        <v>200</v>
      </c>
      <c r="I30" s="3"/>
      <c r="J30" s="3" t="s">
        <v>16</v>
      </c>
    </row>
    <row r="31" spans="1:10" ht="12.75">
      <c r="A31">
        <f t="shared" si="2"/>
        <v>2049</v>
      </c>
      <c r="B31" s="3">
        <v>19</v>
      </c>
      <c r="C31" s="3" t="s">
        <v>36</v>
      </c>
      <c r="D31" s="3">
        <v>4</v>
      </c>
      <c r="E31" s="3">
        <v>11</v>
      </c>
      <c r="F31" s="3" t="s">
        <v>48</v>
      </c>
      <c r="G31" s="3">
        <v>7</v>
      </c>
      <c r="H31" s="3">
        <f t="shared" si="3"/>
        <v>196</v>
      </c>
      <c r="I31" s="3"/>
      <c r="J31" s="3" t="s">
        <v>16</v>
      </c>
    </row>
    <row r="32" spans="1:10" ht="12.75">
      <c r="A32">
        <f t="shared" si="2"/>
        <v>2048</v>
      </c>
      <c r="B32" s="3">
        <v>19</v>
      </c>
      <c r="C32" s="3" t="s">
        <v>64</v>
      </c>
      <c r="D32" s="3">
        <v>4</v>
      </c>
      <c r="E32" s="3">
        <v>11</v>
      </c>
      <c r="F32" s="3" t="s">
        <v>47</v>
      </c>
      <c r="G32" s="3">
        <v>7</v>
      </c>
      <c r="H32" s="3">
        <f t="shared" si="3"/>
        <v>192</v>
      </c>
      <c r="I32" s="3"/>
      <c r="J32" s="3" t="s">
        <v>16</v>
      </c>
    </row>
    <row r="33" spans="1:10" ht="12.75">
      <c r="A33">
        <f t="shared" si="2"/>
        <v>2047</v>
      </c>
      <c r="B33" s="3">
        <v>20</v>
      </c>
      <c r="C33" s="3" t="s">
        <v>36</v>
      </c>
      <c r="D33" s="3">
        <v>4</v>
      </c>
      <c r="E33" s="3">
        <v>10</v>
      </c>
      <c r="F33" s="3" t="s">
        <v>52</v>
      </c>
      <c r="G33" s="3">
        <v>7</v>
      </c>
      <c r="H33" s="3">
        <f t="shared" si="3"/>
        <v>188</v>
      </c>
      <c r="I33" s="3"/>
      <c r="J33" s="3" t="s">
        <v>16</v>
      </c>
    </row>
    <row r="34" spans="1:10" ht="12.75">
      <c r="A34">
        <f t="shared" si="2"/>
        <v>2046</v>
      </c>
      <c r="B34" s="3">
        <v>20</v>
      </c>
      <c r="C34" s="3" t="s">
        <v>64</v>
      </c>
      <c r="D34" s="3">
        <v>4</v>
      </c>
      <c r="E34" s="3">
        <v>10</v>
      </c>
      <c r="F34" s="3" t="s">
        <v>51</v>
      </c>
      <c r="G34" s="3">
        <v>7</v>
      </c>
      <c r="H34" s="3">
        <f t="shared" si="3"/>
        <v>184</v>
      </c>
      <c r="I34" s="3"/>
      <c r="J34" s="3" t="s">
        <v>16</v>
      </c>
    </row>
    <row r="35" spans="1:10" ht="12.75">
      <c r="A35">
        <f>A36+1</f>
        <v>2045</v>
      </c>
      <c r="B35" s="3">
        <v>21</v>
      </c>
      <c r="C35" s="3" t="s">
        <v>36</v>
      </c>
      <c r="D35" s="3">
        <v>4</v>
      </c>
      <c r="E35" s="3">
        <v>10</v>
      </c>
      <c r="F35" s="3" t="s">
        <v>50</v>
      </c>
      <c r="G35" s="3">
        <v>7</v>
      </c>
      <c r="H35" s="3">
        <f t="shared" si="3"/>
        <v>180</v>
      </c>
      <c r="I35" s="3"/>
      <c r="J35" s="3" t="s">
        <v>16</v>
      </c>
    </row>
    <row r="36" spans="1:10" ht="12.75">
      <c r="A36">
        <v>2044</v>
      </c>
      <c r="B36" s="3">
        <v>21</v>
      </c>
      <c r="C36" s="3" t="s">
        <v>64</v>
      </c>
      <c r="D36" s="3">
        <v>4</v>
      </c>
      <c r="E36" s="3">
        <v>10</v>
      </c>
      <c r="F36" s="3" t="s">
        <v>49</v>
      </c>
      <c r="G36" s="3">
        <v>7</v>
      </c>
      <c r="H36" s="3">
        <f>(A36-2000)*4</f>
        <v>176</v>
      </c>
      <c r="I36" s="3"/>
      <c r="J36" s="3" t="s">
        <v>17</v>
      </c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  <row r="38" spans="2:10" ht="12.75">
      <c r="B38" s="3"/>
      <c r="C38" s="3"/>
      <c r="D38" s="3"/>
      <c r="E38" s="3"/>
      <c r="F38" s="3"/>
      <c r="G38" s="3"/>
      <c r="H38" s="3"/>
      <c r="I38" s="3"/>
      <c r="J3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8"/>
  <sheetViews>
    <sheetView workbookViewId="0" topLeftCell="A4">
      <selection activeCell="A1" sqref="A1"/>
      <selection activeCell="C20" sqref="C20"/>
    </sheetView>
  </sheetViews>
  <sheetFormatPr defaultColWidth="9.140625" defaultRowHeight="12.75"/>
  <cols>
    <col min="1" max="16384" width="6.7109375" style="0" customWidth="1"/>
  </cols>
  <sheetData>
    <row r="1" spans="1:10" ht="12.75">
      <c r="A1" s="7" t="s">
        <v>72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7"/>
      <c r="B2" s="3"/>
      <c r="C2" s="3"/>
      <c r="D2" s="3"/>
      <c r="E2" s="3"/>
      <c r="F2" s="3"/>
      <c r="G2" s="3"/>
      <c r="H2" s="3"/>
      <c r="I2" s="3"/>
      <c r="J2" s="3"/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70</v>
      </c>
      <c r="G3" s="2" t="s">
        <v>5</v>
      </c>
      <c r="H3" s="2" t="s">
        <v>6</v>
      </c>
      <c r="I3" s="2" t="s">
        <v>7</v>
      </c>
      <c r="J3" s="2" t="s">
        <v>12</v>
      </c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9" ht="12.75">
      <c r="B5" s="3">
        <v>1</v>
      </c>
      <c r="C5" s="3"/>
      <c r="D5" s="3"/>
      <c r="E5" s="3"/>
      <c r="F5" s="3"/>
      <c r="G5" s="3"/>
      <c r="H5" s="3"/>
      <c r="I5" s="3" t="s">
        <v>8</v>
      </c>
    </row>
    <row r="6" spans="2:9" ht="12.75">
      <c r="B6" s="3">
        <v>2</v>
      </c>
      <c r="C6" s="3"/>
      <c r="D6" s="3"/>
      <c r="E6" s="3"/>
      <c r="F6" s="3"/>
      <c r="G6" s="3"/>
      <c r="H6" s="3"/>
      <c r="I6" s="3" t="s">
        <v>11</v>
      </c>
    </row>
    <row r="7" spans="2:9" ht="12.75">
      <c r="B7" s="3">
        <v>3</v>
      </c>
      <c r="C7" s="3"/>
      <c r="D7" s="3"/>
      <c r="E7" s="3"/>
      <c r="F7" s="3"/>
      <c r="G7" s="3"/>
      <c r="H7" s="3"/>
      <c r="I7" s="3" t="s">
        <v>46</v>
      </c>
    </row>
    <row r="8" spans="2:9" ht="12.75">
      <c r="B8" s="3">
        <v>4</v>
      </c>
      <c r="C8" s="3"/>
      <c r="D8" s="3"/>
      <c r="E8" s="3"/>
      <c r="F8" s="3"/>
      <c r="G8" s="3"/>
      <c r="H8" s="3"/>
      <c r="I8" s="3" t="s">
        <v>18</v>
      </c>
    </row>
    <row r="9" spans="2:9" ht="12.75">
      <c r="B9" s="3">
        <v>5</v>
      </c>
      <c r="C9" s="3"/>
      <c r="D9" s="3"/>
      <c r="E9" s="3"/>
      <c r="F9" s="3"/>
      <c r="G9" s="3"/>
      <c r="H9" s="3"/>
      <c r="I9" s="3" t="s">
        <v>18</v>
      </c>
    </row>
    <row r="10" spans="2:9" ht="12.75">
      <c r="B10" s="3">
        <v>6</v>
      </c>
      <c r="C10" s="3"/>
      <c r="D10" s="3"/>
      <c r="E10" s="3"/>
      <c r="F10" s="3"/>
      <c r="G10" s="3" t="s">
        <v>9</v>
      </c>
      <c r="H10" s="3">
        <f>H11+8</f>
        <v>88</v>
      </c>
      <c r="I10" s="3"/>
    </row>
    <row r="11" spans="2:9" ht="12.75">
      <c r="B11" s="3">
        <v>7</v>
      </c>
      <c r="C11" s="3"/>
      <c r="D11" s="3"/>
      <c r="E11" s="3"/>
      <c r="F11" s="3"/>
      <c r="G11" s="3" t="s">
        <v>14</v>
      </c>
      <c r="H11" s="3">
        <v>80</v>
      </c>
      <c r="I11" s="3"/>
    </row>
    <row r="12" spans="1:10" ht="12.75">
      <c r="A12">
        <f>A13+1</f>
        <v>26</v>
      </c>
      <c r="B12" s="3">
        <v>8</v>
      </c>
      <c r="C12" s="3" t="s">
        <v>36</v>
      </c>
      <c r="D12" s="3">
        <v>2</v>
      </c>
      <c r="E12" s="3">
        <f>E15+1</f>
        <v>9</v>
      </c>
      <c r="F12" s="3" t="s">
        <v>52</v>
      </c>
      <c r="G12" s="3">
        <v>2</v>
      </c>
      <c r="H12" s="3">
        <f>MOD(H15+12,192)</f>
        <v>104</v>
      </c>
      <c r="I12" s="3"/>
      <c r="J12" s="3">
        <f>J13</f>
        <v>43</v>
      </c>
    </row>
    <row r="13" spans="1:10" ht="12.75">
      <c r="A13">
        <f>A14+1</f>
        <v>25</v>
      </c>
      <c r="B13" s="3">
        <v>8</v>
      </c>
      <c r="C13" s="3" t="s">
        <v>64</v>
      </c>
      <c r="D13" s="3">
        <v>2</v>
      </c>
      <c r="E13" s="3">
        <f>E15+1</f>
        <v>9</v>
      </c>
      <c r="F13" s="3" t="s">
        <v>51</v>
      </c>
      <c r="G13" s="3">
        <v>2</v>
      </c>
      <c r="H13" s="3">
        <f>MOD(H15+8,192)</f>
        <v>100</v>
      </c>
      <c r="I13" s="3"/>
      <c r="J13" s="3">
        <f>J15+2</f>
        <v>43</v>
      </c>
    </row>
    <row r="14" spans="1:10" ht="12.75">
      <c r="A14">
        <f>A15+1</f>
        <v>24</v>
      </c>
      <c r="B14" s="3">
        <v>9</v>
      </c>
      <c r="C14" s="3" t="s">
        <v>36</v>
      </c>
      <c r="D14" s="3">
        <v>2</v>
      </c>
      <c r="E14" s="3">
        <f>E15</f>
        <v>8</v>
      </c>
      <c r="F14" s="3" t="s">
        <v>52</v>
      </c>
      <c r="G14" s="3">
        <v>2</v>
      </c>
      <c r="H14" s="3">
        <f>MOD(H15+4,192)</f>
        <v>96</v>
      </c>
      <c r="I14" s="3"/>
      <c r="J14" s="3">
        <f>J15</f>
        <v>41</v>
      </c>
    </row>
    <row r="15" spans="1:10" ht="12.75">
      <c r="A15">
        <f>(E15-4)*2+15</f>
        <v>23</v>
      </c>
      <c r="B15" s="3">
        <v>9</v>
      </c>
      <c r="C15" s="3" t="s">
        <v>64</v>
      </c>
      <c r="D15" s="3">
        <v>2</v>
      </c>
      <c r="E15" s="3">
        <f>E26</f>
        <v>8</v>
      </c>
      <c r="F15" s="3" t="s">
        <v>51</v>
      </c>
      <c r="G15" s="3">
        <v>2</v>
      </c>
      <c r="H15" s="3">
        <f>A15*4</f>
        <v>92</v>
      </c>
      <c r="I15" s="3"/>
      <c r="J15" s="3">
        <f>J19+1</f>
        <v>41</v>
      </c>
    </row>
    <row r="16" spans="2:10" ht="12.75">
      <c r="B16" s="3">
        <v>10</v>
      </c>
      <c r="C16" s="3"/>
      <c r="D16" s="3"/>
      <c r="E16" s="3"/>
      <c r="F16" s="3"/>
      <c r="G16" s="3">
        <v>3</v>
      </c>
      <c r="H16" s="3">
        <f>H17+8</f>
        <v>136</v>
      </c>
      <c r="I16" s="3"/>
      <c r="J16" s="3"/>
    </row>
    <row r="17" spans="2:10" ht="12.75">
      <c r="B17" s="3">
        <v>11</v>
      </c>
      <c r="C17" s="3"/>
      <c r="D17" s="3"/>
      <c r="E17" s="3"/>
      <c r="F17" s="3" t="s">
        <v>10</v>
      </c>
      <c r="G17" s="3">
        <v>3</v>
      </c>
      <c r="H17" s="3">
        <f>H18+8</f>
        <v>128</v>
      </c>
      <c r="I17" s="3"/>
      <c r="J17" s="3"/>
    </row>
    <row r="18" spans="2:10" ht="12.75">
      <c r="B18" s="3">
        <v>12</v>
      </c>
      <c r="C18" s="3"/>
      <c r="D18" s="3"/>
      <c r="E18" s="3"/>
      <c r="F18" s="3"/>
      <c r="G18" s="3">
        <v>3</v>
      </c>
      <c r="H18" s="3">
        <v>120</v>
      </c>
      <c r="I18" s="3"/>
      <c r="J18" s="3"/>
    </row>
    <row r="19" spans="1:10" ht="12.75">
      <c r="A19">
        <f aca="true" t="shared" si="0" ref="A19:A24">A20+1</f>
        <v>173</v>
      </c>
      <c r="B19" s="3">
        <v>13</v>
      </c>
      <c r="C19" s="3" t="s">
        <v>36</v>
      </c>
      <c r="D19" s="3">
        <v>2</v>
      </c>
      <c r="E19" s="3">
        <f>E26+1</f>
        <v>9</v>
      </c>
      <c r="F19" s="3" t="s">
        <v>50</v>
      </c>
      <c r="G19" s="3">
        <v>6</v>
      </c>
      <c r="H19" s="3">
        <f aca="true" t="shared" si="1" ref="H19:H25">MOD(H20+4,384)</f>
        <v>212</v>
      </c>
      <c r="I19" s="3"/>
      <c r="J19" s="3">
        <v>40</v>
      </c>
    </row>
    <row r="20" spans="1:10" ht="12.75">
      <c r="A20">
        <f t="shared" si="0"/>
        <v>172</v>
      </c>
      <c r="B20" s="3">
        <v>13</v>
      </c>
      <c r="C20" s="3" t="s">
        <v>65</v>
      </c>
      <c r="D20" s="3">
        <v>2</v>
      </c>
      <c r="E20" s="3">
        <f>E26+1</f>
        <v>9</v>
      </c>
      <c r="F20" s="3" t="s">
        <v>49</v>
      </c>
      <c r="G20" s="3">
        <v>6</v>
      </c>
      <c r="H20" s="3">
        <f t="shared" si="1"/>
        <v>208</v>
      </c>
      <c r="I20" s="3"/>
      <c r="J20" s="3" t="s">
        <v>16</v>
      </c>
    </row>
    <row r="21" spans="1:10" ht="12.75">
      <c r="A21">
        <f t="shared" si="0"/>
        <v>171</v>
      </c>
      <c r="B21" s="3">
        <v>14</v>
      </c>
      <c r="C21" s="3" t="s">
        <v>36</v>
      </c>
      <c r="D21" s="3">
        <v>2</v>
      </c>
      <c r="E21" s="3">
        <f>E26+1</f>
        <v>9</v>
      </c>
      <c r="F21" s="3" t="s">
        <v>48</v>
      </c>
      <c r="G21" s="3">
        <v>6</v>
      </c>
      <c r="H21" s="3">
        <f t="shared" si="1"/>
        <v>204</v>
      </c>
      <c r="I21" s="3"/>
      <c r="J21" s="3" t="s">
        <v>16</v>
      </c>
    </row>
    <row r="22" spans="1:10" ht="12.75">
      <c r="A22">
        <f t="shared" si="0"/>
        <v>170</v>
      </c>
      <c r="B22" s="3">
        <v>14</v>
      </c>
      <c r="C22" s="3" t="s">
        <v>65</v>
      </c>
      <c r="D22" s="3">
        <v>2</v>
      </c>
      <c r="E22" s="3">
        <f>E26+1</f>
        <v>9</v>
      </c>
      <c r="F22" s="3" t="s">
        <v>47</v>
      </c>
      <c r="G22" s="3">
        <v>6</v>
      </c>
      <c r="H22" s="3">
        <f t="shared" si="1"/>
        <v>200</v>
      </c>
      <c r="I22" s="3"/>
      <c r="J22" s="3" t="s">
        <v>16</v>
      </c>
    </row>
    <row r="23" spans="1:10" ht="12.75">
      <c r="A23">
        <f t="shared" si="0"/>
        <v>169</v>
      </c>
      <c r="B23" s="3">
        <v>15</v>
      </c>
      <c r="C23" s="3" t="s">
        <v>36</v>
      </c>
      <c r="D23" s="3">
        <v>2</v>
      </c>
      <c r="E23" s="3">
        <f>E26</f>
        <v>8</v>
      </c>
      <c r="F23" s="3" t="s">
        <v>50</v>
      </c>
      <c r="G23" s="3">
        <v>6</v>
      </c>
      <c r="H23" s="3">
        <f t="shared" si="1"/>
        <v>196</v>
      </c>
      <c r="I23" s="3"/>
      <c r="J23" s="3" t="s">
        <v>16</v>
      </c>
    </row>
    <row r="24" spans="1:10" ht="12.75">
      <c r="A24">
        <f t="shared" si="0"/>
        <v>168</v>
      </c>
      <c r="B24" s="3">
        <v>15</v>
      </c>
      <c r="C24" s="3" t="s">
        <v>65</v>
      </c>
      <c r="D24" s="3">
        <v>2</v>
      </c>
      <c r="E24" s="3">
        <f>E26</f>
        <v>8</v>
      </c>
      <c r="F24" s="3" t="s">
        <v>49</v>
      </c>
      <c r="G24" s="3">
        <v>6</v>
      </c>
      <c r="H24" s="3">
        <f t="shared" si="1"/>
        <v>192</v>
      </c>
      <c r="I24" s="3"/>
      <c r="J24" s="3" t="s">
        <v>16</v>
      </c>
    </row>
    <row r="25" spans="1:10" ht="12.75">
      <c r="A25">
        <f>A26+1</f>
        <v>167</v>
      </c>
      <c r="B25" s="3">
        <v>16</v>
      </c>
      <c r="C25" s="3" t="s">
        <v>36</v>
      </c>
      <c r="D25" s="3">
        <v>2</v>
      </c>
      <c r="E25" s="3">
        <f>E26</f>
        <v>8</v>
      </c>
      <c r="F25" s="3" t="s">
        <v>48</v>
      </c>
      <c r="G25" s="3">
        <v>6</v>
      </c>
      <c r="H25" s="3">
        <f t="shared" si="1"/>
        <v>188</v>
      </c>
      <c r="I25" s="3"/>
      <c r="J25" s="3" t="s">
        <v>16</v>
      </c>
    </row>
    <row r="26" spans="1:10" ht="12.75">
      <c r="A26">
        <f>(E26-4)*4+150</f>
        <v>166</v>
      </c>
      <c r="B26" s="3">
        <v>16</v>
      </c>
      <c r="C26" s="3" t="s">
        <v>64</v>
      </c>
      <c r="D26" s="3">
        <v>2</v>
      </c>
      <c r="E26" s="3">
        <v>8</v>
      </c>
      <c r="F26" s="3" t="s">
        <v>47</v>
      </c>
      <c r="G26" s="3">
        <v>6</v>
      </c>
      <c r="H26" s="3">
        <f>(A26-120)*4</f>
        <v>184</v>
      </c>
      <c r="I26" s="3"/>
      <c r="J26" s="3" t="s">
        <v>17</v>
      </c>
    </row>
    <row r="27" spans="1:10" ht="12.75">
      <c r="A27">
        <f aca="true" t="shared" si="2" ref="A27:A34">A28+1</f>
        <v>2063</v>
      </c>
      <c r="B27" s="3">
        <v>17</v>
      </c>
      <c r="C27" s="3" t="s">
        <v>36</v>
      </c>
      <c r="D27" s="3">
        <v>4</v>
      </c>
      <c r="E27" s="3">
        <v>13</v>
      </c>
      <c r="F27" s="3" t="s">
        <v>50</v>
      </c>
      <c r="G27" s="3">
        <v>7</v>
      </c>
      <c r="H27" s="3">
        <f aca="true" t="shared" si="3" ref="H27:H35">H28+4</f>
        <v>252</v>
      </c>
      <c r="I27" s="3"/>
      <c r="J27" s="3">
        <v>107</v>
      </c>
    </row>
    <row r="28" spans="1:10" ht="12.75">
      <c r="A28">
        <f t="shared" si="2"/>
        <v>2062</v>
      </c>
      <c r="B28" s="3">
        <v>17</v>
      </c>
      <c r="C28" s="3" t="s">
        <v>64</v>
      </c>
      <c r="D28" s="3">
        <v>4</v>
      </c>
      <c r="E28" s="3">
        <v>13</v>
      </c>
      <c r="F28" s="3" t="s">
        <v>49</v>
      </c>
      <c r="G28" s="3">
        <v>7</v>
      </c>
      <c r="H28" s="3">
        <f t="shared" si="3"/>
        <v>248</v>
      </c>
      <c r="I28" s="3"/>
      <c r="J28" s="3" t="s">
        <v>16</v>
      </c>
    </row>
    <row r="29" spans="1:10" ht="12.75">
      <c r="A29">
        <f t="shared" si="2"/>
        <v>2061</v>
      </c>
      <c r="B29" s="3">
        <v>18</v>
      </c>
      <c r="C29" s="3" t="s">
        <v>36</v>
      </c>
      <c r="D29" s="3">
        <v>4</v>
      </c>
      <c r="E29" s="3">
        <v>13</v>
      </c>
      <c r="F29" s="3" t="s">
        <v>48</v>
      </c>
      <c r="G29" s="3">
        <v>7</v>
      </c>
      <c r="H29" s="3">
        <f t="shared" si="3"/>
        <v>244</v>
      </c>
      <c r="I29" s="3"/>
      <c r="J29" s="3" t="s">
        <v>16</v>
      </c>
    </row>
    <row r="30" spans="1:10" ht="12.75">
      <c r="A30">
        <f t="shared" si="2"/>
        <v>2060</v>
      </c>
      <c r="B30" s="3">
        <v>18</v>
      </c>
      <c r="C30" s="3" t="s">
        <v>64</v>
      </c>
      <c r="D30" s="3">
        <v>4</v>
      </c>
      <c r="E30" s="3">
        <v>13</v>
      </c>
      <c r="F30" s="3" t="s">
        <v>47</v>
      </c>
      <c r="G30" s="3">
        <v>7</v>
      </c>
      <c r="H30" s="3">
        <f t="shared" si="3"/>
        <v>240</v>
      </c>
      <c r="I30" s="3"/>
      <c r="J30" s="3" t="s">
        <v>16</v>
      </c>
    </row>
    <row r="31" spans="1:10" ht="12.75">
      <c r="A31">
        <f t="shared" si="2"/>
        <v>2059</v>
      </c>
      <c r="B31" s="3">
        <v>19</v>
      </c>
      <c r="C31" s="3" t="s">
        <v>36</v>
      </c>
      <c r="D31" s="3">
        <v>4</v>
      </c>
      <c r="E31" s="3">
        <v>12</v>
      </c>
      <c r="F31" s="3" t="s">
        <v>52</v>
      </c>
      <c r="G31" s="3">
        <v>7</v>
      </c>
      <c r="H31" s="3">
        <f t="shared" si="3"/>
        <v>236</v>
      </c>
      <c r="I31" s="3"/>
      <c r="J31" s="3" t="s">
        <v>16</v>
      </c>
    </row>
    <row r="32" spans="1:10" ht="12.75">
      <c r="A32">
        <f t="shared" si="2"/>
        <v>2058</v>
      </c>
      <c r="B32" s="3">
        <v>19</v>
      </c>
      <c r="C32" s="3" t="s">
        <v>64</v>
      </c>
      <c r="D32" s="3">
        <v>4</v>
      </c>
      <c r="E32" s="3">
        <v>12</v>
      </c>
      <c r="F32" s="3" t="s">
        <v>51</v>
      </c>
      <c r="G32" s="3">
        <v>7</v>
      </c>
      <c r="H32" s="3">
        <f t="shared" si="3"/>
        <v>232</v>
      </c>
      <c r="I32" s="3"/>
      <c r="J32" s="3" t="s">
        <v>16</v>
      </c>
    </row>
    <row r="33" spans="1:10" ht="12.75">
      <c r="A33">
        <f t="shared" si="2"/>
        <v>2057</v>
      </c>
      <c r="B33" s="3">
        <v>20</v>
      </c>
      <c r="C33" s="3" t="s">
        <v>36</v>
      </c>
      <c r="D33" s="3">
        <v>4</v>
      </c>
      <c r="E33" s="3">
        <v>12</v>
      </c>
      <c r="F33" s="3" t="s">
        <v>50</v>
      </c>
      <c r="G33" s="3">
        <v>7</v>
      </c>
      <c r="H33" s="3">
        <f t="shared" si="3"/>
        <v>228</v>
      </c>
      <c r="I33" s="3"/>
      <c r="J33" s="3" t="s">
        <v>16</v>
      </c>
    </row>
    <row r="34" spans="1:10" ht="12.75">
      <c r="A34">
        <f t="shared" si="2"/>
        <v>2056</v>
      </c>
      <c r="B34" s="3">
        <v>20</v>
      </c>
      <c r="C34" s="3" t="s">
        <v>64</v>
      </c>
      <c r="D34" s="3">
        <v>4</v>
      </c>
      <c r="E34" s="3">
        <v>12</v>
      </c>
      <c r="F34" s="3" t="s">
        <v>49</v>
      </c>
      <c r="G34" s="3">
        <v>7</v>
      </c>
      <c r="H34" s="3">
        <f t="shared" si="3"/>
        <v>224</v>
      </c>
      <c r="I34" s="3"/>
      <c r="J34" s="3" t="s">
        <v>16</v>
      </c>
    </row>
    <row r="35" spans="1:10" ht="12.75">
      <c r="A35">
        <f>A36+1</f>
        <v>2055</v>
      </c>
      <c r="B35" s="3">
        <v>21</v>
      </c>
      <c r="C35" s="3" t="s">
        <v>36</v>
      </c>
      <c r="D35" s="3">
        <v>4</v>
      </c>
      <c r="E35" s="3">
        <v>12</v>
      </c>
      <c r="F35" s="3" t="s">
        <v>48</v>
      </c>
      <c r="G35" s="3">
        <v>7</v>
      </c>
      <c r="H35" s="3">
        <f t="shared" si="3"/>
        <v>220</v>
      </c>
      <c r="I35" s="3"/>
      <c r="J35" s="3" t="s">
        <v>16</v>
      </c>
    </row>
    <row r="36" spans="1:10" ht="12.75">
      <c r="A36">
        <v>2054</v>
      </c>
      <c r="B36" s="3">
        <v>21</v>
      </c>
      <c r="C36" s="3" t="s">
        <v>64</v>
      </c>
      <c r="D36" s="3">
        <v>4</v>
      </c>
      <c r="E36" s="3">
        <v>12</v>
      </c>
      <c r="F36" s="3" t="s">
        <v>47</v>
      </c>
      <c r="G36" s="3">
        <v>7</v>
      </c>
      <c r="H36" s="3">
        <f>(A36-2000)*4</f>
        <v>216</v>
      </c>
      <c r="I36" s="3"/>
      <c r="J36" s="3" t="s">
        <v>17</v>
      </c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  <row r="38" spans="2:10" ht="12.75">
      <c r="B38" s="3"/>
      <c r="C38" s="3"/>
      <c r="D38" s="3"/>
      <c r="E38" s="3"/>
      <c r="F38" s="3"/>
      <c r="G38" s="3"/>
      <c r="H38" s="3"/>
      <c r="I38" s="3"/>
      <c r="J3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40"/>
  <sheetViews>
    <sheetView workbookViewId="0" topLeftCell="A7">
      <selection activeCell="A1" sqref="A1"/>
      <selection activeCell="D26" sqref="D26"/>
    </sheetView>
  </sheetViews>
  <sheetFormatPr defaultColWidth="9.140625" defaultRowHeight="12.75"/>
  <cols>
    <col min="1" max="16384" width="6.7109375" style="0" customWidth="1"/>
  </cols>
  <sheetData>
    <row r="1" spans="1:10" ht="12.75">
      <c r="A1" s="7" t="s">
        <v>73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7"/>
      <c r="B2" s="3"/>
      <c r="C2" s="3"/>
      <c r="D2" s="3"/>
      <c r="E2" s="3"/>
      <c r="F2" s="3"/>
      <c r="G2" s="3"/>
      <c r="H2" s="3"/>
      <c r="I2" s="3"/>
      <c r="J2" s="3"/>
    </row>
    <row r="3" spans="1:10" ht="54.75">
      <c r="A3" s="2" t="s">
        <v>0</v>
      </c>
      <c r="B3" s="2" t="s">
        <v>1</v>
      </c>
      <c r="C3" s="2" t="s">
        <v>45</v>
      </c>
      <c r="D3" s="2" t="s">
        <v>2</v>
      </c>
      <c r="E3" s="2" t="s">
        <v>3</v>
      </c>
      <c r="F3" s="2" t="s">
        <v>70</v>
      </c>
      <c r="G3" s="2" t="s">
        <v>5</v>
      </c>
      <c r="H3" s="2" t="s">
        <v>6</v>
      </c>
      <c r="I3" s="2" t="s">
        <v>7</v>
      </c>
      <c r="J3" s="2" t="s">
        <v>12</v>
      </c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9" ht="12.75">
      <c r="B5" s="3">
        <v>1</v>
      </c>
      <c r="C5" s="3"/>
      <c r="D5" s="3"/>
      <c r="E5" s="3"/>
      <c r="F5" s="3"/>
      <c r="G5" s="3"/>
      <c r="H5" s="3"/>
      <c r="I5" s="3" t="s">
        <v>8</v>
      </c>
    </row>
    <row r="6" spans="2:9" ht="12.75">
      <c r="B6" s="3">
        <v>2</v>
      </c>
      <c r="C6" s="3"/>
      <c r="D6" s="3"/>
      <c r="E6" s="3"/>
      <c r="F6" s="3"/>
      <c r="G6" s="3"/>
      <c r="H6" s="3"/>
      <c r="I6" s="3" t="s">
        <v>11</v>
      </c>
    </row>
    <row r="7" spans="2:9" ht="12.75">
      <c r="B7" s="3">
        <v>3</v>
      </c>
      <c r="C7" s="3"/>
      <c r="D7" s="3"/>
      <c r="E7" s="3"/>
      <c r="F7" s="3"/>
      <c r="G7" s="3"/>
      <c r="H7" s="3"/>
      <c r="I7" s="3" t="s">
        <v>46</v>
      </c>
    </row>
    <row r="8" spans="2:9" ht="12.75">
      <c r="B8" s="3">
        <v>4</v>
      </c>
      <c r="C8" s="3"/>
      <c r="D8" s="3"/>
      <c r="E8" s="3"/>
      <c r="F8" s="3"/>
      <c r="G8" s="3"/>
      <c r="H8" s="3"/>
      <c r="I8" s="3" t="s">
        <v>18</v>
      </c>
    </row>
    <row r="9" spans="2:9" ht="12.75">
      <c r="B9" s="3">
        <v>5</v>
      </c>
      <c r="C9" s="3"/>
      <c r="D9" s="3"/>
      <c r="E9" s="3"/>
      <c r="F9" s="3"/>
      <c r="G9" s="3"/>
      <c r="H9" s="3"/>
      <c r="I9" s="3" t="s">
        <v>18</v>
      </c>
    </row>
    <row r="10" spans="2:9" ht="12.75">
      <c r="B10" s="3">
        <v>6</v>
      </c>
      <c r="C10" s="3"/>
      <c r="D10" s="3"/>
      <c r="E10" s="3"/>
      <c r="F10" s="3"/>
      <c r="G10" s="3" t="s">
        <v>9</v>
      </c>
      <c r="H10" s="3">
        <f>H11+8</f>
        <v>104</v>
      </c>
      <c r="I10" s="3"/>
    </row>
    <row r="11" spans="2:9" ht="12.75">
      <c r="B11" s="3">
        <v>7</v>
      </c>
      <c r="C11" s="3"/>
      <c r="D11" s="3"/>
      <c r="E11" s="3"/>
      <c r="F11" s="3"/>
      <c r="G11" s="3" t="s">
        <v>14</v>
      </c>
      <c r="H11" s="3">
        <v>96</v>
      </c>
      <c r="I11" s="3"/>
    </row>
    <row r="12" spans="1:10" ht="12.75">
      <c r="A12">
        <f>A13+1000</f>
        <v>1030</v>
      </c>
      <c r="B12" s="3">
        <v>8</v>
      </c>
      <c r="C12" s="3" t="s">
        <v>34</v>
      </c>
      <c r="D12" s="3">
        <v>3</v>
      </c>
      <c r="E12" s="3">
        <v>3</v>
      </c>
      <c r="F12" s="3" t="s">
        <v>52</v>
      </c>
      <c r="G12" s="3">
        <v>2</v>
      </c>
      <c r="H12" s="3">
        <f>H13</f>
        <v>120</v>
      </c>
      <c r="I12" s="3"/>
      <c r="J12" s="3" t="s">
        <v>15</v>
      </c>
    </row>
    <row r="13" spans="1:10" ht="12.75">
      <c r="A13">
        <f>A14+1</f>
        <v>30</v>
      </c>
      <c r="B13" s="3">
        <v>8</v>
      </c>
      <c r="C13" s="3" t="s">
        <v>36</v>
      </c>
      <c r="D13" s="3">
        <v>2</v>
      </c>
      <c r="E13" s="3">
        <f>E16+1</f>
        <v>11</v>
      </c>
      <c r="F13" s="3" t="s">
        <v>52</v>
      </c>
      <c r="G13" s="3">
        <v>2</v>
      </c>
      <c r="H13" s="3">
        <f>MOD(H16+12,192)</f>
        <v>120</v>
      </c>
      <c r="I13" s="3"/>
      <c r="J13" s="3">
        <f>J14</f>
        <v>48</v>
      </c>
    </row>
    <row r="14" spans="1:10" ht="12.75">
      <c r="A14">
        <f>A15+1</f>
        <v>29</v>
      </c>
      <c r="B14" s="3">
        <v>8</v>
      </c>
      <c r="C14" s="3" t="s">
        <v>64</v>
      </c>
      <c r="D14" s="3">
        <v>2</v>
      </c>
      <c r="E14" s="3">
        <f>E16+1</f>
        <v>11</v>
      </c>
      <c r="F14" s="3" t="s">
        <v>51</v>
      </c>
      <c r="G14" s="3">
        <v>2</v>
      </c>
      <c r="H14" s="3">
        <f>MOD(H16+8,192)</f>
        <v>116</v>
      </c>
      <c r="I14" s="3"/>
      <c r="J14" s="3">
        <f>J16+2</f>
        <v>48</v>
      </c>
    </row>
    <row r="15" spans="1:10" ht="12.75">
      <c r="A15">
        <f>A16+1</f>
        <v>28</v>
      </c>
      <c r="B15" s="3">
        <v>9</v>
      </c>
      <c r="C15" s="3" t="s">
        <v>36</v>
      </c>
      <c r="D15" s="3">
        <v>2</v>
      </c>
      <c r="E15" s="3">
        <f>E16</f>
        <v>10</v>
      </c>
      <c r="F15" s="3" t="s">
        <v>52</v>
      </c>
      <c r="G15" s="3">
        <v>2</v>
      </c>
      <c r="H15" s="3">
        <f>MOD(H16+4,192)</f>
        <v>112</v>
      </c>
      <c r="I15" s="3"/>
      <c r="J15" s="3">
        <f>J16</f>
        <v>46</v>
      </c>
    </row>
    <row r="16" spans="1:10" ht="12.75">
      <c r="A16">
        <f>(E16-4)*2+15</f>
        <v>27</v>
      </c>
      <c r="B16" s="3">
        <v>9</v>
      </c>
      <c r="C16" s="3" t="s">
        <v>64</v>
      </c>
      <c r="D16" s="3">
        <v>2</v>
      </c>
      <c r="E16" s="3">
        <f>E28</f>
        <v>10</v>
      </c>
      <c r="F16" s="3" t="s">
        <v>51</v>
      </c>
      <c r="G16" s="3">
        <v>2</v>
      </c>
      <c r="H16" s="3">
        <f>A16*4</f>
        <v>108</v>
      </c>
      <c r="I16" s="3"/>
      <c r="J16" s="3">
        <f>J21+1</f>
        <v>46</v>
      </c>
    </row>
    <row r="17" spans="2:10" ht="12.75">
      <c r="B17" s="3">
        <v>10</v>
      </c>
      <c r="C17" s="3"/>
      <c r="D17" s="3"/>
      <c r="E17" s="3"/>
      <c r="F17" s="3"/>
      <c r="G17" s="3"/>
      <c r="H17" s="3"/>
      <c r="I17" s="3" t="s">
        <v>18</v>
      </c>
      <c r="J17" s="3"/>
    </row>
    <row r="18" spans="2:10" ht="12.75">
      <c r="B18" s="3">
        <v>11</v>
      </c>
      <c r="C18" s="3"/>
      <c r="D18" s="3"/>
      <c r="E18" s="3"/>
      <c r="F18" s="3" t="s">
        <v>10</v>
      </c>
      <c r="G18" s="3">
        <v>3</v>
      </c>
      <c r="H18" s="3">
        <f>H19+8</f>
        <v>152</v>
      </c>
      <c r="I18" s="3"/>
      <c r="J18" s="3"/>
    </row>
    <row r="19" spans="2:10" ht="12.75">
      <c r="B19" s="3">
        <v>12</v>
      </c>
      <c r="C19" s="3"/>
      <c r="D19" s="3"/>
      <c r="E19" s="3"/>
      <c r="F19" s="3"/>
      <c r="G19" s="3">
        <v>3</v>
      </c>
      <c r="H19" s="3">
        <v>144</v>
      </c>
      <c r="I19" s="3"/>
      <c r="J19" s="3"/>
    </row>
    <row r="20" spans="1:10" ht="12.75">
      <c r="A20">
        <f>A21+1000</f>
        <v>1181</v>
      </c>
      <c r="B20" s="3">
        <v>13</v>
      </c>
      <c r="C20" s="3" t="s">
        <v>36</v>
      </c>
      <c r="D20" s="3">
        <v>3</v>
      </c>
      <c r="E20" s="3">
        <v>3</v>
      </c>
      <c r="F20" s="3" t="s">
        <v>50</v>
      </c>
      <c r="G20" s="3">
        <v>6</v>
      </c>
      <c r="H20" s="3">
        <f>H21</f>
        <v>244</v>
      </c>
      <c r="I20" s="3"/>
      <c r="J20" s="3" t="s">
        <v>15</v>
      </c>
    </row>
    <row r="21" spans="1:10" ht="12.75">
      <c r="A21">
        <f aca="true" t="shared" si="0" ref="A21:A26">A22+1</f>
        <v>181</v>
      </c>
      <c r="B21" s="3">
        <v>13</v>
      </c>
      <c r="C21" s="3" t="s">
        <v>36</v>
      </c>
      <c r="D21" s="3">
        <v>2</v>
      </c>
      <c r="E21" s="3">
        <f>E28+1</f>
        <v>11</v>
      </c>
      <c r="F21" s="3" t="s">
        <v>50</v>
      </c>
      <c r="G21" s="3">
        <v>6</v>
      </c>
      <c r="H21" s="3">
        <f aca="true" t="shared" si="1" ref="H21:H27">MOD(H22+4,384)</f>
        <v>244</v>
      </c>
      <c r="I21" s="3"/>
      <c r="J21" s="3">
        <v>45</v>
      </c>
    </row>
    <row r="22" spans="1:10" ht="12.75">
      <c r="A22">
        <f t="shared" si="0"/>
        <v>180</v>
      </c>
      <c r="B22" s="3">
        <v>13</v>
      </c>
      <c r="C22" s="3" t="s">
        <v>65</v>
      </c>
      <c r="D22" s="3">
        <v>2</v>
      </c>
      <c r="E22" s="3">
        <f>E28+1</f>
        <v>11</v>
      </c>
      <c r="F22" s="3" t="s">
        <v>49</v>
      </c>
      <c r="G22" s="3">
        <v>6</v>
      </c>
      <c r="H22" s="3">
        <f t="shared" si="1"/>
        <v>240</v>
      </c>
      <c r="I22" s="3"/>
      <c r="J22" s="3" t="s">
        <v>16</v>
      </c>
    </row>
    <row r="23" spans="1:10" ht="12.75">
      <c r="A23">
        <f t="shared" si="0"/>
        <v>179</v>
      </c>
      <c r="B23" s="3">
        <v>14</v>
      </c>
      <c r="C23" s="3" t="s">
        <v>36</v>
      </c>
      <c r="D23" s="3">
        <v>2</v>
      </c>
      <c r="E23" s="3">
        <f>E28+1</f>
        <v>11</v>
      </c>
      <c r="F23" s="3" t="s">
        <v>48</v>
      </c>
      <c r="G23" s="3">
        <v>6</v>
      </c>
      <c r="H23" s="3">
        <f t="shared" si="1"/>
        <v>236</v>
      </c>
      <c r="I23" s="3"/>
      <c r="J23" s="3" t="s">
        <v>16</v>
      </c>
    </row>
    <row r="24" spans="1:10" ht="12.75">
      <c r="A24">
        <f t="shared" si="0"/>
        <v>178</v>
      </c>
      <c r="B24" s="3">
        <v>14</v>
      </c>
      <c r="C24" s="3" t="s">
        <v>65</v>
      </c>
      <c r="D24" s="3">
        <v>2</v>
      </c>
      <c r="E24" s="3">
        <f>E28+1</f>
        <v>11</v>
      </c>
      <c r="F24" s="3" t="s">
        <v>47</v>
      </c>
      <c r="G24" s="3">
        <v>6</v>
      </c>
      <c r="H24" s="3">
        <f t="shared" si="1"/>
        <v>232</v>
      </c>
      <c r="I24" s="3"/>
      <c r="J24" s="3" t="s">
        <v>16</v>
      </c>
    </row>
    <row r="25" spans="1:10" ht="12.75">
      <c r="A25">
        <f t="shared" si="0"/>
        <v>177</v>
      </c>
      <c r="B25" s="3">
        <v>15</v>
      </c>
      <c r="C25" s="3" t="s">
        <v>36</v>
      </c>
      <c r="D25" s="3">
        <v>2</v>
      </c>
      <c r="E25" s="3">
        <f>E28</f>
        <v>10</v>
      </c>
      <c r="F25" s="3" t="s">
        <v>50</v>
      </c>
      <c r="G25" s="3">
        <v>6</v>
      </c>
      <c r="H25" s="3">
        <f t="shared" si="1"/>
        <v>228</v>
      </c>
      <c r="I25" s="3"/>
      <c r="J25" s="3" t="s">
        <v>16</v>
      </c>
    </row>
    <row r="26" spans="1:10" ht="12.75">
      <c r="A26">
        <f t="shared" si="0"/>
        <v>176</v>
      </c>
      <c r="B26" s="3">
        <v>15</v>
      </c>
      <c r="C26" s="3" t="s">
        <v>65</v>
      </c>
      <c r="D26" s="3">
        <v>2</v>
      </c>
      <c r="E26" s="3">
        <f>E28</f>
        <v>10</v>
      </c>
      <c r="F26" s="3" t="s">
        <v>49</v>
      </c>
      <c r="G26" s="3">
        <v>6</v>
      </c>
      <c r="H26" s="3">
        <f t="shared" si="1"/>
        <v>224</v>
      </c>
      <c r="I26" s="3"/>
      <c r="J26" s="3" t="s">
        <v>16</v>
      </c>
    </row>
    <row r="27" spans="1:10" ht="12.75">
      <c r="A27">
        <f>A28+1</f>
        <v>175</v>
      </c>
      <c r="B27" s="3">
        <v>16</v>
      </c>
      <c r="C27" s="3" t="s">
        <v>36</v>
      </c>
      <c r="D27" s="3">
        <v>2</v>
      </c>
      <c r="E27" s="3">
        <f>E28</f>
        <v>10</v>
      </c>
      <c r="F27" s="3" t="s">
        <v>48</v>
      </c>
      <c r="G27" s="3">
        <v>6</v>
      </c>
      <c r="H27" s="3">
        <f t="shared" si="1"/>
        <v>220</v>
      </c>
      <c r="I27" s="3"/>
      <c r="J27" s="3" t="s">
        <v>16</v>
      </c>
    </row>
    <row r="28" spans="1:10" ht="12.75">
      <c r="A28">
        <f>(E28-4)*4+150</f>
        <v>174</v>
      </c>
      <c r="B28" s="3">
        <v>16</v>
      </c>
      <c r="C28" s="3" t="s">
        <v>64</v>
      </c>
      <c r="D28" s="3">
        <v>2</v>
      </c>
      <c r="E28" s="3">
        <v>10</v>
      </c>
      <c r="F28" s="3" t="s">
        <v>47</v>
      </c>
      <c r="G28" s="3">
        <v>6</v>
      </c>
      <c r="H28" s="3">
        <f>(A28-120)*4</f>
        <v>216</v>
      </c>
      <c r="I28" s="3"/>
      <c r="J28" s="3" t="s">
        <v>17</v>
      </c>
    </row>
    <row r="29" spans="1:10" ht="12.75">
      <c r="A29">
        <f aca="true" t="shared" si="2" ref="A29:A36">A30+1</f>
        <v>2073</v>
      </c>
      <c r="B29" s="3">
        <v>17</v>
      </c>
      <c r="C29" s="3" t="s">
        <v>36</v>
      </c>
      <c r="D29" s="3">
        <v>4</v>
      </c>
      <c r="E29" s="3">
        <v>15</v>
      </c>
      <c r="F29" s="3" t="s">
        <v>48</v>
      </c>
      <c r="G29" s="3">
        <v>7</v>
      </c>
      <c r="H29" s="3">
        <f aca="true" t="shared" si="3" ref="H29:H37">H30+4</f>
        <v>292</v>
      </c>
      <c r="I29" s="3"/>
      <c r="J29" s="3">
        <v>108</v>
      </c>
    </row>
    <row r="30" spans="1:10" ht="12.75">
      <c r="A30">
        <f t="shared" si="2"/>
        <v>2072</v>
      </c>
      <c r="B30" s="3">
        <v>17</v>
      </c>
      <c r="C30" s="3" t="s">
        <v>64</v>
      </c>
      <c r="D30" s="3">
        <v>4</v>
      </c>
      <c r="E30" s="3">
        <v>15</v>
      </c>
      <c r="F30" s="3" t="s">
        <v>47</v>
      </c>
      <c r="G30" s="3">
        <v>7</v>
      </c>
      <c r="H30" s="3">
        <f t="shared" si="3"/>
        <v>288</v>
      </c>
      <c r="I30" s="3"/>
      <c r="J30" s="3" t="s">
        <v>16</v>
      </c>
    </row>
    <row r="31" spans="1:10" ht="12.75">
      <c r="A31">
        <f t="shared" si="2"/>
        <v>2071</v>
      </c>
      <c r="B31" s="3">
        <v>18</v>
      </c>
      <c r="C31" s="3" t="s">
        <v>36</v>
      </c>
      <c r="D31" s="3">
        <v>4</v>
      </c>
      <c r="E31" s="3">
        <v>14</v>
      </c>
      <c r="F31" s="3" t="s">
        <v>52</v>
      </c>
      <c r="G31" s="3">
        <v>7</v>
      </c>
      <c r="H31" s="3">
        <f t="shared" si="3"/>
        <v>284</v>
      </c>
      <c r="I31" s="3"/>
      <c r="J31" s="3" t="s">
        <v>16</v>
      </c>
    </row>
    <row r="32" spans="1:10" ht="12.75">
      <c r="A32">
        <f t="shared" si="2"/>
        <v>2070</v>
      </c>
      <c r="B32" s="3">
        <v>18</v>
      </c>
      <c r="C32" s="3" t="s">
        <v>64</v>
      </c>
      <c r="D32" s="3">
        <v>4</v>
      </c>
      <c r="E32" s="3">
        <v>14</v>
      </c>
      <c r="F32" s="3" t="s">
        <v>51</v>
      </c>
      <c r="G32" s="3">
        <v>7</v>
      </c>
      <c r="H32" s="3">
        <f t="shared" si="3"/>
        <v>280</v>
      </c>
      <c r="I32" s="3"/>
      <c r="J32" s="3" t="s">
        <v>16</v>
      </c>
    </row>
    <row r="33" spans="1:10" ht="12.75">
      <c r="A33">
        <f t="shared" si="2"/>
        <v>2069</v>
      </c>
      <c r="B33" s="3">
        <v>19</v>
      </c>
      <c r="C33" s="3" t="s">
        <v>36</v>
      </c>
      <c r="D33" s="3">
        <v>4</v>
      </c>
      <c r="E33" s="3">
        <v>14</v>
      </c>
      <c r="F33" s="3" t="s">
        <v>50</v>
      </c>
      <c r="G33" s="3">
        <v>7</v>
      </c>
      <c r="H33" s="3">
        <f t="shared" si="3"/>
        <v>276</v>
      </c>
      <c r="I33" s="3"/>
      <c r="J33" s="3" t="s">
        <v>16</v>
      </c>
    </row>
    <row r="34" spans="1:10" ht="12.75">
      <c r="A34">
        <f t="shared" si="2"/>
        <v>2068</v>
      </c>
      <c r="B34" s="3">
        <v>19</v>
      </c>
      <c r="C34" s="3" t="s">
        <v>64</v>
      </c>
      <c r="D34" s="3">
        <v>4</v>
      </c>
      <c r="E34" s="3">
        <v>14</v>
      </c>
      <c r="F34" s="3" t="s">
        <v>49</v>
      </c>
      <c r="G34" s="3">
        <v>7</v>
      </c>
      <c r="H34" s="3">
        <f t="shared" si="3"/>
        <v>272</v>
      </c>
      <c r="I34" s="3"/>
      <c r="J34" s="3" t="s">
        <v>16</v>
      </c>
    </row>
    <row r="35" spans="1:10" ht="12.75">
      <c r="A35">
        <f t="shared" si="2"/>
        <v>2067</v>
      </c>
      <c r="B35" s="3">
        <v>20</v>
      </c>
      <c r="C35" s="3" t="s">
        <v>36</v>
      </c>
      <c r="D35" s="3">
        <v>4</v>
      </c>
      <c r="E35" s="3">
        <v>14</v>
      </c>
      <c r="F35" s="3" t="s">
        <v>48</v>
      </c>
      <c r="G35" s="3">
        <v>7</v>
      </c>
      <c r="H35" s="3">
        <f t="shared" si="3"/>
        <v>268</v>
      </c>
      <c r="I35" s="3"/>
      <c r="J35" s="3" t="s">
        <v>16</v>
      </c>
    </row>
    <row r="36" spans="1:10" ht="12.75">
      <c r="A36">
        <f t="shared" si="2"/>
        <v>2066</v>
      </c>
      <c r="B36" s="3">
        <v>20</v>
      </c>
      <c r="C36" s="3" t="s">
        <v>64</v>
      </c>
      <c r="D36" s="3">
        <v>4</v>
      </c>
      <c r="E36" s="3">
        <v>14</v>
      </c>
      <c r="F36" s="3" t="s">
        <v>47</v>
      </c>
      <c r="G36" s="3">
        <v>7</v>
      </c>
      <c r="H36" s="3">
        <f t="shared" si="3"/>
        <v>264</v>
      </c>
      <c r="I36" s="3"/>
      <c r="J36" s="3" t="s">
        <v>16</v>
      </c>
    </row>
    <row r="37" spans="1:10" ht="12.75">
      <c r="A37">
        <f>A38+1</f>
        <v>2065</v>
      </c>
      <c r="B37" s="3">
        <v>21</v>
      </c>
      <c r="C37" s="3" t="s">
        <v>36</v>
      </c>
      <c r="D37" s="3">
        <v>4</v>
      </c>
      <c r="E37" s="3">
        <v>13</v>
      </c>
      <c r="F37" s="3" t="s">
        <v>52</v>
      </c>
      <c r="G37" s="3">
        <v>7</v>
      </c>
      <c r="H37" s="3">
        <f t="shared" si="3"/>
        <v>260</v>
      </c>
      <c r="I37" s="3"/>
      <c r="J37" s="3" t="s">
        <v>16</v>
      </c>
    </row>
    <row r="38" spans="1:10" ht="12.75">
      <c r="A38">
        <v>2064</v>
      </c>
      <c r="B38" s="3">
        <v>21</v>
      </c>
      <c r="C38" s="3" t="s">
        <v>64</v>
      </c>
      <c r="D38" s="3">
        <v>4</v>
      </c>
      <c r="E38" s="3">
        <v>13</v>
      </c>
      <c r="F38" s="3" t="s">
        <v>51</v>
      </c>
      <c r="G38" s="3">
        <v>7</v>
      </c>
      <c r="H38" s="3">
        <f>(A38-2000)*4</f>
        <v>256</v>
      </c>
      <c r="I38" s="3"/>
      <c r="J38" s="3" t="s">
        <v>17</v>
      </c>
    </row>
    <row r="39" spans="2:10" ht="12.75">
      <c r="B39" s="3"/>
      <c r="C39" s="3"/>
      <c r="D39" s="3"/>
      <c r="E39" s="3"/>
      <c r="F39" s="3"/>
      <c r="G39" s="3"/>
      <c r="H39" s="3"/>
      <c r="I39" s="3"/>
      <c r="J39" s="3"/>
    </row>
    <row r="40" spans="2:10" ht="12.75">
      <c r="B40" s="3"/>
      <c r="C40" s="3"/>
      <c r="D40" s="3"/>
      <c r="E40" s="3"/>
      <c r="F40" s="3"/>
      <c r="G40" s="3"/>
      <c r="H40" s="3"/>
      <c r="I40" s="3"/>
      <c r="J40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CDFUSER</dc:creator>
  <cp:keywords/>
  <dc:description/>
  <cp:lastModifiedBy>CDFUSER</cp:lastModifiedBy>
  <cp:lastPrinted>1999-02-22T00:00:28Z</cp:lastPrinted>
  <dcterms:created xsi:type="dcterms:W3CDTF">1999-02-14T21:14:19Z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