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<sst xmlns="http://schemas.openxmlformats.org/spreadsheetml/2006/main" count="53" uniqueCount="35">
  <si>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Licenses Won:</t>
  </si>
  <si>
    <t>Market No.</t>
  </si>
  <si>
    <t>Net Bid</t>
  </si>
  <si>
    <t>B117</t>
  </si>
  <si>
    <t>B122</t>
  </si>
  <si>
    <t>B203</t>
  </si>
  <si>
    <t>B215</t>
  </si>
  <si>
    <t>B218</t>
  </si>
  <si>
    <t>B287</t>
  </si>
  <si>
    <t>B317</t>
  </si>
  <si>
    <t>B328</t>
  </si>
  <si>
    <t>B330</t>
  </si>
  <si>
    <t>B335</t>
  </si>
  <si>
    <t>B375</t>
  </si>
  <si>
    <t>B416</t>
  </si>
  <si>
    <t>Total Paid:</t>
  </si>
  <si>
    <t>Defaulted Licenses:</t>
  </si>
  <si>
    <t>Total:</t>
  </si>
  <si>
    <t>Remaining Licenses:</t>
  </si>
  <si>
    <t>Late Fee</t>
  </si>
  <si>
    <t>Less Default</t>
  </si>
  <si>
    <t>Remaining</t>
  </si>
  <si>
    <t>Total Due</t>
  </si>
  <si>
    <t>Total Paid to Date</t>
  </si>
  <si>
    <t>Upfront:</t>
  </si>
  <si>
    <t>1st Down</t>
  </si>
  <si>
    <t>Final</t>
  </si>
  <si>
    <t>Owed Remaining</t>
  </si>
  <si>
    <t>Late Fee Due</t>
  </si>
  <si>
    <t>Total</t>
  </si>
  <si>
    <t>Summary of Deposits</t>
  </si>
  <si>
    <t xml:space="preserve">                     ATTACHMENT A</t>
  </si>
  <si>
    <r>
      <t xml:space="preserve">Final Payment Due
</t>
    </r>
    <r>
      <rPr>
        <sz val="11"/>
        <rFont val="Times New Roman"/>
        <family val="1"/>
      </rPr>
      <t>(</t>
    </r>
    <r>
      <rPr>
        <sz val="10"/>
        <rFont val="Times New Roman"/>
        <family val="1"/>
      </rPr>
      <t>80% of Net High Bid</t>
    </r>
    <r>
      <rPr>
        <sz val="11"/>
        <rFont val="Times New Roman"/>
        <family val="1"/>
      </rPr>
      <t>)</t>
    </r>
  </si>
  <si>
    <r>
      <t xml:space="preserve">Down Payments Due
</t>
    </r>
    <r>
      <rPr>
        <sz val="10"/>
        <rFont val="Times New Roman"/>
        <family val="1"/>
      </rPr>
      <t>(20% of Net High Bid)</t>
    </r>
  </si>
  <si>
    <t>Default Payment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</si>
</sst>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E22" sqref="E22:E26"/>
    </sheetView>
  </sheetViews>
  <sheetFormatPr defaultColWidth="9.140625" defaultRowHeight="12.75"/>
  <cols>
    <col min="1" max="1" width="19.00390625" style="0" bestFit="1" customWidth="1"/>
    <col min="2" max="2" width="11.140625" style="0" bestFit="1" customWidth="1"/>
    <col min="3" max="3" width="20.28125" style="0" customWidth="1"/>
    <col min="4" max="4" width="18.57421875" style="0" bestFit="1" customWidth="1"/>
    <col min="5" max="5" width="12.7109375" style="0" customWidth="1"/>
    <col min="6" max="6" width="17.00390625" style="0" bestFit="1" customWidth="1"/>
  </cols>
  <sheetData>
    <row r="1" spans="1:6" s="11" customFormat="1" ht="13.5" customHeight="1">
      <c r="A1" s="10"/>
      <c r="B1" s="10"/>
      <c r="C1" s="15" t="s">
        <v>31</v>
      </c>
      <c r="D1" s="10"/>
      <c r="E1" s="10"/>
      <c r="F1" s="10"/>
    </row>
    <row r="2" spans="1:6" s="2" customFormat="1" ht="12.75">
      <c r="A2" s="3"/>
      <c r="B2" s="3"/>
      <c r="C2" s="3"/>
      <c r="D2" s="3"/>
      <c r="E2" s="3"/>
      <c r="F2" s="3"/>
    </row>
    <row r="3" spans="1:6" ht="15">
      <c r="A3" s="4" t="s">
        <v>0</v>
      </c>
      <c r="B3" s="5"/>
      <c r="C3" s="5"/>
      <c r="D3" s="5"/>
      <c r="E3" s="5"/>
      <c r="F3" s="5"/>
    </row>
    <row r="4" spans="1:6" ht="30">
      <c r="A4" s="6" t="s">
        <v>1</v>
      </c>
      <c r="B4" s="12" t="s">
        <v>2</v>
      </c>
      <c r="C4" s="13" t="s">
        <v>33</v>
      </c>
      <c r="D4" s="13" t="s">
        <v>32</v>
      </c>
      <c r="E4" s="14" t="s">
        <v>19</v>
      </c>
      <c r="F4" s="5"/>
    </row>
    <row r="5" spans="1:6" ht="15">
      <c r="A5" s="5" t="s">
        <v>3</v>
      </c>
      <c r="B5" s="7">
        <v>79750</v>
      </c>
      <c r="C5" s="7">
        <f aca="true" t="shared" si="0" ref="C5:C16">SUM(B5*0.2)</f>
        <v>15950</v>
      </c>
      <c r="D5" s="7">
        <f aca="true" t="shared" si="1" ref="D5:D16">SUM(B5*0.8)</f>
        <v>63800</v>
      </c>
      <c r="E5" s="7">
        <f>SUM(D5*0.05)</f>
        <v>3190</v>
      </c>
      <c r="F5" s="5"/>
    </row>
    <row r="6" spans="1:6" ht="15">
      <c r="A6" s="5" t="s">
        <v>4</v>
      </c>
      <c r="B6" s="7">
        <v>61050</v>
      </c>
      <c r="C6" s="7">
        <f t="shared" si="0"/>
        <v>12210</v>
      </c>
      <c r="D6" s="7">
        <f t="shared" si="1"/>
        <v>48840</v>
      </c>
      <c r="E6" s="7">
        <f aca="true" t="shared" si="2" ref="E6:E17">SUM(D6*0.05)</f>
        <v>2442</v>
      </c>
      <c r="F6" s="5"/>
    </row>
    <row r="7" spans="1:6" ht="15">
      <c r="A7" s="5" t="s">
        <v>5</v>
      </c>
      <c r="B7" s="7">
        <v>68200</v>
      </c>
      <c r="C7" s="7">
        <f t="shared" si="0"/>
        <v>13640</v>
      </c>
      <c r="D7" s="7">
        <f t="shared" si="1"/>
        <v>54560</v>
      </c>
      <c r="E7" s="7">
        <f t="shared" si="2"/>
        <v>2728</v>
      </c>
      <c r="F7" s="5"/>
    </row>
    <row r="8" spans="1:6" ht="15">
      <c r="A8" s="5" t="s">
        <v>6</v>
      </c>
      <c r="B8" s="7">
        <v>96250</v>
      </c>
      <c r="C8" s="7">
        <f t="shared" si="0"/>
        <v>19250</v>
      </c>
      <c r="D8" s="7">
        <f t="shared" si="1"/>
        <v>77000</v>
      </c>
      <c r="E8" s="7">
        <f t="shared" si="2"/>
        <v>3850</v>
      </c>
      <c r="F8" s="5"/>
    </row>
    <row r="9" spans="1:6" ht="15">
      <c r="A9" s="5" t="s">
        <v>7</v>
      </c>
      <c r="B9" s="7">
        <v>157850</v>
      </c>
      <c r="C9" s="7">
        <f t="shared" si="0"/>
        <v>31570</v>
      </c>
      <c r="D9" s="7">
        <f t="shared" si="1"/>
        <v>126280</v>
      </c>
      <c r="E9" s="7">
        <f t="shared" si="2"/>
        <v>6314</v>
      </c>
      <c r="F9" s="5"/>
    </row>
    <row r="10" spans="1:6" ht="15">
      <c r="A10" s="5" t="s">
        <v>8</v>
      </c>
      <c r="B10" s="7">
        <v>61600</v>
      </c>
      <c r="C10" s="7">
        <f t="shared" si="0"/>
        <v>12320</v>
      </c>
      <c r="D10" s="7">
        <f t="shared" si="1"/>
        <v>49280</v>
      </c>
      <c r="E10" s="7">
        <f t="shared" si="2"/>
        <v>2464</v>
      </c>
      <c r="F10" s="5"/>
    </row>
    <row r="11" spans="1:6" ht="15">
      <c r="A11" s="5" t="s">
        <v>9</v>
      </c>
      <c r="B11" s="7">
        <v>62150</v>
      </c>
      <c r="C11" s="7">
        <f t="shared" si="0"/>
        <v>12430</v>
      </c>
      <c r="D11" s="7">
        <f t="shared" si="1"/>
        <v>49720</v>
      </c>
      <c r="E11" s="7">
        <f t="shared" si="2"/>
        <v>2486</v>
      </c>
      <c r="F11" s="5"/>
    </row>
    <row r="12" spans="1:6" ht="15">
      <c r="A12" s="5" t="s">
        <v>10</v>
      </c>
      <c r="B12" s="7">
        <v>59400</v>
      </c>
      <c r="C12" s="7">
        <f t="shared" si="0"/>
        <v>11880</v>
      </c>
      <c r="D12" s="7">
        <f t="shared" si="1"/>
        <v>47520</v>
      </c>
      <c r="E12" s="7">
        <f t="shared" si="2"/>
        <v>2376</v>
      </c>
      <c r="F12" s="5"/>
    </row>
    <row r="13" spans="1:6" ht="15">
      <c r="A13" s="5" t="s">
        <v>11</v>
      </c>
      <c r="B13" s="7">
        <v>89100</v>
      </c>
      <c r="C13" s="7">
        <f t="shared" si="0"/>
        <v>17820</v>
      </c>
      <c r="D13" s="7">
        <f t="shared" si="1"/>
        <v>71280</v>
      </c>
      <c r="E13" s="7">
        <f t="shared" si="2"/>
        <v>3564</v>
      </c>
      <c r="F13" s="5"/>
    </row>
    <row r="14" spans="1:6" ht="15">
      <c r="A14" s="5" t="s">
        <v>12</v>
      </c>
      <c r="B14" s="7">
        <v>61600</v>
      </c>
      <c r="C14" s="7">
        <f t="shared" si="0"/>
        <v>12320</v>
      </c>
      <c r="D14" s="7">
        <f t="shared" si="1"/>
        <v>49280</v>
      </c>
      <c r="E14" s="7">
        <f t="shared" si="2"/>
        <v>2464</v>
      </c>
      <c r="F14" s="5"/>
    </row>
    <row r="15" spans="1:6" ht="15">
      <c r="A15" s="5" t="s">
        <v>13</v>
      </c>
      <c r="B15" s="7">
        <v>118250</v>
      </c>
      <c r="C15" s="7">
        <f t="shared" si="0"/>
        <v>23650</v>
      </c>
      <c r="D15" s="7">
        <f t="shared" si="1"/>
        <v>94600</v>
      </c>
      <c r="E15" s="7">
        <f t="shared" si="2"/>
        <v>4730</v>
      </c>
      <c r="F15" s="5"/>
    </row>
    <row r="16" spans="1:6" ht="15">
      <c r="A16" s="5" t="s">
        <v>14</v>
      </c>
      <c r="B16" s="7">
        <v>75350</v>
      </c>
      <c r="C16" s="7">
        <f t="shared" si="0"/>
        <v>15070</v>
      </c>
      <c r="D16" s="7">
        <f t="shared" si="1"/>
        <v>60280</v>
      </c>
      <c r="E16" s="7">
        <f t="shared" si="2"/>
        <v>3014</v>
      </c>
      <c r="F16" s="5"/>
    </row>
    <row r="17" spans="1:7" ht="15">
      <c r="A17" s="4" t="s">
        <v>22</v>
      </c>
      <c r="B17" s="7">
        <f>SUM(B5:B16)</f>
        <v>990550</v>
      </c>
      <c r="C17" s="7">
        <f>SUM(C5:C16)</f>
        <v>198110</v>
      </c>
      <c r="D17" s="7">
        <f>SUM(D5:D16)</f>
        <v>792440</v>
      </c>
      <c r="E17" s="7">
        <f t="shared" si="2"/>
        <v>39622</v>
      </c>
      <c r="F17" s="5"/>
      <c r="G17" s="1"/>
    </row>
    <row r="18" spans="1:6" ht="15">
      <c r="A18" s="5"/>
      <c r="B18" s="8"/>
      <c r="C18" s="8"/>
      <c r="D18" s="5"/>
      <c r="E18" s="5"/>
      <c r="F18" s="8"/>
    </row>
    <row r="19" spans="1:6" ht="15">
      <c r="A19" s="4" t="s">
        <v>15</v>
      </c>
      <c r="B19" s="5"/>
      <c r="C19" s="7">
        <v>198110</v>
      </c>
      <c r="D19" s="7">
        <v>396220</v>
      </c>
      <c r="E19" s="7">
        <v>39622</v>
      </c>
      <c r="F19" s="9">
        <f>SUM(C19:E19)</f>
        <v>633952</v>
      </c>
    </row>
    <row r="20" spans="1:6" ht="15">
      <c r="A20" s="5"/>
      <c r="B20" s="5"/>
      <c r="C20" s="5"/>
      <c r="D20" s="7"/>
      <c r="E20" s="7"/>
      <c r="F20" s="7"/>
    </row>
    <row r="21" spans="1:6" ht="15">
      <c r="A21" s="4" t="s">
        <v>16</v>
      </c>
      <c r="B21" s="12" t="s">
        <v>2</v>
      </c>
      <c r="C21" s="14" t="s">
        <v>34</v>
      </c>
      <c r="D21" s="5"/>
      <c r="E21" s="5"/>
      <c r="F21" s="5"/>
    </row>
    <row r="22" spans="1:6" ht="15">
      <c r="A22" s="5" t="s">
        <v>4</v>
      </c>
      <c r="B22" s="7">
        <v>61050</v>
      </c>
      <c r="C22" s="7">
        <f>SUM(B22*0.03)</f>
        <v>1831.5</v>
      </c>
      <c r="D22" s="7"/>
      <c r="E22" s="7">
        <f>SUM(E6)</f>
        <v>2442</v>
      </c>
      <c r="F22" s="5"/>
    </row>
    <row r="23" spans="1:6" ht="15">
      <c r="A23" s="5" t="s">
        <v>7</v>
      </c>
      <c r="B23" s="7">
        <v>157850</v>
      </c>
      <c r="C23" s="7">
        <f>SUM(B23*0.03)</f>
        <v>4735.5</v>
      </c>
      <c r="D23" s="7"/>
      <c r="E23" s="7">
        <f>SUM(E9)</f>
        <v>6314</v>
      </c>
      <c r="F23" s="5"/>
    </row>
    <row r="24" spans="1:6" ht="15">
      <c r="A24" s="5" t="s">
        <v>12</v>
      </c>
      <c r="B24" s="7">
        <v>61600</v>
      </c>
      <c r="C24" s="7">
        <f>SUM(B24*0.03)</f>
        <v>1848</v>
      </c>
      <c r="D24" s="7"/>
      <c r="E24" s="7">
        <f>SUM(E14)</f>
        <v>2464</v>
      </c>
      <c r="F24" s="5"/>
    </row>
    <row r="25" spans="1:6" ht="15">
      <c r="A25" s="5" t="s">
        <v>13</v>
      </c>
      <c r="B25" s="7">
        <v>118250</v>
      </c>
      <c r="C25" s="7">
        <f>SUM(B25*0.03)</f>
        <v>3547.5</v>
      </c>
      <c r="D25" s="7"/>
      <c r="E25" s="7">
        <f>SUM(E15)</f>
        <v>4730</v>
      </c>
      <c r="F25" s="5"/>
    </row>
    <row r="26" spans="1:6" ht="15">
      <c r="A26" s="4" t="s">
        <v>29</v>
      </c>
      <c r="B26" s="7">
        <f>SUM(B22:B25)</f>
        <v>398750</v>
      </c>
      <c r="C26" s="7">
        <f>SUM(C22:C25)</f>
        <v>11962.5</v>
      </c>
      <c r="D26" s="7"/>
      <c r="E26" s="7">
        <f>SUM(E22:E25)</f>
        <v>15950</v>
      </c>
      <c r="F26" s="7"/>
    </row>
    <row r="27" spans="1:6" ht="15">
      <c r="A27" s="5"/>
      <c r="B27" s="5"/>
      <c r="C27" s="5"/>
      <c r="D27" s="5"/>
      <c r="E27" s="5"/>
      <c r="F27" s="5"/>
    </row>
    <row r="28" spans="1:6" ht="15">
      <c r="A28" s="4" t="s">
        <v>18</v>
      </c>
      <c r="B28" s="12" t="s">
        <v>2</v>
      </c>
      <c r="C28" s="14" t="s">
        <v>19</v>
      </c>
      <c r="D28" s="5"/>
      <c r="E28" s="5"/>
      <c r="F28" s="5"/>
    </row>
    <row r="29" spans="1:6" ht="15">
      <c r="A29" s="5" t="s">
        <v>3</v>
      </c>
      <c r="B29" s="7">
        <v>79750</v>
      </c>
      <c r="C29" s="7">
        <f>SUM(E5)</f>
        <v>3190</v>
      </c>
      <c r="D29" s="7"/>
      <c r="E29" s="7"/>
      <c r="F29" s="5"/>
    </row>
    <row r="30" spans="1:6" ht="15">
      <c r="A30" s="5" t="s">
        <v>5</v>
      </c>
      <c r="B30" s="7">
        <v>68200</v>
      </c>
      <c r="C30" s="7">
        <f>SUM(E7)</f>
        <v>2728</v>
      </c>
      <c r="D30" s="7"/>
      <c r="E30" s="7"/>
      <c r="F30" s="5"/>
    </row>
    <row r="31" spans="1:6" ht="15">
      <c r="A31" s="5" t="s">
        <v>6</v>
      </c>
      <c r="B31" s="7">
        <v>96250</v>
      </c>
      <c r="C31" s="7">
        <f>SUM(E8)</f>
        <v>3850</v>
      </c>
      <c r="D31" s="7"/>
      <c r="E31" s="7"/>
      <c r="F31" s="5"/>
    </row>
    <row r="32" spans="1:6" ht="15">
      <c r="A32" s="5" t="s">
        <v>8</v>
      </c>
      <c r="B32" s="7">
        <v>61600</v>
      </c>
      <c r="C32" s="7">
        <f>SUM(E10)</f>
        <v>2464</v>
      </c>
      <c r="D32" s="7"/>
      <c r="E32" s="7"/>
      <c r="F32" s="5"/>
    </row>
    <row r="33" spans="1:6" ht="15">
      <c r="A33" s="5" t="s">
        <v>9</v>
      </c>
      <c r="B33" s="7">
        <v>62150</v>
      </c>
      <c r="C33" s="7">
        <f>SUM(E11)</f>
        <v>2486</v>
      </c>
      <c r="D33" s="7"/>
      <c r="E33" s="7"/>
      <c r="F33" s="5"/>
    </row>
    <row r="34" spans="1:6" ht="15">
      <c r="A34" s="5" t="s">
        <v>10</v>
      </c>
      <c r="B34" s="7">
        <v>59400</v>
      </c>
      <c r="C34" s="7">
        <f>SUM(E12)</f>
        <v>2376</v>
      </c>
      <c r="D34" s="7"/>
      <c r="E34" s="7"/>
      <c r="F34" s="5"/>
    </row>
    <row r="35" spans="1:6" ht="15">
      <c r="A35" s="5" t="s">
        <v>11</v>
      </c>
      <c r="B35" s="7">
        <v>89100</v>
      </c>
      <c r="C35" s="7">
        <f>SUM(E13)</f>
        <v>3564</v>
      </c>
      <c r="D35" s="7"/>
      <c r="E35" s="7"/>
      <c r="F35" s="5"/>
    </row>
    <row r="36" spans="1:6" ht="15">
      <c r="A36" s="5" t="s">
        <v>14</v>
      </c>
      <c r="B36" s="7">
        <v>75350</v>
      </c>
      <c r="C36" s="7">
        <f>SUM(E16)</f>
        <v>3014</v>
      </c>
      <c r="D36" s="7"/>
      <c r="E36" s="7">
        <v>39622</v>
      </c>
      <c r="F36" s="5"/>
    </row>
    <row r="37" spans="1:6" ht="15">
      <c r="A37" s="4" t="s">
        <v>17</v>
      </c>
      <c r="B37" s="7">
        <v>591800</v>
      </c>
      <c r="C37" s="7">
        <f>SUM(C29:C36)</f>
        <v>23672</v>
      </c>
      <c r="D37" s="7"/>
      <c r="E37" s="7">
        <v>23672</v>
      </c>
      <c r="F37" s="7"/>
    </row>
    <row r="38" spans="1:6" ht="15">
      <c r="A38" s="5"/>
      <c r="B38" s="7"/>
      <c r="C38" s="7"/>
      <c r="D38" s="7"/>
      <c r="E38" s="7">
        <f>SUM(E36-E37)</f>
        <v>15950</v>
      </c>
      <c r="F38" s="7"/>
    </row>
    <row r="39" spans="1:6" ht="15">
      <c r="A39" s="4" t="s">
        <v>30</v>
      </c>
      <c r="B39" s="7"/>
      <c r="C39" s="7"/>
      <c r="D39" s="7"/>
      <c r="E39" s="7"/>
      <c r="F39" s="7"/>
    </row>
    <row r="40" spans="1:6" ht="15">
      <c r="A40" s="5" t="s">
        <v>24</v>
      </c>
      <c r="B40" s="7">
        <v>125000</v>
      </c>
      <c r="C40" s="7"/>
      <c r="D40" s="7"/>
      <c r="E40" s="7"/>
      <c r="F40" s="7"/>
    </row>
    <row r="41" spans="1:6" ht="15">
      <c r="A41" s="5" t="s">
        <v>25</v>
      </c>
      <c r="B41" s="7">
        <v>73110</v>
      </c>
      <c r="C41" s="7"/>
      <c r="D41" s="7"/>
      <c r="E41" s="7"/>
      <c r="F41" s="7"/>
    </row>
    <row r="42" spans="1:6" ht="15">
      <c r="A42" s="5" t="s">
        <v>26</v>
      </c>
      <c r="B42" s="7">
        <v>171220</v>
      </c>
      <c r="C42" s="7"/>
      <c r="D42" s="7"/>
      <c r="E42" s="7"/>
      <c r="F42" s="7"/>
    </row>
    <row r="43" spans="1:6" ht="15">
      <c r="A43" s="5" t="s">
        <v>26</v>
      </c>
      <c r="B43" s="7">
        <v>225000</v>
      </c>
      <c r="C43" s="7"/>
      <c r="D43" s="7"/>
      <c r="E43" s="7"/>
      <c r="F43" s="7"/>
    </row>
    <row r="44" spans="1:6" ht="15">
      <c r="A44" s="5" t="s">
        <v>19</v>
      </c>
      <c r="B44" s="7">
        <v>39622</v>
      </c>
      <c r="C44" s="7"/>
      <c r="D44" s="7"/>
      <c r="E44" s="7"/>
      <c r="F44" s="7"/>
    </row>
    <row r="45" spans="1:6" ht="15">
      <c r="A45" s="5" t="s">
        <v>23</v>
      </c>
      <c r="B45" s="7">
        <f>SUM(F19)</f>
        <v>633952</v>
      </c>
      <c r="C45" s="7"/>
      <c r="D45" s="5"/>
      <c r="E45" s="5"/>
      <c r="F45" s="5"/>
    </row>
    <row r="46" spans="1:6" ht="15">
      <c r="A46" s="5" t="s">
        <v>20</v>
      </c>
      <c r="B46" s="7">
        <f>SUM(C26)</f>
        <v>11962.5</v>
      </c>
      <c r="C46" s="5"/>
      <c r="D46" s="5"/>
      <c r="E46" s="5"/>
      <c r="F46" s="7"/>
    </row>
    <row r="47" spans="1:6" ht="15">
      <c r="A47" s="5" t="s">
        <v>21</v>
      </c>
      <c r="B47" s="7">
        <f>SUM(B45-B46)</f>
        <v>621989.5</v>
      </c>
      <c r="C47" s="9"/>
      <c r="D47" s="5"/>
      <c r="E47" s="5"/>
      <c r="F47" s="5"/>
    </row>
    <row r="48" spans="1:6" ht="15">
      <c r="A48" s="5"/>
      <c r="B48" s="7"/>
      <c r="C48" s="5"/>
      <c r="D48" s="5"/>
      <c r="E48" s="5"/>
      <c r="F48" s="5"/>
    </row>
    <row r="49" spans="1:6" ht="15">
      <c r="A49" s="4" t="s">
        <v>27</v>
      </c>
      <c r="B49" s="7">
        <f>SUM(B37)</f>
        <v>591800</v>
      </c>
      <c r="C49" s="9"/>
      <c r="D49" s="5"/>
      <c r="E49" s="5"/>
      <c r="F49" s="5"/>
    </row>
    <row r="50" spans="1:6" ht="15">
      <c r="A50" s="4" t="s">
        <v>28</v>
      </c>
      <c r="B50" s="7">
        <f>SUM(C37)</f>
        <v>23672</v>
      </c>
      <c r="C50" s="7"/>
      <c r="D50" s="5"/>
      <c r="E50" s="5"/>
      <c r="F50" s="5"/>
    </row>
    <row r="51" spans="1:6" ht="15">
      <c r="A51" s="5"/>
      <c r="B51" s="7">
        <f>SUM(B49:B50)</f>
        <v>615472</v>
      </c>
      <c r="C51" s="7"/>
      <c r="D51" s="5"/>
      <c r="E51" s="5"/>
      <c r="F51" s="5"/>
    </row>
    <row r="52" spans="1:6" ht="15">
      <c r="A52" s="5"/>
      <c r="B52" s="5"/>
      <c r="C52" s="5"/>
      <c r="D52" s="5"/>
      <c r="E52" s="5"/>
      <c r="F52" s="5"/>
    </row>
    <row r="53" spans="1:6" ht="15">
      <c r="A53" s="4" t="s">
        <v>21</v>
      </c>
      <c r="B53" s="7">
        <f>SUM(B47-B51)</f>
        <v>6517.5</v>
      </c>
      <c r="C53" s="5"/>
      <c r="D53" s="5"/>
      <c r="E53" s="5"/>
      <c r="F53" s="5"/>
    </row>
  </sheetData>
  <printOptions horizontalCentered="1"/>
  <pageMargins left="0.75" right="0.75" top="1" bottom="1" header="0.5" footer="0.5"/>
  <pageSetup horizontalDpi="300" verticalDpi="300" orientation="portrait" scale="80" r:id="rId1"/>
  <headerFooter alignWithMargins="0">
    <oddFooter>&amp;CA-&amp;P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cookmeyer</dc:creator>
  <cp:keywords/>
  <dc:description/>
  <cp:lastModifiedBy>jeff Crooks</cp:lastModifiedBy>
  <cp:lastPrinted>2000-03-09T20:22:35Z</cp:lastPrinted>
  <dcterms:created xsi:type="dcterms:W3CDTF">2000-03-09T15:55:00Z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