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38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<sst xmlns="http://schemas.openxmlformats.org/spreadsheetml/2006/main" count="47" uniqueCount="27">
  <si>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 xml:space="preserve"> House Districts where Winners Received 55% of the Vote or Less</t>
  </si>
  <si>
    <t>(no of districts =45)</t>
  </si>
  <si>
    <t>(no of districts =59)</t>
  </si>
  <si>
    <t>(no of districts =48)</t>
  </si>
  <si>
    <t>(no of districts =104)</t>
  </si>
  <si>
    <t>(no of districts = 96)</t>
  </si>
  <si>
    <t>Number of</t>
  </si>
  <si>
    <t>Median</t>
  </si>
  <si>
    <t>Candidates</t>
  </si>
  <si>
    <t>Disbursements</t>
  </si>
  <si>
    <t>Dem Incumbents who Won</t>
  </si>
  <si>
    <t>Rep Challengers who Lost</t>
  </si>
  <si>
    <t>Dem Incumbents who Lost</t>
  </si>
  <si>
    <t>Rep Challengers who Won</t>
  </si>
  <si>
    <t>Dem Open who Won</t>
  </si>
  <si>
    <t>Rep Open who Lost</t>
  </si>
  <si>
    <t>Rep Open who Won</t>
  </si>
  <si>
    <t>Dem Open who Lost</t>
  </si>
  <si>
    <t>Rep Incumbents who Won</t>
  </si>
  <si>
    <t>Dem Challengers who Lost</t>
  </si>
  <si>
    <t>Rep Incumbents who Lost</t>
  </si>
  <si>
    <t>Dem Challengers who Won</t>
  </si>
  <si>
    <t xml:space="preserve">    </t>
  </si>
  <si>
    <t>(no of districts =30)</t>
  </si>
  <si>
    <t xml:space="preserve">   In 2004, two Republican incumbents in Texas defeated Democratic incumbents due to redistricting.  These are not included</t>
  </si>
  <si>
    <t>Does not include districts where incumbent lost in primary</t>
  </si>
  <si>
    <t>Note: In 2002, one Democrat and two Republican incumbents who won, ran against other incumbents due to reapportionment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</si>
</sst>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5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5" fontId="0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1" sqref="N1:O16384"/>
    </sheetView>
  </sheetViews>
  <sheetFormatPr defaultColWidth="9.140625" defaultRowHeight="12.75"/>
  <cols>
    <col min="1" max="1" width="22.28125" style="0" bestFit="1" customWidth="1"/>
    <col min="2" max="2" width="10.421875" style="0" customWidth="1"/>
    <col min="3" max="3" width="12.7109375" style="16" bestFit="1" customWidth="1"/>
    <col min="5" max="5" width="12.7109375" style="0" bestFit="1" customWidth="1"/>
    <col min="7" max="7" width="12.7109375" style="0" bestFit="1" customWidth="1"/>
    <col min="9" max="9" width="12.7109375" style="0" bestFit="1" customWidth="1"/>
    <col min="11" max="11" width="12.7109375" style="0" bestFit="1" customWidth="1"/>
    <col min="13" max="13" width="12.7109375" style="0" bestFit="1" customWidth="1"/>
    <col min="15" max="15" width="12.7109375" style="0" bestFit="1" customWidth="1"/>
  </cols>
  <sheetData>
    <row r="1" spans="1:15" ht="12.75">
      <c r="A1" s="1"/>
      <c r="B1" s="1"/>
      <c r="C1" s="2"/>
      <c r="D1" s="1"/>
      <c r="E1" s="2"/>
      <c r="F1" s="1" t="s">
        <v>0</v>
      </c>
      <c r="G1" s="1"/>
      <c r="I1" s="3"/>
      <c r="J1" s="1"/>
      <c r="K1" s="3"/>
      <c r="L1" s="1"/>
      <c r="M1" s="3"/>
      <c r="N1" s="1"/>
      <c r="O1" s="1"/>
    </row>
    <row r="2" spans="1:15" ht="12.75">
      <c r="A2" s="1"/>
      <c r="B2" s="1"/>
      <c r="C2" s="2"/>
      <c r="D2" s="1"/>
      <c r="E2" s="2"/>
      <c r="F2" s="1"/>
      <c r="G2" s="1"/>
      <c r="H2" s="1"/>
      <c r="I2" s="1"/>
      <c r="J2" s="1"/>
      <c r="K2" s="3"/>
      <c r="L2" s="1"/>
      <c r="M2" s="3"/>
      <c r="N2" s="1"/>
      <c r="O2" s="3"/>
    </row>
    <row r="3" spans="1:15" ht="12.75">
      <c r="A3" s="4"/>
      <c r="B3" s="4"/>
      <c r="C3" s="17">
        <v>2004</v>
      </c>
      <c r="D3" s="4"/>
      <c r="E3" s="5">
        <v>2002</v>
      </c>
      <c r="F3" s="4"/>
      <c r="G3" s="6">
        <v>2000</v>
      </c>
      <c r="H3" s="4"/>
      <c r="I3" s="6">
        <v>1998</v>
      </c>
      <c r="J3" s="4"/>
      <c r="K3" s="5">
        <v>1996</v>
      </c>
      <c r="L3" s="4"/>
      <c r="M3" s="5">
        <v>1994</v>
      </c>
      <c r="N3" s="4"/>
      <c r="O3" s="7"/>
    </row>
    <row r="4" spans="1:15" ht="12.75">
      <c r="A4" s="1"/>
      <c r="B4" s="1" t="s">
        <v>23</v>
      </c>
      <c r="C4" s="8"/>
      <c r="D4" s="1" t="s">
        <v>1</v>
      </c>
      <c r="E4" s="8"/>
      <c r="F4" s="1" t="s">
        <v>2</v>
      </c>
      <c r="G4" s="9"/>
      <c r="H4" s="1" t="s">
        <v>3</v>
      </c>
      <c r="I4" s="9"/>
      <c r="J4" s="1" t="s">
        <v>4</v>
      </c>
      <c r="K4" s="10"/>
      <c r="L4" s="1" t="s">
        <v>5</v>
      </c>
      <c r="M4" s="10"/>
      <c r="N4" s="1"/>
      <c r="O4" s="3"/>
    </row>
    <row r="5" spans="1:15" ht="12.75">
      <c r="A5" s="1"/>
      <c r="B5" s="11" t="s">
        <v>6</v>
      </c>
      <c r="C5" s="12" t="s">
        <v>7</v>
      </c>
      <c r="D5" s="11" t="s">
        <v>6</v>
      </c>
      <c r="E5" s="12" t="s">
        <v>7</v>
      </c>
      <c r="F5" s="11" t="s">
        <v>6</v>
      </c>
      <c r="G5" s="13" t="s">
        <v>7</v>
      </c>
      <c r="H5" s="11" t="s">
        <v>6</v>
      </c>
      <c r="I5" s="13" t="s">
        <v>7</v>
      </c>
      <c r="J5" s="11" t="s">
        <v>6</v>
      </c>
      <c r="K5" s="13" t="s">
        <v>7</v>
      </c>
      <c r="L5" s="11" t="s">
        <v>6</v>
      </c>
      <c r="M5" s="13" t="s">
        <v>7</v>
      </c>
      <c r="N5" s="11"/>
      <c r="O5" s="14"/>
    </row>
    <row r="6" spans="1:15" ht="12.75">
      <c r="A6" s="1"/>
      <c r="B6" s="11" t="s">
        <v>8</v>
      </c>
      <c r="C6" s="12" t="s">
        <v>9</v>
      </c>
      <c r="D6" s="11" t="s">
        <v>8</v>
      </c>
      <c r="E6" s="12" t="s">
        <v>9</v>
      </c>
      <c r="F6" s="11" t="s">
        <v>8</v>
      </c>
      <c r="G6" s="13" t="s">
        <v>9</v>
      </c>
      <c r="H6" s="11" t="s">
        <v>8</v>
      </c>
      <c r="I6" s="13" t="s">
        <v>9</v>
      </c>
      <c r="J6" s="11" t="s">
        <v>8</v>
      </c>
      <c r="K6" s="13" t="s">
        <v>9</v>
      </c>
      <c r="L6" s="11" t="s">
        <v>8</v>
      </c>
      <c r="M6" s="13" t="s">
        <v>9</v>
      </c>
      <c r="N6" s="11"/>
      <c r="O6" s="14"/>
    </row>
    <row r="7" spans="1:15" ht="12.75">
      <c r="A7" s="1"/>
      <c r="B7" s="1"/>
      <c r="C7" s="8"/>
      <c r="D7" s="1"/>
      <c r="E7" s="8"/>
      <c r="F7" s="1"/>
      <c r="G7" s="9"/>
      <c r="H7" s="1"/>
      <c r="I7" s="9"/>
      <c r="J7" s="1"/>
      <c r="K7" s="10"/>
      <c r="L7" s="1"/>
      <c r="M7" s="10"/>
      <c r="N7" s="1"/>
      <c r="O7" s="3"/>
    </row>
    <row r="8" spans="1:15" ht="12.75">
      <c r="A8" s="1" t="s">
        <v>10</v>
      </c>
      <c r="B8" s="1">
        <v>6</v>
      </c>
      <c r="C8" s="8">
        <f>(1649488+2013586)/2</f>
        <v>1831537</v>
      </c>
      <c r="D8" s="1">
        <v>14</v>
      </c>
      <c r="E8" s="8">
        <f>(1528900+1522455)/2</f>
        <v>1525677.5</v>
      </c>
      <c r="F8" s="1">
        <v>20</v>
      </c>
      <c r="G8" s="8">
        <f>(1464709+1505283)/2</f>
        <v>1484996</v>
      </c>
      <c r="H8" s="1">
        <v>11</v>
      </c>
      <c r="I8" s="8">
        <v>977186</v>
      </c>
      <c r="J8" s="1">
        <v>19</v>
      </c>
      <c r="K8" s="10">
        <v>847100</v>
      </c>
      <c r="L8" s="1">
        <v>40</v>
      </c>
      <c r="M8" s="10">
        <v>642111</v>
      </c>
      <c r="N8" s="1"/>
      <c r="O8" s="3"/>
    </row>
    <row r="9" spans="1:15" ht="12.75">
      <c r="A9" s="1" t="s">
        <v>11</v>
      </c>
      <c r="B9" s="1">
        <v>6</v>
      </c>
      <c r="C9" s="8">
        <f>(960885+1190766)/2</f>
        <v>1075825.5</v>
      </c>
      <c r="D9" s="1">
        <v>14</v>
      </c>
      <c r="E9" s="8">
        <f>(981165+1048833)/2</f>
        <v>1014999</v>
      </c>
      <c r="F9" s="1">
        <v>20</v>
      </c>
      <c r="G9" s="8">
        <f>(858401+947968)/2</f>
        <v>903184.5</v>
      </c>
      <c r="H9" s="1">
        <v>11</v>
      </c>
      <c r="I9" s="8">
        <v>568522</v>
      </c>
      <c r="J9" s="1">
        <v>19</v>
      </c>
      <c r="K9" s="10">
        <v>405646</v>
      </c>
      <c r="L9" s="1">
        <v>40</v>
      </c>
      <c r="M9" s="10">
        <v>312149</v>
      </c>
      <c r="N9" s="1"/>
      <c r="O9" s="3"/>
    </row>
    <row r="10" spans="1:15" ht="12.75">
      <c r="A10" s="1"/>
      <c r="B10" s="1"/>
      <c r="C10" s="8"/>
      <c r="D10" s="1"/>
      <c r="E10" s="8"/>
      <c r="F10" s="1"/>
      <c r="G10" s="8"/>
      <c r="H10" s="1"/>
      <c r="I10" s="8"/>
      <c r="J10" s="1"/>
      <c r="K10" s="10"/>
      <c r="L10" s="1"/>
      <c r="M10" s="10"/>
      <c r="N10" s="1"/>
      <c r="O10" s="3"/>
    </row>
    <row r="11" spans="1:15" ht="12.75">
      <c r="A11" s="1" t="s">
        <v>12</v>
      </c>
      <c r="B11" s="1">
        <v>1</v>
      </c>
      <c r="C11" s="8">
        <v>1425409</v>
      </c>
      <c r="D11" s="1">
        <v>2</v>
      </c>
      <c r="E11" s="8">
        <f>(1866454+2257514)/2</f>
        <v>2061984</v>
      </c>
      <c r="F11" s="1">
        <v>2</v>
      </c>
      <c r="G11" s="8">
        <f>(1784678+829212)/2</f>
        <v>1306945</v>
      </c>
      <c r="H11" s="1">
        <v>1</v>
      </c>
      <c r="I11" s="8">
        <v>847787</v>
      </c>
      <c r="J11" s="1">
        <v>3</v>
      </c>
      <c r="K11" s="10">
        <v>705716</v>
      </c>
      <c r="L11" s="1">
        <v>28</v>
      </c>
      <c r="M11" s="10">
        <v>912924</v>
      </c>
      <c r="N11" s="1"/>
      <c r="O11" s="3"/>
    </row>
    <row r="12" spans="1:15" ht="12.75">
      <c r="A12" s="1" t="s">
        <v>13</v>
      </c>
      <c r="B12" s="1">
        <v>1</v>
      </c>
      <c r="C12" s="8">
        <v>1507373</v>
      </c>
      <c r="D12" s="1">
        <v>2</v>
      </c>
      <c r="E12" s="8">
        <f>(876072+1475510)/2</f>
        <v>1175791</v>
      </c>
      <c r="F12" s="1">
        <v>2</v>
      </c>
      <c r="G12" s="8">
        <f>(1023202+888712)/2</f>
        <v>955957</v>
      </c>
      <c r="H12" s="1">
        <v>1</v>
      </c>
      <c r="I12" s="8">
        <v>822511</v>
      </c>
      <c r="J12" s="1">
        <v>3</v>
      </c>
      <c r="K12" s="10">
        <v>1164134</v>
      </c>
      <c r="L12" s="1">
        <v>28</v>
      </c>
      <c r="M12" s="10">
        <v>574837</v>
      </c>
      <c r="N12" s="1"/>
      <c r="O12" s="3"/>
    </row>
    <row r="13" spans="1:15" ht="12.75">
      <c r="A13" s="1"/>
      <c r="B13" s="1"/>
      <c r="C13" s="8"/>
      <c r="D13" s="1"/>
      <c r="E13" s="8"/>
      <c r="F13" s="1"/>
      <c r="G13" s="8"/>
      <c r="H13" s="1"/>
      <c r="I13" s="8"/>
      <c r="J13" s="1"/>
      <c r="K13" s="10"/>
      <c r="L13" s="1"/>
      <c r="M13" s="10"/>
      <c r="N13" s="1"/>
      <c r="O13" s="3"/>
    </row>
    <row r="14" spans="1:15" ht="12.75">
      <c r="A14" s="1" t="s">
        <v>14</v>
      </c>
      <c r="B14" s="1">
        <v>5</v>
      </c>
      <c r="C14" s="8">
        <f>1484284</f>
        <v>1484284</v>
      </c>
      <c r="D14" s="1">
        <v>8</v>
      </c>
      <c r="E14" s="8">
        <f>(1043814+1054517)/2</f>
        <v>1049165.5</v>
      </c>
      <c r="F14" s="1">
        <v>5</v>
      </c>
      <c r="G14" s="8">
        <v>1052114</v>
      </c>
      <c r="H14" s="1">
        <v>8</v>
      </c>
      <c r="I14" s="8">
        <f>(1067404+1198996)/2</f>
        <v>1133200</v>
      </c>
      <c r="J14" s="1">
        <v>12</v>
      </c>
      <c r="K14" s="10">
        <v>782348</v>
      </c>
      <c r="L14" s="1">
        <v>8</v>
      </c>
      <c r="M14" s="10">
        <v>568387</v>
      </c>
      <c r="N14" s="1"/>
      <c r="O14" s="3"/>
    </row>
    <row r="15" spans="1:15" ht="12.75">
      <c r="A15" s="1" t="s">
        <v>15</v>
      </c>
      <c r="B15" s="1">
        <v>5</v>
      </c>
      <c r="C15" s="8">
        <v>1545816</v>
      </c>
      <c r="D15" s="1">
        <v>8</v>
      </c>
      <c r="E15" s="8">
        <f>(891687+1049175)/2</f>
        <v>970431</v>
      </c>
      <c r="F15" s="1">
        <v>5</v>
      </c>
      <c r="G15" s="8">
        <v>998886</v>
      </c>
      <c r="H15" s="1">
        <v>8</v>
      </c>
      <c r="I15" s="8">
        <f>(865248+871544)/2</f>
        <v>868396</v>
      </c>
      <c r="J15" s="1">
        <v>12</v>
      </c>
      <c r="K15" s="10">
        <v>576840</v>
      </c>
      <c r="L15" s="1">
        <v>8</v>
      </c>
      <c r="M15" s="10">
        <v>388219</v>
      </c>
      <c r="N15" s="1"/>
      <c r="O15" s="3"/>
    </row>
    <row r="16" spans="1:15" ht="12.75">
      <c r="A16" s="1"/>
      <c r="B16" s="1"/>
      <c r="C16" s="8"/>
      <c r="D16" s="1"/>
      <c r="E16" s="8"/>
      <c r="F16" s="1"/>
      <c r="G16" s="8"/>
      <c r="H16" s="1"/>
      <c r="I16" s="8"/>
      <c r="J16" s="1"/>
      <c r="K16" s="10"/>
      <c r="L16" s="1"/>
      <c r="M16" s="10"/>
      <c r="N16" s="1"/>
      <c r="O16" s="3"/>
    </row>
    <row r="17" spans="1:15" ht="12.75">
      <c r="A17" s="1" t="s">
        <v>16</v>
      </c>
      <c r="B17" s="1">
        <v>4</v>
      </c>
      <c r="C17" s="8">
        <f>(1160067+1547204)/2</f>
        <v>1353635.5</v>
      </c>
      <c r="D17" s="1">
        <v>10</v>
      </c>
      <c r="E17" s="8">
        <f>(1621525+1534777)/2</f>
        <v>1578151</v>
      </c>
      <c r="F17" s="1">
        <v>12</v>
      </c>
      <c r="G17" s="8">
        <f>(1506496+1976258)/2</f>
        <v>1741377</v>
      </c>
      <c r="H17" s="1">
        <v>7</v>
      </c>
      <c r="I17" s="8">
        <v>1128527</v>
      </c>
      <c r="J17" s="1">
        <v>11</v>
      </c>
      <c r="K17" s="10">
        <v>712199</v>
      </c>
      <c r="L17" s="1">
        <v>13</v>
      </c>
      <c r="M17" s="10">
        <v>439543</v>
      </c>
      <c r="N17" s="1"/>
      <c r="O17" s="3"/>
    </row>
    <row r="18" spans="1:15" ht="12.75">
      <c r="A18" s="1" t="s">
        <v>17</v>
      </c>
      <c r="B18" s="1">
        <v>4</v>
      </c>
      <c r="C18" s="8">
        <f>(957308+1427239)/2</f>
        <v>1192273.5</v>
      </c>
      <c r="D18" s="1">
        <v>10</v>
      </c>
      <c r="E18" s="8">
        <f>(985881+1135632)/2</f>
        <v>1060756.5</v>
      </c>
      <c r="F18" s="1">
        <v>12</v>
      </c>
      <c r="G18" s="8">
        <f>(1295146+1657249)/2</f>
        <v>1476197.5</v>
      </c>
      <c r="H18" s="1">
        <v>7</v>
      </c>
      <c r="I18" s="8">
        <v>640989</v>
      </c>
      <c r="J18" s="1">
        <v>11</v>
      </c>
      <c r="K18" s="10">
        <v>748108</v>
      </c>
      <c r="L18" s="1">
        <v>13</v>
      </c>
      <c r="M18" s="10">
        <v>482141</v>
      </c>
      <c r="N18" s="1"/>
      <c r="O18" s="3"/>
    </row>
    <row r="19" spans="1:15" ht="12.75">
      <c r="A19" s="1"/>
      <c r="B19" s="1"/>
      <c r="C19" s="8"/>
      <c r="D19" s="1"/>
      <c r="E19" s="8"/>
      <c r="F19" s="1"/>
      <c r="G19" s="8"/>
      <c r="H19" s="1"/>
      <c r="I19" s="8"/>
      <c r="J19" s="1"/>
      <c r="K19" s="10"/>
      <c r="L19" s="1"/>
      <c r="M19" s="10"/>
      <c r="N19" s="1"/>
      <c r="O19" s="3"/>
    </row>
    <row r="20" spans="1:15" ht="12.75">
      <c r="A20" s="1" t="s">
        <v>18</v>
      </c>
      <c r="B20" s="1">
        <v>12</v>
      </c>
      <c r="C20" s="8">
        <f>(2234795+2311413)/2</f>
        <v>2273104</v>
      </c>
      <c r="D20" s="1">
        <v>9</v>
      </c>
      <c r="E20" s="8">
        <v>2121554</v>
      </c>
      <c r="F20" s="1">
        <v>16</v>
      </c>
      <c r="G20" s="8">
        <f>(1112929+1140844)/2</f>
        <v>1126886.5</v>
      </c>
      <c r="H20" s="1">
        <v>16</v>
      </c>
      <c r="I20" s="8">
        <f>(1029565+1092318)/2</f>
        <v>1060941.5</v>
      </c>
      <c r="J20" s="1">
        <v>38</v>
      </c>
      <c r="K20" s="10">
        <v>918251</v>
      </c>
      <c r="L20" s="1">
        <v>7</v>
      </c>
      <c r="M20" s="10">
        <v>740824</v>
      </c>
      <c r="N20" s="1"/>
      <c r="O20" s="3"/>
    </row>
    <row r="21" spans="1:15" ht="12.75">
      <c r="A21" s="1" t="s">
        <v>19</v>
      </c>
      <c r="B21" s="1">
        <v>12</v>
      </c>
      <c r="C21" s="8">
        <f>(1200346+1489941)/2</f>
        <v>1345143.5</v>
      </c>
      <c r="D21" s="1">
        <v>9</v>
      </c>
      <c r="E21" s="8">
        <v>1223489</v>
      </c>
      <c r="F21" s="1">
        <v>16</v>
      </c>
      <c r="G21" s="8">
        <f>(1466345+1539614)/2</f>
        <v>1502979.5</v>
      </c>
      <c r="H21" s="1">
        <v>16</v>
      </c>
      <c r="I21" s="8">
        <f>(661461+674104)/2</f>
        <v>667782.5</v>
      </c>
      <c r="J21" s="1">
        <v>38</v>
      </c>
      <c r="K21" s="10">
        <v>522805</v>
      </c>
      <c r="L21" s="1">
        <v>7</v>
      </c>
      <c r="M21" s="10">
        <v>489954</v>
      </c>
      <c r="N21" s="1"/>
      <c r="O21" s="3"/>
    </row>
    <row r="22" spans="1:15" ht="12.75">
      <c r="A22" s="1"/>
      <c r="B22" s="1"/>
      <c r="C22" s="8"/>
      <c r="D22" s="1"/>
      <c r="E22" s="8"/>
      <c r="F22" s="1"/>
      <c r="G22" s="8"/>
      <c r="H22" s="1"/>
      <c r="I22" s="8"/>
      <c r="J22" s="1"/>
      <c r="K22" s="10"/>
      <c r="L22" s="1"/>
      <c r="M22" s="10"/>
      <c r="N22" s="1"/>
      <c r="O22" s="3"/>
    </row>
    <row r="23" spans="1:15" ht="12.75">
      <c r="A23" s="1" t="s">
        <v>20</v>
      </c>
      <c r="B23" s="1">
        <v>2</v>
      </c>
      <c r="C23" s="8">
        <f>(1583026+2768159)/2</f>
        <v>2175592.5</v>
      </c>
      <c r="D23" s="1">
        <v>2</v>
      </c>
      <c r="E23" s="8">
        <f>(1360496+2910885)/2</f>
        <v>2135690.5</v>
      </c>
      <c r="F23" s="1">
        <v>4</v>
      </c>
      <c r="G23" s="8">
        <f>(1832171+1935771)/2</f>
        <v>1883971</v>
      </c>
      <c r="H23" s="1">
        <v>5</v>
      </c>
      <c r="I23" s="8">
        <v>1372975</v>
      </c>
      <c r="J23" s="1">
        <v>14</v>
      </c>
      <c r="K23" s="10">
        <v>1260135</v>
      </c>
      <c r="L23" s="1">
        <v>0</v>
      </c>
      <c r="M23" s="10"/>
      <c r="N23" s="1"/>
      <c r="O23" s="3"/>
    </row>
    <row r="24" spans="1:15" ht="12.75">
      <c r="A24" s="1" t="s">
        <v>21</v>
      </c>
      <c r="B24" s="1">
        <v>2</v>
      </c>
      <c r="C24" s="8">
        <f>(1814888+1554875)/2</f>
        <v>1684881.5</v>
      </c>
      <c r="D24" s="1">
        <v>2</v>
      </c>
      <c r="E24" s="8">
        <f>(2913990+810003)/2</f>
        <v>1861996.5</v>
      </c>
      <c r="F24" s="1">
        <v>4</v>
      </c>
      <c r="G24" s="8">
        <f>(1894487+1913880)/2</f>
        <v>1904183.5</v>
      </c>
      <c r="H24" s="1">
        <v>5</v>
      </c>
      <c r="I24" s="8">
        <v>1225763</v>
      </c>
      <c r="J24" s="1">
        <v>14</v>
      </c>
      <c r="K24" s="10">
        <v>826353</v>
      </c>
      <c r="L24" s="1">
        <v>0</v>
      </c>
      <c r="M24" s="10"/>
      <c r="N24" s="1"/>
      <c r="O24" s="3"/>
    </row>
    <row r="25" spans="1:15" ht="12.75">
      <c r="A25" s="1"/>
      <c r="B25" s="1"/>
      <c r="C25" s="8"/>
      <c r="D25" s="1"/>
      <c r="E25" s="8"/>
      <c r="F25" s="1"/>
      <c r="G25" s="1"/>
      <c r="H25" s="1"/>
      <c r="I25" s="2"/>
      <c r="J25" s="1"/>
      <c r="K25" s="3"/>
      <c r="L25" s="1"/>
      <c r="M25" s="3"/>
      <c r="N25" s="1"/>
      <c r="O25" s="1"/>
    </row>
    <row r="26" spans="1:15" ht="12.75">
      <c r="A26" s="1"/>
      <c r="B26" s="1" t="s">
        <v>25</v>
      </c>
      <c r="C26" s="2"/>
      <c r="E26" s="2"/>
      <c r="F26" s="1"/>
      <c r="G26" s="1"/>
      <c r="H26" s="1"/>
      <c r="I26" s="2"/>
      <c r="J26" s="1"/>
      <c r="K26" s="3"/>
      <c r="L26" s="1"/>
      <c r="M26" s="3"/>
      <c r="N26" s="1"/>
      <c r="O26" s="1"/>
    </row>
    <row r="27" spans="1:15" ht="12.75">
      <c r="A27" s="1"/>
      <c r="B27" s="15" t="s">
        <v>26</v>
      </c>
      <c r="C27" s="2"/>
      <c r="E27" s="2"/>
      <c r="F27" s="1"/>
      <c r="G27" s="1"/>
      <c r="H27" s="1"/>
      <c r="I27" s="3"/>
      <c r="J27" s="1"/>
      <c r="K27" s="3"/>
      <c r="L27" s="1"/>
      <c r="M27" s="3"/>
      <c r="N27" s="1"/>
      <c r="O27" s="1"/>
    </row>
    <row r="28" spans="1:15" ht="12.75">
      <c r="A28" s="1"/>
      <c r="B28" s="1" t="s">
        <v>24</v>
      </c>
      <c r="C28" s="2"/>
      <c r="E28" s="2"/>
      <c r="F28" s="1"/>
      <c r="G28" s="1"/>
      <c r="H28" s="1"/>
      <c r="I28" s="3"/>
      <c r="J28" s="1"/>
      <c r="K28" s="3"/>
      <c r="L28" s="1"/>
      <c r="M28" s="3"/>
      <c r="N28" s="1"/>
      <c r="O28" s="1"/>
    </row>
    <row r="29" spans="1:15" ht="12.75">
      <c r="A29" s="1"/>
      <c r="B29" s="1"/>
      <c r="C29" s="2"/>
      <c r="D29" s="1" t="s">
        <v>22</v>
      </c>
      <c r="E29" s="2"/>
      <c r="F29" s="1"/>
      <c r="G29" s="1"/>
      <c r="H29" s="1"/>
      <c r="I29" s="3"/>
      <c r="J29" s="1"/>
      <c r="K29" s="3"/>
      <c r="L29" s="1"/>
      <c r="M29" s="3"/>
      <c r="N29" s="1"/>
      <c r="O29" s="1"/>
    </row>
    <row r="30" spans="1:15" ht="12.75">
      <c r="A30" s="1"/>
      <c r="B30" s="1"/>
      <c r="C30" s="2"/>
      <c r="D30" s="1"/>
      <c r="E30" s="2"/>
      <c r="F30" s="1"/>
      <c r="G30" s="1"/>
      <c r="H30" s="1"/>
      <c r="I30" s="1"/>
      <c r="J30" s="1"/>
      <c r="K30" s="3"/>
      <c r="L30" s="1"/>
      <c r="M30" s="3"/>
      <c r="N30" s="1"/>
      <c r="O30" s="1"/>
    </row>
  </sheetData>
  <printOptions/>
  <pageMargins left="0.25" right="0.2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2005-01-03T15:55:39Z</cp:lastPrinted>
  <dcterms:created xsi:type="dcterms:W3CDTF">2002-12-30T17:02:17Z</dcterms:created>
  <dcterms:modified xsi:type="dcterms:W3CDTF">2005-01-03T15:56:06Z</dcterms:modified>
  <cp:category/>
  <cp:version/>
  <cp:contentType/>
  <cp:contentStatus/>
</cp:coreProperties>
</file>