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2384" windowHeight="8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'Sheet1'!$A$1:$N$62</definedName>
    <definedName name="_xlnm.Print_Titles" localSheetId="0">'Sheet1'!$4:$10</definedName>
  </definedNames>
  <calcPr fullCalcOnLoad="1"/>
</workbook>
</file>

<file path=xl/sharedStrings.xml><?xml version="1.0" encoding="utf-8"?>
<sst xmlns="http://schemas.openxmlformats.org/spreadsheetml/2006/main" count="92" uniqueCount="68">
  <si>
    <t xml:space="preserve">SLAC Strategic Site Plan for 21st Century </t>
  </si>
  <si>
    <t>FY02</t>
  </si>
  <si>
    <t>FY03</t>
  </si>
  <si>
    <t>FY04</t>
  </si>
  <si>
    <t>FY05</t>
  </si>
  <si>
    <t>FY06</t>
  </si>
  <si>
    <t>FY07</t>
  </si>
  <si>
    <t>FY08</t>
  </si>
  <si>
    <t>FY09</t>
  </si>
  <si>
    <t>FY10</t>
  </si>
  <si>
    <t>FY11</t>
  </si>
  <si>
    <t>Research Area Cooling Tower</t>
  </si>
  <si>
    <t>ELECT</t>
  </si>
  <si>
    <t>HVAC</t>
  </si>
  <si>
    <t>UTIL</t>
  </si>
  <si>
    <t>ADD</t>
  </si>
  <si>
    <t>TEC</t>
  </si>
  <si>
    <t>HVAC DDC Upgrade</t>
  </si>
  <si>
    <t>Utility DCS System Completion</t>
  </si>
  <si>
    <t>Central Office Bldg</t>
  </si>
  <si>
    <t>SSRL Bldg</t>
  </si>
  <si>
    <t>Replaces</t>
  </si>
  <si>
    <t>451, 452, 271, 270, 294, 288, 289, 290, 453, 293</t>
  </si>
  <si>
    <t>005 Addition</t>
  </si>
  <si>
    <t>Replaces 5A, 5B, 5C, 5D</t>
  </si>
  <si>
    <t>024 Modification internal</t>
  </si>
  <si>
    <t>Replaces 299, moves ES&amp;H out of 003, 034</t>
  </si>
  <si>
    <t>Research Yard Bldg</t>
  </si>
  <si>
    <t>Funding</t>
  </si>
  <si>
    <t>Funding per Fiscal Year</t>
  </si>
  <si>
    <t>Type</t>
  </si>
  <si>
    <t>Sanitary Sewer</t>
  </si>
  <si>
    <t>ESA Dump</t>
  </si>
  <si>
    <t>ES&amp;H</t>
  </si>
  <si>
    <t>Seismic</t>
  </si>
  <si>
    <t>015, 024, 034, 041, 044, 084, 121, 131, 685</t>
  </si>
  <si>
    <t>Buildings that include $75k for an elevator in their upgrade estimates</t>
  </si>
  <si>
    <t>Replaces 205, 206, 206A, 207, 210, 208, 212, 213, 229, 228, 259, 283, 234, 275, 214, 239, 202, 279, 295, 296, 297</t>
  </si>
  <si>
    <t>Replaces  687, 110, 111, 113, 125, 133, 215, 224, 265, 232, 233, 209, 109, (DSL category from SUP Plan)</t>
  </si>
  <si>
    <t>TOTAL BUILDING UPGRADES</t>
  </si>
  <si>
    <t>TOTAL INFRASTRUCTURE UPGRADES</t>
  </si>
  <si>
    <t>TOTAL CAPITAL EQUIPMENT</t>
  </si>
  <si>
    <t>HEP</t>
  </si>
  <si>
    <t>BES</t>
  </si>
  <si>
    <t>SUBTOTAL HEP</t>
  </si>
  <si>
    <t>SUBTOTAL BES</t>
  </si>
  <si>
    <t>TOTAL NEW BUILDINGS &amp; BUILDING ADDITIONS</t>
  </si>
  <si>
    <t>TOTAL NEW INFRASTRUCTURE</t>
  </si>
  <si>
    <t>Building Seismic Upgrades</t>
  </si>
  <si>
    <t>$ in thousands.</t>
  </si>
  <si>
    <t>TOTAL HEP</t>
  </si>
  <si>
    <t>TOTAL BES</t>
  </si>
  <si>
    <r>
      <t xml:space="preserve">GRAND TOTAL </t>
    </r>
    <r>
      <rPr>
        <sz val="10"/>
        <rFont val="Arial"/>
        <family val="2"/>
      </rPr>
      <t>(Vertical)</t>
    </r>
  </si>
  <si>
    <t>APPENDIX II</t>
  </si>
  <si>
    <t>October, 2000</t>
  </si>
  <si>
    <t>NEW BUILDINGS &amp; BUILDING ADDITIONS</t>
  </si>
  <si>
    <t>NEW INFRASTRUCTURE</t>
  </si>
  <si>
    <t>BUILDING UPGRADES</t>
  </si>
  <si>
    <t>INFRASTRUCTURE UPGRADES</t>
  </si>
  <si>
    <t>CAPITAL EQUIPMENT</t>
  </si>
  <si>
    <t>Research Yard Building - 7,000 SqFt</t>
  </si>
  <si>
    <t>Bldg 050 Cooling/Backup Generator System</t>
  </si>
  <si>
    <t>Replace LINAC VVS Subs 15ea/Thyratron Protection</t>
  </si>
  <si>
    <t>Storm Drain Upgrade</t>
  </si>
  <si>
    <t>TOTAL GPP &amp; INFRASTRUCTURE</t>
  </si>
  <si>
    <t xml:space="preserve">                    Totals (Horizontal)</t>
  </si>
  <si>
    <t>All estimates are in FY2002 dollars.</t>
  </si>
  <si>
    <t>REV. 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</si>
</sst>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2">
      <selection activeCell="D71" sqref="D71"/>
      <selection activeCell="A71" sqref="A71"/>
    </sheetView>
  </sheetViews>
  <sheetFormatPr defaultColWidth="9.140625" defaultRowHeight="12.75"/>
  <cols>
    <col min="1" max="1" width="39.28125" style="0" bestFit="1" customWidth="1"/>
  </cols>
  <sheetData>
    <row r="1" spans="1:14" ht="17.25">
      <c r="A1" s="4" t="s">
        <v>53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4" spans="1:7" ht="15">
      <c r="A4" s="3" t="s">
        <v>0</v>
      </c>
      <c r="G4" t="s">
        <v>54</v>
      </c>
    </row>
    <row r="5" ht="12.75">
      <c r="C5" t="s">
        <v>67</v>
      </c>
    </row>
    <row r="6" ht="12.75">
      <c r="A6" t="s">
        <v>49</v>
      </c>
    </row>
    <row r="7" spans="1:9" ht="12.75">
      <c r="A7" t="s">
        <v>66</v>
      </c>
      <c r="I7" s="1" t="s">
        <v>29</v>
      </c>
    </row>
    <row r="9" spans="2:14" ht="12.75">
      <c r="B9" s="1" t="s">
        <v>30</v>
      </c>
      <c r="C9" s="1" t="s">
        <v>16</v>
      </c>
      <c r="D9" s="1" t="s">
        <v>28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  <c r="L9" s="1" t="s">
        <v>8</v>
      </c>
      <c r="M9" s="1" t="s">
        <v>9</v>
      </c>
      <c r="N9" s="1" t="s">
        <v>10</v>
      </c>
    </row>
    <row r="10" ht="12.75">
      <c r="D10" s="1" t="s">
        <v>30</v>
      </c>
    </row>
    <row r="11" ht="12.75">
      <c r="A11" s="1" t="s">
        <v>55</v>
      </c>
    </row>
    <row r="12" spans="1:9" ht="12.75">
      <c r="A12" t="s">
        <v>60</v>
      </c>
      <c r="B12" t="s">
        <v>15</v>
      </c>
      <c r="C12">
        <v>1400</v>
      </c>
      <c r="D12" t="s">
        <v>42</v>
      </c>
      <c r="H12">
        <v>700</v>
      </c>
      <c r="I12">
        <v>700</v>
      </c>
    </row>
    <row r="13" spans="1:14" ht="12.75">
      <c r="A13" s="1" t="s">
        <v>44</v>
      </c>
      <c r="C13">
        <f>SUM(C12:C12)</f>
        <v>1400</v>
      </c>
      <c r="E13">
        <f aca="true" t="shared" si="0" ref="E13:N13">SUM(E12:E12)</f>
        <v>0</v>
      </c>
      <c r="F13">
        <f t="shared" si="0"/>
        <v>0</v>
      </c>
      <c r="G13">
        <f t="shared" si="0"/>
        <v>0</v>
      </c>
      <c r="H13">
        <f t="shared" si="0"/>
        <v>700</v>
      </c>
      <c r="I13">
        <f t="shared" si="0"/>
        <v>700</v>
      </c>
      <c r="J13">
        <f t="shared" si="0"/>
        <v>0</v>
      </c>
      <c r="K13">
        <f t="shared" si="0"/>
        <v>0</v>
      </c>
      <c r="L13">
        <f t="shared" si="0"/>
        <v>0</v>
      </c>
      <c r="M13">
        <f t="shared" si="0"/>
        <v>0</v>
      </c>
      <c r="N13">
        <f t="shared" si="0"/>
        <v>0</v>
      </c>
    </row>
    <row r="14" spans="1:14" ht="12.75">
      <c r="A14" s="1" t="s">
        <v>45</v>
      </c>
      <c r="C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</row>
    <row r="16" spans="1:14" ht="12.75">
      <c r="A16" s="1" t="s">
        <v>46</v>
      </c>
      <c r="C16">
        <f>+C13+C14</f>
        <v>1400</v>
      </c>
      <c r="E16">
        <f aca="true" t="shared" si="1" ref="E16:N16">+E13+E14</f>
        <v>0</v>
      </c>
      <c r="F16">
        <f t="shared" si="1"/>
        <v>0</v>
      </c>
      <c r="G16">
        <f t="shared" si="1"/>
        <v>0</v>
      </c>
      <c r="H16">
        <f t="shared" si="1"/>
        <v>700</v>
      </c>
      <c r="I16">
        <f t="shared" si="1"/>
        <v>700</v>
      </c>
      <c r="J16">
        <f t="shared" si="1"/>
        <v>0</v>
      </c>
      <c r="K16">
        <f t="shared" si="1"/>
        <v>0</v>
      </c>
      <c r="L16">
        <f t="shared" si="1"/>
        <v>0</v>
      </c>
      <c r="M16">
        <f t="shared" si="1"/>
        <v>0</v>
      </c>
      <c r="N16">
        <f t="shared" si="1"/>
        <v>0</v>
      </c>
    </row>
    <row r="17" ht="12.75">
      <c r="A17" s="1"/>
    </row>
    <row r="18" ht="12.75">
      <c r="A18" s="1" t="s">
        <v>56</v>
      </c>
    </row>
    <row r="19" spans="1:6" ht="12.75">
      <c r="A19" t="s">
        <v>61</v>
      </c>
      <c r="B19" t="s">
        <v>15</v>
      </c>
      <c r="C19">
        <v>1400</v>
      </c>
      <c r="D19" t="s">
        <v>42</v>
      </c>
      <c r="E19">
        <v>700</v>
      </c>
      <c r="F19">
        <v>700</v>
      </c>
    </row>
    <row r="20" spans="1:7" ht="12.75">
      <c r="A20" t="s">
        <v>11</v>
      </c>
      <c r="B20" t="s">
        <v>15</v>
      </c>
      <c r="C20">
        <v>600</v>
      </c>
      <c r="D20" t="s">
        <v>42</v>
      </c>
      <c r="G20">
        <v>600</v>
      </c>
    </row>
    <row r="21" spans="1:9" ht="12.75">
      <c r="A21" t="s">
        <v>32</v>
      </c>
      <c r="B21" t="s">
        <v>15</v>
      </c>
      <c r="C21">
        <v>1000</v>
      </c>
      <c r="D21" t="s">
        <v>42</v>
      </c>
      <c r="I21">
        <v>1000</v>
      </c>
    </row>
    <row r="22" spans="1:14" ht="12.75">
      <c r="A22" s="1" t="s">
        <v>44</v>
      </c>
      <c r="C22">
        <f>SUM(C19:C21)</f>
        <v>3000</v>
      </c>
      <c r="E22">
        <f aca="true" t="shared" si="2" ref="E22:N22">SUM(E19:E21)</f>
        <v>700</v>
      </c>
      <c r="F22">
        <f t="shared" si="2"/>
        <v>700</v>
      </c>
      <c r="G22">
        <f t="shared" si="2"/>
        <v>600</v>
      </c>
      <c r="H22">
        <f t="shared" si="2"/>
        <v>0</v>
      </c>
      <c r="I22">
        <f t="shared" si="2"/>
        <v>1000</v>
      </c>
      <c r="J22">
        <f t="shared" si="2"/>
        <v>0</v>
      </c>
      <c r="K22">
        <f t="shared" si="2"/>
        <v>0</v>
      </c>
      <c r="L22">
        <f t="shared" si="2"/>
        <v>0</v>
      </c>
      <c r="M22">
        <f t="shared" si="2"/>
        <v>0</v>
      </c>
      <c r="N22">
        <f t="shared" si="2"/>
        <v>0</v>
      </c>
    </row>
    <row r="23" spans="1:14" ht="12.75">
      <c r="A23" s="1" t="s">
        <v>45</v>
      </c>
      <c r="C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</row>
    <row r="24" ht="12.75">
      <c r="A24" s="1"/>
    </row>
    <row r="25" spans="1:14" ht="12.75">
      <c r="A25" s="1" t="s">
        <v>47</v>
      </c>
      <c r="C25">
        <f>+C22+C23</f>
        <v>3000</v>
      </c>
      <c r="E25">
        <f aca="true" t="shared" si="3" ref="E25:N25">+E22+E23</f>
        <v>700</v>
      </c>
      <c r="F25">
        <f t="shared" si="3"/>
        <v>700</v>
      </c>
      <c r="G25">
        <f t="shared" si="3"/>
        <v>600</v>
      </c>
      <c r="H25">
        <f t="shared" si="3"/>
        <v>0</v>
      </c>
      <c r="I25">
        <f t="shared" si="3"/>
        <v>1000</v>
      </c>
      <c r="J25">
        <f t="shared" si="3"/>
        <v>0</v>
      </c>
      <c r="K25">
        <f t="shared" si="3"/>
        <v>0</v>
      </c>
      <c r="L25">
        <f t="shared" si="3"/>
        <v>0</v>
      </c>
      <c r="M25">
        <f t="shared" si="3"/>
        <v>0</v>
      </c>
      <c r="N25">
        <f t="shared" si="3"/>
        <v>0</v>
      </c>
    </row>
    <row r="26" ht="12.75">
      <c r="A26" s="1"/>
    </row>
    <row r="27" ht="12.75">
      <c r="A27" s="1" t="s">
        <v>57</v>
      </c>
    </row>
    <row r="28" spans="1:9" ht="12.75">
      <c r="A28" s="2" t="s">
        <v>48</v>
      </c>
      <c r="B28" t="s">
        <v>34</v>
      </c>
      <c r="C28">
        <v>12500</v>
      </c>
      <c r="D28" t="s">
        <v>42</v>
      </c>
      <c r="E28">
        <v>2500</v>
      </c>
      <c r="F28">
        <v>2500</v>
      </c>
      <c r="G28">
        <v>2500</v>
      </c>
      <c r="H28">
        <v>2500</v>
      </c>
      <c r="I28">
        <v>2500</v>
      </c>
    </row>
    <row r="29" spans="1:14" ht="12.75">
      <c r="A29" s="1" t="s">
        <v>44</v>
      </c>
      <c r="C29">
        <f>SUM(C28:C28)</f>
        <v>12500</v>
      </c>
      <c r="E29">
        <f aca="true" t="shared" si="4" ref="E29:N29">SUM(E28:E28)</f>
        <v>2500</v>
      </c>
      <c r="F29">
        <f t="shared" si="4"/>
        <v>2500</v>
      </c>
      <c r="G29">
        <f t="shared" si="4"/>
        <v>2500</v>
      </c>
      <c r="H29">
        <f t="shared" si="4"/>
        <v>2500</v>
      </c>
      <c r="I29">
        <f t="shared" si="4"/>
        <v>2500</v>
      </c>
      <c r="J29">
        <f t="shared" si="4"/>
        <v>0</v>
      </c>
      <c r="K29">
        <f t="shared" si="4"/>
        <v>0</v>
      </c>
      <c r="L29">
        <f t="shared" si="4"/>
        <v>0</v>
      </c>
      <c r="M29">
        <f t="shared" si="4"/>
        <v>0</v>
      </c>
      <c r="N29">
        <f t="shared" si="4"/>
        <v>0</v>
      </c>
    </row>
    <row r="30" ht="12.75">
      <c r="A30" s="2"/>
    </row>
    <row r="31" spans="1:8" ht="12.75">
      <c r="A31" s="2" t="s">
        <v>48</v>
      </c>
      <c r="B31" t="s">
        <v>34</v>
      </c>
      <c r="C31">
        <v>475</v>
      </c>
      <c r="D31" t="s">
        <v>43</v>
      </c>
      <c r="G31">
        <v>125</v>
      </c>
      <c r="H31">
        <v>350</v>
      </c>
    </row>
    <row r="32" spans="1:14" ht="12.75">
      <c r="A32" s="1" t="s">
        <v>45</v>
      </c>
      <c r="C32">
        <f>+C31</f>
        <v>475</v>
      </c>
      <c r="E32">
        <f aca="true" t="shared" si="5" ref="E32:N32">+E31</f>
        <v>0</v>
      </c>
      <c r="F32">
        <f t="shared" si="5"/>
        <v>0</v>
      </c>
      <c r="G32">
        <f t="shared" si="5"/>
        <v>125</v>
      </c>
      <c r="H32">
        <f t="shared" si="5"/>
        <v>350</v>
      </c>
      <c r="I32">
        <f t="shared" si="5"/>
        <v>0</v>
      </c>
      <c r="J32">
        <f t="shared" si="5"/>
        <v>0</v>
      </c>
      <c r="K32">
        <f t="shared" si="5"/>
        <v>0</v>
      </c>
      <c r="L32">
        <f t="shared" si="5"/>
        <v>0</v>
      </c>
      <c r="M32">
        <f t="shared" si="5"/>
        <v>0</v>
      </c>
      <c r="N32">
        <f t="shared" si="5"/>
        <v>0</v>
      </c>
    </row>
    <row r="33" ht="12.75">
      <c r="A33" s="2"/>
    </row>
    <row r="34" spans="1:14" ht="12.75">
      <c r="A34" s="1" t="s">
        <v>39</v>
      </c>
      <c r="C34">
        <f>+C29+C32</f>
        <v>12975</v>
      </c>
      <c r="E34">
        <f aca="true" t="shared" si="6" ref="E34:N34">+E29+E32</f>
        <v>2500</v>
      </c>
      <c r="F34">
        <f t="shared" si="6"/>
        <v>2500</v>
      </c>
      <c r="G34">
        <f t="shared" si="6"/>
        <v>2625</v>
      </c>
      <c r="H34">
        <f t="shared" si="6"/>
        <v>2850</v>
      </c>
      <c r="I34">
        <f t="shared" si="6"/>
        <v>2500</v>
      </c>
      <c r="J34">
        <f t="shared" si="6"/>
        <v>0</v>
      </c>
      <c r="K34">
        <f t="shared" si="6"/>
        <v>0</v>
      </c>
      <c r="L34">
        <f t="shared" si="6"/>
        <v>0</v>
      </c>
      <c r="M34">
        <f t="shared" si="6"/>
        <v>0</v>
      </c>
      <c r="N34">
        <f t="shared" si="6"/>
        <v>0</v>
      </c>
    </row>
    <row r="35" ht="12.75">
      <c r="A35" s="1"/>
    </row>
    <row r="36" ht="12.75">
      <c r="A36" s="1" t="s">
        <v>58</v>
      </c>
    </row>
    <row r="37" spans="1:8" ht="12.75">
      <c r="A37" t="s">
        <v>31</v>
      </c>
      <c r="B37" t="s">
        <v>14</v>
      </c>
      <c r="C37">
        <v>750</v>
      </c>
      <c r="D37" t="s">
        <v>42</v>
      </c>
      <c r="E37">
        <v>150</v>
      </c>
      <c r="F37">
        <v>150</v>
      </c>
      <c r="G37">
        <v>300</v>
      </c>
      <c r="H37">
        <v>150</v>
      </c>
    </row>
    <row r="38" spans="1:8" ht="12.75">
      <c r="A38" t="s">
        <v>18</v>
      </c>
      <c r="B38" t="s">
        <v>14</v>
      </c>
      <c r="C38">
        <v>650</v>
      </c>
      <c r="D38" t="s">
        <v>42</v>
      </c>
      <c r="E38">
        <v>125</v>
      </c>
      <c r="F38">
        <v>125</v>
      </c>
      <c r="G38">
        <v>225</v>
      </c>
      <c r="H38">
        <v>175</v>
      </c>
    </row>
    <row r="39" spans="1:9" ht="12.75">
      <c r="A39" t="s">
        <v>62</v>
      </c>
      <c r="B39" t="s">
        <v>12</v>
      </c>
      <c r="C39">
        <v>8720</v>
      </c>
      <c r="D39" t="s">
        <v>42</v>
      </c>
      <c r="E39">
        <v>1800</v>
      </c>
      <c r="F39">
        <v>1800</v>
      </c>
      <c r="G39">
        <v>1800</v>
      </c>
      <c r="H39">
        <v>1800</v>
      </c>
      <c r="I39">
        <v>1520</v>
      </c>
    </row>
    <row r="40" spans="1:6" ht="12.75">
      <c r="A40" t="s">
        <v>63</v>
      </c>
      <c r="B40" t="s">
        <v>33</v>
      </c>
      <c r="C40">
        <v>625</v>
      </c>
      <c r="D40" t="s">
        <v>42</v>
      </c>
      <c r="E40">
        <v>250</v>
      </c>
      <c r="F40">
        <v>375</v>
      </c>
    </row>
    <row r="41" spans="1:7" ht="12.75">
      <c r="A41" t="s">
        <v>17</v>
      </c>
      <c r="B41" t="s">
        <v>13</v>
      </c>
      <c r="C41">
        <v>120</v>
      </c>
      <c r="D41" t="s">
        <v>42</v>
      </c>
      <c r="G41">
        <v>120</v>
      </c>
    </row>
    <row r="42" spans="1:14" ht="12.75">
      <c r="A42" s="1" t="s">
        <v>44</v>
      </c>
      <c r="C42">
        <f>SUM(C37:C41)</f>
        <v>10865</v>
      </c>
      <c r="E42">
        <f aca="true" t="shared" si="7" ref="E42:N42">SUM(E37:E41)</f>
        <v>2325</v>
      </c>
      <c r="F42">
        <f t="shared" si="7"/>
        <v>2450</v>
      </c>
      <c r="G42">
        <f t="shared" si="7"/>
        <v>2445</v>
      </c>
      <c r="H42">
        <f t="shared" si="7"/>
        <v>2125</v>
      </c>
      <c r="I42">
        <f t="shared" si="7"/>
        <v>1520</v>
      </c>
      <c r="J42">
        <f t="shared" si="7"/>
        <v>0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7"/>
        <v>0</v>
      </c>
    </row>
    <row r="43" spans="1:14" ht="12.75">
      <c r="A43" s="1" t="s">
        <v>45</v>
      </c>
      <c r="C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</row>
    <row r="45" spans="1:14" ht="12.75">
      <c r="A45" s="1" t="s">
        <v>40</v>
      </c>
      <c r="C45">
        <f>+C42+C43</f>
        <v>10865</v>
      </c>
      <c r="E45">
        <f aca="true" t="shared" si="8" ref="E45:N45">+E42+E43</f>
        <v>2325</v>
      </c>
      <c r="F45">
        <f t="shared" si="8"/>
        <v>2450</v>
      </c>
      <c r="G45">
        <f t="shared" si="8"/>
        <v>2445</v>
      </c>
      <c r="H45">
        <f t="shared" si="8"/>
        <v>2125</v>
      </c>
      <c r="I45">
        <f t="shared" si="8"/>
        <v>1520</v>
      </c>
      <c r="J45">
        <f t="shared" si="8"/>
        <v>0</v>
      </c>
      <c r="K45">
        <f t="shared" si="8"/>
        <v>0</v>
      </c>
      <c r="L45">
        <f t="shared" si="8"/>
        <v>0</v>
      </c>
      <c r="M45">
        <f t="shared" si="8"/>
        <v>0</v>
      </c>
      <c r="N45">
        <f t="shared" si="8"/>
        <v>0</v>
      </c>
    </row>
    <row r="46" ht="12.75">
      <c r="A46" s="1"/>
    </row>
    <row r="47" spans="1:14" ht="12.75">
      <c r="A47" s="1" t="s">
        <v>64</v>
      </c>
      <c r="C47">
        <f>+C16+C25+C34+C45</f>
        <v>28240</v>
      </c>
      <c r="E47">
        <f aca="true" t="shared" si="9" ref="E47:N47">+E16+E25+E34+E45</f>
        <v>5525</v>
      </c>
      <c r="F47">
        <f t="shared" si="9"/>
        <v>5650</v>
      </c>
      <c r="G47">
        <f t="shared" si="9"/>
        <v>5670</v>
      </c>
      <c r="H47">
        <f t="shared" si="9"/>
        <v>5675</v>
      </c>
      <c r="I47">
        <f t="shared" si="9"/>
        <v>5720</v>
      </c>
      <c r="J47">
        <f t="shared" si="9"/>
        <v>0</v>
      </c>
      <c r="K47">
        <f t="shared" si="9"/>
        <v>0</v>
      </c>
      <c r="L47">
        <f t="shared" si="9"/>
        <v>0</v>
      </c>
      <c r="M47">
        <f t="shared" si="9"/>
        <v>0</v>
      </c>
      <c r="N47">
        <f t="shared" si="9"/>
        <v>0</v>
      </c>
    </row>
    <row r="48" ht="12.75">
      <c r="A48" s="1"/>
    </row>
    <row r="49" ht="12.75">
      <c r="A49" s="1" t="s">
        <v>59</v>
      </c>
    </row>
    <row r="50" spans="1:14" ht="12.75">
      <c r="A50" s="1" t="s">
        <v>44</v>
      </c>
      <c r="C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</row>
    <row r="51" spans="1:14" ht="12.75">
      <c r="A51" s="1" t="s">
        <v>45</v>
      </c>
      <c r="C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</row>
    <row r="53" spans="1:14" ht="12.75">
      <c r="A53" s="1" t="s">
        <v>41</v>
      </c>
      <c r="C53">
        <f>+C50+C51</f>
        <v>0</v>
      </c>
      <c r="E53">
        <f aca="true" t="shared" si="10" ref="E53:N53">+E50+E51</f>
        <v>0</v>
      </c>
      <c r="F53">
        <f t="shared" si="10"/>
        <v>0</v>
      </c>
      <c r="G53">
        <f t="shared" si="10"/>
        <v>0</v>
      </c>
      <c r="H53">
        <f t="shared" si="10"/>
        <v>0</v>
      </c>
      <c r="I53">
        <f t="shared" si="10"/>
        <v>0</v>
      </c>
      <c r="J53">
        <f t="shared" si="10"/>
        <v>0</v>
      </c>
      <c r="K53">
        <f t="shared" si="10"/>
        <v>0</v>
      </c>
      <c r="L53">
        <f t="shared" si="10"/>
        <v>0</v>
      </c>
      <c r="M53">
        <f t="shared" si="10"/>
        <v>0</v>
      </c>
      <c r="N53">
        <f t="shared" si="10"/>
        <v>0</v>
      </c>
    </row>
    <row r="54" ht="12.75">
      <c r="A54" s="1"/>
    </row>
    <row r="55" ht="12.75">
      <c r="A55" s="1"/>
    </row>
    <row r="56" spans="1:14" ht="12.75">
      <c r="A56" s="1" t="s">
        <v>50</v>
      </c>
      <c r="C56">
        <f>+C13+C22+C29+C42+C50</f>
        <v>27765</v>
      </c>
      <c r="E56">
        <f aca="true" t="shared" si="11" ref="E56:N56">+E13+E22+E29+E42+E50</f>
        <v>5525</v>
      </c>
      <c r="F56">
        <f t="shared" si="11"/>
        <v>5650</v>
      </c>
      <c r="G56">
        <f t="shared" si="11"/>
        <v>5545</v>
      </c>
      <c r="H56">
        <f t="shared" si="11"/>
        <v>5325</v>
      </c>
      <c r="I56">
        <f t="shared" si="11"/>
        <v>5720</v>
      </c>
      <c r="J56">
        <f t="shared" si="11"/>
        <v>0</v>
      </c>
      <c r="K56">
        <f t="shared" si="11"/>
        <v>0</v>
      </c>
      <c r="L56">
        <f t="shared" si="11"/>
        <v>0</v>
      </c>
      <c r="M56">
        <f t="shared" si="11"/>
        <v>0</v>
      </c>
      <c r="N56">
        <f t="shared" si="11"/>
        <v>0</v>
      </c>
    </row>
    <row r="58" spans="1:14" ht="12.75">
      <c r="A58" s="1" t="s">
        <v>51</v>
      </c>
      <c r="C58">
        <f>+C14+C23+C32+C43+C51</f>
        <v>475</v>
      </c>
      <c r="E58">
        <f aca="true" t="shared" si="12" ref="E58:N58">+E14+E23+E32+E43+E51</f>
        <v>0</v>
      </c>
      <c r="F58">
        <f t="shared" si="12"/>
        <v>0</v>
      </c>
      <c r="G58">
        <f t="shared" si="12"/>
        <v>125</v>
      </c>
      <c r="H58">
        <f t="shared" si="12"/>
        <v>350</v>
      </c>
      <c r="I58">
        <f t="shared" si="12"/>
        <v>0</v>
      </c>
      <c r="J58">
        <f t="shared" si="12"/>
        <v>0</v>
      </c>
      <c r="K58">
        <f t="shared" si="12"/>
        <v>0</v>
      </c>
      <c r="L58">
        <f t="shared" si="12"/>
        <v>0</v>
      </c>
      <c r="M58">
        <f t="shared" si="12"/>
        <v>0</v>
      </c>
      <c r="N58">
        <f t="shared" si="12"/>
        <v>0</v>
      </c>
    </row>
    <row r="59" ht="12.75">
      <c r="A59" s="2"/>
    </row>
    <row r="60" spans="1:14" ht="12.75">
      <c r="A60" s="1" t="s">
        <v>52</v>
      </c>
      <c r="C60">
        <f>C16+C25+C34+C45+C53</f>
        <v>28240</v>
      </c>
      <c r="E60">
        <f aca="true" t="shared" si="13" ref="E60:N60">+E47+E53</f>
        <v>5525</v>
      </c>
      <c r="F60">
        <f t="shared" si="13"/>
        <v>5650</v>
      </c>
      <c r="G60">
        <f t="shared" si="13"/>
        <v>5670</v>
      </c>
      <c r="H60">
        <f t="shared" si="13"/>
        <v>5675</v>
      </c>
      <c r="I60">
        <f t="shared" si="13"/>
        <v>5720</v>
      </c>
      <c r="J60">
        <f t="shared" si="13"/>
        <v>0</v>
      </c>
      <c r="K60">
        <f t="shared" si="13"/>
        <v>0</v>
      </c>
      <c r="L60">
        <f t="shared" si="13"/>
        <v>0</v>
      </c>
      <c r="M60">
        <f t="shared" si="13"/>
        <v>0</v>
      </c>
      <c r="N60">
        <f t="shared" si="13"/>
        <v>0</v>
      </c>
    </row>
    <row r="62" spans="1:14" ht="12.75">
      <c r="A62" t="s">
        <v>65</v>
      </c>
      <c r="C62">
        <f>SUM(E62:N62)</f>
        <v>28240</v>
      </c>
      <c r="E62">
        <f aca="true" t="shared" si="14" ref="E62:N62">+E47+E53</f>
        <v>5525</v>
      </c>
      <c r="F62">
        <f t="shared" si="14"/>
        <v>5650</v>
      </c>
      <c r="G62">
        <f t="shared" si="14"/>
        <v>5670</v>
      </c>
      <c r="H62">
        <f t="shared" si="14"/>
        <v>5675</v>
      </c>
      <c r="I62">
        <f t="shared" si="14"/>
        <v>5720</v>
      </c>
      <c r="J62">
        <f t="shared" si="14"/>
        <v>0</v>
      </c>
      <c r="K62">
        <f t="shared" si="14"/>
        <v>0</v>
      </c>
      <c r="L62">
        <f t="shared" si="14"/>
        <v>0</v>
      </c>
      <c r="M62">
        <f t="shared" si="14"/>
        <v>0</v>
      </c>
      <c r="N62">
        <f t="shared" si="14"/>
        <v>0</v>
      </c>
    </row>
  </sheetData>
  <mergeCells count="1">
    <mergeCell ref="A1:N1"/>
  </mergeCells>
  <printOptions gridLines="1" headings="1"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H24" sqref="H24"/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37</v>
      </c>
    </row>
    <row r="4" ht="12.75">
      <c r="A4" t="s">
        <v>20</v>
      </c>
    </row>
    <row r="5" spans="1:2" ht="12.75">
      <c r="A5" t="s">
        <v>21</v>
      </c>
      <c r="B5" t="s">
        <v>22</v>
      </c>
    </row>
    <row r="7" ht="12.75">
      <c r="A7" t="s">
        <v>23</v>
      </c>
    </row>
    <row r="8" ht="12.75">
      <c r="A8" t="s">
        <v>24</v>
      </c>
    </row>
    <row r="10" ht="12.75">
      <c r="A10" t="s">
        <v>25</v>
      </c>
    </row>
    <row r="11" ht="12.75">
      <c r="A11" t="s">
        <v>26</v>
      </c>
    </row>
    <row r="13" ht="12.75">
      <c r="A13" t="s">
        <v>27</v>
      </c>
    </row>
    <row r="14" ht="12.75">
      <c r="A14" t="s">
        <v>38</v>
      </c>
    </row>
    <row r="17" ht="12.75">
      <c r="A17" t="s">
        <v>36</v>
      </c>
    </row>
    <row r="19" ht="12.75">
      <c r="A19" t="s">
        <v>35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 Skaggs</dc:creator>
  <cp:keywords/>
  <dc:description/>
  <cp:lastModifiedBy>matallen</cp:lastModifiedBy>
  <cp:lastPrinted>2000-10-13T17:35:46Z</cp:lastPrinted>
  <dcterms:created xsi:type="dcterms:W3CDTF">2000-09-08T22:08:17Z</dcterms:created>
  <dcterms:modified xsi:type="dcterms:W3CDTF">2000-10-16T17:44:56Z</dcterms:modified>
  <cp:category/>
  <cp:version/>
  <cp:contentType/>
  <cp:contentStatus/>
</cp:coreProperties>
</file>