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645" firstSheet="5" activeTab="9"/>
  </bookViews>
  <sheets>
    <sheet name="Fecal 3-03 to 5-06" sheetId="1" r:id="rId1"/>
    <sheet name="Fecal 1-00 to 2-03" sheetId="2" r:id="rId2"/>
    <sheet name="DO 1-00 to 2-03" sheetId="3" r:id="rId3"/>
    <sheet name="DO 3-03 to 5-06" sheetId="4" r:id="rId4"/>
    <sheet name="TSS 1-00 to 5-06" sheetId="5" r:id="rId5"/>
    <sheet name="BOD 1-00 to 5-06" sheetId="6" r:id="rId6"/>
    <sheet name="DO" sheetId="7" r:id="rId7"/>
    <sheet name="Fecal" sheetId="8" r:id="rId8"/>
    <sheet name="ECOLI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<sst xmlns="http://schemas.openxmlformats.org/spreadsheetml/2006/main" count="339" uniqueCount="95">
  <si>
    <t>Date</t>
  </si>
  <si>
    <t>Water Temp. (deg C)</t>
  </si>
  <si>
    <t>PH (S.U.)</t>
  </si>
  <si>
    <t>Dissolved Oxygen (mg/l)</t>
  </si>
  <si>
    <t>Secchi Disc (m)</t>
  </si>
  <si>
    <t>Days Since Last Precip</t>
  </si>
  <si>
    <t>Water Depth (m)</t>
  </si>
  <si>
    <t>BOD (mg/l)</t>
  </si>
  <si>
    <t>Fecal Coliform (#/100ml)</t>
  </si>
  <si>
    <t>Chloride (mg/l)</t>
  </si>
  <si>
    <t>Sulfate (mg/l)</t>
  </si>
  <si>
    <t>Total Hardness (mg/l)</t>
  </si>
  <si>
    <t>Ammonia as N (mg/l)</t>
  </si>
  <si>
    <t>Alkalinity (mg/l)</t>
  </si>
  <si>
    <t>&gt;7</t>
  </si>
  <si>
    <t>&lt;1</t>
  </si>
  <si>
    <t>8</t>
  </si>
  <si>
    <t>8.1</t>
  </si>
  <si>
    <t>7.8</t>
  </si>
  <si>
    <t>960</t>
  </si>
  <si>
    <t>1540</t>
  </si>
  <si>
    <t>2010</t>
  </si>
  <si>
    <t>.59</t>
  </si>
  <si>
    <t>752</t>
  </si>
  <si>
    <t>1290</t>
  </si>
  <si>
    <t>174</t>
  </si>
  <si>
    <t>2380</t>
  </si>
  <si>
    <t>176</t>
  </si>
  <si>
    <t>2500</t>
  </si>
  <si>
    <t>&gt;1200</t>
  </si>
  <si>
    <t>1</t>
  </si>
  <si>
    <t>&lt;.06</t>
  </si>
  <si>
    <t>Average</t>
  </si>
  <si>
    <t>Standard</t>
  </si>
  <si>
    <t>6.5 - 9.0</t>
  </si>
  <si>
    <t>E. Coli</t>
  </si>
  <si>
    <t>&lt;.01</t>
  </si>
  <si>
    <t>&gt;2419</t>
  </si>
  <si>
    <t>Flow (ft3/sec)</t>
  </si>
  <si>
    <t>&lt;.02</t>
  </si>
  <si>
    <t>&lt;0.06</t>
  </si>
  <si>
    <t>&lt;0.05</t>
  </si>
  <si>
    <t>&lt;2</t>
  </si>
  <si>
    <t>&lt;0.5</t>
  </si>
  <si>
    <t>&lt;0.2</t>
  </si>
  <si>
    <t>&lt;0.1</t>
  </si>
  <si>
    <t>&lt;0.03</t>
  </si>
  <si>
    <t>&lt;0.10</t>
  </si>
  <si>
    <t>&gt;.09</t>
  </si>
  <si>
    <t>&lt;5</t>
  </si>
  <si>
    <t>&lt;2.4</t>
  </si>
  <si>
    <t>&lt;10</t>
  </si>
  <si>
    <t>&gt;.15</t>
  </si>
  <si>
    <t>&lt;0.02</t>
  </si>
  <si>
    <t>&lt;3</t>
  </si>
  <si>
    <t>&lt;0.25</t>
  </si>
  <si>
    <t>&lt;0.04</t>
  </si>
  <si>
    <t xml:space="preserve">Air Temp (deg C) </t>
  </si>
  <si>
    <t>&lt;1.7</t>
  </si>
  <si>
    <t>Total Phosphorus (mg/l)</t>
  </si>
  <si>
    <t>Total Dissolved Solids (mg/l)</t>
  </si>
  <si>
    <t>Kjeldahl-N</t>
  </si>
  <si>
    <t>Ortho-Phosphorus (mg/l)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</si>
  <si>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</si>
  <si>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</si>
  <si>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</si>
  <si>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</si>
  <si>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</si>
  <si>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</si>
  <si>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Total Suspended Solids (mg/l)</t>
  </si>
  <si>
    <t>Volatile Suspended Solids (mg/l)</t>
  </si>
  <si>
    <t>Total Organic Carbon (mg/l)</t>
  </si>
  <si>
    <t>Specific Conductance (S/cm)</t>
  </si>
  <si>
    <t>&lt;1.4</t>
  </si>
  <si>
    <t>&lt;0.01</t>
  </si>
  <si>
    <t>&lt;20</t>
  </si>
  <si>
    <t>&gt;0.15</t>
  </si>
  <si>
    <t>&gt;1.1</t>
  </si>
  <si>
    <t>&gt;2419.2</t>
  </si>
  <si>
    <t>&gt;0.406</t>
  </si>
  <si>
    <t>&lt;0.6</t>
  </si>
  <si>
    <t>&gt;1.2</t>
  </si>
  <si>
    <t>&lt;4</t>
  </si>
  <si>
    <t>Nitrate + Nitrite (mg/l)</t>
  </si>
  <si>
    <t>Chlorophyll-a (ug/l)</t>
  </si>
  <si>
    <t>Pheophytin-a (ug/l)</t>
  </si>
  <si>
    <t>&lt;60</t>
  </si>
  <si>
    <t>&lt;2.0</t>
  </si>
  <si>
    <t>&lt; 0.2</t>
  </si>
  <si>
    <t>&lt; 2.0</t>
  </si>
  <si>
    <t>&lt; 0.05</t>
  </si>
  <si>
    <t>&gt; 7</t>
  </si>
  <si>
    <t xml:space="preserve"> 642*</t>
  </si>
  <si>
    <t>&lt;10.0</t>
  </si>
  <si>
    <t>&lt;3.0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</si>
</sst>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/d/yy;@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" fillId="0" borderId="1" xfId="20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right" wrapText="1"/>
      <protection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right" wrapText="1"/>
      <protection/>
    </xf>
    <xf numFmtId="14" fontId="1" fillId="0" borderId="1" xfId="20" applyNumberFormat="1" applyFont="1" applyFill="1" applyBorder="1" applyAlignment="1" applyProtection="1">
      <alignment horizontal="right" wrapText="1"/>
      <protection locked="0"/>
    </xf>
    <xf numFmtId="14" fontId="0" fillId="0" borderId="0" xfId="0" applyNumberFormat="1" applyAlignment="1">
      <alignment horizontal="right"/>
    </xf>
    <xf numFmtId="14" fontId="0" fillId="0" borderId="0" xfId="0" applyNumberFormat="1" applyAlignment="1" quotePrefix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4" fontId="1" fillId="0" borderId="0" xfId="20" applyNumberFormat="1" applyFont="1" applyFill="1" applyBorder="1" applyAlignment="1">
      <alignment horizontal="right" wrapText="1"/>
      <protection/>
    </xf>
    <xf numFmtId="14" fontId="0" fillId="0" borderId="1" xfId="0" applyNumberFormat="1" applyBorder="1" applyAlignment="1" quotePrefix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0" xfId="0" applyNumberFormat="1" applyBorder="1" applyAlignment="1" quotePrefix="1">
      <alignment horizontal="right"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5" fontId="1" fillId="0" borderId="0" xfId="20" applyNumberFormat="1" applyFont="1" applyFill="1" applyBorder="1" applyAlignment="1">
      <alignment horizontal="right" wrapText="1"/>
      <protection/>
    </xf>
    <xf numFmtId="165" fontId="1" fillId="0" borderId="1" xfId="20" applyNumberFormat="1" applyFont="1" applyFill="1" applyBorder="1" applyAlignment="1">
      <alignment horizontal="right" wrapText="1"/>
      <protection/>
    </xf>
    <xf numFmtId="165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Font="1" applyAlignment="1">
      <alignment horizontal="right"/>
    </xf>
    <xf numFmtId="0" fontId="1" fillId="0" borderId="0" xfId="20" applyNumberFormat="1" applyFont="1" applyFill="1" applyBorder="1" applyAlignment="1">
      <alignment horizontal="right" wrapText="1"/>
      <protection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right" wrapText="1"/>
      <protection/>
    </xf>
    <xf numFmtId="0" fontId="1" fillId="0" borderId="3" xfId="20" applyFont="1" applyFill="1" applyBorder="1" applyAlignment="1">
      <alignment horizontal="right" wrapText="1"/>
      <protection/>
    </xf>
    <xf numFmtId="14" fontId="1" fillId="0" borderId="0" xfId="20" applyNumberFormat="1" applyFont="1" applyFill="1" applyBorder="1" applyAlignment="1">
      <alignment horizontal="right" wrapText="1"/>
      <protection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20" applyNumberFormat="1" applyFont="1" applyFill="1" applyBorder="1" applyAlignment="1">
      <alignment horizontal="right" wrapText="1"/>
      <protection/>
    </xf>
    <xf numFmtId="0" fontId="1" fillId="0" borderId="1" xfId="19" applyNumberFormat="1" applyFont="1" applyFill="1" applyBorder="1" applyAlignment="1">
      <alignment horizontal="left" wrapText="1"/>
      <protection/>
    </xf>
    <xf numFmtId="0" fontId="1" fillId="0" borderId="1" xfId="20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1" fillId="0" borderId="0" xfId="20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1" xfId="19" applyNumberFormat="1" applyFont="1" applyFill="1" applyBorder="1" applyAlignment="1">
      <alignment wrapText="1"/>
      <protection/>
    </xf>
    <xf numFmtId="0" fontId="1" fillId="0" borderId="3" xfId="20" applyNumberFormat="1" applyFont="1" applyFill="1" applyBorder="1" applyAlignment="1">
      <alignment horizontal="right" wrapText="1"/>
      <protection/>
    </xf>
    <xf numFmtId="0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vents_ResultsMergeRaw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13272 Fecal Coliform 3-2003 to 5-2006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Sheet1!$A$607:$A$720</c:f>
              <c:strCache>
                <c:ptCount val="83"/>
                <c:pt idx="0">
                  <c:v>03/18/2003</c:v>
                </c:pt>
                <c:pt idx="1">
                  <c:v>04/15/2003</c:v>
                </c:pt>
                <c:pt idx="2">
                  <c:v>05/20/2003</c:v>
                </c:pt>
                <c:pt idx="3">
                  <c:v>05/28/2003</c:v>
                </c:pt>
                <c:pt idx="4">
                  <c:v>06/19/2003</c:v>
                </c:pt>
                <c:pt idx="5">
                  <c:v>06/24/2003</c:v>
                </c:pt>
                <c:pt idx="6">
                  <c:v>07/15/2003</c:v>
                </c:pt>
                <c:pt idx="7">
                  <c:v>08/19/2003</c:v>
                </c:pt>
                <c:pt idx="8">
                  <c:v>09/23/2003</c:v>
                </c:pt>
                <c:pt idx="9">
                  <c:v>10/21/2003</c:v>
                </c:pt>
                <c:pt idx="10">
                  <c:v>10/28/2003</c:v>
                </c:pt>
                <c:pt idx="11">
                  <c:v>11/18/2003</c:v>
                </c:pt>
                <c:pt idx="12">
                  <c:v>12/09/2003</c:v>
                </c:pt>
                <c:pt idx="13">
                  <c:v>12/16/2003</c:v>
                </c:pt>
                <c:pt idx="14">
                  <c:v>01/20/2004</c:v>
                </c:pt>
                <c:pt idx="15">
                  <c:v>02/17/2004</c:v>
                </c:pt>
                <c:pt idx="16">
                  <c:v>02/23/2004</c:v>
                </c:pt>
                <c:pt idx="17">
                  <c:v>02/26/2004</c:v>
                </c:pt>
                <c:pt idx="18">
                  <c:v>03/15/2004</c:v>
                </c:pt>
                <c:pt idx="19">
                  <c:v>03/16/2004</c:v>
                </c:pt>
                <c:pt idx="20">
                  <c:v>04/20/2004</c:v>
                </c:pt>
                <c:pt idx="21">
                  <c:v>05/17/2004</c:v>
                </c:pt>
                <c:pt idx="22">
                  <c:v>05/18/2004</c:v>
                </c:pt>
                <c:pt idx="23">
                  <c:v>06/15/2004</c:v>
                </c:pt>
                <c:pt idx="24">
                  <c:v>06/22/2004</c:v>
                </c:pt>
                <c:pt idx="25">
                  <c:v>06/30/2004</c:v>
                </c:pt>
                <c:pt idx="26">
                  <c:v>07/06/2004</c:v>
                </c:pt>
                <c:pt idx="27">
                  <c:v>07/20/2004</c:v>
                </c:pt>
                <c:pt idx="28">
                  <c:v>08/17/2004</c:v>
                </c:pt>
                <c:pt idx="29">
                  <c:v>08/17/2004</c:v>
                </c:pt>
                <c:pt idx="30">
                  <c:v>09/21/2004</c:v>
                </c:pt>
                <c:pt idx="31">
                  <c:v>09/21/2004</c:v>
                </c:pt>
                <c:pt idx="32">
                  <c:v>10/12/2004</c:v>
                </c:pt>
                <c:pt idx="33">
                  <c:v>10/19/2004</c:v>
                </c:pt>
                <c:pt idx="34">
                  <c:v>10/26/2004</c:v>
                </c:pt>
                <c:pt idx="35">
                  <c:v>11/17/2004</c:v>
                </c:pt>
                <c:pt idx="36">
                  <c:v>11/23/2004</c:v>
                </c:pt>
                <c:pt idx="37">
                  <c:v>12/15/2004</c:v>
                </c:pt>
                <c:pt idx="38">
                  <c:v>01/18/2005</c:v>
                </c:pt>
                <c:pt idx="39">
                  <c:v>01/25/2005</c:v>
                </c:pt>
                <c:pt idx="40">
                  <c:v>02/22/2005</c:v>
                </c:pt>
                <c:pt idx="41">
                  <c:v>02/28/2005</c:v>
                </c:pt>
                <c:pt idx="42">
                  <c:v>03/15/2005</c:v>
                </c:pt>
                <c:pt idx="43">
                  <c:v>04/19/2005</c:v>
                </c:pt>
                <c:pt idx="44">
                  <c:v>04/27/2005</c:v>
                </c:pt>
                <c:pt idx="45">
                  <c:v>05/17/2005</c:v>
                </c:pt>
                <c:pt idx="46">
                  <c:v>05/17/2005</c:v>
                </c:pt>
                <c:pt idx="47">
                  <c:v>05/31/2005</c:v>
                </c:pt>
                <c:pt idx="48">
                  <c:v>06/15/2005</c:v>
                </c:pt>
                <c:pt idx="49">
                  <c:v>06/21/2005</c:v>
                </c:pt>
                <c:pt idx="50">
                  <c:v>07/19/2005</c:v>
                </c:pt>
                <c:pt idx="51">
                  <c:v>08/18/2005</c:v>
                </c:pt>
                <c:pt idx="52">
                  <c:v>09/20/2005</c:v>
                </c:pt>
                <c:pt idx="53">
                  <c:v>09/27/2005</c:v>
                </c:pt>
                <c:pt idx="54">
                  <c:v>10/18/2005</c:v>
                </c:pt>
                <c:pt idx="55">
                  <c:v>10/24/2005</c:v>
                </c:pt>
                <c:pt idx="56">
                  <c:v>11/15/2005</c:v>
                </c:pt>
                <c:pt idx="57">
                  <c:v>12/20/2005</c:v>
                </c:pt>
                <c:pt idx="58">
                  <c:v>01/17/2006</c:v>
                </c:pt>
                <c:pt idx="59">
                  <c:v>02/13/2006</c:v>
                </c:pt>
                <c:pt idx="60">
                  <c:v>02/14/2006</c:v>
                </c:pt>
                <c:pt idx="61">
                  <c:v>02/21/2006</c:v>
                </c:pt>
                <c:pt idx="62">
                  <c:v>03/14/2006</c:v>
                </c:pt>
                <c:pt idx="63">
                  <c:v>03/21/2006</c:v>
                </c:pt>
                <c:pt idx="64">
                  <c:v>04/18/2006</c:v>
                </c:pt>
                <c:pt idx="65">
                  <c:v>04/25/2006</c:v>
                </c:pt>
                <c:pt idx="66">
                  <c:v>05/16/2006</c:v>
                </c:pt>
                <c:pt idx="67">
                  <c:v>05/23/2006</c:v>
                </c:pt>
                <c:pt idx="68">
                  <c:v>05/23/2006</c:v>
                </c:pt>
                <c:pt idx="69">
                  <c:v>06/20/2006</c:v>
                </c:pt>
                <c:pt idx="70">
                  <c:v>06/26/2006</c:v>
                </c:pt>
                <c:pt idx="71">
                  <c:v>06/27/2006</c:v>
                </c:pt>
                <c:pt idx="72">
                  <c:v>07/18/2006</c:v>
                </c:pt>
                <c:pt idx="73">
                  <c:v>07/18/2006</c:v>
                </c:pt>
                <c:pt idx="74">
                  <c:v>08/15/2006</c:v>
                </c:pt>
                <c:pt idx="75">
                  <c:v>08/22/2006</c:v>
                </c:pt>
                <c:pt idx="76">
                  <c:v>09/28/2006</c:v>
                </c:pt>
                <c:pt idx="77">
                  <c:v>10/17/2006</c:v>
                </c:pt>
                <c:pt idx="78">
                  <c:v>10/24/2006</c:v>
                </c:pt>
                <c:pt idx="79">
                  <c:v>11/07/2006</c:v>
                </c:pt>
                <c:pt idx="80">
                  <c:v>12/19/2006</c:v>
                </c:pt>
                <c:pt idx="82">
                  <c:v>Average</c:v>
                </c:pt>
              </c:strCache>
            </c:strRef>
          </c:cat>
          <c:val>
            <c:numRef>
              <c:f>Sheet1!$J$607:$J$720</c:f>
              <c:numCache>
                <c:ptCount val="83"/>
                <c:pt idx="0">
                  <c:v>648</c:v>
                </c:pt>
                <c:pt idx="6">
                  <c:v>4600</c:v>
                </c:pt>
                <c:pt idx="7">
                  <c:v>280</c:v>
                </c:pt>
                <c:pt idx="8">
                  <c:v>300</c:v>
                </c:pt>
                <c:pt idx="9">
                  <c:v>300</c:v>
                </c:pt>
                <c:pt idx="11">
                  <c:v>200</c:v>
                </c:pt>
                <c:pt idx="13">
                  <c:v>230</c:v>
                </c:pt>
                <c:pt idx="14">
                  <c:v>700</c:v>
                </c:pt>
                <c:pt idx="15">
                  <c:v>230</c:v>
                </c:pt>
                <c:pt idx="19">
                  <c:v>70</c:v>
                </c:pt>
                <c:pt idx="20">
                  <c:v>50</c:v>
                </c:pt>
                <c:pt idx="22">
                  <c:v>650</c:v>
                </c:pt>
                <c:pt idx="23">
                  <c:v>220</c:v>
                </c:pt>
                <c:pt idx="27">
                  <c:v>670</c:v>
                </c:pt>
                <c:pt idx="28">
                  <c:v>940</c:v>
                </c:pt>
                <c:pt idx="30">
                  <c:v>45</c:v>
                </c:pt>
                <c:pt idx="33">
                  <c:v>200</c:v>
                </c:pt>
                <c:pt idx="35">
                  <c:v>820</c:v>
                </c:pt>
                <c:pt idx="37">
                  <c:v>220</c:v>
                </c:pt>
                <c:pt idx="38">
                  <c:v>160</c:v>
                </c:pt>
                <c:pt idx="40">
                  <c:v>480</c:v>
                </c:pt>
                <c:pt idx="42">
                  <c:v>220</c:v>
                </c:pt>
                <c:pt idx="43">
                  <c:v>230</c:v>
                </c:pt>
                <c:pt idx="46">
                  <c:v>30</c:v>
                </c:pt>
                <c:pt idx="49">
                  <c:v>90</c:v>
                </c:pt>
                <c:pt idx="50">
                  <c:v>180</c:v>
                </c:pt>
                <c:pt idx="51">
                  <c:v>180</c:v>
                </c:pt>
                <c:pt idx="52">
                  <c:v>760</c:v>
                </c:pt>
                <c:pt idx="54">
                  <c:v>440</c:v>
                </c:pt>
                <c:pt idx="56">
                  <c:v>400</c:v>
                </c:pt>
                <c:pt idx="57">
                  <c:v>320</c:v>
                </c:pt>
                <c:pt idx="58">
                  <c:v>240</c:v>
                </c:pt>
                <c:pt idx="61">
                  <c:v>570</c:v>
                </c:pt>
                <c:pt idx="63">
                  <c:v>160</c:v>
                </c:pt>
                <c:pt idx="66">
                  <c:v>690</c:v>
                </c:pt>
                <c:pt idx="69">
                  <c:v>230</c:v>
                </c:pt>
                <c:pt idx="76">
                  <c:v>1150</c:v>
                </c:pt>
                <c:pt idx="77">
                  <c:v>3800</c:v>
                </c:pt>
                <c:pt idx="79">
                  <c:v>921</c:v>
                </c:pt>
              </c:numCache>
            </c:numRef>
          </c:val>
        </c:ser>
        <c:axId val="6464605"/>
        <c:axId val="58181446"/>
      </c:barChart>
      <c:catAx>
        <c:axId val="6464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81446"/>
        <c:crosses val="autoZero"/>
        <c:auto val="1"/>
        <c:lblOffset val="100"/>
        <c:noMultiLvlLbl val="0"/>
      </c:catAx>
      <c:valAx>
        <c:axId val="5818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#/100 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4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13272 Fecal Coliform 1/2000 to 2/2002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Sheet1!$A$493:$A$605</c:f>
              <c:strCache>
                <c:ptCount val="113"/>
                <c:pt idx="0">
                  <c:v>36531</c:v>
                </c:pt>
                <c:pt idx="1">
                  <c:v>36538</c:v>
                </c:pt>
                <c:pt idx="2">
                  <c:v>36545</c:v>
                </c:pt>
                <c:pt idx="3">
                  <c:v>36552</c:v>
                </c:pt>
                <c:pt idx="4">
                  <c:v>36559</c:v>
                </c:pt>
                <c:pt idx="5">
                  <c:v>36566</c:v>
                </c:pt>
                <c:pt idx="6">
                  <c:v>36573</c:v>
                </c:pt>
                <c:pt idx="7">
                  <c:v>36580</c:v>
                </c:pt>
                <c:pt idx="8">
                  <c:v>36587</c:v>
                </c:pt>
                <c:pt idx="9">
                  <c:v>36594</c:v>
                </c:pt>
                <c:pt idx="10">
                  <c:v>36601</c:v>
                </c:pt>
                <c:pt idx="11">
                  <c:v>36608</c:v>
                </c:pt>
                <c:pt idx="12">
                  <c:v>36615</c:v>
                </c:pt>
                <c:pt idx="13">
                  <c:v>36622</c:v>
                </c:pt>
                <c:pt idx="14">
                  <c:v>36629</c:v>
                </c:pt>
                <c:pt idx="15">
                  <c:v>36636</c:v>
                </c:pt>
                <c:pt idx="16">
                  <c:v>36643</c:v>
                </c:pt>
                <c:pt idx="17">
                  <c:v>36650</c:v>
                </c:pt>
                <c:pt idx="18">
                  <c:v>36656</c:v>
                </c:pt>
                <c:pt idx="19">
                  <c:v>36664</c:v>
                </c:pt>
                <c:pt idx="20">
                  <c:v>36671</c:v>
                </c:pt>
                <c:pt idx="21">
                  <c:v>36678</c:v>
                </c:pt>
                <c:pt idx="22">
                  <c:v>36685</c:v>
                </c:pt>
                <c:pt idx="23">
                  <c:v>36692</c:v>
                </c:pt>
                <c:pt idx="24">
                  <c:v>36699</c:v>
                </c:pt>
                <c:pt idx="25">
                  <c:v>36704</c:v>
                </c:pt>
                <c:pt idx="26">
                  <c:v>36706</c:v>
                </c:pt>
                <c:pt idx="27">
                  <c:v>36713</c:v>
                </c:pt>
                <c:pt idx="28">
                  <c:v>36720</c:v>
                </c:pt>
                <c:pt idx="29">
                  <c:v>36727</c:v>
                </c:pt>
                <c:pt idx="30">
                  <c:v>36734</c:v>
                </c:pt>
                <c:pt idx="31">
                  <c:v>36741</c:v>
                </c:pt>
                <c:pt idx="32">
                  <c:v>36748</c:v>
                </c:pt>
                <c:pt idx="33">
                  <c:v>36762</c:v>
                </c:pt>
                <c:pt idx="34">
                  <c:v>36769</c:v>
                </c:pt>
                <c:pt idx="35">
                  <c:v>36776</c:v>
                </c:pt>
                <c:pt idx="36">
                  <c:v>36783</c:v>
                </c:pt>
                <c:pt idx="37">
                  <c:v>36790</c:v>
                </c:pt>
                <c:pt idx="38">
                  <c:v>36797</c:v>
                </c:pt>
                <c:pt idx="39">
                  <c:v>36811</c:v>
                </c:pt>
                <c:pt idx="40">
                  <c:v>36815</c:v>
                </c:pt>
                <c:pt idx="41">
                  <c:v>36818</c:v>
                </c:pt>
                <c:pt idx="42">
                  <c:v>36825</c:v>
                </c:pt>
                <c:pt idx="43">
                  <c:v>36832</c:v>
                </c:pt>
                <c:pt idx="44">
                  <c:v>36839</c:v>
                </c:pt>
                <c:pt idx="45">
                  <c:v>36846</c:v>
                </c:pt>
                <c:pt idx="46">
                  <c:v>36860</c:v>
                </c:pt>
                <c:pt idx="47">
                  <c:v>36867</c:v>
                </c:pt>
                <c:pt idx="48">
                  <c:v>36874</c:v>
                </c:pt>
                <c:pt idx="49">
                  <c:v>36888</c:v>
                </c:pt>
                <c:pt idx="50">
                  <c:v>36895</c:v>
                </c:pt>
                <c:pt idx="51">
                  <c:v>36902</c:v>
                </c:pt>
                <c:pt idx="52">
                  <c:v>36909</c:v>
                </c:pt>
                <c:pt idx="53">
                  <c:v>36916</c:v>
                </c:pt>
                <c:pt idx="54">
                  <c:v>36923</c:v>
                </c:pt>
                <c:pt idx="55">
                  <c:v>36930</c:v>
                </c:pt>
                <c:pt idx="56">
                  <c:v>36937</c:v>
                </c:pt>
                <c:pt idx="57">
                  <c:v>36944</c:v>
                </c:pt>
                <c:pt idx="58">
                  <c:v>36948</c:v>
                </c:pt>
                <c:pt idx="59">
                  <c:v>36951</c:v>
                </c:pt>
                <c:pt idx="60">
                  <c:v>36958</c:v>
                </c:pt>
                <c:pt idx="61">
                  <c:v>36965</c:v>
                </c:pt>
                <c:pt idx="62">
                  <c:v>36972</c:v>
                </c:pt>
                <c:pt idx="63">
                  <c:v>36979</c:v>
                </c:pt>
                <c:pt idx="64">
                  <c:v>36986</c:v>
                </c:pt>
                <c:pt idx="65">
                  <c:v>36993</c:v>
                </c:pt>
                <c:pt idx="66">
                  <c:v>37000</c:v>
                </c:pt>
                <c:pt idx="67">
                  <c:v>37007</c:v>
                </c:pt>
                <c:pt idx="68">
                  <c:v>37014</c:v>
                </c:pt>
                <c:pt idx="69">
                  <c:v>37021</c:v>
                </c:pt>
                <c:pt idx="70">
                  <c:v>37028</c:v>
                </c:pt>
                <c:pt idx="71">
                  <c:v>37035</c:v>
                </c:pt>
                <c:pt idx="72">
                  <c:v>37049</c:v>
                </c:pt>
                <c:pt idx="73">
                  <c:v>37050</c:v>
                </c:pt>
                <c:pt idx="74">
                  <c:v>37056</c:v>
                </c:pt>
                <c:pt idx="75">
                  <c:v>37063</c:v>
                </c:pt>
                <c:pt idx="76">
                  <c:v>37064</c:v>
                </c:pt>
                <c:pt idx="77">
                  <c:v>37070</c:v>
                </c:pt>
                <c:pt idx="78">
                  <c:v>37074</c:v>
                </c:pt>
                <c:pt idx="79">
                  <c:v>37077</c:v>
                </c:pt>
                <c:pt idx="80">
                  <c:v>37084</c:v>
                </c:pt>
                <c:pt idx="81">
                  <c:v>37091</c:v>
                </c:pt>
                <c:pt idx="82">
                  <c:v>37098</c:v>
                </c:pt>
                <c:pt idx="83">
                  <c:v>37105</c:v>
                </c:pt>
                <c:pt idx="84">
                  <c:v>37112</c:v>
                </c:pt>
                <c:pt idx="85">
                  <c:v>37119</c:v>
                </c:pt>
                <c:pt idx="86">
                  <c:v>37126</c:v>
                </c:pt>
                <c:pt idx="87">
                  <c:v>37133</c:v>
                </c:pt>
                <c:pt idx="88">
                  <c:v>37140</c:v>
                </c:pt>
                <c:pt idx="89">
                  <c:v>37154</c:v>
                </c:pt>
                <c:pt idx="90">
                  <c:v>37168</c:v>
                </c:pt>
                <c:pt idx="91">
                  <c:v>37180</c:v>
                </c:pt>
                <c:pt idx="92">
                  <c:v>37189</c:v>
                </c:pt>
                <c:pt idx="93">
                  <c:v>37196</c:v>
                </c:pt>
                <c:pt idx="94">
                  <c:v>37208</c:v>
                </c:pt>
                <c:pt idx="95">
                  <c:v>37231</c:v>
                </c:pt>
                <c:pt idx="96">
                  <c:v>37244</c:v>
                </c:pt>
                <c:pt idx="97">
                  <c:v>37266</c:v>
                </c:pt>
                <c:pt idx="98">
                  <c:v>37270</c:v>
                </c:pt>
                <c:pt idx="99">
                  <c:v>37300</c:v>
                </c:pt>
                <c:pt idx="100">
                  <c:v>37306</c:v>
                </c:pt>
                <c:pt idx="101">
                  <c:v>37327</c:v>
                </c:pt>
                <c:pt idx="102">
                  <c:v>37369</c:v>
                </c:pt>
                <c:pt idx="103">
                  <c:v>37404</c:v>
                </c:pt>
                <c:pt idx="104">
                  <c:v>37425</c:v>
                </c:pt>
                <c:pt idx="105">
                  <c:v>37433</c:v>
                </c:pt>
                <c:pt idx="106">
                  <c:v>37460</c:v>
                </c:pt>
                <c:pt idx="107">
                  <c:v>37488</c:v>
                </c:pt>
                <c:pt idx="108">
                  <c:v>37516</c:v>
                </c:pt>
                <c:pt idx="109">
                  <c:v>37545</c:v>
                </c:pt>
                <c:pt idx="110">
                  <c:v>37594</c:v>
                </c:pt>
                <c:pt idx="111">
                  <c:v>37642</c:v>
                </c:pt>
                <c:pt idx="112">
                  <c:v>37670</c:v>
                </c:pt>
              </c:strCache>
            </c:strRef>
          </c:cat>
          <c:val>
            <c:numRef>
              <c:f>Sheet1!$J$493:$J$605</c:f>
              <c:numCache>
                <c:ptCount val="113"/>
                <c:pt idx="0">
                  <c:v>850</c:v>
                </c:pt>
                <c:pt idx="1">
                  <c:v>3360</c:v>
                </c:pt>
                <c:pt idx="2">
                  <c:v>2180</c:v>
                </c:pt>
                <c:pt idx="3">
                  <c:v>600</c:v>
                </c:pt>
                <c:pt idx="4">
                  <c:v>980</c:v>
                </c:pt>
                <c:pt idx="5">
                  <c:v>1580</c:v>
                </c:pt>
                <c:pt idx="6">
                  <c:v>1320</c:v>
                </c:pt>
                <c:pt idx="7">
                  <c:v>480</c:v>
                </c:pt>
                <c:pt idx="8">
                  <c:v>350</c:v>
                </c:pt>
                <c:pt idx="9">
                  <c:v>380</c:v>
                </c:pt>
                <c:pt idx="10">
                  <c:v>480</c:v>
                </c:pt>
                <c:pt idx="11">
                  <c:v>1740</c:v>
                </c:pt>
                <c:pt idx="12">
                  <c:v>720</c:v>
                </c:pt>
                <c:pt idx="13">
                  <c:v>450</c:v>
                </c:pt>
                <c:pt idx="14">
                  <c:v>1960</c:v>
                </c:pt>
                <c:pt idx="15">
                  <c:v>2720</c:v>
                </c:pt>
                <c:pt idx="16">
                  <c:v>3160</c:v>
                </c:pt>
                <c:pt idx="17">
                  <c:v>2120</c:v>
                </c:pt>
                <c:pt idx="18">
                  <c:v>1630</c:v>
                </c:pt>
                <c:pt idx="19">
                  <c:v>2870</c:v>
                </c:pt>
                <c:pt idx="20">
                  <c:v>300</c:v>
                </c:pt>
                <c:pt idx="21">
                  <c:v>1380</c:v>
                </c:pt>
                <c:pt idx="23">
                  <c:v>760</c:v>
                </c:pt>
                <c:pt idx="26">
                  <c:v>2000</c:v>
                </c:pt>
                <c:pt idx="27">
                  <c:v>200</c:v>
                </c:pt>
                <c:pt idx="28">
                  <c:v>0</c:v>
                </c:pt>
                <c:pt idx="30">
                  <c:v>3000</c:v>
                </c:pt>
                <c:pt idx="38">
                  <c:v>900</c:v>
                </c:pt>
                <c:pt idx="39">
                  <c:v>2400</c:v>
                </c:pt>
                <c:pt idx="40">
                  <c:v>0</c:v>
                </c:pt>
                <c:pt idx="41">
                  <c:v>19000</c:v>
                </c:pt>
                <c:pt idx="42">
                  <c:v>2600</c:v>
                </c:pt>
                <c:pt idx="43">
                  <c:v>1100</c:v>
                </c:pt>
                <c:pt idx="44">
                  <c:v>400</c:v>
                </c:pt>
                <c:pt idx="45">
                  <c:v>400</c:v>
                </c:pt>
                <c:pt idx="46">
                  <c:v>800</c:v>
                </c:pt>
                <c:pt idx="47">
                  <c:v>2000</c:v>
                </c:pt>
                <c:pt idx="49">
                  <c:v>300</c:v>
                </c:pt>
                <c:pt idx="50">
                  <c:v>1300</c:v>
                </c:pt>
                <c:pt idx="51">
                  <c:v>9700</c:v>
                </c:pt>
                <c:pt idx="52">
                  <c:v>430</c:v>
                </c:pt>
                <c:pt idx="53">
                  <c:v>1200</c:v>
                </c:pt>
                <c:pt idx="54">
                  <c:v>69600</c:v>
                </c:pt>
                <c:pt idx="55">
                  <c:v>1300</c:v>
                </c:pt>
                <c:pt idx="56">
                  <c:v>340</c:v>
                </c:pt>
                <c:pt idx="57">
                  <c:v>7900</c:v>
                </c:pt>
                <c:pt idx="58">
                  <c:v>567</c:v>
                </c:pt>
                <c:pt idx="59">
                  <c:v>510</c:v>
                </c:pt>
                <c:pt idx="60">
                  <c:v>310</c:v>
                </c:pt>
                <c:pt idx="61">
                  <c:v>200</c:v>
                </c:pt>
                <c:pt idx="62">
                  <c:v>380</c:v>
                </c:pt>
                <c:pt idx="63">
                  <c:v>1400</c:v>
                </c:pt>
                <c:pt idx="68">
                  <c:v>630</c:v>
                </c:pt>
                <c:pt idx="69">
                  <c:v>650</c:v>
                </c:pt>
                <c:pt idx="70">
                  <c:v>1900</c:v>
                </c:pt>
                <c:pt idx="71">
                  <c:v>800</c:v>
                </c:pt>
                <c:pt idx="72">
                  <c:v>1100</c:v>
                </c:pt>
                <c:pt idx="73">
                  <c:v>380</c:v>
                </c:pt>
                <c:pt idx="74">
                  <c:v>500</c:v>
                </c:pt>
                <c:pt idx="75">
                  <c:v>700</c:v>
                </c:pt>
                <c:pt idx="77">
                  <c:v>6500</c:v>
                </c:pt>
                <c:pt idx="78">
                  <c:v>453</c:v>
                </c:pt>
                <c:pt idx="79">
                  <c:v>1600</c:v>
                </c:pt>
                <c:pt idx="80">
                  <c:v>4400</c:v>
                </c:pt>
                <c:pt idx="81">
                  <c:v>5800</c:v>
                </c:pt>
                <c:pt idx="82">
                  <c:v>3400</c:v>
                </c:pt>
                <c:pt idx="83">
                  <c:v>5600</c:v>
                </c:pt>
                <c:pt idx="84">
                  <c:v>700</c:v>
                </c:pt>
                <c:pt idx="85">
                  <c:v>700</c:v>
                </c:pt>
                <c:pt idx="86">
                  <c:v>100</c:v>
                </c:pt>
                <c:pt idx="87">
                  <c:v>400</c:v>
                </c:pt>
                <c:pt idx="89">
                  <c:v>1360</c:v>
                </c:pt>
                <c:pt idx="91">
                  <c:v>620</c:v>
                </c:pt>
                <c:pt idx="92">
                  <c:v>0</c:v>
                </c:pt>
                <c:pt idx="94">
                  <c:v>3200</c:v>
                </c:pt>
                <c:pt idx="96">
                  <c:v>5600</c:v>
                </c:pt>
                <c:pt idx="98">
                  <c:v>650</c:v>
                </c:pt>
                <c:pt idx="99">
                  <c:v>27</c:v>
                </c:pt>
                <c:pt idx="100">
                  <c:v>880</c:v>
                </c:pt>
                <c:pt idx="101">
                  <c:v>620</c:v>
                </c:pt>
                <c:pt idx="102">
                  <c:v>180</c:v>
                </c:pt>
                <c:pt idx="103">
                  <c:v>140</c:v>
                </c:pt>
                <c:pt idx="104">
                  <c:v>640</c:v>
                </c:pt>
                <c:pt idx="106">
                  <c:v>0</c:v>
                </c:pt>
                <c:pt idx="107">
                  <c:v>520</c:v>
                </c:pt>
                <c:pt idx="108">
                  <c:v>56</c:v>
                </c:pt>
                <c:pt idx="111">
                  <c:v>288</c:v>
                </c:pt>
                <c:pt idx="112">
                  <c:v>118</c:v>
                </c:pt>
              </c:numCache>
            </c:numRef>
          </c:val>
        </c:ser>
        <c:axId val="53870967"/>
        <c:axId val="15076656"/>
      </c:barChart>
      <c:dateAx>
        <c:axId val="53870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auto val="0"/>
        <c:baseTimeUnit val="months"/>
        <c:noMultiLvlLbl val="0"/>
      </c:dateAx>
      <c:valAx>
        <c:axId val="15076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#/100 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70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13272 DO 1/2000 to 2/2003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Sheet1!$A$493:$A$605</c:f>
              <c:strCache>
                <c:ptCount val="113"/>
                <c:pt idx="0">
                  <c:v>36531</c:v>
                </c:pt>
                <c:pt idx="1">
                  <c:v>36538</c:v>
                </c:pt>
                <c:pt idx="2">
                  <c:v>36545</c:v>
                </c:pt>
                <c:pt idx="3">
                  <c:v>36552</c:v>
                </c:pt>
                <c:pt idx="4">
                  <c:v>36559</c:v>
                </c:pt>
                <c:pt idx="5">
                  <c:v>36566</c:v>
                </c:pt>
                <c:pt idx="6">
                  <c:v>36573</c:v>
                </c:pt>
                <c:pt idx="7">
                  <c:v>36580</c:v>
                </c:pt>
                <c:pt idx="8">
                  <c:v>36587</c:v>
                </c:pt>
                <c:pt idx="9">
                  <c:v>36594</c:v>
                </c:pt>
                <c:pt idx="10">
                  <c:v>36601</c:v>
                </c:pt>
                <c:pt idx="11">
                  <c:v>36608</c:v>
                </c:pt>
                <c:pt idx="12">
                  <c:v>36615</c:v>
                </c:pt>
                <c:pt idx="13">
                  <c:v>36622</c:v>
                </c:pt>
                <c:pt idx="14">
                  <c:v>36629</c:v>
                </c:pt>
                <c:pt idx="15">
                  <c:v>36636</c:v>
                </c:pt>
                <c:pt idx="16">
                  <c:v>36643</c:v>
                </c:pt>
                <c:pt idx="17">
                  <c:v>36650</c:v>
                </c:pt>
                <c:pt idx="18">
                  <c:v>36656</c:v>
                </c:pt>
                <c:pt idx="19">
                  <c:v>36664</c:v>
                </c:pt>
                <c:pt idx="20">
                  <c:v>36671</c:v>
                </c:pt>
                <c:pt idx="21">
                  <c:v>36678</c:v>
                </c:pt>
                <c:pt idx="22">
                  <c:v>36685</c:v>
                </c:pt>
                <c:pt idx="23">
                  <c:v>36692</c:v>
                </c:pt>
                <c:pt idx="24">
                  <c:v>36699</c:v>
                </c:pt>
                <c:pt idx="25">
                  <c:v>36704</c:v>
                </c:pt>
                <c:pt idx="26">
                  <c:v>36706</c:v>
                </c:pt>
                <c:pt idx="27">
                  <c:v>36713</c:v>
                </c:pt>
                <c:pt idx="28">
                  <c:v>36720</c:v>
                </c:pt>
                <c:pt idx="29">
                  <c:v>36727</c:v>
                </c:pt>
                <c:pt idx="30">
                  <c:v>36734</c:v>
                </c:pt>
                <c:pt idx="31">
                  <c:v>36741</c:v>
                </c:pt>
                <c:pt idx="32">
                  <c:v>36748</c:v>
                </c:pt>
                <c:pt idx="33">
                  <c:v>36762</c:v>
                </c:pt>
                <c:pt idx="34">
                  <c:v>36769</c:v>
                </c:pt>
                <c:pt idx="35">
                  <c:v>36776</c:v>
                </c:pt>
                <c:pt idx="36">
                  <c:v>36783</c:v>
                </c:pt>
                <c:pt idx="37">
                  <c:v>36790</c:v>
                </c:pt>
                <c:pt idx="38">
                  <c:v>36797</c:v>
                </c:pt>
                <c:pt idx="39">
                  <c:v>36811</c:v>
                </c:pt>
                <c:pt idx="40">
                  <c:v>36815</c:v>
                </c:pt>
                <c:pt idx="41">
                  <c:v>36818</c:v>
                </c:pt>
                <c:pt idx="42">
                  <c:v>36825</c:v>
                </c:pt>
                <c:pt idx="43">
                  <c:v>36832</c:v>
                </c:pt>
                <c:pt idx="44">
                  <c:v>36839</c:v>
                </c:pt>
                <c:pt idx="45">
                  <c:v>36846</c:v>
                </c:pt>
                <c:pt idx="46">
                  <c:v>36860</c:v>
                </c:pt>
                <c:pt idx="47">
                  <c:v>36867</c:v>
                </c:pt>
                <c:pt idx="48">
                  <c:v>36874</c:v>
                </c:pt>
                <c:pt idx="49">
                  <c:v>36888</c:v>
                </c:pt>
                <c:pt idx="50">
                  <c:v>36895</c:v>
                </c:pt>
                <c:pt idx="51">
                  <c:v>36902</c:v>
                </c:pt>
                <c:pt idx="52">
                  <c:v>36909</c:v>
                </c:pt>
                <c:pt idx="53">
                  <c:v>36916</c:v>
                </c:pt>
                <c:pt idx="54">
                  <c:v>36923</c:v>
                </c:pt>
                <c:pt idx="55">
                  <c:v>36930</c:v>
                </c:pt>
                <c:pt idx="56">
                  <c:v>36937</c:v>
                </c:pt>
                <c:pt idx="57">
                  <c:v>36944</c:v>
                </c:pt>
                <c:pt idx="58">
                  <c:v>36948</c:v>
                </c:pt>
                <c:pt idx="59">
                  <c:v>36951</c:v>
                </c:pt>
                <c:pt idx="60">
                  <c:v>36958</c:v>
                </c:pt>
                <c:pt idx="61">
                  <c:v>36965</c:v>
                </c:pt>
                <c:pt idx="62">
                  <c:v>36972</c:v>
                </c:pt>
                <c:pt idx="63">
                  <c:v>36979</c:v>
                </c:pt>
                <c:pt idx="64">
                  <c:v>36986</c:v>
                </c:pt>
                <c:pt idx="65">
                  <c:v>36993</c:v>
                </c:pt>
                <c:pt idx="66">
                  <c:v>37000</c:v>
                </c:pt>
                <c:pt idx="67">
                  <c:v>37007</c:v>
                </c:pt>
                <c:pt idx="68">
                  <c:v>37014</c:v>
                </c:pt>
                <c:pt idx="69">
                  <c:v>37021</c:v>
                </c:pt>
                <c:pt idx="70">
                  <c:v>37028</c:v>
                </c:pt>
                <c:pt idx="71">
                  <c:v>37035</c:v>
                </c:pt>
                <c:pt idx="72">
                  <c:v>37049</c:v>
                </c:pt>
                <c:pt idx="73">
                  <c:v>37050</c:v>
                </c:pt>
                <c:pt idx="74">
                  <c:v>37056</c:v>
                </c:pt>
                <c:pt idx="75">
                  <c:v>37063</c:v>
                </c:pt>
                <c:pt idx="76">
                  <c:v>37064</c:v>
                </c:pt>
                <c:pt idx="77">
                  <c:v>37070</c:v>
                </c:pt>
                <c:pt idx="78">
                  <c:v>37074</c:v>
                </c:pt>
                <c:pt idx="79">
                  <c:v>37077</c:v>
                </c:pt>
                <c:pt idx="80">
                  <c:v>37084</c:v>
                </c:pt>
                <c:pt idx="81">
                  <c:v>37091</c:v>
                </c:pt>
                <c:pt idx="82">
                  <c:v>37098</c:v>
                </c:pt>
                <c:pt idx="83">
                  <c:v>37105</c:v>
                </c:pt>
                <c:pt idx="84">
                  <c:v>37112</c:v>
                </c:pt>
                <c:pt idx="85">
                  <c:v>37119</c:v>
                </c:pt>
                <c:pt idx="86">
                  <c:v>37126</c:v>
                </c:pt>
                <c:pt idx="87">
                  <c:v>37133</c:v>
                </c:pt>
                <c:pt idx="88">
                  <c:v>37140</c:v>
                </c:pt>
                <c:pt idx="89">
                  <c:v>37154</c:v>
                </c:pt>
                <c:pt idx="90">
                  <c:v>37168</c:v>
                </c:pt>
                <c:pt idx="91">
                  <c:v>37180</c:v>
                </c:pt>
                <c:pt idx="92">
                  <c:v>37189</c:v>
                </c:pt>
                <c:pt idx="93">
                  <c:v>37196</c:v>
                </c:pt>
                <c:pt idx="94">
                  <c:v>37208</c:v>
                </c:pt>
                <c:pt idx="95">
                  <c:v>37231</c:v>
                </c:pt>
                <c:pt idx="96">
                  <c:v>37244</c:v>
                </c:pt>
                <c:pt idx="97">
                  <c:v>37266</c:v>
                </c:pt>
                <c:pt idx="98">
                  <c:v>37270</c:v>
                </c:pt>
                <c:pt idx="99">
                  <c:v>37300</c:v>
                </c:pt>
                <c:pt idx="100">
                  <c:v>37306</c:v>
                </c:pt>
                <c:pt idx="101">
                  <c:v>37327</c:v>
                </c:pt>
                <c:pt idx="102">
                  <c:v>37369</c:v>
                </c:pt>
                <c:pt idx="103">
                  <c:v>37404</c:v>
                </c:pt>
                <c:pt idx="104">
                  <c:v>37425</c:v>
                </c:pt>
                <c:pt idx="105">
                  <c:v>37433</c:v>
                </c:pt>
                <c:pt idx="106">
                  <c:v>37460</c:v>
                </c:pt>
                <c:pt idx="107">
                  <c:v>37488</c:v>
                </c:pt>
                <c:pt idx="108">
                  <c:v>37516</c:v>
                </c:pt>
                <c:pt idx="109">
                  <c:v>37545</c:v>
                </c:pt>
                <c:pt idx="110">
                  <c:v>37594</c:v>
                </c:pt>
                <c:pt idx="111">
                  <c:v>37642</c:v>
                </c:pt>
                <c:pt idx="112">
                  <c:v>37670</c:v>
                </c:pt>
              </c:strCache>
            </c:strRef>
          </c:cat>
          <c:val>
            <c:numRef>
              <c:f>Sheet1!$G$493:$G$605</c:f>
              <c:numCache>
                <c:ptCount val="113"/>
                <c:pt idx="0">
                  <c:v>10.6</c:v>
                </c:pt>
                <c:pt idx="1">
                  <c:v>10</c:v>
                </c:pt>
                <c:pt idx="2">
                  <c:v>10.3</c:v>
                </c:pt>
                <c:pt idx="3">
                  <c:v>10.2</c:v>
                </c:pt>
                <c:pt idx="4">
                  <c:v>10.2</c:v>
                </c:pt>
                <c:pt idx="5">
                  <c:v>8.8</c:v>
                </c:pt>
                <c:pt idx="6">
                  <c:v>7.4</c:v>
                </c:pt>
                <c:pt idx="7">
                  <c:v>8.8</c:v>
                </c:pt>
                <c:pt idx="8">
                  <c:v>8.6</c:v>
                </c:pt>
                <c:pt idx="9">
                  <c:v>9.7</c:v>
                </c:pt>
                <c:pt idx="10">
                  <c:v>8.5</c:v>
                </c:pt>
                <c:pt idx="11">
                  <c:v>9</c:v>
                </c:pt>
                <c:pt idx="12">
                  <c:v>9.3</c:v>
                </c:pt>
                <c:pt idx="13">
                  <c:v>7.14</c:v>
                </c:pt>
                <c:pt idx="14">
                  <c:v>7.52</c:v>
                </c:pt>
                <c:pt idx="15">
                  <c:v>9.6</c:v>
                </c:pt>
                <c:pt idx="16">
                  <c:v>7.4</c:v>
                </c:pt>
                <c:pt idx="17">
                  <c:v>8.4</c:v>
                </c:pt>
                <c:pt idx="18">
                  <c:v>7.28</c:v>
                </c:pt>
                <c:pt idx="19">
                  <c:v>8.03</c:v>
                </c:pt>
                <c:pt idx="20">
                  <c:v>5.73</c:v>
                </c:pt>
                <c:pt idx="21">
                  <c:v>7</c:v>
                </c:pt>
                <c:pt idx="22">
                  <c:v>6.6</c:v>
                </c:pt>
                <c:pt idx="23">
                  <c:v>7.7</c:v>
                </c:pt>
                <c:pt idx="24">
                  <c:v>6.02</c:v>
                </c:pt>
                <c:pt idx="27">
                  <c:v>6.37</c:v>
                </c:pt>
                <c:pt idx="28">
                  <c:v>6</c:v>
                </c:pt>
                <c:pt idx="29">
                  <c:v>6.4</c:v>
                </c:pt>
                <c:pt idx="30">
                  <c:v>6.3</c:v>
                </c:pt>
                <c:pt idx="31">
                  <c:v>6.4</c:v>
                </c:pt>
                <c:pt idx="32">
                  <c:v>6.6</c:v>
                </c:pt>
                <c:pt idx="33">
                  <c:v>7.18</c:v>
                </c:pt>
                <c:pt idx="34">
                  <c:v>7.12</c:v>
                </c:pt>
                <c:pt idx="35">
                  <c:v>6.42</c:v>
                </c:pt>
                <c:pt idx="36">
                  <c:v>6.46</c:v>
                </c:pt>
                <c:pt idx="38">
                  <c:v>7.5</c:v>
                </c:pt>
                <c:pt idx="39">
                  <c:v>7.87</c:v>
                </c:pt>
                <c:pt idx="40">
                  <c:v>8.64</c:v>
                </c:pt>
                <c:pt idx="41">
                  <c:v>8.2</c:v>
                </c:pt>
                <c:pt idx="42">
                  <c:v>8.61</c:v>
                </c:pt>
                <c:pt idx="43">
                  <c:v>9.28</c:v>
                </c:pt>
                <c:pt idx="44">
                  <c:v>10.67</c:v>
                </c:pt>
                <c:pt idx="45">
                  <c:v>10.55</c:v>
                </c:pt>
                <c:pt idx="46">
                  <c:v>10.05</c:v>
                </c:pt>
                <c:pt idx="47">
                  <c:v>13.8</c:v>
                </c:pt>
                <c:pt idx="48">
                  <c:v>6.52</c:v>
                </c:pt>
                <c:pt idx="49">
                  <c:v>11.47</c:v>
                </c:pt>
                <c:pt idx="50">
                  <c:v>10.9</c:v>
                </c:pt>
                <c:pt idx="51">
                  <c:v>10.75</c:v>
                </c:pt>
                <c:pt idx="52">
                  <c:v>11.61</c:v>
                </c:pt>
                <c:pt idx="53">
                  <c:v>11.16</c:v>
                </c:pt>
                <c:pt idx="54">
                  <c:v>8.91</c:v>
                </c:pt>
                <c:pt idx="55">
                  <c:v>8.52</c:v>
                </c:pt>
                <c:pt idx="56">
                  <c:v>9.42</c:v>
                </c:pt>
                <c:pt idx="57">
                  <c:v>8.75</c:v>
                </c:pt>
                <c:pt idx="58">
                  <c:v>9.86</c:v>
                </c:pt>
                <c:pt idx="59">
                  <c:v>8.9</c:v>
                </c:pt>
                <c:pt idx="60">
                  <c:v>8.67</c:v>
                </c:pt>
                <c:pt idx="61">
                  <c:v>8.3</c:v>
                </c:pt>
                <c:pt idx="62">
                  <c:v>8.67</c:v>
                </c:pt>
                <c:pt idx="63">
                  <c:v>8.61</c:v>
                </c:pt>
                <c:pt idx="64">
                  <c:v>0</c:v>
                </c:pt>
                <c:pt idx="65">
                  <c:v>9.13</c:v>
                </c:pt>
                <c:pt idx="66">
                  <c:v>7.01</c:v>
                </c:pt>
                <c:pt idx="67">
                  <c:v>7.97</c:v>
                </c:pt>
                <c:pt idx="68">
                  <c:v>7.73</c:v>
                </c:pt>
                <c:pt idx="69">
                  <c:v>7.24</c:v>
                </c:pt>
                <c:pt idx="70">
                  <c:v>7.06</c:v>
                </c:pt>
                <c:pt idx="71">
                  <c:v>6.86</c:v>
                </c:pt>
                <c:pt idx="72">
                  <c:v>6.98</c:v>
                </c:pt>
                <c:pt idx="73">
                  <c:v>6.6</c:v>
                </c:pt>
                <c:pt idx="74">
                  <c:v>6.56</c:v>
                </c:pt>
                <c:pt idx="75">
                  <c:v>6.86</c:v>
                </c:pt>
                <c:pt idx="76">
                  <c:v>6.02</c:v>
                </c:pt>
                <c:pt idx="77">
                  <c:v>6.11</c:v>
                </c:pt>
                <c:pt idx="78">
                  <c:v>6.9</c:v>
                </c:pt>
                <c:pt idx="79">
                  <c:v>6.89</c:v>
                </c:pt>
                <c:pt idx="80">
                  <c:v>6.26</c:v>
                </c:pt>
                <c:pt idx="81">
                  <c:v>5.97</c:v>
                </c:pt>
                <c:pt idx="82">
                  <c:v>6.54</c:v>
                </c:pt>
                <c:pt idx="83">
                  <c:v>6.31</c:v>
                </c:pt>
                <c:pt idx="84">
                  <c:v>6.41</c:v>
                </c:pt>
                <c:pt idx="85">
                  <c:v>6.49</c:v>
                </c:pt>
                <c:pt idx="86">
                  <c:v>6.62</c:v>
                </c:pt>
                <c:pt idx="87">
                  <c:v>6.16</c:v>
                </c:pt>
                <c:pt idx="88">
                  <c:v>6.42</c:v>
                </c:pt>
                <c:pt idx="89">
                  <c:v>6.51</c:v>
                </c:pt>
                <c:pt idx="90">
                  <c:v>7.56</c:v>
                </c:pt>
                <c:pt idx="91">
                  <c:v>8.78</c:v>
                </c:pt>
                <c:pt idx="92">
                  <c:v>7.85</c:v>
                </c:pt>
                <c:pt idx="93">
                  <c:v>7.86</c:v>
                </c:pt>
                <c:pt idx="94">
                  <c:v>8.83</c:v>
                </c:pt>
                <c:pt idx="95">
                  <c:v>9.44</c:v>
                </c:pt>
                <c:pt idx="96">
                  <c:v>11</c:v>
                </c:pt>
                <c:pt idx="97">
                  <c:v>9.42</c:v>
                </c:pt>
                <c:pt idx="98">
                  <c:v>9.84</c:v>
                </c:pt>
                <c:pt idx="99">
                  <c:v>11.06</c:v>
                </c:pt>
                <c:pt idx="100">
                  <c:v>7.88</c:v>
                </c:pt>
                <c:pt idx="101">
                  <c:v>8.39</c:v>
                </c:pt>
                <c:pt idx="102">
                  <c:v>7.53</c:v>
                </c:pt>
                <c:pt idx="104">
                  <c:v>6.58</c:v>
                </c:pt>
                <c:pt idx="106">
                  <c:v>7.15</c:v>
                </c:pt>
                <c:pt idx="108">
                  <c:v>6.19</c:v>
                </c:pt>
                <c:pt idx="109">
                  <c:v>7.6</c:v>
                </c:pt>
                <c:pt idx="110">
                  <c:v>8.69</c:v>
                </c:pt>
                <c:pt idx="111">
                  <c:v>8.32</c:v>
                </c:pt>
                <c:pt idx="112">
                  <c:v>8.8</c:v>
                </c:pt>
              </c:numCache>
            </c:numRef>
          </c:val>
        </c:ser>
        <c:axId val="1472177"/>
        <c:axId val="13249594"/>
      </c:barChart>
      <c:dateAx>
        <c:axId val="1472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49594"/>
        <c:crosses val="autoZero"/>
        <c:auto val="0"/>
        <c:baseTimeUnit val="months"/>
        <c:noMultiLvlLbl val="0"/>
      </c:dateAx>
      <c:valAx>
        <c:axId val="1324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2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13272 DO 3/2003 to 5/2006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Sheet1!$A$594:$A$720</c:f>
              <c:strCache>
                <c:ptCount val="96"/>
                <c:pt idx="0">
                  <c:v>03/12/2002</c:v>
                </c:pt>
                <c:pt idx="1">
                  <c:v>04/23/2002</c:v>
                </c:pt>
                <c:pt idx="2">
                  <c:v>05/28/2002</c:v>
                </c:pt>
                <c:pt idx="3">
                  <c:v>06/18/2002</c:v>
                </c:pt>
                <c:pt idx="4">
                  <c:v>06/26/2002</c:v>
                </c:pt>
                <c:pt idx="5">
                  <c:v>07/23/2002</c:v>
                </c:pt>
                <c:pt idx="6">
                  <c:v>08/20/2002</c:v>
                </c:pt>
                <c:pt idx="7">
                  <c:v>09/17/2002</c:v>
                </c:pt>
                <c:pt idx="8">
                  <c:v>10/16/2002</c:v>
                </c:pt>
                <c:pt idx="9">
                  <c:v>12/04/2002</c:v>
                </c:pt>
                <c:pt idx="10">
                  <c:v>01/21/2003</c:v>
                </c:pt>
                <c:pt idx="11">
                  <c:v>02/18/2003</c:v>
                </c:pt>
                <c:pt idx="12">
                  <c:v>02/18/2003</c:v>
                </c:pt>
                <c:pt idx="13">
                  <c:v>03/18/2003</c:v>
                </c:pt>
                <c:pt idx="14">
                  <c:v>04/15/2003</c:v>
                </c:pt>
                <c:pt idx="15">
                  <c:v>05/20/2003</c:v>
                </c:pt>
                <c:pt idx="16">
                  <c:v>05/28/2003</c:v>
                </c:pt>
                <c:pt idx="17">
                  <c:v>06/19/2003</c:v>
                </c:pt>
                <c:pt idx="18">
                  <c:v>06/24/2003</c:v>
                </c:pt>
                <c:pt idx="19">
                  <c:v>07/15/2003</c:v>
                </c:pt>
                <c:pt idx="20">
                  <c:v>08/19/2003</c:v>
                </c:pt>
                <c:pt idx="21">
                  <c:v>09/23/2003</c:v>
                </c:pt>
                <c:pt idx="22">
                  <c:v>10/21/2003</c:v>
                </c:pt>
                <c:pt idx="23">
                  <c:v>10/28/2003</c:v>
                </c:pt>
                <c:pt idx="24">
                  <c:v>11/18/2003</c:v>
                </c:pt>
                <c:pt idx="25">
                  <c:v>12/09/2003</c:v>
                </c:pt>
                <c:pt idx="26">
                  <c:v>12/16/2003</c:v>
                </c:pt>
                <c:pt idx="27">
                  <c:v>01/20/2004</c:v>
                </c:pt>
                <c:pt idx="28">
                  <c:v>02/17/2004</c:v>
                </c:pt>
                <c:pt idx="29">
                  <c:v>02/23/2004</c:v>
                </c:pt>
                <c:pt idx="30">
                  <c:v>02/26/2004</c:v>
                </c:pt>
                <c:pt idx="31">
                  <c:v>03/15/2004</c:v>
                </c:pt>
                <c:pt idx="32">
                  <c:v>03/16/2004</c:v>
                </c:pt>
                <c:pt idx="33">
                  <c:v>04/20/2004</c:v>
                </c:pt>
                <c:pt idx="34">
                  <c:v>05/17/2004</c:v>
                </c:pt>
                <c:pt idx="35">
                  <c:v>05/18/2004</c:v>
                </c:pt>
                <c:pt idx="36">
                  <c:v>06/15/2004</c:v>
                </c:pt>
                <c:pt idx="37">
                  <c:v>06/22/2004</c:v>
                </c:pt>
                <c:pt idx="38">
                  <c:v>06/30/2004</c:v>
                </c:pt>
                <c:pt idx="39">
                  <c:v>07/06/2004</c:v>
                </c:pt>
                <c:pt idx="40">
                  <c:v>07/20/2004</c:v>
                </c:pt>
                <c:pt idx="41">
                  <c:v>08/17/2004</c:v>
                </c:pt>
                <c:pt idx="42">
                  <c:v>08/17/2004</c:v>
                </c:pt>
                <c:pt idx="43">
                  <c:v>09/21/2004</c:v>
                </c:pt>
                <c:pt idx="44">
                  <c:v>09/21/2004</c:v>
                </c:pt>
                <c:pt idx="45">
                  <c:v>10/12/2004</c:v>
                </c:pt>
                <c:pt idx="46">
                  <c:v>10/19/2004</c:v>
                </c:pt>
                <c:pt idx="47">
                  <c:v>10/26/2004</c:v>
                </c:pt>
                <c:pt idx="48">
                  <c:v>11/17/2004</c:v>
                </c:pt>
                <c:pt idx="49">
                  <c:v>11/23/2004</c:v>
                </c:pt>
                <c:pt idx="50">
                  <c:v>12/15/2004</c:v>
                </c:pt>
                <c:pt idx="51">
                  <c:v>01/18/2005</c:v>
                </c:pt>
                <c:pt idx="52">
                  <c:v>01/25/2005</c:v>
                </c:pt>
                <c:pt idx="53">
                  <c:v>02/22/2005</c:v>
                </c:pt>
                <c:pt idx="54">
                  <c:v>02/28/2005</c:v>
                </c:pt>
                <c:pt idx="55">
                  <c:v>03/15/2005</c:v>
                </c:pt>
                <c:pt idx="56">
                  <c:v>04/19/2005</c:v>
                </c:pt>
                <c:pt idx="57">
                  <c:v>04/27/2005</c:v>
                </c:pt>
                <c:pt idx="58">
                  <c:v>05/17/2005</c:v>
                </c:pt>
                <c:pt idx="59">
                  <c:v>05/17/2005</c:v>
                </c:pt>
                <c:pt idx="60">
                  <c:v>05/31/2005</c:v>
                </c:pt>
                <c:pt idx="61">
                  <c:v>06/15/2005</c:v>
                </c:pt>
                <c:pt idx="62">
                  <c:v>06/21/2005</c:v>
                </c:pt>
                <c:pt idx="63">
                  <c:v>07/19/2005</c:v>
                </c:pt>
                <c:pt idx="64">
                  <c:v>08/18/2005</c:v>
                </c:pt>
                <c:pt idx="65">
                  <c:v>09/20/2005</c:v>
                </c:pt>
                <c:pt idx="66">
                  <c:v>09/27/2005</c:v>
                </c:pt>
                <c:pt idx="67">
                  <c:v>10/18/2005</c:v>
                </c:pt>
                <c:pt idx="68">
                  <c:v>10/24/2005</c:v>
                </c:pt>
                <c:pt idx="69">
                  <c:v>11/15/2005</c:v>
                </c:pt>
                <c:pt idx="70">
                  <c:v>12/20/2005</c:v>
                </c:pt>
                <c:pt idx="71">
                  <c:v>01/17/2006</c:v>
                </c:pt>
                <c:pt idx="72">
                  <c:v>02/13/2006</c:v>
                </c:pt>
                <c:pt idx="73">
                  <c:v>02/14/2006</c:v>
                </c:pt>
                <c:pt idx="74">
                  <c:v>02/21/2006</c:v>
                </c:pt>
                <c:pt idx="75">
                  <c:v>03/14/2006</c:v>
                </c:pt>
                <c:pt idx="76">
                  <c:v>03/21/2006</c:v>
                </c:pt>
                <c:pt idx="77">
                  <c:v>04/18/2006</c:v>
                </c:pt>
                <c:pt idx="78">
                  <c:v>04/25/2006</c:v>
                </c:pt>
                <c:pt idx="79">
                  <c:v>05/16/2006</c:v>
                </c:pt>
                <c:pt idx="80">
                  <c:v>05/23/2006</c:v>
                </c:pt>
                <c:pt idx="81">
                  <c:v>05/23/2006</c:v>
                </c:pt>
                <c:pt idx="82">
                  <c:v>06/20/2006</c:v>
                </c:pt>
                <c:pt idx="83">
                  <c:v>06/26/2006</c:v>
                </c:pt>
                <c:pt idx="84">
                  <c:v>06/27/2006</c:v>
                </c:pt>
                <c:pt idx="85">
                  <c:v>07/18/2006</c:v>
                </c:pt>
                <c:pt idx="86">
                  <c:v>07/18/2006</c:v>
                </c:pt>
                <c:pt idx="87">
                  <c:v>08/15/2006</c:v>
                </c:pt>
                <c:pt idx="88">
                  <c:v>08/22/2006</c:v>
                </c:pt>
                <c:pt idx="89">
                  <c:v>09/28/2006</c:v>
                </c:pt>
                <c:pt idx="90">
                  <c:v>10/17/2006</c:v>
                </c:pt>
                <c:pt idx="91">
                  <c:v>10/24/2006</c:v>
                </c:pt>
                <c:pt idx="92">
                  <c:v>11/07/2006</c:v>
                </c:pt>
                <c:pt idx="93">
                  <c:v>12/19/2006</c:v>
                </c:pt>
                <c:pt idx="95">
                  <c:v>Average</c:v>
                </c:pt>
              </c:strCache>
            </c:strRef>
          </c:cat>
          <c:val>
            <c:numRef>
              <c:f>Sheet1!$G$594:$G$720</c:f>
              <c:numCache>
                <c:ptCount val="96"/>
                <c:pt idx="0">
                  <c:v>8.39</c:v>
                </c:pt>
                <c:pt idx="1">
                  <c:v>7.53</c:v>
                </c:pt>
                <c:pt idx="3">
                  <c:v>6.58</c:v>
                </c:pt>
                <c:pt idx="5">
                  <c:v>7.15</c:v>
                </c:pt>
                <c:pt idx="7">
                  <c:v>6.19</c:v>
                </c:pt>
                <c:pt idx="8">
                  <c:v>7.6</c:v>
                </c:pt>
                <c:pt idx="9">
                  <c:v>8.69</c:v>
                </c:pt>
                <c:pt idx="10">
                  <c:v>8.32</c:v>
                </c:pt>
                <c:pt idx="11">
                  <c:v>8.8</c:v>
                </c:pt>
                <c:pt idx="12">
                  <c:v>8.8</c:v>
                </c:pt>
                <c:pt idx="13">
                  <c:v>8.57</c:v>
                </c:pt>
                <c:pt idx="14">
                  <c:v>8.6</c:v>
                </c:pt>
                <c:pt idx="15">
                  <c:v>7.14</c:v>
                </c:pt>
                <c:pt idx="16">
                  <c:v>9</c:v>
                </c:pt>
                <c:pt idx="17">
                  <c:v>7.4</c:v>
                </c:pt>
                <c:pt idx="18">
                  <c:v>6.5</c:v>
                </c:pt>
                <c:pt idx="19">
                  <c:v>4.9</c:v>
                </c:pt>
                <c:pt idx="20">
                  <c:v>6.43</c:v>
                </c:pt>
                <c:pt idx="21">
                  <c:v>7.8</c:v>
                </c:pt>
                <c:pt idx="22">
                  <c:v>6.3</c:v>
                </c:pt>
                <c:pt idx="23">
                  <c:v>9.1</c:v>
                </c:pt>
                <c:pt idx="24">
                  <c:v>7.69</c:v>
                </c:pt>
                <c:pt idx="25">
                  <c:v>8.63</c:v>
                </c:pt>
                <c:pt idx="26">
                  <c:v>12</c:v>
                </c:pt>
                <c:pt idx="27">
                  <c:v>10.2</c:v>
                </c:pt>
                <c:pt idx="28">
                  <c:v>12.1</c:v>
                </c:pt>
                <c:pt idx="30">
                  <c:v>10.6</c:v>
                </c:pt>
                <c:pt idx="31">
                  <c:v>9.4</c:v>
                </c:pt>
                <c:pt idx="32">
                  <c:v>9.56</c:v>
                </c:pt>
                <c:pt idx="33">
                  <c:v>9.54</c:v>
                </c:pt>
                <c:pt idx="34">
                  <c:v>9.8</c:v>
                </c:pt>
                <c:pt idx="35">
                  <c:v>15.07</c:v>
                </c:pt>
                <c:pt idx="36">
                  <c:v>7.52</c:v>
                </c:pt>
                <c:pt idx="37">
                  <c:v>7.55</c:v>
                </c:pt>
                <c:pt idx="39">
                  <c:v>6.49</c:v>
                </c:pt>
                <c:pt idx="40">
                  <c:v>5.95</c:v>
                </c:pt>
                <c:pt idx="41">
                  <c:v>6.7</c:v>
                </c:pt>
                <c:pt idx="42">
                  <c:v>6.39</c:v>
                </c:pt>
                <c:pt idx="43">
                  <c:v>7.4</c:v>
                </c:pt>
                <c:pt idx="44">
                  <c:v>6.15</c:v>
                </c:pt>
                <c:pt idx="45">
                  <c:v>10.7</c:v>
                </c:pt>
                <c:pt idx="46">
                  <c:v>8</c:v>
                </c:pt>
                <c:pt idx="47">
                  <c:v>6.28</c:v>
                </c:pt>
                <c:pt idx="48">
                  <c:v>10.12</c:v>
                </c:pt>
                <c:pt idx="49">
                  <c:v>0</c:v>
                </c:pt>
                <c:pt idx="50">
                  <c:v>13.1</c:v>
                </c:pt>
                <c:pt idx="51">
                  <c:v>13.45</c:v>
                </c:pt>
                <c:pt idx="52">
                  <c:v>9.9</c:v>
                </c:pt>
                <c:pt idx="53">
                  <c:v>12.73</c:v>
                </c:pt>
                <c:pt idx="54">
                  <c:v>8.4</c:v>
                </c:pt>
                <c:pt idx="55">
                  <c:v>10.2</c:v>
                </c:pt>
                <c:pt idx="56">
                  <c:v>9.3</c:v>
                </c:pt>
                <c:pt idx="57">
                  <c:v>9.5</c:v>
                </c:pt>
                <c:pt idx="58">
                  <c:v>0</c:v>
                </c:pt>
                <c:pt idx="59">
                  <c:v>7.95</c:v>
                </c:pt>
                <c:pt idx="60">
                  <c:v>7</c:v>
                </c:pt>
                <c:pt idx="61">
                  <c:v>7.53</c:v>
                </c:pt>
                <c:pt idx="62">
                  <c:v>7.27</c:v>
                </c:pt>
                <c:pt idx="63">
                  <c:v>6.04</c:v>
                </c:pt>
                <c:pt idx="64">
                  <c:v>6.54</c:v>
                </c:pt>
                <c:pt idx="65">
                  <c:v>7.32</c:v>
                </c:pt>
                <c:pt idx="66">
                  <c:v>7.4</c:v>
                </c:pt>
                <c:pt idx="67">
                  <c:v>7.9</c:v>
                </c:pt>
                <c:pt idx="68">
                  <c:v>6.97</c:v>
                </c:pt>
                <c:pt idx="69">
                  <c:v>9.07</c:v>
                </c:pt>
                <c:pt idx="70">
                  <c:v>9.49</c:v>
                </c:pt>
                <c:pt idx="71">
                  <c:v>11.44</c:v>
                </c:pt>
                <c:pt idx="72">
                  <c:v>11.1</c:v>
                </c:pt>
                <c:pt idx="73">
                  <c:v>0</c:v>
                </c:pt>
                <c:pt idx="74">
                  <c:v>9.4</c:v>
                </c:pt>
                <c:pt idx="75">
                  <c:v>10.23</c:v>
                </c:pt>
                <c:pt idx="76">
                  <c:v>9.31</c:v>
                </c:pt>
                <c:pt idx="77">
                  <c:v>7.31</c:v>
                </c:pt>
                <c:pt idx="78">
                  <c:v>7.28</c:v>
                </c:pt>
                <c:pt idx="79">
                  <c:v>6.63</c:v>
                </c:pt>
                <c:pt idx="80">
                  <c:v>7.6</c:v>
                </c:pt>
                <c:pt idx="81">
                  <c:v>7.2</c:v>
                </c:pt>
                <c:pt idx="82">
                  <c:v>6</c:v>
                </c:pt>
                <c:pt idx="83">
                  <c:v>7.1</c:v>
                </c:pt>
                <c:pt idx="84">
                  <c:v>6.64</c:v>
                </c:pt>
                <c:pt idx="85">
                  <c:v>6.3</c:v>
                </c:pt>
                <c:pt idx="86">
                  <c:v>5.43</c:v>
                </c:pt>
                <c:pt idx="87">
                  <c:v>0</c:v>
                </c:pt>
                <c:pt idx="88">
                  <c:v>7.36</c:v>
                </c:pt>
                <c:pt idx="89">
                  <c:v>8.18</c:v>
                </c:pt>
                <c:pt idx="90">
                  <c:v>8.92</c:v>
                </c:pt>
                <c:pt idx="91">
                  <c:v>8.41</c:v>
                </c:pt>
                <c:pt idx="92">
                  <c:v>9.2</c:v>
                </c:pt>
                <c:pt idx="93">
                  <c:v>10.95</c:v>
                </c:pt>
                <c:pt idx="95">
                  <c:v>8.803062330623307</c:v>
                </c:pt>
              </c:numCache>
            </c:numRef>
          </c:val>
        </c:ser>
        <c:axId val="52137483"/>
        <c:axId val="66584164"/>
      </c:barChart>
      <c:catAx>
        <c:axId val="5213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84164"/>
        <c:crosses val="autoZero"/>
        <c:auto val="1"/>
        <c:lblOffset val="100"/>
        <c:noMultiLvlLbl val="0"/>
      </c:catAx>
      <c:valAx>
        <c:axId val="6658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37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13272 TSS 1/2000 to 5/2006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Sheet1!$A$493:$A$720</c:f>
              <c:strCache>
                <c:ptCount val="197"/>
                <c:pt idx="0">
                  <c:v>01/06/2000</c:v>
                </c:pt>
                <c:pt idx="1">
                  <c:v>01/13/2000</c:v>
                </c:pt>
                <c:pt idx="2">
                  <c:v>01/20/2000</c:v>
                </c:pt>
                <c:pt idx="3">
                  <c:v>01/27/2000</c:v>
                </c:pt>
                <c:pt idx="4">
                  <c:v>02/03/2000</c:v>
                </c:pt>
                <c:pt idx="5">
                  <c:v>02/10/2000</c:v>
                </c:pt>
                <c:pt idx="6">
                  <c:v>02/17/2000</c:v>
                </c:pt>
                <c:pt idx="7">
                  <c:v>02/24/2000</c:v>
                </c:pt>
                <c:pt idx="8">
                  <c:v>03/02/2000</c:v>
                </c:pt>
                <c:pt idx="9">
                  <c:v>03/09/2000</c:v>
                </c:pt>
                <c:pt idx="10">
                  <c:v>03/16/2000</c:v>
                </c:pt>
                <c:pt idx="11">
                  <c:v>03/23/2000</c:v>
                </c:pt>
                <c:pt idx="12">
                  <c:v>03/30/2000</c:v>
                </c:pt>
                <c:pt idx="13">
                  <c:v>04/06/2000</c:v>
                </c:pt>
                <c:pt idx="14">
                  <c:v>04/13/2000</c:v>
                </c:pt>
                <c:pt idx="15">
                  <c:v>04/20/2000</c:v>
                </c:pt>
                <c:pt idx="16">
                  <c:v>04/27/2000</c:v>
                </c:pt>
                <c:pt idx="17">
                  <c:v>05/04/2000</c:v>
                </c:pt>
                <c:pt idx="18">
                  <c:v>05/10/2000</c:v>
                </c:pt>
                <c:pt idx="19">
                  <c:v>05/18/2000</c:v>
                </c:pt>
                <c:pt idx="20">
                  <c:v>05/25/2000</c:v>
                </c:pt>
                <c:pt idx="21">
                  <c:v>06/01/2000</c:v>
                </c:pt>
                <c:pt idx="22">
                  <c:v>06/08/2000</c:v>
                </c:pt>
                <c:pt idx="23">
                  <c:v>06/15/2000</c:v>
                </c:pt>
                <c:pt idx="24">
                  <c:v>06/22/2000</c:v>
                </c:pt>
                <c:pt idx="25">
                  <c:v>06/27/2000</c:v>
                </c:pt>
                <c:pt idx="26">
                  <c:v>06/29/2000</c:v>
                </c:pt>
                <c:pt idx="27">
                  <c:v>07/06/2000</c:v>
                </c:pt>
                <c:pt idx="28">
                  <c:v>07/13/2000</c:v>
                </c:pt>
                <c:pt idx="29">
                  <c:v>07/20/2000</c:v>
                </c:pt>
                <c:pt idx="30">
                  <c:v>07/27/2000</c:v>
                </c:pt>
                <c:pt idx="31">
                  <c:v>08/03/2000</c:v>
                </c:pt>
                <c:pt idx="32">
                  <c:v>08/10/2000</c:v>
                </c:pt>
                <c:pt idx="33">
                  <c:v>08/24/2000</c:v>
                </c:pt>
                <c:pt idx="34">
                  <c:v>08/31/2000</c:v>
                </c:pt>
                <c:pt idx="35">
                  <c:v>09/07/2000</c:v>
                </c:pt>
                <c:pt idx="36">
                  <c:v>09/14/2000</c:v>
                </c:pt>
                <c:pt idx="37">
                  <c:v>09/21/2000</c:v>
                </c:pt>
                <c:pt idx="38">
                  <c:v>09/28/2000</c:v>
                </c:pt>
                <c:pt idx="39">
                  <c:v>10/12/2000</c:v>
                </c:pt>
                <c:pt idx="40">
                  <c:v>10/16/2000</c:v>
                </c:pt>
                <c:pt idx="41">
                  <c:v>10/19/2000</c:v>
                </c:pt>
                <c:pt idx="42">
                  <c:v>10/26/2000</c:v>
                </c:pt>
                <c:pt idx="43">
                  <c:v>11/02/2000</c:v>
                </c:pt>
                <c:pt idx="44">
                  <c:v>11/09/2000</c:v>
                </c:pt>
                <c:pt idx="45">
                  <c:v>11/16/2000</c:v>
                </c:pt>
                <c:pt idx="46">
                  <c:v>11/30/2000</c:v>
                </c:pt>
                <c:pt idx="47">
                  <c:v>12/07/2000</c:v>
                </c:pt>
                <c:pt idx="48">
                  <c:v>12/14/2000</c:v>
                </c:pt>
                <c:pt idx="49">
                  <c:v>12/28/2000</c:v>
                </c:pt>
                <c:pt idx="50">
                  <c:v>01/04/2001</c:v>
                </c:pt>
                <c:pt idx="51">
                  <c:v>01/11/2001</c:v>
                </c:pt>
                <c:pt idx="52">
                  <c:v>01/18/2001</c:v>
                </c:pt>
                <c:pt idx="53">
                  <c:v>01/25/2001</c:v>
                </c:pt>
                <c:pt idx="54">
                  <c:v>02/01/2001</c:v>
                </c:pt>
                <c:pt idx="55">
                  <c:v>02/08/2001</c:v>
                </c:pt>
                <c:pt idx="56">
                  <c:v>02/15/2001</c:v>
                </c:pt>
                <c:pt idx="57">
                  <c:v>02/22/2001</c:v>
                </c:pt>
                <c:pt idx="58">
                  <c:v>02/26/2001</c:v>
                </c:pt>
                <c:pt idx="59">
                  <c:v>03/01/2001</c:v>
                </c:pt>
                <c:pt idx="60">
                  <c:v>03/08/2001</c:v>
                </c:pt>
                <c:pt idx="61">
                  <c:v>03/15/2001</c:v>
                </c:pt>
                <c:pt idx="62">
                  <c:v>03/22/2001</c:v>
                </c:pt>
                <c:pt idx="63">
                  <c:v>03/29/2001</c:v>
                </c:pt>
                <c:pt idx="64">
                  <c:v>04/05/2001</c:v>
                </c:pt>
                <c:pt idx="65">
                  <c:v>04/12/2001</c:v>
                </c:pt>
                <c:pt idx="66">
                  <c:v>04/19/2001</c:v>
                </c:pt>
                <c:pt idx="67">
                  <c:v>04/26/2001</c:v>
                </c:pt>
                <c:pt idx="68">
                  <c:v>05/03/2001</c:v>
                </c:pt>
                <c:pt idx="69">
                  <c:v>05/10/2001</c:v>
                </c:pt>
                <c:pt idx="70">
                  <c:v>05/17/2001</c:v>
                </c:pt>
                <c:pt idx="71">
                  <c:v>05/24/2001</c:v>
                </c:pt>
                <c:pt idx="72">
                  <c:v>06/07/2001</c:v>
                </c:pt>
                <c:pt idx="73">
                  <c:v>06/08/2001</c:v>
                </c:pt>
                <c:pt idx="74">
                  <c:v>06/14/2001</c:v>
                </c:pt>
                <c:pt idx="75">
                  <c:v>06/21/2001</c:v>
                </c:pt>
                <c:pt idx="76">
                  <c:v>06/22/2001</c:v>
                </c:pt>
                <c:pt idx="77">
                  <c:v>06/28/2001</c:v>
                </c:pt>
                <c:pt idx="78">
                  <c:v>07/02/2001</c:v>
                </c:pt>
                <c:pt idx="79">
                  <c:v>07/05/2001</c:v>
                </c:pt>
                <c:pt idx="80">
                  <c:v>07/12/2001</c:v>
                </c:pt>
                <c:pt idx="81">
                  <c:v>07/19/2001</c:v>
                </c:pt>
                <c:pt idx="82">
                  <c:v>07/26/2001</c:v>
                </c:pt>
                <c:pt idx="83">
                  <c:v>08/02/2001</c:v>
                </c:pt>
                <c:pt idx="84">
                  <c:v>08/09/2001</c:v>
                </c:pt>
                <c:pt idx="85">
                  <c:v>08/16/2001</c:v>
                </c:pt>
                <c:pt idx="86">
                  <c:v>08/23/2001</c:v>
                </c:pt>
                <c:pt idx="87">
                  <c:v>08/30/2001</c:v>
                </c:pt>
                <c:pt idx="88">
                  <c:v>09/06/2001</c:v>
                </c:pt>
                <c:pt idx="89">
                  <c:v>09/20/2001</c:v>
                </c:pt>
                <c:pt idx="90">
                  <c:v>10/04/2001</c:v>
                </c:pt>
                <c:pt idx="91">
                  <c:v>10/16/2001</c:v>
                </c:pt>
                <c:pt idx="92">
                  <c:v>10/25/2001</c:v>
                </c:pt>
                <c:pt idx="93">
                  <c:v>11/01/2001</c:v>
                </c:pt>
                <c:pt idx="94">
                  <c:v>11/13/2001</c:v>
                </c:pt>
                <c:pt idx="95">
                  <c:v>12/06/2001</c:v>
                </c:pt>
                <c:pt idx="96">
                  <c:v>12/19/2001</c:v>
                </c:pt>
                <c:pt idx="97">
                  <c:v>01/10/2002</c:v>
                </c:pt>
                <c:pt idx="98">
                  <c:v>01/14/2002</c:v>
                </c:pt>
                <c:pt idx="99">
                  <c:v>02/13/2002</c:v>
                </c:pt>
                <c:pt idx="100">
                  <c:v>02/19/2002</c:v>
                </c:pt>
                <c:pt idx="101">
                  <c:v>03/12/2002</c:v>
                </c:pt>
                <c:pt idx="102">
                  <c:v>04/23/2002</c:v>
                </c:pt>
                <c:pt idx="103">
                  <c:v>05/28/2002</c:v>
                </c:pt>
                <c:pt idx="104">
                  <c:v>06/18/2002</c:v>
                </c:pt>
                <c:pt idx="105">
                  <c:v>06/26/2002</c:v>
                </c:pt>
                <c:pt idx="106">
                  <c:v>07/23/2002</c:v>
                </c:pt>
                <c:pt idx="107">
                  <c:v>08/20/2002</c:v>
                </c:pt>
                <c:pt idx="108">
                  <c:v>09/17/2002</c:v>
                </c:pt>
                <c:pt idx="109">
                  <c:v>10/16/2002</c:v>
                </c:pt>
                <c:pt idx="110">
                  <c:v>12/04/2002</c:v>
                </c:pt>
                <c:pt idx="111">
                  <c:v>01/21/2003</c:v>
                </c:pt>
                <c:pt idx="112">
                  <c:v>02/18/2003</c:v>
                </c:pt>
                <c:pt idx="113">
                  <c:v>02/18/2003</c:v>
                </c:pt>
                <c:pt idx="114">
                  <c:v>03/18/2003</c:v>
                </c:pt>
                <c:pt idx="115">
                  <c:v>04/15/2003</c:v>
                </c:pt>
                <c:pt idx="116">
                  <c:v>05/20/2003</c:v>
                </c:pt>
                <c:pt idx="117">
                  <c:v>05/28/2003</c:v>
                </c:pt>
                <c:pt idx="118">
                  <c:v>06/19/2003</c:v>
                </c:pt>
                <c:pt idx="119">
                  <c:v>06/24/2003</c:v>
                </c:pt>
                <c:pt idx="120">
                  <c:v>07/15/2003</c:v>
                </c:pt>
                <c:pt idx="121">
                  <c:v>08/19/2003</c:v>
                </c:pt>
                <c:pt idx="122">
                  <c:v>09/23/2003</c:v>
                </c:pt>
                <c:pt idx="123">
                  <c:v>10/21/2003</c:v>
                </c:pt>
                <c:pt idx="124">
                  <c:v>10/28/2003</c:v>
                </c:pt>
                <c:pt idx="125">
                  <c:v>11/18/2003</c:v>
                </c:pt>
                <c:pt idx="126">
                  <c:v>12/09/2003</c:v>
                </c:pt>
                <c:pt idx="127">
                  <c:v>12/16/2003</c:v>
                </c:pt>
                <c:pt idx="128">
                  <c:v>01/20/2004</c:v>
                </c:pt>
                <c:pt idx="129">
                  <c:v>02/17/2004</c:v>
                </c:pt>
                <c:pt idx="130">
                  <c:v>02/23/2004</c:v>
                </c:pt>
                <c:pt idx="131">
                  <c:v>02/26/2004</c:v>
                </c:pt>
                <c:pt idx="132">
                  <c:v>03/15/2004</c:v>
                </c:pt>
                <c:pt idx="133">
                  <c:v>03/16/2004</c:v>
                </c:pt>
                <c:pt idx="134">
                  <c:v>04/20/2004</c:v>
                </c:pt>
                <c:pt idx="135">
                  <c:v>05/17/2004</c:v>
                </c:pt>
                <c:pt idx="136">
                  <c:v>05/18/2004</c:v>
                </c:pt>
                <c:pt idx="137">
                  <c:v>06/15/2004</c:v>
                </c:pt>
                <c:pt idx="138">
                  <c:v>06/22/2004</c:v>
                </c:pt>
                <c:pt idx="139">
                  <c:v>06/30/2004</c:v>
                </c:pt>
                <c:pt idx="140">
                  <c:v>07/06/2004</c:v>
                </c:pt>
                <c:pt idx="141">
                  <c:v>07/20/2004</c:v>
                </c:pt>
                <c:pt idx="142">
                  <c:v>08/17/2004</c:v>
                </c:pt>
                <c:pt idx="143">
                  <c:v>08/17/2004</c:v>
                </c:pt>
                <c:pt idx="144">
                  <c:v>09/21/2004</c:v>
                </c:pt>
                <c:pt idx="145">
                  <c:v>09/21/2004</c:v>
                </c:pt>
                <c:pt idx="146">
                  <c:v>10/12/2004</c:v>
                </c:pt>
                <c:pt idx="147">
                  <c:v>10/19/2004</c:v>
                </c:pt>
                <c:pt idx="148">
                  <c:v>10/26/2004</c:v>
                </c:pt>
                <c:pt idx="149">
                  <c:v>11/17/2004</c:v>
                </c:pt>
                <c:pt idx="150">
                  <c:v>11/23/2004</c:v>
                </c:pt>
                <c:pt idx="151">
                  <c:v>12/15/2004</c:v>
                </c:pt>
                <c:pt idx="152">
                  <c:v>01/18/2005</c:v>
                </c:pt>
                <c:pt idx="153">
                  <c:v>01/25/2005</c:v>
                </c:pt>
                <c:pt idx="154">
                  <c:v>02/22/2005</c:v>
                </c:pt>
                <c:pt idx="155">
                  <c:v>02/28/2005</c:v>
                </c:pt>
                <c:pt idx="156">
                  <c:v>03/15/2005</c:v>
                </c:pt>
                <c:pt idx="157">
                  <c:v>04/19/2005</c:v>
                </c:pt>
                <c:pt idx="158">
                  <c:v>04/27/2005</c:v>
                </c:pt>
                <c:pt idx="159">
                  <c:v>05/17/2005</c:v>
                </c:pt>
                <c:pt idx="160">
                  <c:v>05/17/2005</c:v>
                </c:pt>
                <c:pt idx="161">
                  <c:v>05/31/2005</c:v>
                </c:pt>
                <c:pt idx="162">
                  <c:v>06/15/2005</c:v>
                </c:pt>
                <c:pt idx="163">
                  <c:v>06/21/2005</c:v>
                </c:pt>
                <c:pt idx="164">
                  <c:v>07/19/2005</c:v>
                </c:pt>
                <c:pt idx="165">
                  <c:v>08/18/2005</c:v>
                </c:pt>
                <c:pt idx="166">
                  <c:v>09/20/2005</c:v>
                </c:pt>
                <c:pt idx="167">
                  <c:v>09/27/2005</c:v>
                </c:pt>
                <c:pt idx="168">
                  <c:v>10/18/2005</c:v>
                </c:pt>
                <c:pt idx="169">
                  <c:v>10/24/2005</c:v>
                </c:pt>
                <c:pt idx="170">
                  <c:v>11/15/2005</c:v>
                </c:pt>
                <c:pt idx="171">
                  <c:v>12/20/2005</c:v>
                </c:pt>
                <c:pt idx="172">
                  <c:v>01/17/2006</c:v>
                </c:pt>
                <c:pt idx="173">
                  <c:v>02/13/2006</c:v>
                </c:pt>
                <c:pt idx="174">
                  <c:v>02/14/2006</c:v>
                </c:pt>
                <c:pt idx="175">
                  <c:v>02/21/2006</c:v>
                </c:pt>
                <c:pt idx="176">
                  <c:v>03/14/2006</c:v>
                </c:pt>
                <c:pt idx="177">
                  <c:v>03/21/2006</c:v>
                </c:pt>
                <c:pt idx="178">
                  <c:v>04/18/2006</c:v>
                </c:pt>
                <c:pt idx="179">
                  <c:v>04/25/2006</c:v>
                </c:pt>
                <c:pt idx="180">
                  <c:v>05/16/2006</c:v>
                </c:pt>
                <c:pt idx="181">
                  <c:v>05/23/2006</c:v>
                </c:pt>
                <c:pt idx="182">
                  <c:v>05/23/2006</c:v>
                </c:pt>
                <c:pt idx="183">
                  <c:v>06/20/2006</c:v>
                </c:pt>
                <c:pt idx="184">
                  <c:v>06/26/2006</c:v>
                </c:pt>
                <c:pt idx="185">
                  <c:v>06/27/2006</c:v>
                </c:pt>
                <c:pt idx="186">
                  <c:v>07/18/2006</c:v>
                </c:pt>
                <c:pt idx="187">
                  <c:v>07/18/2006</c:v>
                </c:pt>
                <c:pt idx="188">
                  <c:v>08/15/2006</c:v>
                </c:pt>
                <c:pt idx="189">
                  <c:v>08/22/2006</c:v>
                </c:pt>
                <c:pt idx="190">
                  <c:v>09/28/2006</c:v>
                </c:pt>
                <c:pt idx="191">
                  <c:v>10/17/2006</c:v>
                </c:pt>
                <c:pt idx="192">
                  <c:v>10/24/2006</c:v>
                </c:pt>
                <c:pt idx="193">
                  <c:v>11/07/2006</c:v>
                </c:pt>
                <c:pt idx="194">
                  <c:v>12/19/2006</c:v>
                </c:pt>
                <c:pt idx="196">
                  <c:v>Average</c:v>
                </c:pt>
              </c:strCache>
            </c:strRef>
          </c:cat>
          <c:val>
            <c:numRef>
              <c:f>Sheet1!$R$493:$R$720</c:f>
              <c:numCache>
                <c:ptCount val="197"/>
                <c:pt idx="18">
                  <c:v>102</c:v>
                </c:pt>
                <c:pt idx="25">
                  <c:v>168</c:v>
                </c:pt>
                <c:pt idx="40">
                  <c:v>203</c:v>
                </c:pt>
                <c:pt idx="58">
                  <c:v>134</c:v>
                </c:pt>
                <c:pt idx="91">
                  <c:v>138</c:v>
                </c:pt>
                <c:pt idx="99">
                  <c:v>19</c:v>
                </c:pt>
                <c:pt idx="105">
                  <c:v>132</c:v>
                </c:pt>
                <c:pt idx="113">
                  <c:v>29</c:v>
                </c:pt>
                <c:pt idx="117">
                  <c:v>114</c:v>
                </c:pt>
                <c:pt idx="118">
                  <c:v>143</c:v>
                </c:pt>
                <c:pt idx="124">
                  <c:v>17</c:v>
                </c:pt>
                <c:pt idx="129">
                  <c:v>19</c:v>
                </c:pt>
                <c:pt idx="130">
                  <c:v>19</c:v>
                </c:pt>
                <c:pt idx="136">
                  <c:v>43</c:v>
                </c:pt>
                <c:pt idx="139">
                  <c:v>692</c:v>
                </c:pt>
                <c:pt idx="146">
                  <c:v>226</c:v>
                </c:pt>
                <c:pt idx="155">
                  <c:v>59</c:v>
                </c:pt>
                <c:pt idx="161">
                  <c:v>226</c:v>
                </c:pt>
                <c:pt idx="162">
                  <c:v>172</c:v>
                </c:pt>
                <c:pt idx="169">
                  <c:v>32</c:v>
                </c:pt>
                <c:pt idx="173">
                  <c:v>28</c:v>
                </c:pt>
                <c:pt idx="181">
                  <c:v>40</c:v>
                </c:pt>
              </c:numCache>
            </c:numRef>
          </c:val>
        </c:ser>
        <c:axId val="62386565"/>
        <c:axId val="24608174"/>
      </c:barChart>
      <c:catAx>
        <c:axId val="6238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08174"/>
        <c:crosses val="autoZero"/>
        <c:auto val="1"/>
        <c:lblOffset val="100"/>
        <c:noMultiLvlLbl val="0"/>
      </c:catAx>
      <c:valAx>
        <c:axId val="24608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86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13272 BOD 1/2000 to 5/2006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Sheet1!$A$493:$A$720</c:f>
              <c:strCache>
                <c:ptCount val="197"/>
                <c:pt idx="0">
                  <c:v>01/06/2000</c:v>
                </c:pt>
                <c:pt idx="1">
                  <c:v>01/13/2000</c:v>
                </c:pt>
                <c:pt idx="2">
                  <c:v>01/20/2000</c:v>
                </c:pt>
                <c:pt idx="3">
                  <c:v>01/27/2000</c:v>
                </c:pt>
                <c:pt idx="4">
                  <c:v>02/03/2000</c:v>
                </c:pt>
                <c:pt idx="5">
                  <c:v>02/10/2000</c:v>
                </c:pt>
                <c:pt idx="6">
                  <c:v>02/17/2000</c:v>
                </c:pt>
                <c:pt idx="7">
                  <c:v>02/24/2000</c:v>
                </c:pt>
                <c:pt idx="8">
                  <c:v>03/02/2000</c:v>
                </c:pt>
                <c:pt idx="9">
                  <c:v>03/09/2000</c:v>
                </c:pt>
                <c:pt idx="10">
                  <c:v>03/16/2000</c:v>
                </c:pt>
                <c:pt idx="11">
                  <c:v>03/23/2000</c:v>
                </c:pt>
                <c:pt idx="12">
                  <c:v>03/30/2000</c:v>
                </c:pt>
                <c:pt idx="13">
                  <c:v>04/06/2000</c:v>
                </c:pt>
                <c:pt idx="14">
                  <c:v>04/13/2000</c:v>
                </c:pt>
                <c:pt idx="15">
                  <c:v>04/20/2000</c:v>
                </c:pt>
                <c:pt idx="16">
                  <c:v>04/27/2000</c:v>
                </c:pt>
                <c:pt idx="17">
                  <c:v>05/04/2000</c:v>
                </c:pt>
                <c:pt idx="18">
                  <c:v>05/10/2000</c:v>
                </c:pt>
                <c:pt idx="19">
                  <c:v>05/18/2000</c:v>
                </c:pt>
                <c:pt idx="20">
                  <c:v>05/25/2000</c:v>
                </c:pt>
                <c:pt idx="21">
                  <c:v>06/01/2000</c:v>
                </c:pt>
                <c:pt idx="22">
                  <c:v>06/08/2000</c:v>
                </c:pt>
                <c:pt idx="23">
                  <c:v>06/15/2000</c:v>
                </c:pt>
                <c:pt idx="24">
                  <c:v>06/22/2000</c:v>
                </c:pt>
                <c:pt idx="25">
                  <c:v>06/27/2000</c:v>
                </c:pt>
                <c:pt idx="26">
                  <c:v>06/29/2000</c:v>
                </c:pt>
                <c:pt idx="27">
                  <c:v>07/06/2000</c:v>
                </c:pt>
                <c:pt idx="28">
                  <c:v>07/13/2000</c:v>
                </c:pt>
                <c:pt idx="29">
                  <c:v>07/20/2000</c:v>
                </c:pt>
                <c:pt idx="30">
                  <c:v>07/27/2000</c:v>
                </c:pt>
                <c:pt idx="31">
                  <c:v>08/03/2000</c:v>
                </c:pt>
                <c:pt idx="32">
                  <c:v>08/10/2000</c:v>
                </c:pt>
                <c:pt idx="33">
                  <c:v>08/24/2000</c:v>
                </c:pt>
                <c:pt idx="34">
                  <c:v>08/31/2000</c:v>
                </c:pt>
                <c:pt idx="35">
                  <c:v>09/07/2000</c:v>
                </c:pt>
                <c:pt idx="36">
                  <c:v>09/14/2000</c:v>
                </c:pt>
                <c:pt idx="37">
                  <c:v>09/21/2000</c:v>
                </c:pt>
                <c:pt idx="38">
                  <c:v>09/28/2000</c:v>
                </c:pt>
                <c:pt idx="39">
                  <c:v>10/12/2000</c:v>
                </c:pt>
                <c:pt idx="40">
                  <c:v>10/16/2000</c:v>
                </c:pt>
                <c:pt idx="41">
                  <c:v>10/19/2000</c:v>
                </c:pt>
                <c:pt idx="42">
                  <c:v>10/26/2000</c:v>
                </c:pt>
                <c:pt idx="43">
                  <c:v>11/02/2000</c:v>
                </c:pt>
                <c:pt idx="44">
                  <c:v>11/09/2000</c:v>
                </c:pt>
                <c:pt idx="45">
                  <c:v>11/16/2000</c:v>
                </c:pt>
                <c:pt idx="46">
                  <c:v>11/30/2000</c:v>
                </c:pt>
                <c:pt idx="47">
                  <c:v>12/07/2000</c:v>
                </c:pt>
                <c:pt idx="48">
                  <c:v>12/14/2000</c:v>
                </c:pt>
                <c:pt idx="49">
                  <c:v>12/28/2000</c:v>
                </c:pt>
                <c:pt idx="50">
                  <c:v>01/04/2001</c:v>
                </c:pt>
                <c:pt idx="51">
                  <c:v>01/11/2001</c:v>
                </c:pt>
                <c:pt idx="52">
                  <c:v>01/18/2001</c:v>
                </c:pt>
                <c:pt idx="53">
                  <c:v>01/25/2001</c:v>
                </c:pt>
                <c:pt idx="54">
                  <c:v>02/01/2001</c:v>
                </c:pt>
                <c:pt idx="55">
                  <c:v>02/08/2001</c:v>
                </c:pt>
                <c:pt idx="56">
                  <c:v>02/15/2001</c:v>
                </c:pt>
                <c:pt idx="57">
                  <c:v>02/22/2001</c:v>
                </c:pt>
                <c:pt idx="58">
                  <c:v>02/26/2001</c:v>
                </c:pt>
                <c:pt idx="59">
                  <c:v>03/01/2001</c:v>
                </c:pt>
                <c:pt idx="60">
                  <c:v>03/08/2001</c:v>
                </c:pt>
                <c:pt idx="61">
                  <c:v>03/15/2001</c:v>
                </c:pt>
                <c:pt idx="62">
                  <c:v>03/22/2001</c:v>
                </c:pt>
                <c:pt idx="63">
                  <c:v>03/29/2001</c:v>
                </c:pt>
                <c:pt idx="64">
                  <c:v>04/05/2001</c:v>
                </c:pt>
                <c:pt idx="65">
                  <c:v>04/12/2001</c:v>
                </c:pt>
                <c:pt idx="66">
                  <c:v>04/19/2001</c:v>
                </c:pt>
                <c:pt idx="67">
                  <c:v>04/26/2001</c:v>
                </c:pt>
                <c:pt idx="68">
                  <c:v>05/03/2001</c:v>
                </c:pt>
                <c:pt idx="69">
                  <c:v>05/10/2001</c:v>
                </c:pt>
                <c:pt idx="70">
                  <c:v>05/17/2001</c:v>
                </c:pt>
                <c:pt idx="71">
                  <c:v>05/24/2001</c:v>
                </c:pt>
                <c:pt idx="72">
                  <c:v>06/07/2001</c:v>
                </c:pt>
                <c:pt idx="73">
                  <c:v>06/08/2001</c:v>
                </c:pt>
                <c:pt idx="74">
                  <c:v>06/14/2001</c:v>
                </c:pt>
                <c:pt idx="75">
                  <c:v>06/21/2001</c:v>
                </c:pt>
                <c:pt idx="76">
                  <c:v>06/22/2001</c:v>
                </c:pt>
                <c:pt idx="77">
                  <c:v>06/28/2001</c:v>
                </c:pt>
                <c:pt idx="78">
                  <c:v>07/02/2001</c:v>
                </c:pt>
                <c:pt idx="79">
                  <c:v>07/05/2001</c:v>
                </c:pt>
                <c:pt idx="80">
                  <c:v>07/12/2001</c:v>
                </c:pt>
                <c:pt idx="81">
                  <c:v>07/19/2001</c:v>
                </c:pt>
                <c:pt idx="82">
                  <c:v>07/26/2001</c:v>
                </c:pt>
                <c:pt idx="83">
                  <c:v>08/02/2001</c:v>
                </c:pt>
                <c:pt idx="84">
                  <c:v>08/09/2001</c:v>
                </c:pt>
                <c:pt idx="85">
                  <c:v>08/16/2001</c:v>
                </c:pt>
                <c:pt idx="86">
                  <c:v>08/23/2001</c:v>
                </c:pt>
                <c:pt idx="87">
                  <c:v>08/30/2001</c:v>
                </c:pt>
                <c:pt idx="88">
                  <c:v>09/06/2001</c:v>
                </c:pt>
                <c:pt idx="89">
                  <c:v>09/20/2001</c:v>
                </c:pt>
                <c:pt idx="90">
                  <c:v>10/04/2001</c:v>
                </c:pt>
                <c:pt idx="91">
                  <c:v>10/16/2001</c:v>
                </c:pt>
                <c:pt idx="92">
                  <c:v>10/25/2001</c:v>
                </c:pt>
                <c:pt idx="93">
                  <c:v>11/01/2001</c:v>
                </c:pt>
                <c:pt idx="94">
                  <c:v>11/13/2001</c:v>
                </c:pt>
                <c:pt idx="95">
                  <c:v>12/06/2001</c:v>
                </c:pt>
                <c:pt idx="96">
                  <c:v>12/19/2001</c:v>
                </c:pt>
                <c:pt idx="97">
                  <c:v>01/10/2002</c:v>
                </c:pt>
                <c:pt idx="98">
                  <c:v>01/14/2002</c:v>
                </c:pt>
                <c:pt idx="99">
                  <c:v>02/13/2002</c:v>
                </c:pt>
                <c:pt idx="100">
                  <c:v>02/19/2002</c:v>
                </c:pt>
                <c:pt idx="101">
                  <c:v>03/12/2002</c:v>
                </c:pt>
                <c:pt idx="102">
                  <c:v>04/23/2002</c:v>
                </c:pt>
                <c:pt idx="103">
                  <c:v>05/28/2002</c:v>
                </c:pt>
                <c:pt idx="104">
                  <c:v>06/18/2002</c:v>
                </c:pt>
                <c:pt idx="105">
                  <c:v>06/26/2002</c:v>
                </c:pt>
                <c:pt idx="106">
                  <c:v>07/23/2002</c:v>
                </c:pt>
                <c:pt idx="107">
                  <c:v>08/20/2002</c:v>
                </c:pt>
                <c:pt idx="108">
                  <c:v>09/17/2002</c:v>
                </c:pt>
                <c:pt idx="109">
                  <c:v>10/16/2002</c:v>
                </c:pt>
                <c:pt idx="110">
                  <c:v>12/04/2002</c:v>
                </c:pt>
                <c:pt idx="111">
                  <c:v>01/21/2003</c:v>
                </c:pt>
                <c:pt idx="112">
                  <c:v>02/18/2003</c:v>
                </c:pt>
                <c:pt idx="113">
                  <c:v>02/18/2003</c:v>
                </c:pt>
                <c:pt idx="114">
                  <c:v>03/18/2003</c:v>
                </c:pt>
                <c:pt idx="115">
                  <c:v>04/15/2003</c:v>
                </c:pt>
                <c:pt idx="116">
                  <c:v>05/20/2003</c:v>
                </c:pt>
                <c:pt idx="117">
                  <c:v>05/28/2003</c:v>
                </c:pt>
                <c:pt idx="118">
                  <c:v>06/19/2003</c:v>
                </c:pt>
                <c:pt idx="119">
                  <c:v>06/24/2003</c:v>
                </c:pt>
                <c:pt idx="120">
                  <c:v>07/15/2003</c:v>
                </c:pt>
                <c:pt idx="121">
                  <c:v>08/19/2003</c:v>
                </c:pt>
                <c:pt idx="122">
                  <c:v>09/23/2003</c:v>
                </c:pt>
                <c:pt idx="123">
                  <c:v>10/21/2003</c:v>
                </c:pt>
                <c:pt idx="124">
                  <c:v>10/28/2003</c:v>
                </c:pt>
                <c:pt idx="125">
                  <c:v>11/18/2003</c:v>
                </c:pt>
                <c:pt idx="126">
                  <c:v>12/09/2003</c:v>
                </c:pt>
                <c:pt idx="127">
                  <c:v>12/16/2003</c:v>
                </c:pt>
                <c:pt idx="128">
                  <c:v>01/20/2004</c:v>
                </c:pt>
                <c:pt idx="129">
                  <c:v>02/17/2004</c:v>
                </c:pt>
                <c:pt idx="130">
                  <c:v>02/23/2004</c:v>
                </c:pt>
                <c:pt idx="131">
                  <c:v>02/26/2004</c:v>
                </c:pt>
                <c:pt idx="132">
                  <c:v>03/15/2004</c:v>
                </c:pt>
                <c:pt idx="133">
                  <c:v>03/16/2004</c:v>
                </c:pt>
                <c:pt idx="134">
                  <c:v>04/20/2004</c:v>
                </c:pt>
                <c:pt idx="135">
                  <c:v>05/17/2004</c:v>
                </c:pt>
                <c:pt idx="136">
                  <c:v>05/18/2004</c:v>
                </c:pt>
                <c:pt idx="137">
                  <c:v>06/15/2004</c:v>
                </c:pt>
                <c:pt idx="138">
                  <c:v>06/22/2004</c:v>
                </c:pt>
                <c:pt idx="139">
                  <c:v>06/30/2004</c:v>
                </c:pt>
                <c:pt idx="140">
                  <c:v>07/06/2004</c:v>
                </c:pt>
                <c:pt idx="141">
                  <c:v>07/20/2004</c:v>
                </c:pt>
                <c:pt idx="142">
                  <c:v>08/17/2004</c:v>
                </c:pt>
                <c:pt idx="143">
                  <c:v>08/17/2004</c:v>
                </c:pt>
                <c:pt idx="144">
                  <c:v>09/21/2004</c:v>
                </c:pt>
                <c:pt idx="145">
                  <c:v>09/21/2004</c:v>
                </c:pt>
                <c:pt idx="146">
                  <c:v>10/12/2004</c:v>
                </c:pt>
                <c:pt idx="147">
                  <c:v>10/19/2004</c:v>
                </c:pt>
                <c:pt idx="148">
                  <c:v>10/26/2004</c:v>
                </c:pt>
                <c:pt idx="149">
                  <c:v>11/17/2004</c:v>
                </c:pt>
                <c:pt idx="150">
                  <c:v>11/23/2004</c:v>
                </c:pt>
                <c:pt idx="151">
                  <c:v>12/15/2004</c:v>
                </c:pt>
                <c:pt idx="152">
                  <c:v>01/18/2005</c:v>
                </c:pt>
                <c:pt idx="153">
                  <c:v>01/25/2005</c:v>
                </c:pt>
                <c:pt idx="154">
                  <c:v>02/22/2005</c:v>
                </c:pt>
                <c:pt idx="155">
                  <c:v>02/28/2005</c:v>
                </c:pt>
                <c:pt idx="156">
                  <c:v>03/15/2005</c:v>
                </c:pt>
                <c:pt idx="157">
                  <c:v>04/19/2005</c:v>
                </c:pt>
                <c:pt idx="158">
                  <c:v>04/27/2005</c:v>
                </c:pt>
                <c:pt idx="159">
                  <c:v>05/17/2005</c:v>
                </c:pt>
                <c:pt idx="160">
                  <c:v>05/17/2005</c:v>
                </c:pt>
                <c:pt idx="161">
                  <c:v>05/31/2005</c:v>
                </c:pt>
                <c:pt idx="162">
                  <c:v>06/15/2005</c:v>
                </c:pt>
                <c:pt idx="163">
                  <c:v>06/21/2005</c:v>
                </c:pt>
                <c:pt idx="164">
                  <c:v>07/19/2005</c:v>
                </c:pt>
                <c:pt idx="165">
                  <c:v>08/18/2005</c:v>
                </c:pt>
                <c:pt idx="166">
                  <c:v>09/20/2005</c:v>
                </c:pt>
                <c:pt idx="167">
                  <c:v>09/27/2005</c:v>
                </c:pt>
                <c:pt idx="168">
                  <c:v>10/18/2005</c:v>
                </c:pt>
                <c:pt idx="169">
                  <c:v>10/24/2005</c:v>
                </c:pt>
                <c:pt idx="170">
                  <c:v>11/15/2005</c:v>
                </c:pt>
                <c:pt idx="171">
                  <c:v>12/20/2005</c:v>
                </c:pt>
                <c:pt idx="172">
                  <c:v>01/17/2006</c:v>
                </c:pt>
                <c:pt idx="173">
                  <c:v>02/13/2006</c:v>
                </c:pt>
                <c:pt idx="174">
                  <c:v>02/14/2006</c:v>
                </c:pt>
                <c:pt idx="175">
                  <c:v>02/21/2006</c:v>
                </c:pt>
                <c:pt idx="176">
                  <c:v>03/14/2006</c:v>
                </c:pt>
                <c:pt idx="177">
                  <c:v>03/21/2006</c:v>
                </c:pt>
                <c:pt idx="178">
                  <c:v>04/18/2006</c:v>
                </c:pt>
                <c:pt idx="179">
                  <c:v>04/25/2006</c:v>
                </c:pt>
                <c:pt idx="180">
                  <c:v>05/16/2006</c:v>
                </c:pt>
                <c:pt idx="181">
                  <c:v>05/23/2006</c:v>
                </c:pt>
                <c:pt idx="182">
                  <c:v>05/23/2006</c:v>
                </c:pt>
                <c:pt idx="183">
                  <c:v>06/20/2006</c:v>
                </c:pt>
                <c:pt idx="184">
                  <c:v>06/26/2006</c:v>
                </c:pt>
                <c:pt idx="185">
                  <c:v>06/27/2006</c:v>
                </c:pt>
                <c:pt idx="186">
                  <c:v>07/18/2006</c:v>
                </c:pt>
                <c:pt idx="187">
                  <c:v>07/18/2006</c:v>
                </c:pt>
                <c:pt idx="188">
                  <c:v>08/15/2006</c:v>
                </c:pt>
                <c:pt idx="189">
                  <c:v>08/22/2006</c:v>
                </c:pt>
                <c:pt idx="190">
                  <c:v>09/28/2006</c:v>
                </c:pt>
                <c:pt idx="191">
                  <c:v>10/17/2006</c:v>
                </c:pt>
                <c:pt idx="192">
                  <c:v>10/24/2006</c:v>
                </c:pt>
                <c:pt idx="193">
                  <c:v>11/07/2006</c:v>
                </c:pt>
                <c:pt idx="194">
                  <c:v>12/19/2006</c:v>
                </c:pt>
                <c:pt idx="196">
                  <c:v>Average</c:v>
                </c:pt>
              </c:strCache>
            </c:strRef>
          </c:cat>
          <c:val>
            <c:numRef>
              <c:f>Sheet1!$Q$493:$Q$720</c:f>
              <c:numCache>
                <c:ptCount val="197"/>
                <c:pt idx="0">
                  <c:v>5</c:v>
                </c:pt>
                <c:pt idx="1">
                  <c:v>8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15</c:v>
                </c:pt>
                <c:pt idx="16">
                  <c:v>20</c:v>
                </c:pt>
                <c:pt idx="17">
                  <c:v>16</c:v>
                </c:pt>
                <c:pt idx="18">
                  <c:v>9</c:v>
                </c:pt>
                <c:pt idx="19">
                  <c:v>7</c:v>
                </c:pt>
                <c:pt idx="20">
                  <c:v>10</c:v>
                </c:pt>
                <c:pt idx="21">
                  <c:v>7</c:v>
                </c:pt>
                <c:pt idx="23">
                  <c:v>0</c:v>
                </c:pt>
                <c:pt idx="26">
                  <c:v>7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11</c:v>
                </c:pt>
                <c:pt idx="39">
                  <c:v>6</c:v>
                </c:pt>
                <c:pt idx="41">
                  <c:v>2</c:v>
                </c:pt>
                <c:pt idx="42">
                  <c:v>8</c:v>
                </c:pt>
                <c:pt idx="43">
                  <c:v>6</c:v>
                </c:pt>
                <c:pt idx="44">
                  <c:v>4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5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4">
                  <c:v>10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3</c:v>
                </c:pt>
                <c:pt idx="68">
                  <c:v>3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8</c:v>
                </c:pt>
                <c:pt idx="74">
                  <c:v>1</c:v>
                </c:pt>
                <c:pt idx="75">
                  <c:v>2</c:v>
                </c:pt>
                <c:pt idx="76">
                  <c:v>6</c:v>
                </c:pt>
                <c:pt idx="77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3</c:v>
                </c:pt>
                <c:pt idx="82">
                  <c:v>2</c:v>
                </c:pt>
                <c:pt idx="83">
                  <c:v>4</c:v>
                </c:pt>
                <c:pt idx="84">
                  <c:v>2</c:v>
                </c:pt>
                <c:pt idx="85">
                  <c:v>3</c:v>
                </c:pt>
                <c:pt idx="86">
                  <c:v>2</c:v>
                </c:pt>
                <c:pt idx="87">
                  <c:v>6</c:v>
                </c:pt>
                <c:pt idx="89">
                  <c:v>1.9</c:v>
                </c:pt>
                <c:pt idx="92">
                  <c:v>3</c:v>
                </c:pt>
                <c:pt idx="94">
                  <c:v>2</c:v>
                </c:pt>
                <c:pt idx="96">
                  <c:v>3</c:v>
                </c:pt>
                <c:pt idx="98">
                  <c:v>3.8</c:v>
                </c:pt>
                <c:pt idx="100">
                  <c:v>2.6</c:v>
                </c:pt>
                <c:pt idx="101">
                  <c:v>4.9</c:v>
                </c:pt>
                <c:pt idx="102">
                  <c:v>9.4</c:v>
                </c:pt>
                <c:pt idx="103">
                  <c:v>0</c:v>
                </c:pt>
                <c:pt idx="104">
                  <c:v>2</c:v>
                </c:pt>
                <c:pt idx="106">
                  <c:v>3.8</c:v>
                </c:pt>
                <c:pt idx="107">
                  <c:v>2</c:v>
                </c:pt>
                <c:pt idx="108">
                  <c:v>0</c:v>
                </c:pt>
                <c:pt idx="110">
                  <c:v>2.3</c:v>
                </c:pt>
                <c:pt idx="111">
                  <c:v>3</c:v>
                </c:pt>
                <c:pt idx="112">
                  <c:v>0</c:v>
                </c:pt>
                <c:pt idx="114">
                  <c:v>5.5</c:v>
                </c:pt>
                <c:pt idx="115">
                  <c:v>3.6</c:v>
                </c:pt>
                <c:pt idx="116">
                  <c:v>6.7</c:v>
                </c:pt>
                <c:pt idx="119">
                  <c:v>0</c:v>
                </c:pt>
                <c:pt idx="120">
                  <c:v>6.1</c:v>
                </c:pt>
                <c:pt idx="121">
                  <c:v>3.4</c:v>
                </c:pt>
                <c:pt idx="122">
                  <c:v>1.2</c:v>
                </c:pt>
                <c:pt idx="123">
                  <c:v>8.2</c:v>
                </c:pt>
                <c:pt idx="125">
                  <c:v>7.5</c:v>
                </c:pt>
                <c:pt idx="127">
                  <c:v>5.2</c:v>
                </c:pt>
                <c:pt idx="128">
                  <c:v>4.2</c:v>
                </c:pt>
                <c:pt idx="129">
                  <c:v>3.4</c:v>
                </c:pt>
                <c:pt idx="133">
                  <c:v>6</c:v>
                </c:pt>
                <c:pt idx="134">
                  <c:v>1.6</c:v>
                </c:pt>
                <c:pt idx="136">
                  <c:v>3.1</c:v>
                </c:pt>
                <c:pt idx="137">
                  <c:v>3.3</c:v>
                </c:pt>
                <c:pt idx="141">
                  <c:v>2.3</c:v>
                </c:pt>
                <c:pt idx="142">
                  <c:v>5.6</c:v>
                </c:pt>
                <c:pt idx="144">
                  <c:v>0</c:v>
                </c:pt>
                <c:pt idx="147">
                  <c:v>3.1</c:v>
                </c:pt>
                <c:pt idx="149">
                  <c:v>3.8</c:v>
                </c:pt>
                <c:pt idx="151">
                  <c:v>4.9</c:v>
                </c:pt>
                <c:pt idx="152">
                  <c:v>3.4</c:v>
                </c:pt>
                <c:pt idx="154">
                  <c:v>7</c:v>
                </c:pt>
                <c:pt idx="156">
                  <c:v>16</c:v>
                </c:pt>
                <c:pt idx="157">
                  <c:v>0</c:v>
                </c:pt>
                <c:pt idx="160">
                  <c:v>0</c:v>
                </c:pt>
                <c:pt idx="163">
                  <c:v>2.4</c:v>
                </c:pt>
                <c:pt idx="164">
                  <c:v>1.8</c:v>
                </c:pt>
                <c:pt idx="165">
                  <c:v>0</c:v>
                </c:pt>
                <c:pt idx="166">
                  <c:v>0</c:v>
                </c:pt>
                <c:pt idx="168">
                  <c:v>1.5</c:v>
                </c:pt>
                <c:pt idx="170">
                  <c:v>1.6</c:v>
                </c:pt>
                <c:pt idx="171">
                  <c:v>2.4</c:v>
                </c:pt>
                <c:pt idx="172">
                  <c:v>2.2</c:v>
                </c:pt>
                <c:pt idx="175">
                  <c:v>2.8</c:v>
                </c:pt>
                <c:pt idx="177">
                  <c:v>3</c:v>
                </c:pt>
                <c:pt idx="178">
                  <c:v>4.2</c:v>
                </c:pt>
                <c:pt idx="180">
                  <c:v>3.5</c:v>
                </c:pt>
                <c:pt idx="183">
                  <c:v>2.8</c:v>
                </c:pt>
                <c:pt idx="189">
                  <c:v>2.2</c:v>
                </c:pt>
                <c:pt idx="190">
                  <c:v>0</c:v>
                </c:pt>
                <c:pt idx="191">
                  <c:v>5.3</c:v>
                </c:pt>
                <c:pt idx="193">
                  <c:v>3.5</c:v>
                </c:pt>
              </c:numCache>
            </c:numRef>
          </c:val>
        </c:ser>
        <c:axId val="20146975"/>
        <c:axId val="47105048"/>
      </c:barChart>
      <c:catAx>
        <c:axId val="20146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05048"/>
        <c:crosses val="autoZero"/>
        <c:auto val="1"/>
        <c:lblOffset val="100"/>
        <c:noMultiLvlLbl val="0"/>
      </c:catAx>
      <c:valAx>
        <c:axId val="4710504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46975"/>
        <c:crossesAt val="1"/>
        <c:crossBetween val="between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13272 DO 2000-2006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Sheet1!$A$493:$A$720</c:f>
              <c:strCache>
                <c:ptCount val="197"/>
                <c:pt idx="0">
                  <c:v>01/06/2000</c:v>
                </c:pt>
                <c:pt idx="1">
                  <c:v>01/13/2000</c:v>
                </c:pt>
                <c:pt idx="2">
                  <c:v>01/20/2000</c:v>
                </c:pt>
                <c:pt idx="3">
                  <c:v>01/27/2000</c:v>
                </c:pt>
                <c:pt idx="4">
                  <c:v>02/03/2000</c:v>
                </c:pt>
                <c:pt idx="5">
                  <c:v>02/10/2000</c:v>
                </c:pt>
                <c:pt idx="6">
                  <c:v>02/17/2000</c:v>
                </c:pt>
                <c:pt idx="7">
                  <c:v>02/24/2000</c:v>
                </c:pt>
                <c:pt idx="8">
                  <c:v>03/02/2000</c:v>
                </c:pt>
                <c:pt idx="9">
                  <c:v>03/09/2000</c:v>
                </c:pt>
                <c:pt idx="10">
                  <c:v>03/16/2000</c:v>
                </c:pt>
                <c:pt idx="11">
                  <c:v>03/23/2000</c:v>
                </c:pt>
                <c:pt idx="12">
                  <c:v>03/30/2000</c:v>
                </c:pt>
                <c:pt idx="13">
                  <c:v>04/06/2000</c:v>
                </c:pt>
                <c:pt idx="14">
                  <c:v>04/13/2000</c:v>
                </c:pt>
                <c:pt idx="15">
                  <c:v>04/20/2000</c:v>
                </c:pt>
                <c:pt idx="16">
                  <c:v>04/27/2000</c:v>
                </c:pt>
                <c:pt idx="17">
                  <c:v>05/04/2000</c:v>
                </c:pt>
                <c:pt idx="18">
                  <c:v>05/10/2000</c:v>
                </c:pt>
                <c:pt idx="19">
                  <c:v>05/18/2000</c:v>
                </c:pt>
                <c:pt idx="20">
                  <c:v>05/25/2000</c:v>
                </c:pt>
                <c:pt idx="21">
                  <c:v>06/01/2000</c:v>
                </c:pt>
                <c:pt idx="22">
                  <c:v>06/08/2000</c:v>
                </c:pt>
                <c:pt idx="23">
                  <c:v>06/15/2000</c:v>
                </c:pt>
                <c:pt idx="24">
                  <c:v>06/22/2000</c:v>
                </c:pt>
                <c:pt idx="25">
                  <c:v>06/27/2000</c:v>
                </c:pt>
                <c:pt idx="26">
                  <c:v>06/29/2000</c:v>
                </c:pt>
                <c:pt idx="27">
                  <c:v>07/06/2000</c:v>
                </c:pt>
                <c:pt idx="28">
                  <c:v>07/13/2000</c:v>
                </c:pt>
                <c:pt idx="29">
                  <c:v>07/20/2000</c:v>
                </c:pt>
                <c:pt idx="30">
                  <c:v>07/27/2000</c:v>
                </c:pt>
                <c:pt idx="31">
                  <c:v>08/03/2000</c:v>
                </c:pt>
                <c:pt idx="32">
                  <c:v>08/10/2000</c:v>
                </c:pt>
                <c:pt idx="33">
                  <c:v>08/24/2000</c:v>
                </c:pt>
                <c:pt idx="34">
                  <c:v>08/31/2000</c:v>
                </c:pt>
                <c:pt idx="35">
                  <c:v>09/07/2000</c:v>
                </c:pt>
                <c:pt idx="36">
                  <c:v>09/14/2000</c:v>
                </c:pt>
                <c:pt idx="37">
                  <c:v>09/21/2000</c:v>
                </c:pt>
                <c:pt idx="38">
                  <c:v>09/28/2000</c:v>
                </c:pt>
                <c:pt idx="39">
                  <c:v>10/12/2000</c:v>
                </c:pt>
                <c:pt idx="40">
                  <c:v>10/16/2000</c:v>
                </c:pt>
                <c:pt idx="41">
                  <c:v>10/19/2000</c:v>
                </c:pt>
                <c:pt idx="42">
                  <c:v>10/26/2000</c:v>
                </c:pt>
                <c:pt idx="43">
                  <c:v>11/02/2000</c:v>
                </c:pt>
                <c:pt idx="44">
                  <c:v>11/09/2000</c:v>
                </c:pt>
                <c:pt idx="45">
                  <c:v>11/16/2000</c:v>
                </c:pt>
                <c:pt idx="46">
                  <c:v>11/30/2000</c:v>
                </c:pt>
                <c:pt idx="47">
                  <c:v>12/07/2000</c:v>
                </c:pt>
                <c:pt idx="48">
                  <c:v>12/14/2000</c:v>
                </c:pt>
                <c:pt idx="49">
                  <c:v>12/28/2000</c:v>
                </c:pt>
                <c:pt idx="50">
                  <c:v>01/04/2001</c:v>
                </c:pt>
                <c:pt idx="51">
                  <c:v>01/11/2001</c:v>
                </c:pt>
                <c:pt idx="52">
                  <c:v>01/18/2001</c:v>
                </c:pt>
                <c:pt idx="53">
                  <c:v>01/25/2001</c:v>
                </c:pt>
                <c:pt idx="54">
                  <c:v>02/01/2001</c:v>
                </c:pt>
                <c:pt idx="55">
                  <c:v>02/08/2001</c:v>
                </c:pt>
                <c:pt idx="56">
                  <c:v>02/15/2001</c:v>
                </c:pt>
                <c:pt idx="57">
                  <c:v>02/22/2001</c:v>
                </c:pt>
                <c:pt idx="58">
                  <c:v>02/26/2001</c:v>
                </c:pt>
                <c:pt idx="59">
                  <c:v>03/01/2001</c:v>
                </c:pt>
                <c:pt idx="60">
                  <c:v>03/08/2001</c:v>
                </c:pt>
                <c:pt idx="61">
                  <c:v>03/15/2001</c:v>
                </c:pt>
                <c:pt idx="62">
                  <c:v>03/22/2001</c:v>
                </c:pt>
                <c:pt idx="63">
                  <c:v>03/29/2001</c:v>
                </c:pt>
                <c:pt idx="64">
                  <c:v>04/05/2001</c:v>
                </c:pt>
                <c:pt idx="65">
                  <c:v>04/12/2001</c:v>
                </c:pt>
                <c:pt idx="66">
                  <c:v>04/19/2001</c:v>
                </c:pt>
                <c:pt idx="67">
                  <c:v>04/26/2001</c:v>
                </c:pt>
                <c:pt idx="68">
                  <c:v>05/03/2001</c:v>
                </c:pt>
                <c:pt idx="69">
                  <c:v>05/10/2001</c:v>
                </c:pt>
                <c:pt idx="70">
                  <c:v>05/17/2001</c:v>
                </c:pt>
                <c:pt idx="71">
                  <c:v>05/24/2001</c:v>
                </c:pt>
                <c:pt idx="72">
                  <c:v>06/07/2001</c:v>
                </c:pt>
                <c:pt idx="73">
                  <c:v>06/08/2001</c:v>
                </c:pt>
                <c:pt idx="74">
                  <c:v>06/14/2001</c:v>
                </c:pt>
                <c:pt idx="75">
                  <c:v>06/21/2001</c:v>
                </c:pt>
                <c:pt idx="76">
                  <c:v>06/22/2001</c:v>
                </c:pt>
                <c:pt idx="77">
                  <c:v>06/28/2001</c:v>
                </c:pt>
                <c:pt idx="78">
                  <c:v>07/02/2001</c:v>
                </c:pt>
                <c:pt idx="79">
                  <c:v>07/05/2001</c:v>
                </c:pt>
                <c:pt idx="80">
                  <c:v>07/12/2001</c:v>
                </c:pt>
                <c:pt idx="81">
                  <c:v>07/19/2001</c:v>
                </c:pt>
                <c:pt idx="82">
                  <c:v>07/26/2001</c:v>
                </c:pt>
                <c:pt idx="83">
                  <c:v>08/02/2001</c:v>
                </c:pt>
                <c:pt idx="84">
                  <c:v>08/09/2001</c:v>
                </c:pt>
                <c:pt idx="85">
                  <c:v>08/16/2001</c:v>
                </c:pt>
                <c:pt idx="86">
                  <c:v>08/23/2001</c:v>
                </c:pt>
                <c:pt idx="87">
                  <c:v>08/30/2001</c:v>
                </c:pt>
                <c:pt idx="88">
                  <c:v>09/06/2001</c:v>
                </c:pt>
                <c:pt idx="89">
                  <c:v>09/20/2001</c:v>
                </c:pt>
                <c:pt idx="90">
                  <c:v>10/04/2001</c:v>
                </c:pt>
                <c:pt idx="91">
                  <c:v>10/16/2001</c:v>
                </c:pt>
                <c:pt idx="92">
                  <c:v>10/25/2001</c:v>
                </c:pt>
                <c:pt idx="93">
                  <c:v>11/01/2001</c:v>
                </c:pt>
                <c:pt idx="94">
                  <c:v>11/13/2001</c:v>
                </c:pt>
                <c:pt idx="95">
                  <c:v>12/06/2001</c:v>
                </c:pt>
                <c:pt idx="96">
                  <c:v>12/19/2001</c:v>
                </c:pt>
                <c:pt idx="97">
                  <c:v>01/10/2002</c:v>
                </c:pt>
                <c:pt idx="98">
                  <c:v>01/14/2002</c:v>
                </c:pt>
                <c:pt idx="99">
                  <c:v>02/13/2002</c:v>
                </c:pt>
                <c:pt idx="100">
                  <c:v>02/19/2002</c:v>
                </c:pt>
                <c:pt idx="101">
                  <c:v>03/12/2002</c:v>
                </c:pt>
                <c:pt idx="102">
                  <c:v>04/23/2002</c:v>
                </c:pt>
                <c:pt idx="103">
                  <c:v>05/28/2002</c:v>
                </c:pt>
                <c:pt idx="104">
                  <c:v>06/18/2002</c:v>
                </c:pt>
                <c:pt idx="105">
                  <c:v>06/26/2002</c:v>
                </c:pt>
                <c:pt idx="106">
                  <c:v>07/23/2002</c:v>
                </c:pt>
                <c:pt idx="107">
                  <c:v>08/20/2002</c:v>
                </c:pt>
                <c:pt idx="108">
                  <c:v>09/17/2002</c:v>
                </c:pt>
                <c:pt idx="109">
                  <c:v>10/16/2002</c:v>
                </c:pt>
                <c:pt idx="110">
                  <c:v>12/04/2002</c:v>
                </c:pt>
                <c:pt idx="111">
                  <c:v>01/21/2003</c:v>
                </c:pt>
                <c:pt idx="112">
                  <c:v>02/18/2003</c:v>
                </c:pt>
                <c:pt idx="113">
                  <c:v>02/18/2003</c:v>
                </c:pt>
                <c:pt idx="114">
                  <c:v>03/18/2003</c:v>
                </c:pt>
                <c:pt idx="115">
                  <c:v>04/15/2003</c:v>
                </c:pt>
                <c:pt idx="116">
                  <c:v>05/20/2003</c:v>
                </c:pt>
                <c:pt idx="117">
                  <c:v>05/28/2003</c:v>
                </c:pt>
                <c:pt idx="118">
                  <c:v>06/19/2003</c:v>
                </c:pt>
                <c:pt idx="119">
                  <c:v>06/24/2003</c:v>
                </c:pt>
                <c:pt idx="120">
                  <c:v>07/15/2003</c:v>
                </c:pt>
                <c:pt idx="121">
                  <c:v>08/19/2003</c:v>
                </c:pt>
                <c:pt idx="122">
                  <c:v>09/23/2003</c:v>
                </c:pt>
                <c:pt idx="123">
                  <c:v>10/21/2003</c:v>
                </c:pt>
                <c:pt idx="124">
                  <c:v>10/28/2003</c:v>
                </c:pt>
                <c:pt idx="125">
                  <c:v>11/18/2003</c:v>
                </c:pt>
                <c:pt idx="126">
                  <c:v>12/09/2003</c:v>
                </c:pt>
                <c:pt idx="127">
                  <c:v>12/16/2003</c:v>
                </c:pt>
                <c:pt idx="128">
                  <c:v>01/20/2004</c:v>
                </c:pt>
                <c:pt idx="129">
                  <c:v>02/17/2004</c:v>
                </c:pt>
                <c:pt idx="130">
                  <c:v>02/23/2004</c:v>
                </c:pt>
                <c:pt idx="131">
                  <c:v>02/26/2004</c:v>
                </c:pt>
                <c:pt idx="132">
                  <c:v>03/15/2004</c:v>
                </c:pt>
                <c:pt idx="133">
                  <c:v>03/16/2004</c:v>
                </c:pt>
                <c:pt idx="134">
                  <c:v>04/20/2004</c:v>
                </c:pt>
                <c:pt idx="135">
                  <c:v>05/17/2004</c:v>
                </c:pt>
                <c:pt idx="136">
                  <c:v>05/18/2004</c:v>
                </c:pt>
                <c:pt idx="137">
                  <c:v>06/15/2004</c:v>
                </c:pt>
                <c:pt idx="138">
                  <c:v>06/22/2004</c:v>
                </c:pt>
                <c:pt idx="139">
                  <c:v>06/30/2004</c:v>
                </c:pt>
                <c:pt idx="140">
                  <c:v>07/06/2004</c:v>
                </c:pt>
                <c:pt idx="141">
                  <c:v>07/20/2004</c:v>
                </c:pt>
                <c:pt idx="142">
                  <c:v>08/17/2004</c:v>
                </c:pt>
                <c:pt idx="143">
                  <c:v>08/17/2004</c:v>
                </c:pt>
                <c:pt idx="144">
                  <c:v>09/21/2004</c:v>
                </c:pt>
                <c:pt idx="145">
                  <c:v>09/21/2004</c:v>
                </c:pt>
                <c:pt idx="146">
                  <c:v>10/12/2004</c:v>
                </c:pt>
                <c:pt idx="147">
                  <c:v>10/19/2004</c:v>
                </c:pt>
                <c:pt idx="148">
                  <c:v>10/26/2004</c:v>
                </c:pt>
                <c:pt idx="149">
                  <c:v>11/17/2004</c:v>
                </c:pt>
                <c:pt idx="150">
                  <c:v>11/23/2004</c:v>
                </c:pt>
                <c:pt idx="151">
                  <c:v>12/15/2004</c:v>
                </c:pt>
                <c:pt idx="152">
                  <c:v>01/18/2005</c:v>
                </c:pt>
                <c:pt idx="153">
                  <c:v>01/25/2005</c:v>
                </c:pt>
                <c:pt idx="154">
                  <c:v>02/22/2005</c:v>
                </c:pt>
                <c:pt idx="155">
                  <c:v>02/28/2005</c:v>
                </c:pt>
                <c:pt idx="156">
                  <c:v>03/15/2005</c:v>
                </c:pt>
                <c:pt idx="157">
                  <c:v>04/19/2005</c:v>
                </c:pt>
                <c:pt idx="158">
                  <c:v>04/27/2005</c:v>
                </c:pt>
                <c:pt idx="159">
                  <c:v>05/17/2005</c:v>
                </c:pt>
                <c:pt idx="160">
                  <c:v>05/17/2005</c:v>
                </c:pt>
                <c:pt idx="161">
                  <c:v>05/31/2005</c:v>
                </c:pt>
                <c:pt idx="162">
                  <c:v>06/15/2005</c:v>
                </c:pt>
                <c:pt idx="163">
                  <c:v>06/21/2005</c:v>
                </c:pt>
                <c:pt idx="164">
                  <c:v>07/19/2005</c:v>
                </c:pt>
                <c:pt idx="165">
                  <c:v>08/18/2005</c:v>
                </c:pt>
                <c:pt idx="166">
                  <c:v>09/20/2005</c:v>
                </c:pt>
                <c:pt idx="167">
                  <c:v>09/27/2005</c:v>
                </c:pt>
                <c:pt idx="168">
                  <c:v>10/18/2005</c:v>
                </c:pt>
                <c:pt idx="169">
                  <c:v>10/24/2005</c:v>
                </c:pt>
                <c:pt idx="170">
                  <c:v>11/15/2005</c:v>
                </c:pt>
                <c:pt idx="171">
                  <c:v>12/20/2005</c:v>
                </c:pt>
                <c:pt idx="172">
                  <c:v>01/17/2006</c:v>
                </c:pt>
                <c:pt idx="173">
                  <c:v>02/13/2006</c:v>
                </c:pt>
                <c:pt idx="174">
                  <c:v>02/14/2006</c:v>
                </c:pt>
                <c:pt idx="175">
                  <c:v>02/21/2006</c:v>
                </c:pt>
                <c:pt idx="176">
                  <c:v>03/14/2006</c:v>
                </c:pt>
                <c:pt idx="177">
                  <c:v>03/21/2006</c:v>
                </c:pt>
                <c:pt idx="178">
                  <c:v>04/18/2006</c:v>
                </c:pt>
                <c:pt idx="179">
                  <c:v>04/25/2006</c:v>
                </c:pt>
                <c:pt idx="180">
                  <c:v>05/16/2006</c:v>
                </c:pt>
                <c:pt idx="181">
                  <c:v>05/23/2006</c:v>
                </c:pt>
                <c:pt idx="182">
                  <c:v>05/23/2006</c:v>
                </c:pt>
                <c:pt idx="183">
                  <c:v>06/20/2006</c:v>
                </c:pt>
                <c:pt idx="184">
                  <c:v>06/26/2006</c:v>
                </c:pt>
                <c:pt idx="185">
                  <c:v>06/27/2006</c:v>
                </c:pt>
                <c:pt idx="186">
                  <c:v>07/18/2006</c:v>
                </c:pt>
                <c:pt idx="187">
                  <c:v>07/18/2006</c:v>
                </c:pt>
                <c:pt idx="188">
                  <c:v>08/15/2006</c:v>
                </c:pt>
                <c:pt idx="189">
                  <c:v>08/22/2006</c:v>
                </c:pt>
                <c:pt idx="190">
                  <c:v>09/28/2006</c:v>
                </c:pt>
                <c:pt idx="191">
                  <c:v>10/17/2006</c:v>
                </c:pt>
                <c:pt idx="192">
                  <c:v>10/24/2006</c:v>
                </c:pt>
                <c:pt idx="193">
                  <c:v>11/07/2006</c:v>
                </c:pt>
                <c:pt idx="194">
                  <c:v>12/19/2006</c:v>
                </c:pt>
                <c:pt idx="196">
                  <c:v>Average</c:v>
                </c:pt>
              </c:strCache>
            </c:strRef>
          </c:cat>
          <c:val>
            <c:numRef>
              <c:f>Sheet1!$G$493:$G$720</c:f>
              <c:numCache>
                <c:ptCount val="197"/>
                <c:pt idx="0">
                  <c:v>10.6</c:v>
                </c:pt>
                <c:pt idx="1">
                  <c:v>10</c:v>
                </c:pt>
                <c:pt idx="2">
                  <c:v>10.3</c:v>
                </c:pt>
                <c:pt idx="3">
                  <c:v>10.2</c:v>
                </c:pt>
                <c:pt idx="4">
                  <c:v>10.2</c:v>
                </c:pt>
                <c:pt idx="5">
                  <c:v>8.8</c:v>
                </c:pt>
                <c:pt idx="6">
                  <c:v>7.4</c:v>
                </c:pt>
                <c:pt idx="7">
                  <c:v>8.8</c:v>
                </c:pt>
                <c:pt idx="8">
                  <c:v>8.6</c:v>
                </c:pt>
                <c:pt idx="9">
                  <c:v>9.7</c:v>
                </c:pt>
                <c:pt idx="10">
                  <c:v>8.5</c:v>
                </c:pt>
                <c:pt idx="11">
                  <c:v>9</c:v>
                </c:pt>
                <c:pt idx="12">
                  <c:v>9.3</c:v>
                </c:pt>
                <c:pt idx="13">
                  <c:v>7.14</c:v>
                </c:pt>
                <c:pt idx="14">
                  <c:v>7.52</c:v>
                </c:pt>
                <c:pt idx="15">
                  <c:v>9.6</c:v>
                </c:pt>
                <c:pt idx="16">
                  <c:v>7.4</c:v>
                </c:pt>
                <c:pt idx="17">
                  <c:v>8.4</c:v>
                </c:pt>
                <c:pt idx="18">
                  <c:v>7.28</c:v>
                </c:pt>
                <c:pt idx="19">
                  <c:v>8.03</c:v>
                </c:pt>
                <c:pt idx="20">
                  <c:v>5.73</c:v>
                </c:pt>
                <c:pt idx="21">
                  <c:v>7</c:v>
                </c:pt>
                <c:pt idx="22">
                  <c:v>6.6</c:v>
                </c:pt>
                <c:pt idx="23">
                  <c:v>7.7</c:v>
                </c:pt>
                <c:pt idx="24">
                  <c:v>6.02</c:v>
                </c:pt>
                <c:pt idx="27">
                  <c:v>6.37</c:v>
                </c:pt>
                <c:pt idx="28">
                  <c:v>6</c:v>
                </c:pt>
                <c:pt idx="29">
                  <c:v>6.4</c:v>
                </c:pt>
                <c:pt idx="30">
                  <c:v>6.3</c:v>
                </c:pt>
                <c:pt idx="31">
                  <c:v>6.4</c:v>
                </c:pt>
                <c:pt idx="32">
                  <c:v>6.6</c:v>
                </c:pt>
                <c:pt idx="33">
                  <c:v>7.18</c:v>
                </c:pt>
                <c:pt idx="34">
                  <c:v>7.12</c:v>
                </c:pt>
                <c:pt idx="35">
                  <c:v>6.42</c:v>
                </c:pt>
                <c:pt idx="36">
                  <c:v>6.46</c:v>
                </c:pt>
                <c:pt idx="38">
                  <c:v>7.5</c:v>
                </c:pt>
                <c:pt idx="39">
                  <c:v>7.87</c:v>
                </c:pt>
                <c:pt idx="40">
                  <c:v>8.64</c:v>
                </c:pt>
                <c:pt idx="41">
                  <c:v>8.2</c:v>
                </c:pt>
                <c:pt idx="42">
                  <c:v>8.61</c:v>
                </c:pt>
                <c:pt idx="43">
                  <c:v>9.28</c:v>
                </c:pt>
                <c:pt idx="44">
                  <c:v>10.67</c:v>
                </c:pt>
                <c:pt idx="45">
                  <c:v>10.55</c:v>
                </c:pt>
                <c:pt idx="46">
                  <c:v>10.05</c:v>
                </c:pt>
                <c:pt idx="47">
                  <c:v>13.8</c:v>
                </c:pt>
                <c:pt idx="48">
                  <c:v>6.52</c:v>
                </c:pt>
                <c:pt idx="49">
                  <c:v>11.47</c:v>
                </c:pt>
                <c:pt idx="50">
                  <c:v>10.9</c:v>
                </c:pt>
                <c:pt idx="51">
                  <c:v>10.75</c:v>
                </c:pt>
                <c:pt idx="52">
                  <c:v>11.61</c:v>
                </c:pt>
                <c:pt idx="53">
                  <c:v>11.16</c:v>
                </c:pt>
                <c:pt idx="54">
                  <c:v>8.91</c:v>
                </c:pt>
                <c:pt idx="55">
                  <c:v>8.52</c:v>
                </c:pt>
                <c:pt idx="56">
                  <c:v>9.42</c:v>
                </c:pt>
                <c:pt idx="57">
                  <c:v>8.75</c:v>
                </c:pt>
                <c:pt idx="58">
                  <c:v>9.86</c:v>
                </c:pt>
                <c:pt idx="59">
                  <c:v>8.9</c:v>
                </c:pt>
                <c:pt idx="60">
                  <c:v>8.67</c:v>
                </c:pt>
                <c:pt idx="61">
                  <c:v>8.3</c:v>
                </c:pt>
                <c:pt idx="62">
                  <c:v>8.67</c:v>
                </c:pt>
                <c:pt idx="63">
                  <c:v>8.61</c:v>
                </c:pt>
                <c:pt idx="64">
                  <c:v>0</c:v>
                </c:pt>
                <c:pt idx="65">
                  <c:v>9.13</c:v>
                </c:pt>
                <c:pt idx="66">
                  <c:v>7.01</c:v>
                </c:pt>
                <c:pt idx="67">
                  <c:v>7.97</c:v>
                </c:pt>
                <c:pt idx="68">
                  <c:v>7.73</c:v>
                </c:pt>
                <c:pt idx="69">
                  <c:v>7.24</c:v>
                </c:pt>
                <c:pt idx="70">
                  <c:v>7.06</c:v>
                </c:pt>
                <c:pt idx="71">
                  <c:v>6.86</c:v>
                </c:pt>
                <c:pt idx="72">
                  <c:v>6.98</c:v>
                </c:pt>
                <c:pt idx="73">
                  <c:v>6.6</c:v>
                </c:pt>
                <c:pt idx="74">
                  <c:v>6.56</c:v>
                </c:pt>
                <c:pt idx="75">
                  <c:v>6.86</c:v>
                </c:pt>
                <c:pt idx="76">
                  <c:v>6.02</c:v>
                </c:pt>
                <c:pt idx="77">
                  <c:v>6.11</c:v>
                </c:pt>
                <c:pt idx="78">
                  <c:v>6.9</c:v>
                </c:pt>
                <c:pt idx="79">
                  <c:v>6.89</c:v>
                </c:pt>
                <c:pt idx="80">
                  <c:v>6.26</c:v>
                </c:pt>
                <c:pt idx="81">
                  <c:v>5.97</c:v>
                </c:pt>
                <c:pt idx="82">
                  <c:v>6.54</c:v>
                </c:pt>
                <c:pt idx="83">
                  <c:v>6.31</c:v>
                </c:pt>
                <c:pt idx="84">
                  <c:v>6.41</c:v>
                </c:pt>
                <c:pt idx="85">
                  <c:v>6.49</c:v>
                </c:pt>
                <c:pt idx="86">
                  <c:v>6.62</c:v>
                </c:pt>
                <c:pt idx="87">
                  <c:v>6.16</c:v>
                </c:pt>
                <c:pt idx="88">
                  <c:v>6.42</c:v>
                </c:pt>
                <c:pt idx="89">
                  <c:v>6.51</c:v>
                </c:pt>
                <c:pt idx="90">
                  <c:v>7.56</c:v>
                </c:pt>
                <c:pt idx="91">
                  <c:v>8.78</c:v>
                </c:pt>
                <c:pt idx="92">
                  <c:v>7.85</c:v>
                </c:pt>
                <c:pt idx="93">
                  <c:v>7.86</c:v>
                </c:pt>
                <c:pt idx="94">
                  <c:v>8.83</c:v>
                </c:pt>
                <c:pt idx="95">
                  <c:v>9.44</c:v>
                </c:pt>
                <c:pt idx="96">
                  <c:v>11</c:v>
                </c:pt>
                <c:pt idx="97">
                  <c:v>9.42</c:v>
                </c:pt>
                <c:pt idx="98">
                  <c:v>9.84</c:v>
                </c:pt>
                <c:pt idx="99">
                  <c:v>11.06</c:v>
                </c:pt>
                <c:pt idx="100">
                  <c:v>7.88</c:v>
                </c:pt>
                <c:pt idx="101">
                  <c:v>8.39</c:v>
                </c:pt>
                <c:pt idx="102">
                  <c:v>7.53</c:v>
                </c:pt>
                <c:pt idx="104">
                  <c:v>6.58</c:v>
                </c:pt>
                <c:pt idx="106">
                  <c:v>7.15</c:v>
                </c:pt>
                <c:pt idx="108">
                  <c:v>6.19</c:v>
                </c:pt>
                <c:pt idx="109">
                  <c:v>7.6</c:v>
                </c:pt>
                <c:pt idx="110">
                  <c:v>8.69</c:v>
                </c:pt>
                <c:pt idx="111">
                  <c:v>8.32</c:v>
                </c:pt>
                <c:pt idx="112">
                  <c:v>8.8</c:v>
                </c:pt>
                <c:pt idx="113">
                  <c:v>8.8</c:v>
                </c:pt>
                <c:pt idx="114">
                  <c:v>8.57</c:v>
                </c:pt>
                <c:pt idx="115">
                  <c:v>8.6</c:v>
                </c:pt>
                <c:pt idx="116">
                  <c:v>7.14</c:v>
                </c:pt>
                <c:pt idx="117">
                  <c:v>9</c:v>
                </c:pt>
                <c:pt idx="118">
                  <c:v>7.4</c:v>
                </c:pt>
                <c:pt idx="119">
                  <c:v>6.5</c:v>
                </c:pt>
                <c:pt idx="120">
                  <c:v>4.9</c:v>
                </c:pt>
                <c:pt idx="121">
                  <c:v>6.43</c:v>
                </c:pt>
                <c:pt idx="122">
                  <c:v>7.8</c:v>
                </c:pt>
                <c:pt idx="123">
                  <c:v>6.3</c:v>
                </c:pt>
                <c:pt idx="124">
                  <c:v>9.1</c:v>
                </c:pt>
                <c:pt idx="125">
                  <c:v>7.69</c:v>
                </c:pt>
                <c:pt idx="126">
                  <c:v>8.63</c:v>
                </c:pt>
                <c:pt idx="127">
                  <c:v>12</c:v>
                </c:pt>
                <c:pt idx="128">
                  <c:v>10.2</c:v>
                </c:pt>
                <c:pt idx="129">
                  <c:v>12.1</c:v>
                </c:pt>
                <c:pt idx="131">
                  <c:v>10.6</c:v>
                </c:pt>
                <c:pt idx="132">
                  <c:v>9.4</c:v>
                </c:pt>
                <c:pt idx="133">
                  <c:v>9.56</c:v>
                </c:pt>
                <c:pt idx="134">
                  <c:v>9.54</c:v>
                </c:pt>
                <c:pt idx="135">
                  <c:v>9.8</c:v>
                </c:pt>
                <c:pt idx="136">
                  <c:v>15.07</c:v>
                </c:pt>
                <c:pt idx="137">
                  <c:v>7.52</c:v>
                </c:pt>
                <c:pt idx="138">
                  <c:v>7.55</c:v>
                </c:pt>
                <c:pt idx="140">
                  <c:v>6.49</c:v>
                </c:pt>
                <c:pt idx="141">
                  <c:v>5.95</c:v>
                </c:pt>
                <c:pt idx="142">
                  <c:v>6.7</c:v>
                </c:pt>
                <c:pt idx="143">
                  <c:v>6.39</c:v>
                </c:pt>
                <c:pt idx="144">
                  <c:v>7.4</c:v>
                </c:pt>
                <c:pt idx="145">
                  <c:v>6.15</c:v>
                </c:pt>
                <c:pt idx="146">
                  <c:v>10.7</c:v>
                </c:pt>
                <c:pt idx="147">
                  <c:v>8</c:v>
                </c:pt>
                <c:pt idx="148">
                  <c:v>6.28</c:v>
                </c:pt>
                <c:pt idx="149">
                  <c:v>10.12</c:v>
                </c:pt>
                <c:pt idx="150">
                  <c:v>0</c:v>
                </c:pt>
                <c:pt idx="151">
                  <c:v>13.1</c:v>
                </c:pt>
                <c:pt idx="152">
                  <c:v>13.45</c:v>
                </c:pt>
                <c:pt idx="153">
                  <c:v>9.9</c:v>
                </c:pt>
                <c:pt idx="154">
                  <c:v>12.73</c:v>
                </c:pt>
                <c:pt idx="155">
                  <c:v>8.4</c:v>
                </c:pt>
                <c:pt idx="156">
                  <c:v>10.2</c:v>
                </c:pt>
                <c:pt idx="157">
                  <c:v>9.3</c:v>
                </c:pt>
                <c:pt idx="158">
                  <c:v>9.5</c:v>
                </c:pt>
                <c:pt idx="159">
                  <c:v>0</c:v>
                </c:pt>
                <c:pt idx="160">
                  <c:v>7.95</c:v>
                </c:pt>
                <c:pt idx="161">
                  <c:v>7</c:v>
                </c:pt>
                <c:pt idx="162">
                  <c:v>7.53</c:v>
                </c:pt>
                <c:pt idx="163">
                  <c:v>7.27</c:v>
                </c:pt>
                <c:pt idx="164">
                  <c:v>6.04</c:v>
                </c:pt>
                <c:pt idx="165">
                  <c:v>6.54</c:v>
                </c:pt>
                <c:pt idx="166">
                  <c:v>7.32</c:v>
                </c:pt>
                <c:pt idx="167">
                  <c:v>7.4</c:v>
                </c:pt>
                <c:pt idx="168">
                  <c:v>7.9</c:v>
                </c:pt>
                <c:pt idx="169">
                  <c:v>6.97</c:v>
                </c:pt>
                <c:pt idx="170">
                  <c:v>9.07</c:v>
                </c:pt>
                <c:pt idx="171">
                  <c:v>9.49</c:v>
                </c:pt>
                <c:pt idx="172">
                  <c:v>11.44</c:v>
                </c:pt>
                <c:pt idx="173">
                  <c:v>11.1</c:v>
                </c:pt>
                <c:pt idx="174">
                  <c:v>0</c:v>
                </c:pt>
                <c:pt idx="175">
                  <c:v>9.4</c:v>
                </c:pt>
                <c:pt idx="176">
                  <c:v>10.23</c:v>
                </c:pt>
                <c:pt idx="177">
                  <c:v>9.31</c:v>
                </c:pt>
                <c:pt idx="178">
                  <c:v>7.31</c:v>
                </c:pt>
                <c:pt idx="179">
                  <c:v>7.28</c:v>
                </c:pt>
                <c:pt idx="180">
                  <c:v>6.63</c:v>
                </c:pt>
                <c:pt idx="181">
                  <c:v>7.6</c:v>
                </c:pt>
                <c:pt idx="182">
                  <c:v>7.2</c:v>
                </c:pt>
                <c:pt idx="183">
                  <c:v>6</c:v>
                </c:pt>
                <c:pt idx="184">
                  <c:v>7.1</c:v>
                </c:pt>
                <c:pt idx="185">
                  <c:v>6.64</c:v>
                </c:pt>
                <c:pt idx="186">
                  <c:v>6.3</c:v>
                </c:pt>
                <c:pt idx="187">
                  <c:v>5.43</c:v>
                </c:pt>
                <c:pt idx="188">
                  <c:v>0</c:v>
                </c:pt>
                <c:pt idx="189">
                  <c:v>7.36</c:v>
                </c:pt>
                <c:pt idx="190">
                  <c:v>8.18</c:v>
                </c:pt>
                <c:pt idx="191">
                  <c:v>8.92</c:v>
                </c:pt>
                <c:pt idx="192">
                  <c:v>8.41</c:v>
                </c:pt>
                <c:pt idx="193">
                  <c:v>9.2</c:v>
                </c:pt>
                <c:pt idx="194">
                  <c:v>10.95</c:v>
                </c:pt>
                <c:pt idx="196">
                  <c:v>8.803062330623307</c:v>
                </c:pt>
              </c:numCache>
            </c:numRef>
          </c:val>
          <c:smooth val="0"/>
        </c:ser>
        <c:marker val="1"/>
        <c:axId val="21292249"/>
        <c:axId val="57412514"/>
      </c:lineChart>
      <c:date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74125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412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1292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13272 Fecal 2000-2006 (Logarithmic)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Sheet1!$A$493:$A$720</c:f>
              <c:strCache>
                <c:ptCount val="197"/>
                <c:pt idx="0">
                  <c:v>01/06/2000</c:v>
                </c:pt>
                <c:pt idx="1">
                  <c:v>01/13/2000</c:v>
                </c:pt>
                <c:pt idx="2">
                  <c:v>01/20/2000</c:v>
                </c:pt>
                <c:pt idx="3">
                  <c:v>01/27/2000</c:v>
                </c:pt>
                <c:pt idx="4">
                  <c:v>02/03/2000</c:v>
                </c:pt>
                <c:pt idx="5">
                  <c:v>02/10/2000</c:v>
                </c:pt>
                <c:pt idx="6">
                  <c:v>02/17/2000</c:v>
                </c:pt>
                <c:pt idx="7">
                  <c:v>02/24/2000</c:v>
                </c:pt>
                <c:pt idx="8">
                  <c:v>03/02/2000</c:v>
                </c:pt>
                <c:pt idx="9">
                  <c:v>03/09/2000</c:v>
                </c:pt>
                <c:pt idx="10">
                  <c:v>03/16/2000</c:v>
                </c:pt>
                <c:pt idx="11">
                  <c:v>03/23/2000</c:v>
                </c:pt>
                <c:pt idx="12">
                  <c:v>03/30/2000</c:v>
                </c:pt>
                <c:pt idx="13">
                  <c:v>04/06/2000</c:v>
                </c:pt>
                <c:pt idx="14">
                  <c:v>04/13/2000</c:v>
                </c:pt>
                <c:pt idx="15">
                  <c:v>04/20/2000</c:v>
                </c:pt>
                <c:pt idx="16">
                  <c:v>04/27/2000</c:v>
                </c:pt>
                <c:pt idx="17">
                  <c:v>05/04/2000</c:v>
                </c:pt>
                <c:pt idx="18">
                  <c:v>05/10/2000</c:v>
                </c:pt>
                <c:pt idx="19">
                  <c:v>05/18/2000</c:v>
                </c:pt>
                <c:pt idx="20">
                  <c:v>05/25/2000</c:v>
                </c:pt>
                <c:pt idx="21">
                  <c:v>06/01/2000</c:v>
                </c:pt>
                <c:pt idx="22">
                  <c:v>06/08/2000</c:v>
                </c:pt>
                <c:pt idx="23">
                  <c:v>06/15/2000</c:v>
                </c:pt>
                <c:pt idx="24">
                  <c:v>06/22/2000</c:v>
                </c:pt>
                <c:pt idx="25">
                  <c:v>06/27/2000</c:v>
                </c:pt>
                <c:pt idx="26">
                  <c:v>06/29/2000</c:v>
                </c:pt>
                <c:pt idx="27">
                  <c:v>07/06/2000</c:v>
                </c:pt>
                <c:pt idx="28">
                  <c:v>07/13/2000</c:v>
                </c:pt>
                <c:pt idx="29">
                  <c:v>07/20/2000</c:v>
                </c:pt>
                <c:pt idx="30">
                  <c:v>07/27/2000</c:v>
                </c:pt>
                <c:pt idx="31">
                  <c:v>08/03/2000</c:v>
                </c:pt>
                <c:pt idx="32">
                  <c:v>08/10/2000</c:v>
                </c:pt>
                <c:pt idx="33">
                  <c:v>08/24/2000</c:v>
                </c:pt>
                <c:pt idx="34">
                  <c:v>08/31/2000</c:v>
                </c:pt>
                <c:pt idx="35">
                  <c:v>09/07/2000</c:v>
                </c:pt>
                <c:pt idx="36">
                  <c:v>09/14/2000</c:v>
                </c:pt>
                <c:pt idx="37">
                  <c:v>09/21/2000</c:v>
                </c:pt>
                <c:pt idx="38">
                  <c:v>09/28/2000</c:v>
                </c:pt>
                <c:pt idx="39">
                  <c:v>10/12/2000</c:v>
                </c:pt>
                <c:pt idx="40">
                  <c:v>10/16/2000</c:v>
                </c:pt>
                <c:pt idx="41">
                  <c:v>10/19/2000</c:v>
                </c:pt>
                <c:pt idx="42">
                  <c:v>10/26/2000</c:v>
                </c:pt>
                <c:pt idx="43">
                  <c:v>11/02/2000</c:v>
                </c:pt>
                <c:pt idx="44">
                  <c:v>11/09/2000</c:v>
                </c:pt>
                <c:pt idx="45">
                  <c:v>11/16/2000</c:v>
                </c:pt>
                <c:pt idx="46">
                  <c:v>11/30/2000</c:v>
                </c:pt>
                <c:pt idx="47">
                  <c:v>12/07/2000</c:v>
                </c:pt>
                <c:pt idx="48">
                  <c:v>12/14/2000</c:v>
                </c:pt>
                <c:pt idx="49">
                  <c:v>12/28/2000</c:v>
                </c:pt>
                <c:pt idx="50">
                  <c:v>01/04/2001</c:v>
                </c:pt>
                <c:pt idx="51">
                  <c:v>01/11/2001</c:v>
                </c:pt>
                <c:pt idx="52">
                  <c:v>01/18/2001</c:v>
                </c:pt>
                <c:pt idx="53">
                  <c:v>01/25/2001</c:v>
                </c:pt>
                <c:pt idx="54">
                  <c:v>02/01/2001</c:v>
                </c:pt>
                <c:pt idx="55">
                  <c:v>02/08/2001</c:v>
                </c:pt>
                <c:pt idx="56">
                  <c:v>02/15/2001</c:v>
                </c:pt>
                <c:pt idx="57">
                  <c:v>02/22/2001</c:v>
                </c:pt>
                <c:pt idx="58">
                  <c:v>02/26/2001</c:v>
                </c:pt>
                <c:pt idx="59">
                  <c:v>03/01/2001</c:v>
                </c:pt>
                <c:pt idx="60">
                  <c:v>03/08/2001</c:v>
                </c:pt>
                <c:pt idx="61">
                  <c:v>03/15/2001</c:v>
                </c:pt>
                <c:pt idx="62">
                  <c:v>03/22/2001</c:v>
                </c:pt>
                <c:pt idx="63">
                  <c:v>03/29/2001</c:v>
                </c:pt>
                <c:pt idx="64">
                  <c:v>04/05/2001</c:v>
                </c:pt>
                <c:pt idx="65">
                  <c:v>04/12/2001</c:v>
                </c:pt>
                <c:pt idx="66">
                  <c:v>04/19/2001</c:v>
                </c:pt>
                <c:pt idx="67">
                  <c:v>04/26/2001</c:v>
                </c:pt>
                <c:pt idx="68">
                  <c:v>05/03/2001</c:v>
                </c:pt>
                <c:pt idx="69">
                  <c:v>05/10/2001</c:v>
                </c:pt>
                <c:pt idx="70">
                  <c:v>05/17/2001</c:v>
                </c:pt>
                <c:pt idx="71">
                  <c:v>05/24/2001</c:v>
                </c:pt>
                <c:pt idx="72">
                  <c:v>06/07/2001</c:v>
                </c:pt>
                <c:pt idx="73">
                  <c:v>06/08/2001</c:v>
                </c:pt>
                <c:pt idx="74">
                  <c:v>06/14/2001</c:v>
                </c:pt>
                <c:pt idx="75">
                  <c:v>06/21/2001</c:v>
                </c:pt>
                <c:pt idx="76">
                  <c:v>06/22/2001</c:v>
                </c:pt>
                <c:pt idx="77">
                  <c:v>06/28/2001</c:v>
                </c:pt>
                <c:pt idx="78">
                  <c:v>07/02/2001</c:v>
                </c:pt>
                <c:pt idx="79">
                  <c:v>07/05/2001</c:v>
                </c:pt>
                <c:pt idx="80">
                  <c:v>07/12/2001</c:v>
                </c:pt>
                <c:pt idx="81">
                  <c:v>07/19/2001</c:v>
                </c:pt>
                <c:pt idx="82">
                  <c:v>07/26/2001</c:v>
                </c:pt>
                <c:pt idx="83">
                  <c:v>08/02/2001</c:v>
                </c:pt>
                <c:pt idx="84">
                  <c:v>08/09/2001</c:v>
                </c:pt>
                <c:pt idx="85">
                  <c:v>08/16/2001</c:v>
                </c:pt>
                <c:pt idx="86">
                  <c:v>08/23/2001</c:v>
                </c:pt>
                <c:pt idx="87">
                  <c:v>08/30/2001</c:v>
                </c:pt>
                <c:pt idx="88">
                  <c:v>09/06/2001</c:v>
                </c:pt>
                <c:pt idx="89">
                  <c:v>09/20/2001</c:v>
                </c:pt>
                <c:pt idx="90">
                  <c:v>10/04/2001</c:v>
                </c:pt>
                <c:pt idx="91">
                  <c:v>10/16/2001</c:v>
                </c:pt>
                <c:pt idx="92">
                  <c:v>10/25/2001</c:v>
                </c:pt>
                <c:pt idx="93">
                  <c:v>11/01/2001</c:v>
                </c:pt>
                <c:pt idx="94">
                  <c:v>11/13/2001</c:v>
                </c:pt>
                <c:pt idx="95">
                  <c:v>12/06/2001</c:v>
                </c:pt>
                <c:pt idx="96">
                  <c:v>12/19/2001</c:v>
                </c:pt>
                <c:pt idx="97">
                  <c:v>01/10/2002</c:v>
                </c:pt>
                <c:pt idx="98">
                  <c:v>01/14/2002</c:v>
                </c:pt>
                <c:pt idx="99">
                  <c:v>02/13/2002</c:v>
                </c:pt>
                <c:pt idx="100">
                  <c:v>02/19/2002</c:v>
                </c:pt>
                <c:pt idx="101">
                  <c:v>03/12/2002</c:v>
                </c:pt>
                <c:pt idx="102">
                  <c:v>04/23/2002</c:v>
                </c:pt>
                <c:pt idx="103">
                  <c:v>05/28/2002</c:v>
                </c:pt>
                <c:pt idx="104">
                  <c:v>06/18/2002</c:v>
                </c:pt>
                <c:pt idx="105">
                  <c:v>06/26/2002</c:v>
                </c:pt>
                <c:pt idx="106">
                  <c:v>07/23/2002</c:v>
                </c:pt>
                <c:pt idx="107">
                  <c:v>08/20/2002</c:v>
                </c:pt>
                <c:pt idx="108">
                  <c:v>09/17/2002</c:v>
                </c:pt>
                <c:pt idx="109">
                  <c:v>10/16/2002</c:v>
                </c:pt>
                <c:pt idx="110">
                  <c:v>12/04/2002</c:v>
                </c:pt>
                <c:pt idx="111">
                  <c:v>01/21/2003</c:v>
                </c:pt>
                <c:pt idx="112">
                  <c:v>02/18/2003</c:v>
                </c:pt>
                <c:pt idx="113">
                  <c:v>02/18/2003</c:v>
                </c:pt>
                <c:pt idx="114">
                  <c:v>03/18/2003</c:v>
                </c:pt>
                <c:pt idx="115">
                  <c:v>04/15/2003</c:v>
                </c:pt>
                <c:pt idx="116">
                  <c:v>05/20/2003</c:v>
                </c:pt>
                <c:pt idx="117">
                  <c:v>05/28/2003</c:v>
                </c:pt>
                <c:pt idx="118">
                  <c:v>06/19/2003</c:v>
                </c:pt>
                <c:pt idx="119">
                  <c:v>06/24/2003</c:v>
                </c:pt>
                <c:pt idx="120">
                  <c:v>07/15/2003</c:v>
                </c:pt>
                <c:pt idx="121">
                  <c:v>08/19/2003</c:v>
                </c:pt>
                <c:pt idx="122">
                  <c:v>09/23/2003</c:v>
                </c:pt>
                <c:pt idx="123">
                  <c:v>10/21/2003</c:v>
                </c:pt>
                <c:pt idx="124">
                  <c:v>10/28/2003</c:v>
                </c:pt>
                <c:pt idx="125">
                  <c:v>11/18/2003</c:v>
                </c:pt>
                <c:pt idx="126">
                  <c:v>12/09/2003</c:v>
                </c:pt>
                <c:pt idx="127">
                  <c:v>12/16/2003</c:v>
                </c:pt>
                <c:pt idx="128">
                  <c:v>01/20/2004</c:v>
                </c:pt>
                <c:pt idx="129">
                  <c:v>02/17/2004</c:v>
                </c:pt>
                <c:pt idx="130">
                  <c:v>02/23/2004</c:v>
                </c:pt>
                <c:pt idx="131">
                  <c:v>02/26/2004</c:v>
                </c:pt>
                <c:pt idx="132">
                  <c:v>03/15/2004</c:v>
                </c:pt>
                <c:pt idx="133">
                  <c:v>03/16/2004</c:v>
                </c:pt>
                <c:pt idx="134">
                  <c:v>04/20/2004</c:v>
                </c:pt>
                <c:pt idx="135">
                  <c:v>05/17/2004</c:v>
                </c:pt>
                <c:pt idx="136">
                  <c:v>05/18/2004</c:v>
                </c:pt>
                <c:pt idx="137">
                  <c:v>06/15/2004</c:v>
                </c:pt>
                <c:pt idx="138">
                  <c:v>06/22/2004</c:v>
                </c:pt>
                <c:pt idx="139">
                  <c:v>06/30/2004</c:v>
                </c:pt>
                <c:pt idx="140">
                  <c:v>07/06/2004</c:v>
                </c:pt>
                <c:pt idx="141">
                  <c:v>07/20/2004</c:v>
                </c:pt>
                <c:pt idx="142">
                  <c:v>08/17/2004</c:v>
                </c:pt>
                <c:pt idx="143">
                  <c:v>08/17/2004</c:v>
                </c:pt>
                <c:pt idx="144">
                  <c:v>09/21/2004</c:v>
                </c:pt>
                <c:pt idx="145">
                  <c:v>09/21/2004</c:v>
                </c:pt>
                <c:pt idx="146">
                  <c:v>10/12/2004</c:v>
                </c:pt>
                <c:pt idx="147">
                  <c:v>10/19/2004</c:v>
                </c:pt>
                <c:pt idx="148">
                  <c:v>10/26/2004</c:v>
                </c:pt>
                <c:pt idx="149">
                  <c:v>11/17/2004</c:v>
                </c:pt>
                <c:pt idx="150">
                  <c:v>11/23/2004</c:v>
                </c:pt>
                <c:pt idx="151">
                  <c:v>12/15/2004</c:v>
                </c:pt>
                <c:pt idx="152">
                  <c:v>01/18/2005</c:v>
                </c:pt>
                <c:pt idx="153">
                  <c:v>01/25/2005</c:v>
                </c:pt>
                <c:pt idx="154">
                  <c:v>02/22/2005</c:v>
                </c:pt>
                <c:pt idx="155">
                  <c:v>02/28/2005</c:v>
                </c:pt>
                <c:pt idx="156">
                  <c:v>03/15/2005</c:v>
                </c:pt>
                <c:pt idx="157">
                  <c:v>04/19/2005</c:v>
                </c:pt>
                <c:pt idx="158">
                  <c:v>04/27/2005</c:v>
                </c:pt>
                <c:pt idx="159">
                  <c:v>05/17/2005</c:v>
                </c:pt>
                <c:pt idx="160">
                  <c:v>05/17/2005</c:v>
                </c:pt>
                <c:pt idx="161">
                  <c:v>05/31/2005</c:v>
                </c:pt>
                <c:pt idx="162">
                  <c:v>06/15/2005</c:v>
                </c:pt>
                <c:pt idx="163">
                  <c:v>06/21/2005</c:v>
                </c:pt>
                <c:pt idx="164">
                  <c:v>07/19/2005</c:v>
                </c:pt>
                <c:pt idx="165">
                  <c:v>08/18/2005</c:v>
                </c:pt>
                <c:pt idx="166">
                  <c:v>09/20/2005</c:v>
                </c:pt>
                <c:pt idx="167">
                  <c:v>09/27/2005</c:v>
                </c:pt>
                <c:pt idx="168">
                  <c:v>10/18/2005</c:v>
                </c:pt>
                <c:pt idx="169">
                  <c:v>10/24/2005</c:v>
                </c:pt>
                <c:pt idx="170">
                  <c:v>11/15/2005</c:v>
                </c:pt>
                <c:pt idx="171">
                  <c:v>12/20/2005</c:v>
                </c:pt>
                <c:pt idx="172">
                  <c:v>01/17/2006</c:v>
                </c:pt>
                <c:pt idx="173">
                  <c:v>02/13/2006</c:v>
                </c:pt>
                <c:pt idx="174">
                  <c:v>02/14/2006</c:v>
                </c:pt>
                <c:pt idx="175">
                  <c:v>02/21/2006</c:v>
                </c:pt>
                <c:pt idx="176">
                  <c:v>03/14/2006</c:v>
                </c:pt>
                <c:pt idx="177">
                  <c:v>03/21/2006</c:v>
                </c:pt>
                <c:pt idx="178">
                  <c:v>04/18/2006</c:v>
                </c:pt>
                <c:pt idx="179">
                  <c:v>04/25/2006</c:v>
                </c:pt>
                <c:pt idx="180">
                  <c:v>05/16/2006</c:v>
                </c:pt>
                <c:pt idx="181">
                  <c:v>05/23/2006</c:v>
                </c:pt>
                <c:pt idx="182">
                  <c:v>05/23/2006</c:v>
                </c:pt>
                <c:pt idx="183">
                  <c:v>06/20/2006</c:v>
                </c:pt>
                <c:pt idx="184">
                  <c:v>06/26/2006</c:v>
                </c:pt>
                <c:pt idx="185">
                  <c:v>06/27/2006</c:v>
                </c:pt>
                <c:pt idx="186">
                  <c:v>07/18/2006</c:v>
                </c:pt>
                <c:pt idx="187">
                  <c:v>07/18/2006</c:v>
                </c:pt>
                <c:pt idx="188">
                  <c:v>08/15/2006</c:v>
                </c:pt>
                <c:pt idx="189">
                  <c:v>08/22/2006</c:v>
                </c:pt>
                <c:pt idx="190">
                  <c:v>09/28/2006</c:v>
                </c:pt>
                <c:pt idx="191">
                  <c:v>10/17/2006</c:v>
                </c:pt>
                <c:pt idx="192">
                  <c:v>10/24/2006</c:v>
                </c:pt>
                <c:pt idx="193">
                  <c:v>11/07/2006</c:v>
                </c:pt>
                <c:pt idx="194">
                  <c:v>12/19/2006</c:v>
                </c:pt>
                <c:pt idx="196">
                  <c:v>Average</c:v>
                </c:pt>
              </c:strCache>
            </c:strRef>
          </c:cat>
          <c:val>
            <c:numRef>
              <c:f>Sheet1!$J$493:$J$720</c:f>
              <c:numCache>
                <c:ptCount val="197"/>
                <c:pt idx="0">
                  <c:v>850</c:v>
                </c:pt>
                <c:pt idx="1">
                  <c:v>3360</c:v>
                </c:pt>
                <c:pt idx="2">
                  <c:v>2180</c:v>
                </c:pt>
                <c:pt idx="3">
                  <c:v>600</c:v>
                </c:pt>
                <c:pt idx="4">
                  <c:v>980</c:v>
                </c:pt>
                <c:pt idx="5">
                  <c:v>1580</c:v>
                </c:pt>
                <c:pt idx="6">
                  <c:v>1320</c:v>
                </c:pt>
                <c:pt idx="7">
                  <c:v>480</c:v>
                </c:pt>
                <c:pt idx="8">
                  <c:v>350</c:v>
                </c:pt>
                <c:pt idx="9">
                  <c:v>380</c:v>
                </c:pt>
                <c:pt idx="10">
                  <c:v>480</c:v>
                </c:pt>
                <c:pt idx="11">
                  <c:v>1740</c:v>
                </c:pt>
                <c:pt idx="12">
                  <c:v>720</c:v>
                </c:pt>
                <c:pt idx="13">
                  <c:v>450</c:v>
                </c:pt>
                <c:pt idx="14">
                  <c:v>1960</c:v>
                </c:pt>
                <c:pt idx="15">
                  <c:v>2720</c:v>
                </c:pt>
                <c:pt idx="16">
                  <c:v>3160</c:v>
                </c:pt>
                <c:pt idx="17">
                  <c:v>2120</c:v>
                </c:pt>
                <c:pt idx="18">
                  <c:v>1630</c:v>
                </c:pt>
                <c:pt idx="19">
                  <c:v>2870</c:v>
                </c:pt>
                <c:pt idx="20">
                  <c:v>300</c:v>
                </c:pt>
                <c:pt idx="21">
                  <c:v>1380</c:v>
                </c:pt>
                <c:pt idx="23">
                  <c:v>760</c:v>
                </c:pt>
                <c:pt idx="26">
                  <c:v>2000</c:v>
                </c:pt>
                <c:pt idx="27">
                  <c:v>200</c:v>
                </c:pt>
                <c:pt idx="28">
                  <c:v>0</c:v>
                </c:pt>
                <c:pt idx="30">
                  <c:v>3000</c:v>
                </c:pt>
                <c:pt idx="38">
                  <c:v>900</c:v>
                </c:pt>
                <c:pt idx="39">
                  <c:v>2400</c:v>
                </c:pt>
                <c:pt idx="40">
                  <c:v>0</c:v>
                </c:pt>
                <c:pt idx="41">
                  <c:v>19000</c:v>
                </c:pt>
                <c:pt idx="42">
                  <c:v>2600</c:v>
                </c:pt>
                <c:pt idx="43">
                  <c:v>1100</c:v>
                </c:pt>
                <c:pt idx="44">
                  <c:v>400</c:v>
                </c:pt>
                <c:pt idx="45">
                  <c:v>400</c:v>
                </c:pt>
                <c:pt idx="46">
                  <c:v>800</c:v>
                </c:pt>
                <c:pt idx="47">
                  <c:v>2000</c:v>
                </c:pt>
                <c:pt idx="49">
                  <c:v>300</c:v>
                </c:pt>
                <c:pt idx="50">
                  <c:v>1300</c:v>
                </c:pt>
                <c:pt idx="51">
                  <c:v>9700</c:v>
                </c:pt>
                <c:pt idx="52">
                  <c:v>430</c:v>
                </c:pt>
                <c:pt idx="53">
                  <c:v>1200</c:v>
                </c:pt>
                <c:pt idx="54">
                  <c:v>69600</c:v>
                </c:pt>
                <c:pt idx="55">
                  <c:v>1300</c:v>
                </c:pt>
                <c:pt idx="56">
                  <c:v>340</c:v>
                </c:pt>
                <c:pt idx="57">
                  <c:v>7900</c:v>
                </c:pt>
                <c:pt idx="58">
                  <c:v>567</c:v>
                </c:pt>
                <c:pt idx="59">
                  <c:v>510</c:v>
                </c:pt>
                <c:pt idx="60">
                  <c:v>310</c:v>
                </c:pt>
                <c:pt idx="61">
                  <c:v>200</c:v>
                </c:pt>
                <c:pt idx="62">
                  <c:v>380</c:v>
                </c:pt>
                <c:pt idx="63">
                  <c:v>1400</c:v>
                </c:pt>
                <c:pt idx="68">
                  <c:v>630</c:v>
                </c:pt>
                <c:pt idx="69">
                  <c:v>650</c:v>
                </c:pt>
                <c:pt idx="70">
                  <c:v>1900</c:v>
                </c:pt>
                <c:pt idx="71">
                  <c:v>800</c:v>
                </c:pt>
                <c:pt idx="72">
                  <c:v>1100</c:v>
                </c:pt>
                <c:pt idx="73">
                  <c:v>380</c:v>
                </c:pt>
                <c:pt idx="74">
                  <c:v>500</c:v>
                </c:pt>
                <c:pt idx="75">
                  <c:v>700</c:v>
                </c:pt>
                <c:pt idx="77">
                  <c:v>6500</c:v>
                </c:pt>
                <c:pt idx="78">
                  <c:v>453</c:v>
                </c:pt>
                <c:pt idx="79">
                  <c:v>1600</c:v>
                </c:pt>
                <c:pt idx="80">
                  <c:v>4400</c:v>
                </c:pt>
                <c:pt idx="81">
                  <c:v>5800</c:v>
                </c:pt>
                <c:pt idx="82">
                  <c:v>3400</c:v>
                </c:pt>
                <c:pt idx="83">
                  <c:v>5600</c:v>
                </c:pt>
                <c:pt idx="84">
                  <c:v>700</c:v>
                </c:pt>
                <c:pt idx="85">
                  <c:v>700</c:v>
                </c:pt>
                <c:pt idx="86">
                  <c:v>100</c:v>
                </c:pt>
                <c:pt idx="87">
                  <c:v>400</c:v>
                </c:pt>
                <c:pt idx="89">
                  <c:v>1360</c:v>
                </c:pt>
                <c:pt idx="91">
                  <c:v>620</c:v>
                </c:pt>
                <c:pt idx="92">
                  <c:v>0</c:v>
                </c:pt>
                <c:pt idx="94">
                  <c:v>3200</c:v>
                </c:pt>
                <c:pt idx="96">
                  <c:v>5600</c:v>
                </c:pt>
                <c:pt idx="98">
                  <c:v>650</c:v>
                </c:pt>
                <c:pt idx="99">
                  <c:v>27</c:v>
                </c:pt>
                <c:pt idx="100">
                  <c:v>880</c:v>
                </c:pt>
                <c:pt idx="101">
                  <c:v>620</c:v>
                </c:pt>
                <c:pt idx="102">
                  <c:v>180</c:v>
                </c:pt>
                <c:pt idx="103">
                  <c:v>140</c:v>
                </c:pt>
                <c:pt idx="104">
                  <c:v>640</c:v>
                </c:pt>
                <c:pt idx="106">
                  <c:v>0</c:v>
                </c:pt>
                <c:pt idx="107">
                  <c:v>520</c:v>
                </c:pt>
                <c:pt idx="108">
                  <c:v>56</c:v>
                </c:pt>
                <c:pt idx="111">
                  <c:v>288</c:v>
                </c:pt>
                <c:pt idx="112">
                  <c:v>118</c:v>
                </c:pt>
                <c:pt idx="113">
                  <c:v>1520</c:v>
                </c:pt>
                <c:pt idx="114">
                  <c:v>648</c:v>
                </c:pt>
                <c:pt idx="120">
                  <c:v>4600</c:v>
                </c:pt>
                <c:pt idx="121">
                  <c:v>280</c:v>
                </c:pt>
                <c:pt idx="122">
                  <c:v>300</c:v>
                </c:pt>
                <c:pt idx="123">
                  <c:v>300</c:v>
                </c:pt>
                <c:pt idx="125">
                  <c:v>200</c:v>
                </c:pt>
                <c:pt idx="127">
                  <c:v>230</c:v>
                </c:pt>
                <c:pt idx="128">
                  <c:v>700</c:v>
                </c:pt>
                <c:pt idx="129">
                  <c:v>230</c:v>
                </c:pt>
                <c:pt idx="133">
                  <c:v>70</c:v>
                </c:pt>
                <c:pt idx="134">
                  <c:v>50</c:v>
                </c:pt>
                <c:pt idx="136">
                  <c:v>650</c:v>
                </c:pt>
                <c:pt idx="137">
                  <c:v>220</c:v>
                </c:pt>
                <c:pt idx="141">
                  <c:v>670</c:v>
                </c:pt>
                <c:pt idx="142">
                  <c:v>940</c:v>
                </c:pt>
                <c:pt idx="144">
                  <c:v>45</c:v>
                </c:pt>
                <c:pt idx="147">
                  <c:v>200</c:v>
                </c:pt>
                <c:pt idx="149">
                  <c:v>820</c:v>
                </c:pt>
                <c:pt idx="151">
                  <c:v>220</c:v>
                </c:pt>
                <c:pt idx="152">
                  <c:v>160</c:v>
                </c:pt>
                <c:pt idx="154">
                  <c:v>480</c:v>
                </c:pt>
                <c:pt idx="156">
                  <c:v>220</c:v>
                </c:pt>
                <c:pt idx="157">
                  <c:v>230</c:v>
                </c:pt>
                <c:pt idx="160">
                  <c:v>30</c:v>
                </c:pt>
                <c:pt idx="163">
                  <c:v>90</c:v>
                </c:pt>
                <c:pt idx="164">
                  <c:v>180</c:v>
                </c:pt>
                <c:pt idx="165">
                  <c:v>180</c:v>
                </c:pt>
                <c:pt idx="166">
                  <c:v>760</c:v>
                </c:pt>
                <c:pt idx="168">
                  <c:v>440</c:v>
                </c:pt>
                <c:pt idx="170">
                  <c:v>400</c:v>
                </c:pt>
                <c:pt idx="171">
                  <c:v>320</c:v>
                </c:pt>
                <c:pt idx="172">
                  <c:v>240</c:v>
                </c:pt>
                <c:pt idx="175">
                  <c:v>570</c:v>
                </c:pt>
                <c:pt idx="177">
                  <c:v>160</c:v>
                </c:pt>
                <c:pt idx="180">
                  <c:v>690</c:v>
                </c:pt>
                <c:pt idx="183">
                  <c:v>230</c:v>
                </c:pt>
                <c:pt idx="190">
                  <c:v>1150</c:v>
                </c:pt>
                <c:pt idx="191">
                  <c:v>3800</c:v>
                </c:pt>
                <c:pt idx="193">
                  <c:v>921</c:v>
                </c:pt>
              </c:numCache>
            </c:numRef>
          </c:val>
          <c:smooth val="0"/>
        </c:ser>
        <c:marker val="1"/>
        <c:axId val="46950579"/>
        <c:axId val="19902028"/>
      </c:lineChart>
      <c:dateAx>
        <c:axId val="4695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9902028"/>
        <c:crosses val="autoZero"/>
        <c:auto val="0"/>
        <c:baseTimeUnit val="months"/>
        <c:majorUnit val="6"/>
        <c:majorTimeUnit val="months"/>
        <c:minorUnit val="4"/>
        <c:minorTimeUnit val="months"/>
        <c:noMultiLvlLbl val="0"/>
      </c:dateAx>
      <c:valAx>
        <c:axId val="19902028"/>
        <c:scaling>
          <c:logBase val="10"/>
          <c:orientation val="minMax"/>
          <c:max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6950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Sheet1!$A$582:$A$720</c:f>
              <c:strCache>
                <c:ptCount val="108"/>
                <c:pt idx="0">
                  <c:v>09/20/2001</c:v>
                </c:pt>
                <c:pt idx="1">
                  <c:v>10/04/2001</c:v>
                </c:pt>
                <c:pt idx="2">
                  <c:v>10/16/2001</c:v>
                </c:pt>
                <c:pt idx="3">
                  <c:v>10/25/2001</c:v>
                </c:pt>
                <c:pt idx="4">
                  <c:v>11/01/2001</c:v>
                </c:pt>
                <c:pt idx="5">
                  <c:v>11/13/2001</c:v>
                </c:pt>
                <c:pt idx="6">
                  <c:v>12/06/2001</c:v>
                </c:pt>
                <c:pt idx="7">
                  <c:v>12/19/2001</c:v>
                </c:pt>
                <c:pt idx="8">
                  <c:v>01/10/2002</c:v>
                </c:pt>
                <c:pt idx="9">
                  <c:v>01/14/2002</c:v>
                </c:pt>
                <c:pt idx="10">
                  <c:v>02/13/2002</c:v>
                </c:pt>
                <c:pt idx="11">
                  <c:v>02/19/2002</c:v>
                </c:pt>
                <c:pt idx="12">
                  <c:v>03/12/2002</c:v>
                </c:pt>
                <c:pt idx="13">
                  <c:v>04/23/2002</c:v>
                </c:pt>
                <c:pt idx="14">
                  <c:v>05/28/2002</c:v>
                </c:pt>
                <c:pt idx="15">
                  <c:v>06/18/2002</c:v>
                </c:pt>
                <c:pt idx="16">
                  <c:v>06/26/2002</c:v>
                </c:pt>
                <c:pt idx="17">
                  <c:v>07/23/2002</c:v>
                </c:pt>
                <c:pt idx="18">
                  <c:v>08/20/2002</c:v>
                </c:pt>
                <c:pt idx="19">
                  <c:v>09/17/2002</c:v>
                </c:pt>
                <c:pt idx="20">
                  <c:v>10/16/2002</c:v>
                </c:pt>
                <c:pt idx="21">
                  <c:v>12/04/2002</c:v>
                </c:pt>
                <c:pt idx="22">
                  <c:v>01/21/2003</c:v>
                </c:pt>
                <c:pt idx="23">
                  <c:v>02/18/2003</c:v>
                </c:pt>
                <c:pt idx="24">
                  <c:v>02/18/2003</c:v>
                </c:pt>
                <c:pt idx="25">
                  <c:v>03/18/2003</c:v>
                </c:pt>
                <c:pt idx="26">
                  <c:v>04/15/2003</c:v>
                </c:pt>
                <c:pt idx="27">
                  <c:v>05/20/2003</c:v>
                </c:pt>
                <c:pt idx="28">
                  <c:v>05/28/2003</c:v>
                </c:pt>
                <c:pt idx="29">
                  <c:v>06/19/2003</c:v>
                </c:pt>
                <c:pt idx="30">
                  <c:v>06/24/2003</c:v>
                </c:pt>
                <c:pt idx="31">
                  <c:v>07/15/2003</c:v>
                </c:pt>
                <c:pt idx="32">
                  <c:v>08/19/2003</c:v>
                </c:pt>
                <c:pt idx="33">
                  <c:v>09/23/2003</c:v>
                </c:pt>
                <c:pt idx="34">
                  <c:v>10/21/2003</c:v>
                </c:pt>
                <c:pt idx="35">
                  <c:v>10/28/2003</c:v>
                </c:pt>
                <c:pt idx="36">
                  <c:v>11/18/2003</c:v>
                </c:pt>
                <c:pt idx="37">
                  <c:v>12/09/2003</c:v>
                </c:pt>
                <c:pt idx="38">
                  <c:v>12/16/2003</c:v>
                </c:pt>
                <c:pt idx="39">
                  <c:v>01/20/2004</c:v>
                </c:pt>
                <c:pt idx="40">
                  <c:v>02/17/2004</c:v>
                </c:pt>
                <c:pt idx="41">
                  <c:v>02/23/2004</c:v>
                </c:pt>
                <c:pt idx="42">
                  <c:v>02/26/2004</c:v>
                </c:pt>
                <c:pt idx="43">
                  <c:v>03/15/2004</c:v>
                </c:pt>
                <c:pt idx="44">
                  <c:v>03/16/2004</c:v>
                </c:pt>
                <c:pt idx="45">
                  <c:v>04/20/2004</c:v>
                </c:pt>
                <c:pt idx="46">
                  <c:v>05/17/2004</c:v>
                </c:pt>
                <c:pt idx="47">
                  <c:v>05/18/2004</c:v>
                </c:pt>
                <c:pt idx="48">
                  <c:v>06/15/2004</c:v>
                </c:pt>
                <c:pt idx="49">
                  <c:v>06/22/2004</c:v>
                </c:pt>
                <c:pt idx="50">
                  <c:v>06/30/2004</c:v>
                </c:pt>
                <c:pt idx="51">
                  <c:v>07/06/2004</c:v>
                </c:pt>
                <c:pt idx="52">
                  <c:v>07/20/2004</c:v>
                </c:pt>
                <c:pt idx="53">
                  <c:v>08/17/2004</c:v>
                </c:pt>
                <c:pt idx="54">
                  <c:v>08/17/2004</c:v>
                </c:pt>
                <c:pt idx="55">
                  <c:v>09/21/2004</c:v>
                </c:pt>
                <c:pt idx="56">
                  <c:v>09/21/2004</c:v>
                </c:pt>
                <c:pt idx="57">
                  <c:v>10/12/2004</c:v>
                </c:pt>
                <c:pt idx="58">
                  <c:v>10/19/2004</c:v>
                </c:pt>
                <c:pt idx="59">
                  <c:v>10/26/2004</c:v>
                </c:pt>
                <c:pt idx="60">
                  <c:v>11/17/2004</c:v>
                </c:pt>
                <c:pt idx="61">
                  <c:v>11/23/2004</c:v>
                </c:pt>
                <c:pt idx="62">
                  <c:v>12/15/2004</c:v>
                </c:pt>
                <c:pt idx="63">
                  <c:v>01/18/2005</c:v>
                </c:pt>
                <c:pt idx="64">
                  <c:v>01/25/2005</c:v>
                </c:pt>
                <c:pt idx="65">
                  <c:v>02/22/2005</c:v>
                </c:pt>
                <c:pt idx="66">
                  <c:v>02/28/2005</c:v>
                </c:pt>
                <c:pt idx="67">
                  <c:v>03/15/2005</c:v>
                </c:pt>
                <c:pt idx="68">
                  <c:v>04/19/2005</c:v>
                </c:pt>
                <c:pt idx="69">
                  <c:v>04/27/2005</c:v>
                </c:pt>
                <c:pt idx="70">
                  <c:v>05/17/2005</c:v>
                </c:pt>
                <c:pt idx="71">
                  <c:v>05/17/2005</c:v>
                </c:pt>
                <c:pt idx="72">
                  <c:v>05/31/2005</c:v>
                </c:pt>
                <c:pt idx="73">
                  <c:v>06/15/2005</c:v>
                </c:pt>
                <c:pt idx="74">
                  <c:v>06/21/2005</c:v>
                </c:pt>
                <c:pt idx="75">
                  <c:v>07/19/2005</c:v>
                </c:pt>
                <c:pt idx="76">
                  <c:v>08/18/2005</c:v>
                </c:pt>
                <c:pt idx="77">
                  <c:v>09/20/2005</c:v>
                </c:pt>
                <c:pt idx="78">
                  <c:v>09/27/2005</c:v>
                </c:pt>
                <c:pt idx="79">
                  <c:v>10/18/2005</c:v>
                </c:pt>
                <c:pt idx="80">
                  <c:v>10/24/2005</c:v>
                </c:pt>
                <c:pt idx="81">
                  <c:v>11/15/2005</c:v>
                </c:pt>
                <c:pt idx="82">
                  <c:v>12/20/2005</c:v>
                </c:pt>
                <c:pt idx="83">
                  <c:v>01/17/2006</c:v>
                </c:pt>
                <c:pt idx="84">
                  <c:v>02/13/2006</c:v>
                </c:pt>
                <c:pt idx="85">
                  <c:v>02/14/2006</c:v>
                </c:pt>
                <c:pt idx="86">
                  <c:v>02/21/2006</c:v>
                </c:pt>
                <c:pt idx="87">
                  <c:v>03/14/2006</c:v>
                </c:pt>
                <c:pt idx="88">
                  <c:v>03/21/2006</c:v>
                </c:pt>
                <c:pt idx="89">
                  <c:v>04/18/2006</c:v>
                </c:pt>
                <c:pt idx="90">
                  <c:v>04/25/2006</c:v>
                </c:pt>
                <c:pt idx="91">
                  <c:v>05/16/2006</c:v>
                </c:pt>
                <c:pt idx="92">
                  <c:v>05/23/2006</c:v>
                </c:pt>
                <c:pt idx="93">
                  <c:v>05/23/2006</c:v>
                </c:pt>
                <c:pt idx="94">
                  <c:v>06/20/2006</c:v>
                </c:pt>
                <c:pt idx="95">
                  <c:v>06/26/2006</c:v>
                </c:pt>
                <c:pt idx="96">
                  <c:v>06/27/2006</c:v>
                </c:pt>
                <c:pt idx="97">
                  <c:v>07/18/2006</c:v>
                </c:pt>
                <c:pt idx="98">
                  <c:v>07/18/2006</c:v>
                </c:pt>
                <c:pt idx="99">
                  <c:v>08/15/2006</c:v>
                </c:pt>
                <c:pt idx="100">
                  <c:v>08/22/2006</c:v>
                </c:pt>
                <c:pt idx="101">
                  <c:v>09/28/2006</c:v>
                </c:pt>
                <c:pt idx="102">
                  <c:v>10/17/2006</c:v>
                </c:pt>
                <c:pt idx="103">
                  <c:v>10/24/2006</c:v>
                </c:pt>
                <c:pt idx="104">
                  <c:v>11/07/2006</c:v>
                </c:pt>
                <c:pt idx="105">
                  <c:v>12/19/2006</c:v>
                </c:pt>
                <c:pt idx="107">
                  <c:v>Average</c:v>
                </c:pt>
              </c:strCache>
            </c:strRef>
          </c:cat>
          <c:val>
            <c:numRef>
              <c:f>Sheet1!$K$582:$K$720</c:f>
              <c:numCache>
                <c:ptCount val="108"/>
                <c:pt idx="0">
                  <c:v>345</c:v>
                </c:pt>
                <c:pt idx="1">
                  <c:v>2419.17</c:v>
                </c:pt>
                <c:pt idx="2">
                  <c:v>1553</c:v>
                </c:pt>
                <c:pt idx="3">
                  <c:v>0</c:v>
                </c:pt>
                <c:pt idx="4">
                  <c:v>0</c:v>
                </c:pt>
                <c:pt idx="5">
                  <c:v>1011</c:v>
                </c:pt>
                <c:pt idx="6">
                  <c:v>488.4</c:v>
                </c:pt>
                <c:pt idx="7">
                  <c:v>2420</c:v>
                </c:pt>
                <c:pt idx="9">
                  <c:v>2420</c:v>
                </c:pt>
                <c:pt idx="10">
                  <c:v>1203</c:v>
                </c:pt>
                <c:pt idx="11">
                  <c:v>2420</c:v>
                </c:pt>
                <c:pt idx="12">
                  <c:v>291</c:v>
                </c:pt>
                <c:pt idx="13">
                  <c:v>830</c:v>
                </c:pt>
                <c:pt idx="17">
                  <c:v>1730</c:v>
                </c:pt>
                <c:pt idx="19">
                  <c:v>261</c:v>
                </c:pt>
                <c:pt idx="21">
                  <c:v>1010</c:v>
                </c:pt>
                <c:pt idx="22">
                  <c:v>792</c:v>
                </c:pt>
                <c:pt idx="23">
                  <c:v>1010</c:v>
                </c:pt>
                <c:pt idx="24">
                  <c:v>0</c:v>
                </c:pt>
                <c:pt idx="25">
                  <c:v>88</c:v>
                </c:pt>
                <c:pt idx="26">
                  <c:v>288</c:v>
                </c:pt>
                <c:pt idx="27">
                  <c:v>579</c:v>
                </c:pt>
                <c:pt idx="28">
                  <c:v>980</c:v>
                </c:pt>
                <c:pt idx="29">
                  <c:v>611</c:v>
                </c:pt>
                <c:pt idx="31">
                  <c:v>205</c:v>
                </c:pt>
                <c:pt idx="32">
                  <c:v>84</c:v>
                </c:pt>
                <c:pt idx="33">
                  <c:v>238</c:v>
                </c:pt>
                <c:pt idx="34">
                  <c:v>649</c:v>
                </c:pt>
                <c:pt idx="36">
                  <c:v>549</c:v>
                </c:pt>
                <c:pt idx="38">
                  <c:v>144</c:v>
                </c:pt>
                <c:pt idx="39">
                  <c:v>980</c:v>
                </c:pt>
                <c:pt idx="40">
                  <c:v>272</c:v>
                </c:pt>
                <c:pt idx="42">
                  <c:v>230</c:v>
                </c:pt>
                <c:pt idx="44">
                  <c:v>31</c:v>
                </c:pt>
                <c:pt idx="45">
                  <c:v>1010</c:v>
                </c:pt>
                <c:pt idx="46">
                  <c:v>280</c:v>
                </c:pt>
                <c:pt idx="47">
                  <c:v>243</c:v>
                </c:pt>
                <c:pt idx="48">
                  <c:v>110</c:v>
                </c:pt>
                <c:pt idx="52">
                  <c:v>68</c:v>
                </c:pt>
                <c:pt idx="53">
                  <c:v>123</c:v>
                </c:pt>
                <c:pt idx="57">
                  <c:v>756</c:v>
                </c:pt>
                <c:pt idx="58">
                  <c:v>261</c:v>
                </c:pt>
                <c:pt idx="60">
                  <c:v>1730</c:v>
                </c:pt>
                <c:pt idx="62">
                  <c:v>260</c:v>
                </c:pt>
                <c:pt idx="63">
                  <c:v>147</c:v>
                </c:pt>
                <c:pt idx="65">
                  <c:v>299</c:v>
                </c:pt>
                <c:pt idx="66">
                  <c:v>689</c:v>
                </c:pt>
                <c:pt idx="68">
                  <c:v>113</c:v>
                </c:pt>
                <c:pt idx="71">
                  <c:v>54</c:v>
                </c:pt>
                <c:pt idx="72">
                  <c:v>228.2</c:v>
                </c:pt>
                <c:pt idx="73">
                  <c:v>68.3</c:v>
                </c:pt>
                <c:pt idx="74">
                  <c:v>19</c:v>
                </c:pt>
                <c:pt idx="75">
                  <c:v>242</c:v>
                </c:pt>
                <c:pt idx="76">
                  <c:v>291</c:v>
                </c:pt>
                <c:pt idx="79">
                  <c:v>365</c:v>
                </c:pt>
                <c:pt idx="80">
                  <c:v>165.63</c:v>
                </c:pt>
                <c:pt idx="81">
                  <c:v>326</c:v>
                </c:pt>
                <c:pt idx="82">
                  <c:v>816</c:v>
                </c:pt>
                <c:pt idx="83">
                  <c:v>261</c:v>
                </c:pt>
                <c:pt idx="84">
                  <c:v>730</c:v>
                </c:pt>
                <c:pt idx="86">
                  <c:v>866</c:v>
                </c:pt>
                <c:pt idx="88">
                  <c:v>96</c:v>
                </c:pt>
                <c:pt idx="89">
                  <c:v>249</c:v>
                </c:pt>
                <c:pt idx="91">
                  <c:v>921</c:v>
                </c:pt>
                <c:pt idx="92">
                  <c:v>490</c:v>
                </c:pt>
                <c:pt idx="94">
                  <c:v>74</c:v>
                </c:pt>
                <c:pt idx="95">
                  <c:v>870</c:v>
                </c:pt>
                <c:pt idx="98">
                  <c:v>0</c:v>
                </c:pt>
                <c:pt idx="100">
                  <c:v>1410</c:v>
                </c:pt>
                <c:pt idx="101">
                  <c:v>770</c:v>
                </c:pt>
                <c:pt idx="102">
                  <c:v>2420</c:v>
                </c:pt>
                <c:pt idx="104">
                  <c:v>0</c:v>
                </c:pt>
                <c:pt idx="107">
                  <c:v>389.2911290513843</c:v>
                </c:pt>
              </c:numCache>
            </c:numRef>
          </c:val>
        </c:ser>
        <c:axId val="44900525"/>
        <c:axId val="1451542"/>
      </c:area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451542"/>
        <c:crosses val="autoZero"/>
        <c:auto val="1"/>
        <c:lblOffset val="100"/>
        <c:noMultiLvlLbl val="0"/>
      </c:catAx>
      <c:valAx>
        <c:axId val="1451542"/>
        <c:scaling>
          <c:orientation val="minMax"/>
          <c:max val="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49005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1200" verticalDpi="12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1200" verticalDpi="12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589"/>
  <sheetViews>
    <sheetView tabSelected="1" workbookViewId="0" topLeftCell="A1">
      <pane ySplit="1335" topLeftCell="BM688" activePane="bottomLeft" state="split"/>
      <selection pane="topLeft" activeCell="A680" sqref="A680"/>
      <selection pane="bottomLeft" activeCell="B715" sqref="B715"/>
    </sheetView>
  </sheetViews>
  <sheetFormatPr defaultColWidth="9.140625" defaultRowHeight="12.75"/>
  <cols>
    <col min="1" max="1" width="10.00390625" style="9" customWidth="1"/>
    <col min="2" max="2" width="7.57421875" style="1" customWidth="1"/>
    <col min="3" max="3" width="6.00390625" style="1" bestFit="1" customWidth="1"/>
    <col min="4" max="4" width="6.28125" style="1" bestFit="1" customWidth="1"/>
    <col min="5" max="5" width="7.28125" style="3" bestFit="1" customWidth="1"/>
    <col min="6" max="6" width="7.28125" style="1" bestFit="1" customWidth="1"/>
    <col min="7" max="7" width="8.7109375" style="1" bestFit="1" customWidth="1"/>
    <col min="8" max="8" width="7.8515625" style="1" bestFit="1" customWidth="1"/>
    <col min="9" max="9" width="6.7109375" style="1" bestFit="1" customWidth="1"/>
    <col min="10" max="10" width="8.7109375" style="1" bestFit="1" customWidth="1"/>
    <col min="11" max="11" width="7.7109375" style="1" bestFit="1" customWidth="1"/>
    <col min="12" max="12" width="11.7109375" style="1" bestFit="1" customWidth="1"/>
    <col min="13" max="13" width="7.7109375" style="1" bestFit="1" customWidth="1"/>
    <col min="14" max="14" width="6.57421875" style="1" bestFit="1" customWidth="1"/>
    <col min="15" max="15" width="8.28125" style="1" customWidth="1"/>
    <col min="16" max="16" width="8.7109375" style="1" bestFit="1" customWidth="1"/>
    <col min="17" max="17" width="5.7109375" style="1" bestFit="1" customWidth="1"/>
    <col min="18" max="18" width="10.140625" style="1" customWidth="1"/>
    <col min="19" max="19" width="10.140625" style="1" bestFit="1" customWidth="1"/>
    <col min="20" max="20" width="8.7109375" style="1" bestFit="1" customWidth="1"/>
    <col min="21" max="21" width="7.421875" style="1" bestFit="1" customWidth="1"/>
    <col min="22" max="22" width="8.57421875" style="1" bestFit="1" customWidth="1"/>
    <col min="23" max="24" width="7.8515625" style="1" bestFit="1" customWidth="1"/>
    <col min="25" max="25" width="10.57421875" style="1" customWidth="1"/>
    <col min="26" max="27" width="10.7109375" style="1" bestFit="1" customWidth="1"/>
    <col min="28" max="28" width="10.140625" style="1" bestFit="1" customWidth="1"/>
    <col min="29" max="29" width="7.57421875" style="1" bestFit="1" customWidth="1"/>
    <col min="30" max="30" width="10.28125" style="1" customWidth="1"/>
    <col min="31" max="31" width="9.7109375" style="1" customWidth="1"/>
    <col min="32" max="32" width="7.140625" style="1" bestFit="1" customWidth="1"/>
    <col min="33" max="33" width="7.57421875" style="1" bestFit="1" customWidth="1"/>
    <col min="34" max="34" width="5.7109375" style="1" bestFit="1" customWidth="1"/>
    <col min="35" max="16384" width="9.140625" style="1" customWidth="1"/>
  </cols>
  <sheetData>
    <row r="1" spans="1:34" s="27" customFormat="1" ht="54" customHeight="1">
      <c r="A1" s="26" t="s">
        <v>0</v>
      </c>
      <c r="B1" s="27" t="s">
        <v>38</v>
      </c>
      <c r="C1" s="27" t="s">
        <v>6</v>
      </c>
      <c r="D1" s="27" t="s">
        <v>5</v>
      </c>
      <c r="E1" s="28" t="s">
        <v>57</v>
      </c>
      <c r="F1" s="27" t="s">
        <v>1</v>
      </c>
      <c r="G1" s="27" t="s">
        <v>3</v>
      </c>
      <c r="H1" s="27" t="s">
        <v>2</v>
      </c>
      <c r="I1" s="27" t="s">
        <v>4</v>
      </c>
      <c r="J1" s="27" t="s">
        <v>8</v>
      </c>
      <c r="K1" s="27" t="s">
        <v>35</v>
      </c>
      <c r="L1" s="27" t="s">
        <v>72</v>
      </c>
      <c r="M1" s="27" t="s">
        <v>9</v>
      </c>
      <c r="N1" s="27" t="s">
        <v>10</v>
      </c>
      <c r="O1" s="27" t="s">
        <v>13</v>
      </c>
      <c r="P1" s="27" t="s">
        <v>11</v>
      </c>
      <c r="Q1" s="27" t="s">
        <v>7</v>
      </c>
      <c r="R1" s="27" t="s">
        <v>69</v>
      </c>
      <c r="S1" s="27" t="s">
        <v>70</v>
      </c>
      <c r="T1" s="27" t="s">
        <v>60</v>
      </c>
      <c r="U1" s="27" t="s">
        <v>71</v>
      </c>
      <c r="V1" s="27" t="s">
        <v>12</v>
      </c>
      <c r="W1" s="27" t="s">
        <v>83</v>
      </c>
      <c r="X1" s="27" t="s">
        <v>61</v>
      </c>
      <c r="Y1" s="27" t="s">
        <v>59</v>
      </c>
      <c r="Z1" s="27" t="s">
        <v>62</v>
      </c>
      <c r="AA1" s="27" t="s">
        <v>84</v>
      </c>
      <c r="AB1" s="27" t="s">
        <v>85</v>
      </c>
      <c r="AC1" s="27" t="s">
        <v>63</v>
      </c>
      <c r="AD1" s="27" t="s">
        <v>64</v>
      </c>
      <c r="AE1" s="27" t="s">
        <v>65</v>
      </c>
      <c r="AF1" s="27" t="s">
        <v>66</v>
      </c>
      <c r="AG1" s="27" t="s">
        <v>67</v>
      </c>
      <c r="AH1" s="27" t="s">
        <v>68</v>
      </c>
    </row>
    <row r="2" spans="1:30" ht="12.75">
      <c r="A2" s="9">
        <v>34744</v>
      </c>
      <c r="M2" s="1">
        <v>180</v>
      </c>
      <c r="N2" s="1">
        <v>326</v>
      </c>
      <c r="O2" s="1">
        <v>228</v>
      </c>
      <c r="R2" s="1">
        <v>108</v>
      </c>
      <c r="S2" s="1">
        <v>10</v>
      </c>
      <c r="T2" s="1">
        <v>980</v>
      </c>
      <c r="U2" s="1">
        <v>1</v>
      </c>
      <c r="V2" s="1">
        <v>0.3</v>
      </c>
      <c r="W2" s="1">
        <v>0.7</v>
      </c>
      <c r="X2" s="1">
        <v>1.07</v>
      </c>
      <c r="Y2" s="1">
        <v>0.15</v>
      </c>
      <c r="AA2" s="1">
        <v>9.6</v>
      </c>
      <c r="AB2" s="1">
        <v>0</v>
      </c>
      <c r="AD2" s="11"/>
    </row>
    <row r="3" spans="1:30" ht="12.75">
      <c r="A3" s="9">
        <v>34766</v>
      </c>
      <c r="F3" s="1">
        <v>10.4</v>
      </c>
      <c r="G3" s="1">
        <v>9.7</v>
      </c>
      <c r="H3" s="1">
        <v>8.6</v>
      </c>
      <c r="J3" s="1">
        <v>86</v>
      </c>
      <c r="L3" s="1">
        <v>1190</v>
      </c>
      <c r="M3" s="1">
        <v>141</v>
      </c>
      <c r="N3" s="1">
        <v>302</v>
      </c>
      <c r="O3" s="1">
        <v>188</v>
      </c>
      <c r="R3" s="1">
        <v>141</v>
      </c>
      <c r="S3" s="1">
        <v>14</v>
      </c>
      <c r="T3" s="1">
        <v>780</v>
      </c>
      <c r="U3" s="1">
        <v>5</v>
      </c>
      <c r="V3" s="1">
        <v>0.05</v>
      </c>
      <c r="W3" s="1">
        <v>0.52</v>
      </c>
      <c r="X3" s="1">
        <v>0.77</v>
      </c>
      <c r="Y3" s="1">
        <v>23</v>
      </c>
      <c r="AA3" s="1" t="s">
        <v>15</v>
      </c>
      <c r="AB3" s="1">
        <v>28.8</v>
      </c>
      <c r="AD3" s="11"/>
    </row>
    <row r="4" spans="1:30" ht="12.75">
      <c r="A4" s="9">
        <v>34829</v>
      </c>
      <c r="D4" s="2"/>
      <c r="H4" s="2"/>
      <c r="M4" s="1">
        <v>72</v>
      </c>
      <c r="N4" s="1">
        <v>193</v>
      </c>
      <c r="O4" s="1">
        <v>192</v>
      </c>
      <c r="R4" s="1">
        <v>100</v>
      </c>
      <c r="S4" s="1">
        <v>8</v>
      </c>
      <c r="U4" s="1">
        <v>4</v>
      </c>
      <c r="V4" s="1">
        <v>0.03</v>
      </c>
      <c r="W4" s="1">
        <v>0.28</v>
      </c>
      <c r="X4" s="1">
        <v>0.57</v>
      </c>
      <c r="Y4" s="1">
        <v>0.18</v>
      </c>
      <c r="AA4" s="1">
        <v>16.5</v>
      </c>
      <c r="AB4" s="1">
        <v>0</v>
      </c>
      <c r="AD4" s="11"/>
    </row>
    <row r="5" spans="1:34" ht="12.75">
      <c r="A5" s="9">
        <v>34851</v>
      </c>
      <c r="B5" s="1">
        <v>1230</v>
      </c>
      <c r="D5" s="2"/>
      <c r="F5" s="1">
        <v>21</v>
      </c>
      <c r="H5" s="2" t="s">
        <v>16</v>
      </c>
      <c r="L5" s="1">
        <v>1110</v>
      </c>
      <c r="M5" s="1">
        <v>110</v>
      </c>
      <c r="N5" s="1">
        <v>210</v>
      </c>
      <c r="O5" s="1">
        <v>185</v>
      </c>
      <c r="AC5" s="1">
        <v>74</v>
      </c>
      <c r="AD5" s="11">
        <v>17</v>
      </c>
      <c r="AE5" s="1">
        <v>7</v>
      </c>
      <c r="AF5" s="1">
        <v>130</v>
      </c>
      <c r="AH5" s="1">
        <v>11</v>
      </c>
    </row>
    <row r="6" spans="1:34" ht="12.75">
      <c r="A6" s="9">
        <v>34872</v>
      </c>
      <c r="B6" s="1">
        <v>1440</v>
      </c>
      <c r="D6" s="2"/>
      <c r="F6" s="1">
        <v>22</v>
      </c>
      <c r="H6" s="2" t="s">
        <v>17</v>
      </c>
      <c r="L6" s="1">
        <v>945</v>
      </c>
      <c r="M6" s="1">
        <v>80</v>
      </c>
      <c r="N6" s="1">
        <v>180</v>
      </c>
      <c r="O6" s="1">
        <v>164</v>
      </c>
      <c r="AC6" s="1">
        <v>61</v>
      </c>
      <c r="AD6" s="11">
        <v>15</v>
      </c>
      <c r="AE6" s="1">
        <v>6.6</v>
      </c>
      <c r="AF6" s="1">
        <v>110</v>
      </c>
      <c r="AH6" s="1">
        <v>13</v>
      </c>
    </row>
    <row r="7" spans="1:34" ht="12.75">
      <c r="A7" s="9">
        <v>34900</v>
      </c>
      <c r="B7" s="1">
        <v>2520</v>
      </c>
      <c r="D7" s="2"/>
      <c r="F7" s="1">
        <v>24.5</v>
      </c>
      <c r="H7" s="2" t="s">
        <v>18</v>
      </c>
      <c r="L7" s="1">
        <v>854</v>
      </c>
      <c r="M7" s="1">
        <v>96</v>
      </c>
      <c r="N7" s="1">
        <v>170</v>
      </c>
      <c r="O7" s="1">
        <v>141</v>
      </c>
      <c r="AC7" s="1">
        <v>55</v>
      </c>
      <c r="AD7" s="11">
        <v>14</v>
      </c>
      <c r="AE7" s="1">
        <v>6.5</v>
      </c>
      <c r="AF7" s="1">
        <v>110</v>
      </c>
      <c r="AH7" s="1">
        <v>11</v>
      </c>
    </row>
    <row r="8" spans="1:30" ht="12.75">
      <c r="A8" s="9">
        <v>34927</v>
      </c>
      <c r="D8" s="2"/>
      <c r="H8" s="2"/>
      <c r="M8" s="1">
        <v>132</v>
      </c>
      <c r="N8" s="1">
        <v>81</v>
      </c>
      <c r="O8" s="1">
        <v>484</v>
      </c>
      <c r="R8" s="1">
        <v>1560</v>
      </c>
      <c r="S8" s="1">
        <v>156</v>
      </c>
      <c r="T8" s="1">
        <v>1300</v>
      </c>
      <c r="U8" s="1">
        <v>6</v>
      </c>
      <c r="V8" s="1">
        <v>0.07</v>
      </c>
      <c r="W8" s="1">
        <v>0.44</v>
      </c>
      <c r="X8" s="1">
        <v>2.8</v>
      </c>
      <c r="Y8" s="1">
        <v>1.38</v>
      </c>
      <c r="AA8" s="1">
        <v>6.66</v>
      </c>
      <c r="AB8" s="1" t="s">
        <v>15</v>
      </c>
      <c r="AD8" s="11"/>
    </row>
    <row r="9" spans="1:34" ht="12.75">
      <c r="A9" s="9">
        <v>34928</v>
      </c>
      <c r="B9" s="1">
        <v>1480</v>
      </c>
      <c r="F9" s="1">
        <v>24.5</v>
      </c>
      <c r="H9" s="2" t="s">
        <v>16</v>
      </c>
      <c r="I9" s="2"/>
      <c r="L9" s="2"/>
      <c r="M9" s="1">
        <v>160</v>
      </c>
      <c r="N9" s="1">
        <v>250</v>
      </c>
      <c r="O9" s="1">
        <v>174</v>
      </c>
      <c r="AC9" s="1">
        <v>74</v>
      </c>
      <c r="AD9" s="11">
        <v>20</v>
      </c>
      <c r="AE9" s="1">
        <v>7.2</v>
      </c>
      <c r="AF9" s="1">
        <v>170</v>
      </c>
      <c r="AH9" s="1">
        <v>16</v>
      </c>
    </row>
    <row r="10" spans="1:30" ht="12.75">
      <c r="A10" s="9">
        <v>34961</v>
      </c>
      <c r="I10" s="2"/>
      <c r="L10" s="2"/>
      <c r="M10" s="1">
        <v>299</v>
      </c>
      <c r="N10" s="1">
        <v>381.5</v>
      </c>
      <c r="O10" s="1">
        <v>210</v>
      </c>
      <c r="R10" s="1">
        <v>269.5</v>
      </c>
      <c r="S10" s="1">
        <v>24.5</v>
      </c>
      <c r="T10" s="1">
        <v>1575</v>
      </c>
      <c r="U10" s="1">
        <v>5</v>
      </c>
      <c r="V10" s="1">
        <v>0.385</v>
      </c>
      <c r="W10" s="1">
        <v>0.71</v>
      </c>
      <c r="X10" s="1">
        <v>1.59</v>
      </c>
      <c r="Y10" s="1">
        <v>0.365</v>
      </c>
      <c r="AA10" s="1">
        <v>26.45</v>
      </c>
      <c r="AB10" s="1" t="s">
        <v>15</v>
      </c>
      <c r="AD10" s="11"/>
    </row>
    <row r="11" spans="1:34" ht="12.75">
      <c r="A11" s="9">
        <v>34963</v>
      </c>
      <c r="B11" s="2" t="s">
        <v>19</v>
      </c>
      <c r="F11" s="1">
        <v>22</v>
      </c>
      <c r="H11" s="1">
        <v>8</v>
      </c>
      <c r="I11" s="2"/>
      <c r="L11" s="2" t="s">
        <v>20</v>
      </c>
      <c r="M11" s="1">
        <v>190</v>
      </c>
      <c r="N11" s="1">
        <v>300</v>
      </c>
      <c r="O11" s="1">
        <v>154</v>
      </c>
      <c r="AC11" s="1">
        <v>79</v>
      </c>
      <c r="AD11" s="11">
        <v>19</v>
      </c>
      <c r="AE11" s="1">
        <v>7.7</v>
      </c>
      <c r="AF11" s="1">
        <v>200</v>
      </c>
      <c r="AH11" s="1">
        <v>17</v>
      </c>
    </row>
    <row r="12" spans="1:34" ht="12.75">
      <c r="A12" s="9">
        <v>34991</v>
      </c>
      <c r="B12" s="2" t="s">
        <v>23</v>
      </c>
      <c r="D12" s="2"/>
      <c r="F12" s="1">
        <v>16</v>
      </c>
      <c r="H12" s="1">
        <v>8.1</v>
      </c>
      <c r="I12" s="2"/>
      <c r="L12" s="2" t="s">
        <v>24</v>
      </c>
      <c r="M12" s="1">
        <v>130</v>
      </c>
      <c r="N12" s="1">
        <v>260</v>
      </c>
      <c r="O12" s="1">
        <v>192</v>
      </c>
      <c r="AC12" s="1">
        <v>72</v>
      </c>
      <c r="AD12" s="11">
        <v>18</v>
      </c>
      <c r="AE12" s="1">
        <v>7.1</v>
      </c>
      <c r="AF12" s="1">
        <v>160</v>
      </c>
      <c r="AH12" s="1">
        <v>17</v>
      </c>
    </row>
    <row r="13" spans="1:30" ht="12.75">
      <c r="A13" s="9">
        <v>35018</v>
      </c>
      <c r="B13" s="2"/>
      <c r="D13" s="2"/>
      <c r="F13" s="1">
        <v>15.1</v>
      </c>
      <c r="G13" s="1">
        <v>9.1</v>
      </c>
      <c r="H13" s="1">
        <v>8.1</v>
      </c>
      <c r="I13" s="2" t="s">
        <v>22</v>
      </c>
      <c r="J13" s="1">
        <v>237</v>
      </c>
      <c r="L13" s="2" t="s">
        <v>21</v>
      </c>
      <c r="AD13" s="11"/>
    </row>
    <row r="14" spans="1:34" ht="12.75">
      <c r="A14" s="9">
        <v>35033</v>
      </c>
      <c r="B14" s="2" t="s">
        <v>25</v>
      </c>
      <c r="D14" s="2"/>
      <c r="F14" s="1">
        <v>13.5</v>
      </c>
      <c r="H14" s="1">
        <v>8.3</v>
      </c>
      <c r="I14" s="2"/>
      <c r="L14" s="2" t="s">
        <v>26</v>
      </c>
      <c r="M14" s="1">
        <v>330</v>
      </c>
      <c r="N14" s="1">
        <v>460</v>
      </c>
      <c r="O14" s="1">
        <v>256</v>
      </c>
      <c r="AC14" s="1">
        <v>130</v>
      </c>
      <c r="AD14" s="11">
        <v>35</v>
      </c>
      <c r="AE14" s="1">
        <v>12</v>
      </c>
      <c r="AF14" s="1">
        <v>340</v>
      </c>
      <c r="AH14" s="1">
        <v>25</v>
      </c>
    </row>
    <row r="15" spans="1:30" ht="12.75">
      <c r="A15" s="9">
        <v>35035</v>
      </c>
      <c r="B15" s="2" t="s">
        <v>27</v>
      </c>
      <c r="D15" s="2" t="s">
        <v>14</v>
      </c>
      <c r="F15" s="1">
        <v>9.8</v>
      </c>
      <c r="G15" s="1">
        <v>9.7</v>
      </c>
      <c r="H15" s="1">
        <v>8.1</v>
      </c>
      <c r="I15" s="2"/>
      <c r="L15" s="2" t="s">
        <v>28</v>
      </c>
      <c r="M15" s="1">
        <v>346</v>
      </c>
      <c r="N15" s="1">
        <v>497</v>
      </c>
      <c r="O15" s="1">
        <v>254</v>
      </c>
      <c r="P15" s="1">
        <v>472</v>
      </c>
      <c r="R15" s="1">
        <v>33</v>
      </c>
      <c r="V15" s="1">
        <v>0.05</v>
      </c>
      <c r="W15" s="1">
        <v>1.17</v>
      </c>
      <c r="X15" s="1">
        <v>0.08</v>
      </c>
      <c r="Y15" s="1">
        <v>0.14</v>
      </c>
      <c r="AD15" s="11"/>
    </row>
    <row r="16" spans="1:34" ht="12.75">
      <c r="A16" s="9">
        <v>35047</v>
      </c>
      <c r="B16" s="2"/>
      <c r="D16" s="2"/>
      <c r="F16" s="1">
        <v>8</v>
      </c>
      <c r="H16" s="1">
        <v>8.2</v>
      </c>
      <c r="I16" s="2"/>
      <c r="L16" s="2" t="s">
        <v>28</v>
      </c>
      <c r="M16" s="1">
        <v>360</v>
      </c>
      <c r="N16" s="1">
        <v>500</v>
      </c>
      <c r="O16" s="1">
        <v>167</v>
      </c>
      <c r="P16" s="1">
        <v>254</v>
      </c>
      <c r="AC16" s="1">
        <v>130</v>
      </c>
      <c r="AD16" s="11">
        <v>38</v>
      </c>
      <c r="AE16" s="1">
        <v>12</v>
      </c>
      <c r="AF16" s="1">
        <v>380</v>
      </c>
      <c r="AH16" s="1">
        <v>25</v>
      </c>
    </row>
    <row r="17" spans="1:30" ht="12.75">
      <c r="A17" s="9">
        <v>35068</v>
      </c>
      <c r="B17" s="2"/>
      <c r="F17" s="1">
        <v>6.67</v>
      </c>
      <c r="G17" s="1">
        <v>10.3</v>
      </c>
      <c r="H17" s="1">
        <v>8.1</v>
      </c>
      <c r="I17" s="2"/>
      <c r="J17" s="1">
        <v>70</v>
      </c>
      <c r="L17" s="1">
        <v>2640</v>
      </c>
      <c r="M17" s="1">
        <v>420</v>
      </c>
      <c r="N17" s="1">
        <v>515</v>
      </c>
      <c r="P17" s="1">
        <v>520</v>
      </c>
      <c r="Q17" s="1">
        <v>5</v>
      </c>
      <c r="T17" s="1">
        <v>1708</v>
      </c>
      <c r="V17" s="1">
        <v>0.25</v>
      </c>
      <c r="AD17" s="11"/>
    </row>
    <row r="18" spans="1:30" ht="12.75">
      <c r="A18" s="9">
        <v>35075</v>
      </c>
      <c r="B18" s="2"/>
      <c r="F18" s="1">
        <v>6.67</v>
      </c>
      <c r="G18" s="1">
        <v>10.3</v>
      </c>
      <c r="H18" s="1">
        <v>8.1</v>
      </c>
      <c r="I18" s="2"/>
      <c r="J18" s="1">
        <v>70</v>
      </c>
      <c r="L18" s="1">
        <v>2340</v>
      </c>
      <c r="M18" s="1">
        <v>380</v>
      </c>
      <c r="N18" s="1">
        <v>541</v>
      </c>
      <c r="P18" s="1">
        <v>468</v>
      </c>
      <c r="Q18" s="1">
        <v>5</v>
      </c>
      <c r="T18" s="1">
        <v>1442</v>
      </c>
      <c r="V18" s="1">
        <v>0.26</v>
      </c>
      <c r="AD18" s="11"/>
    </row>
    <row r="19" spans="1:30" ht="12.75">
      <c r="A19" s="9">
        <v>35082</v>
      </c>
      <c r="B19" s="2"/>
      <c r="F19" s="1">
        <v>5.56</v>
      </c>
      <c r="G19" s="1">
        <v>10.8</v>
      </c>
      <c r="H19" s="1">
        <v>8.2</v>
      </c>
      <c r="I19" s="2"/>
      <c r="J19" s="1">
        <v>470</v>
      </c>
      <c r="L19" s="1">
        <v>1550</v>
      </c>
      <c r="M19" s="1">
        <v>200</v>
      </c>
      <c r="N19" s="1">
        <v>291</v>
      </c>
      <c r="P19" s="1">
        <v>316</v>
      </c>
      <c r="Q19" s="1">
        <v>8</v>
      </c>
      <c r="T19" s="1">
        <v>930</v>
      </c>
      <c r="V19" s="1">
        <v>0.08</v>
      </c>
      <c r="AD19" s="11"/>
    </row>
    <row r="20" spans="1:30" ht="12.75">
      <c r="A20" s="9">
        <v>35089</v>
      </c>
      <c r="F20" s="1">
        <v>2.22</v>
      </c>
      <c r="G20" s="1">
        <v>10.6</v>
      </c>
      <c r="H20" s="1">
        <v>8.2</v>
      </c>
      <c r="I20" s="2"/>
      <c r="J20" s="1">
        <v>70</v>
      </c>
      <c r="L20" s="1">
        <v>1330</v>
      </c>
      <c r="M20" s="1">
        <v>165</v>
      </c>
      <c r="N20" s="1">
        <v>261</v>
      </c>
      <c r="P20" s="1">
        <v>348</v>
      </c>
      <c r="Q20" s="1">
        <v>2</v>
      </c>
      <c r="T20" s="1">
        <v>742</v>
      </c>
      <c r="V20" s="1">
        <v>1.97</v>
      </c>
      <c r="AD20" s="11"/>
    </row>
    <row r="21" spans="1:30" ht="12.75">
      <c r="A21" s="9">
        <v>35096</v>
      </c>
      <c r="F21" s="1">
        <v>10</v>
      </c>
      <c r="G21" s="1">
        <v>9.6</v>
      </c>
      <c r="H21" s="1">
        <v>8.1</v>
      </c>
      <c r="I21" s="2"/>
      <c r="J21" s="1">
        <v>90</v>
      </c>
      <c r="L21" s="1">
        <v>1260</v>
      </c>
      <c r="M21" s="1">
        <v>155</v>
      </c>
      <c r="N21" s="1">
        <v>252</v>
      </c>
      <c r="P21" s="1">
        <v>264</v>
      </c>
      <c r="Q21" s="1">
        <v>7</v>
      </c>
      <c r="T21" s="1">
        <v>744</v>
      </c>
      <c r="V21" s="1">
        <v>0.84</v>
      </c>
      <c r="AD21" s="11"/>
    </row>
    <row r="22" spans="1:30" ht="12.75">
      <c r="A22" s="9">
        <v>35103</v>
      </c>
      <c r="F22" s="1">
        <v>10</v>
      </c>
      <c r="G22" s="1">
        <v>9.6</v>
      </c>
      <c r="H22" s="1">
        <v>8</v>
      </c>
      <c r="I22" s="2"/>
      <c r="J22" s="1">
        <v>130</v>
      </c>
      <c r="L22" s="1">
        <v>1229</v>
      </c>
      <c r="M22" s="1">
        <v>175</v>
      </c>
      <c r="N22" s="1">
        <v>235</v>
      </c>
      <c r="P22" s="1">
        <v>276</v>
      </c>
      <c r="Q22" s="1">
        <v>4</v>
      </c>
      <c r="T22" s="1">
        <v>722</v>
      </c>
      <c r="V22" s="1">
        <v>0.08</v>
      </c>
      <c r="AD22" s="11"/>
    </row>
    <row r="23" spans="1:30" ht="12.75">
      <c r="A23" s="9">
        <v>35110</v>
      </c>
      <c r="F23" s="1">
        <v>11.1</v>
      </c>
      <c r="G23" s="1">
        <v>9.4</v>
      </c>
      <c r="H23" s="1">
        <v>8.2</v>
      </c>
      <c r="I23" s="2"/>
      <c r="J23" s="1">
        <v>40</v>
      </c>
      <c r="L23" s="1">
        <v>1767</v>
      </c>
      <c r="M23" s="1">
        <v>260</v>
      </c>
      <c r="N23" s="1">
        <v>355</v>
      </c>
      <c r="P23" s="1">
        <v>368</v>
      </c>
      <c r="Q23" s="1">
        <v>4</v>
      </c>
      <c r="T23" s="1">
        <v>1030</v>
      </c>
      <c r="V23" s="1">
        <v>0.1</v>
      </c>
      <c r="AD23" s="11"/>
    </row>
    <row r="24" spans="1:30" ht="12.75">
      <c r="A24" s="9">
        <v>35117</v>
      </c>
      <c r="F24" s="1">
        <v>12.2</v>
      </c>
      <c r="G24" s="1">
        <v>9.4</v>
      </c>
      <c r="H24" s="1">
        <v>8</v>
      </c>
      <c r="I24" s="2"/>
      <c r="J24" s="1">
        <v>210</v>
      </c>
      <c r="L24" s="1">
        <v>1439</v>
      </c>
      <c r="M24" s="1">
        <v>205</v>
      </c>
      <c r="N24" s="1">
        <v>282</v>
      </c>
      <c r="P24" s="1">
        <v>292</v>
      </c>
      <c r="Q24" s="1">
        <v>8</v>
      </c>
      <c r="T24" s="1">
        <v>856</v>
      </c>
      <c r="V24" s="1">
        <v>0.12</v>
      </c>
      <c r="AD24" s="11"/>
    </row>
    <row r="25" spans="1:30" ht="12.75">
      <c r="A25" s="9">
        <v>35124</v>
      </c>
      <c r="F25" s="1">
        <v>6.11</v>
      </c>
      <c r="G25" s="1">
        <v>10.8</v>
      </c>
      <c r="H25" s="1">
        <v>8.2</v>
      </c>
      <c r="I25" s="2"/>
      <c r="J25" s="1">
        <v>190</v>
      </c>
      <c r="L25" s="1">
        <v>1360</v>
      </c>
      <c r="M25" s="1">
        <v>125</v>
      </c>
      <c r="N25" s="1">
        <v>249</v>
      </c>
      <c r="P25" s="1">
        <v>284</v>
      </c>
      <c r="Q25" s="1">
        <v>6</v>
      </c>
      <c r="T25" s="1">
        <v>738</v>
      </c>
      <c r="V25" s="1">
        <v>2.3</v>
      </c>
      <c r="AD25" s="11"/>
    </row>
    <row r="26" spans="1:30" ht="12.75">
      <c r="A26" s="9">
        <v>35131</v>
      </c>
      <c r="F26" s="1">
        <v>7.22</v>
      </c>
      <c r="G26" s="1">
        <v>10.8</v>
      </c>
      <c r="H26" s="1">
        <v>8.1</v>
      </c>
      <c r="I26" s="2"/>
      <c r="J26" s="1">
        <v>180</v>
      </c>
      <c r="L26" s="1">
        <v>1316</v>
      </c>
      <c r="M26" s="1">
        <v>200</v>
      </c>
      <c r="N26" s="1">
        <v>256</v>
      </c>
      <c r="P26" s="1">
        <v>296</v>
      </c>
      <c r="Q26" s="1">
        <v>4</v>
      </c>
      <c r="T26" s="1">
        <v>678</v>
      </c>
      <c r="V26" s="1">
        <v>0.11</v>
      </c>
      <c r="AD26" s="11"/>
    </row>
    <row r="27" spans="1:30" ht="12.75">
      <c r="A27" s="9">
        <v>35138</v>
      </c>
      <c r="F27" s="1">
        <v>11.7</v>
      </c>
      <c r="G27" s="1">
        <v>9.4</v>
      </c>
      <c r="H27" s="1">
        <v>8.1</v>
      </c>
      <c r="I27" s="2"/>
      <c r="J27" s="1">
        <v>130</v>
      </c>
      <c r="L27" s="1">
        <v>1067</v>
      </c>
      <c r="M27" s="1">
        <v>160</v>
      </c>
      <c r="N27" s="1">
        <v>264</v>
      </c>
      <c r="P27" s="1">
        <v>240</v>
      </c>
      <c r="Q27" s="1">
        <v>5</v>
      </c>
      <c r="T27" s="1">
        <v>560</v>
      </c>
      <c r="V27" s="1">
        <v>0.1</v>
      </c>
      <c r="Z27" s="1">
        <v>0.05</v>
      </c>
      <c r="AD27" s="11"/>
    </row>
    <row r="28" spans="1:30" ht="12.75">
      <c r="A28" s="9">
        <v>35145</v>
      </c>
      <c r="F28" s="1">
        <v>13.9</v>
      </c>
      <c r="G28" s="1">
        <v>9</v>
      </c>
      <c r="H28" s="1">
        <v>8.2</v>
      </c>
      <c r="I28" s="2"/>
      <c r="J28" s="1">
        <v>60</v>
      </c>
      <c r="L28" s="1">
        <v>952</v>
      </c>
      <c r="M28" s="1">
        <v>350</v>
      </c>
      <c r="N28" s="1">
        <v>198</v>
      </c>
      <c r="P28" s="1">
        <v>240</v>
      </c>
      <c r="Q28" s="1">
        <v>3</v>
      </c>
      <c r="T28" s="1">
        <v>582</v>
      </c>
      <c r="V28" s="1">
        <v>0.11</v>
      </c>
      <c r="AD28" s="11"/>
    </row>
    <row r="29" spans="1:30" ht="12.75">
      <c r="A29" s="9">
        <v>35152</v>
      </c>
      <c r="F29" s="1">
        <v>12.2</v>
      </c>
      <c r="G29" s="1">
        <v>8.8</v>
      </c>
      <c r="H29" s="1">
        <v>8.2</v>
      </c>
      <c r="I29" s="2"/>
      <c r="J29" s="1">
        <v>70</v>
      </c>
      <c r="L29" s="1">
        <v>1012</v>
      </c>
      <c r="M29" s="1">
        <v>300</v>
      </c>
      <c r="N29" s="1">
        <v>209</v>
      </c>
      <c r="P29" s="1">
        <v>244</v>
      </c>
      <c r="Q29" s="1">
        <v>5</v>
      </c>
      <c r="T29" s="1">
        <v>606</v>
      </c>
      <c r="V29" s="1">
        <v>0.1</v>
      </c>
      <c r="AD29" s="11"/>
    </row>
    <row r="30" spans="1:30" ht="12.75">
      <c r="A30" s="9">
        <v>35159</v>
      </c>
      <c r="F30" s="1">
        <v>15.6</v>
      </c>
      <c r="G30" s="1">
        <v>8.8</v>
      </c>
      <c r="H30" s="1">
        <v>7.8</v>
      </c>
      <c r="I30" s="2"/>
      <c r="J30" s="1">
        <v>110</v>
      </c>
      <c r="L30" s="1">
        <v>1021</v>
      </c>
      <c r="M30" s="1">
        <v>110</v>
      </c>
      <c r="N30" s="1">
        <v>218</v>
      </c>
      <c r="P30" s="1">
        <v>252</v>
      </c>
      <c r="Q30" s="1">
        <v>7</v>
      </c>
      <c r="T30" s="1">
        <v>600</v>
      </c>
      <c r="V30" s="1">
        <v>0.11</v>
      </c>
      <c r="AD30" s="11"/>
    </row>
    <row r="31" spans="1:30" ht="12.75">
      <c r="A31" s="9">
        <v>35166</v>
      </c>
      <c r="F31" s="1">
        <v>12.8</v>
      </c>
      <c r="G31" s="1">
        <v>10</v>
      </c>
      <c r="H31" s="1">
        <v>8</v>
      </c>
      <c r="I31" s="2"/>
      <c r="J31" s="1">
        <v>150</v>
      </c>
      <c r="L31" s="1">
        <v>1178</v>
      </c>
      <c r="M31" s="1">
        <v>105</v>
      </c>
      <c r="N31" s="1">
        <v>205</v>
      </c>
      <c r="P31" s="1">
        <v>300</v>
      </c>
      <c r="Q31" s="1">
        <v>3</v>
      </c>
      <c r="T31" s="1">
        <v>750</v>
      </c>
      <c r="V31" s="1">
        <v>0.13</v>
      </c>
      <c r="AD31" s="11"/>
    </row>
    <row r="32" spans="1:30" ht="12.75">
      <c r="A32" s="9">
        <v>35173</v>
      </c>
      <c r="F32" s="1">
        <v>15.6</v>
      </c>
      <c r="G32" s="1">
        <v>8.7</v>
      </c>
      <c r="H32" s="1">
        <v>8.1</v>
      </c>
      <c r="I32" s="2"/>
      <c r="J32" s="1">
        <v>130</v>
      </c>
      <c r="L32" s="1">
        <v>1116</v>
      </c>
      <c r="M32" s="1">
        <v>105</v>
      </c>
      <c r="N32" s="1">
        <v>196</v>
      </c>
      <c r="P32" s="1">
        <v>276</v>
      </c>
      <c r="Q32" s="1">
        <v>6</v>
      </c>
      <c r="T32" s="1">
        <v>702</v>
      </c>
      <c r="V32" s="1">
        <v>0.14</v>
      </c>
      <c r="AD32" s="11"/>
    </row>
    <row r="33" spans="1:30" ht="12.75">
      <c r="A33" s="9">
        <v>35180</v>
      </c>
      <c r="F33" s="1">
        <v>18.3</v>
      </c>
      <c r="G33" s="1">
        <v>8.2</v>
      </c>
      <c r="H33" s="1">
        <v>7.9</v>
      </c>
      <c r="I33" s="2"/>
      <c r="J33" s="1">
        <v>100</v>
      </c>
      <c r="L33" s="1">
        <v>1179</v>
      </c>
      <c r="M33" s="1">
        <v>115</v>
      </c>
      <c r="N33" s="1">
        <v>278</v>
      </c>
      <c r="P33" s="1">
        <v>280</v>
      </c>
      <c r="Q33" s="1">
        <v>7</v>
      </c>
      <c r="T33" s="1">
        <v>712</v>
      </c>
      <c r="V33" s="1">
        <v>0.2</v>
      </c>
      <c r="AD33" s="11"/>
    </row>
    <row r="34" spans="1:30" ht="12.75">
      <c r="A34" s="9">
        <v>35187</v>
      </c>
      <c r="F34" s="1">
        <v>18.3</v>
      </c>
      <c r="G34" s="1">
        <v>8.2</v>
      </c>
      <c r="H34" s="1">
        <v>8.1</v>
      </c>
      <c r="I34" s="2"/>
      <c r="J34" s="1">
        <v>100</v>
      </c>
      <c r="L34" s="1">
        <v>1205</v>
      </c>
      <c r="M34" s="1">
        <v>130</v>
      </c>
      <c r="N34" s="1">
        <v>221</v>
      </c>
      <c r="P34" s="1">
        <v>320</v>
      </c>
      <c r="Q34" s="1">
        <v>6</v>
      </c>
      <c r="T34" s="1">
        <v>732</v>
      </c>
      <c r="V34" s="1">
        <v>0.12</v>
      </c>
      <c r="AD34" s="11"/>
    </row>
    <row r="35" spans="1:30" ht="12.75">
      <c r="A35" s="9">
        <v>35194</v>
      </c>
      <c r="F35" s="1">
        <v>21.1</v>
      </c>
      <c r="G35" s="1">
        <v>8</v>
      </c>
      <c r="H35" s="1">
        <v>7.8</v>
      </c>
      <c r="I35" s="2"/>
      <c r="J35" s="1">
        <v>200</v>
      </c>
      <c r="L35" s="1">
        <v>1192</v>
      </c>
      <c r="M35" s="1">
        <v>130</v>
      </c>
      <c r="N35" s="1">
        <v>254</v>
      </c>
      <c r="P35" s="1">
        <v>280</v>
      </c>
      <c r="Q35" s="1">
        <v>5</v>
      </c>
      <c r="T35" s="1">
        <v>738</v>
      </c>
      <c r="V35" s="1">
        <v>0.08</v>
      </c>
      <c r="Z35" s="1">
        <v>0.05</v>
      </c>
      <c r="AD35" s="11"/>
    </row>
    <row r="36" spans="1:30" ht="12.75">
      <c r="A36" s="9">
        <v>35201</v>
      </c>
      <c r="F36" s="1">
        <v>20.6</v>
      </c>
      <c r="G36" s="1">
        <v>8</v>
      </c>
      <c r="H36" s="1">
        <v>7.9</v>
      </c>
      <c r="I36" s="2"/>
      <c r="J36" s="1">
        <v>460</v>
      </c>
      <c r="L36" s="1">
        <v>1365</v>
      </c>
      <c r="M36" s="1">
        <v>150</v>
      </c>
      <c r="N36" s="1">
        <v>250</v>
      </c>
      <c r="P36" s="1">
        <v>308</v>
      </c>
      <c r="Q36" s="1">
        <v>7</v>
      </c>
      <c r="T36" s="1">
        <v>852</v>
      </c>
      <c r="V36" s="1">
        <v>0.33</v>
      </c>
      <c r="AD36" s="11"/>
    </row>
    <row r="37" spans="1:30" ht="12.75">
      <c r="A37" s="9">
        <v>35208</v>
      </c>
      <c r="F37" s="1">
        <v>21.1</v>
      </c>
      <c r="G37" s="1">
        <v>7.7</v>
      </c>
      <c r="H37" s="1">
        <v>7.9</v>
      </c>
      <c r="I37" s="2"/>
      <c r="J37" s="1">
        <v>170</v>
      </c>
      <c r="L37" s="1">
        <v>1183</v>
      </c>
      <c r="M37" s="1">
        <v>130</v>
      </c>
      <c r="N37" s="1">
        <v>207</v>
      </c>
      <c r="P37" s="1">
        <v>276</v>
      </c>
      <c r="Q37" s="1">
        <v>7</v>
      </c>
      <c r="T37" s="1">
        <v>732</v>
      </c>
      <c r="V37" s="1">
        <v>0.1</v>
      </c>
      <c r="AD37" s="11"/>
    </row>
    <row r="38" spans="1:30" ht="12.75">
      <c r="A38" s="9">
        <v>35215</v>
      </c>
      <c r="F38" s="1">
        <v>20.6</v>
      </c>
      <c r="G38" s="1">
        <v>7.9</v>
      </c>
      <c r="H38" s="1">
        <v>8</v>
      </c>
      <c r="I38" s="2"/>
      <c r="J38" s="1">
        <v>60</v>
      </c>
      <c r="L38" s="1">
        <v>1298</v>
      </c>
      <c r="M38" s="1">
        <v>140</v>
      </c>
      <c r="N38" s="1">
        <v>231</v>
      </c>
      <c r="P38" s="1">
        <v>312</v>
      </c>
      <c r="Q38" s="1">
        <v>5</v>
      </c>
      <c r="T38" s="1">
        <v>792</v>
      </c>
      <c r="V38" s="1">
        <v>0.07</v>
      </c>
      <c r="AD38" s="11"/>
    </row>
    <row r="39" spans="1:30" ht="12.75">
      <c r="A39" s="9">
        <v>35222</v>
      </c>
      <c r="F39" s="1">
        <v>24.4</v>
      </c>
      <c r="G39" s="1">
        <v>7.3</v>
      </c>
      <c r="H39" s="1">
        <v>7.9</v>
      </c>
      <c r="I39" s="2"/>
      <c r="J39" s="1">
        <v>170</v>
      </c>
      <c r="L39" s="1">
        <v>1107</v>
      </c>
      <c r="M39" s="1">
        <v>160</v>
      </c>
      <c r="N39" s="1">
        <v>208</v>
      </c>
      <c r="P39" s="1">
        <v>264</v>
      </c>
      <c r="Q39" s="1">
        <v>6</v>
      </c>
      <c r="T39" s="1">
        <v>700</v>
      </c>
      <c r="V39" s="1">
        <v>0.022</v>
      </c>
      <c r="AD39" s="11"/>
    </row>
    <row r="40" spans="1:30" ht="12.75">
      <c r="A40" s="9">
        <v>35229</v>
      </c>
      <c r="F40" s="1">
        <v>23.3</v>
      </c>
      <c r="G40" s="1">
        <v>7.4</v>
      </c>
      <c r="H40" s="1">
        <v>7.9</v>
      </c>
      <c r="I40" s="2"/>
      <c r="J40" s="1">
        <v>190</v>
      </c>
      <c r="L40" s="1">
        <v>1018</v>
      </c>
      <c r="M40" s="1">
        <v>95</v>
      </c>
      <c r="N40" s="1">
        <v>184</v>
      </c>
      <c r="P40" s="1">
        <v>252</v>
      </c>
      <c r="Q40" s="1">
        <v>5</v>
      </c>
      <c r="T40" s="1">
        <v>604</v>
      </c>
      <c r="V40" s="1">
        <v>0.09</v>
      </c>
      <c r="AD40" s="11"/>
    </row>
    <row r="41" spans="1:30" ht="12.75">
      <c r="A41" s="9">
        <v>35236</v>
      </c>
      <c r="F41" s="1">
        <v>24.4</v>
      </c>
      <c r="G41" s="1">
        <v>7.3</v>
      </c>
      <c r="H41" s="1">
        <v>8.1</v>
      </c>
      <c r="I41" s="2"/>
      <c r="J41" s="1">
        <v>120</v>
      </c>
      <c r="L41" s="1">
        <v>1054</v>
      </c>
      <c r="M41" s="1">
        <v>90</v>
      </c>
      <c r="N41" s="1">
        <v>185</v>
      </c>
      <c r="P41" s="1">
        <v>260</v>
      </c>
      <c r="Q41" s="1">
        <v>4</v>
      </c>
      <c r="T41" s="1">
        <v>654</v>
      </c>
      <c r="V41" s="1">
        <v>0.22</v>
      </c>
      <c r="AD41" s="11"/>
    </row>
    <row r="42" spans="1:30" ht="12.75">
      <c r="A42" s="9">
        <v>35243</v>
      </c>
      <c r="F42" s="1">
        <v>23.9</v>
      </c>
      <c r="G42" s="1">
        <v>7.4</v>
      </c>
      <c r="H42" s="1">
        <v>7.6</v>
      </c>
      <c r="I42" s="2"/>
      <c r="L42" s="1">
        <v>868</v>
      </c>
      <c r="M42" s="1">
        <v>95</v>
      </c>
      <c r="N42" s="1">
        <v>296</v>
      </c>
      <c r="P42" s="1">
        <v>216</v>
      </c>
      <c r="Q42" s="1">
        <v>11</v>
      </c>
      <c r="T42" s="1">
        <v>550</v>
      </c>
      <c r="V42" s="1">
        <v>0.028</v>
      </c>
      <c r="AD42" s="11"/>
    </row>
    <row r="43" spans="1:30" ht="12.75">
      <c r="A43" s="9">
        <v>35257</v>
      </c>
      <c r="F43" s="1">
        <v>25.6</v>
      </c>
      <c r="G43" s="1">
        <v>7.2</v>
      </c>
      <c r="H43" s="1">
        <v>7.9</v>
      </c>
      <c r="I43" s="2"/>
      <c r="J43" s="1">
        <v>330</v>
      </c>
      <c r="L43" s="1">
        <v>1046</v>
      </c>
      <c r="M43" s="1">
        <v>100</v>
      </c>
      <c r="N43" s="1">
        <v>239</v>
      </c>
      <c r="P43" s="1">
        <v>252</v>
      </c>
      <c r="Q43" s="1">
        <v>5</v>
      </c>
      <c r="T43" s="1">
        <v>624</v>
      </c>
      <c r="V43" s="1">
        <v>0.16</v>
      </c>
      <c r="AD43" s="11"/>
    </row>
    <row r="44" spans="1:30" ht="12.75">
      <c r="A44" s="9">
        <v>35264</v>
      </c>
      <c r="F44" s="1">
        <v>26.1</v>
      </c>
      <c r="G44" s="1">
        <v>7</v>
      </c>
      <c r="H44" s="1">
        <v>7.7</v>
      </c>
      <c r="I44" s="2"/>
      <c r="J44" s="1">
        <v>4100</v>
      </c>
      <c r="L44" s="1">
        <v>1133</v>
      </c>
      <c r="M44" s="1">
        <v>130</v>
      </c>
      <c r="N44" s="1">
        <v>211</v>
      </c>
      <c r="P44" s="1">
        <v>292</v>
      </c>
      <c r="Q44" s="1">
        <v>7</v>
      </c>
      <c r="T44" s="1">
        <v>660</v>
      </c>
      <c r="V44" s="1">
        <v>0.032</v>
      </c>
      <c r="AD44" s="11"/>
    </row>
    <row r="45" spans="1:30" ht="12.75">
      <c r="A45" s="9">
        <v>35271</v>
      </c>
      <c r="F45" s="1">
        <v>24.4</v>
      </c>
      <c r="G45" s="1">
        <v>7.3</v>
      </c>
      <c r="H45" s="1">
        <v>8.2</v>
      </c>
      <c r="J45" s="1">
        <v>720</v>
      </c>
      <c r="L45" s="1">
        <v>1129</v>
      </c>
      <c r="M45" s="1">
        <v>115</v>
      </c>
      <c r="N45" s="1">
        <v>210</v>
      </c>
      <c r="P45" s="1">
        <v>272</v>
      </c>
      <c r="Q45" s="1">
        <v>3</v>
      </c>
      <c r="T45" s="1">
        <v>652</v>
      </c>
      <c r="V45" s="1">
        <v>0.13</v>
      </c>
      <c r="AD45" s="11"/>
    </row>
    <row r="46" spans="1:30" ht="12.75">
      <c r="A46" s="9">
        <v>35278</v>
      </c>
      <c r="F46" s="1">
        <v>25.6</v>
      </c>
      <c r="G46" s="1">
        <v>7.2</v>
      </c>
      <c r="H46" s="1">
        <v>7.9</v>
      </c>
      <c r="J46" s="1">
        <v>700</v>
      </c>
      <c r="L46" s="1">
        <v>979</v>
      </c>
      <c r="M46" s="1">
        <v>70</v>
      </c>
      <c r="N46" s="1">
        <v>179</v>
      </c>
      <c r="P46" s="1">
        <v>240</v>
      </c>
      <c r="Q46" s="1">
        <v>4</v>
      </c>
      <c r="T46" s="1">
        <v>582</v>
      </c>
      <c r="V46" s="1">
        <v>0.11</v>
      </c>
      <c r="AD46" s="11"/>
    </row>
    <row r="47" spans="1:30" ht="12.75">
      <c r="A47" s="9">
        <v>35285</v>
      </c>
      <c r="F47" s="1">
        <v>23.9</v>
      </c>
      <c r="G47" s="1">
        <v>7.4</v>
      </c>
      <c r="H47" s="1">
        <v>8</v>
      </c>
      <c r="J47" s="1">
        <v>9800</v>
      </c>
      <c r="L47" s="1">
        <v>1109</v>
      </c>
      <c r="M47" s="1">
        <v>115</v>
      </c>
      <c r="N47" s="1">
        <v>186</v>
      </c>
      <c r="P47" s="1">
        <v>256</v>
      </c>
      <c r="Q47" s="1">
        <v>3</v>
      </c>
      <c r="T47" s="1">
        <v>570</v>
      </c>
      <c r="V47" s="1">
        <v>0.09</v>
      </c>
      <c r="AD47" s="11"/>
    </row>
    <row r="48" spans="1:30" ht="12.75">
      <c r="A48" s="9">
        <v>35292</v>
      </c>
      <c r="F48" s="1">
        <v>24.4</v>
      </c>
      <c r="G48" s="1">
        <v>7.3</v>
      </c>
      <c r="H48" s="1">
        <v>7.8</v>
      </c>
      <c r="J48" s="1">
        <v>1300</v>
      </c>
      <c r="L48" s="1">
        <v>1052</v>
      </c>
      <c r="M48" s="1">
        <v>100</v>
      </c>
      <c r="N48" s="1">
        <v>197</v>
      </c>
      <c r="P48" s="1">
        <v>260</v>
      </c>
      <c r="Q48" s="1">
        <v>3</v>
      </c>
      <c r="T48" s="1">
        <v>522</v>
      </c>
      <c r="V48" s="1">
        <v>0.28</v>
      </c>
      <c r="AD48" s="11"/>
    </row>
    <row r="49" spans="1:30" ht="12.75">
      <c r="A49" s="9">
        <v>35299</v>
      </c>
      <c r="F49" s="1">
        <v>23.9</v>
      </c>
      <c r="G49" s="1">
        <v>7.3</v>
      </c>
      <c r="H49" s="1">
        <v>7.8</v>
      </c>
      <c r="J49" s="1">
        <v>420</v>
      </c>
      <c r="L49" s="1">
        <v>992</v>
      </c>
      <c r="M49" s="1">
        <v>90</v>
      </c>
      <c r="N49" s="1">
        <v>138</v>
      </c>
      <c r="P49" s="1">
        <v>240</v>
      </c>
      <c r="Q49" s="1">
        <v>4</v>
      </c>
      <c r="T49" s="1">
        <v>564</v>
      </c>
      <c r="V49" s="1">
        <v>0.14</v>
      </c>
      <c r="Z49" s="1">
        <v>0.05</v>
      </c>
      <c r="AD49" s="11"/>
    </row>
    <row r="50" spans="1:30" ht="12.75">
      <c r="A50" s="9">
        <v>35306</v>
      </c>
      <c r="F50" s="1">
        <v>22.8</v>
      </c>
      <c r="G50" s="1">
        <v>7.4</v>
      </c>
      <c r="H50" s="1">
        <v>7.9</v>
      </c>
      <c r="J50" s="1">
        <v>520</v>
      </c>
      <c r="L50" s="1">
        <v>1139</v>
      </c>
      <c r="M50" s="1">
        <v>100</v>
      </c>
      <c r="N50" s="1">
        <v>599</v>
      </c>
      <c r="P50" s="1">
        <v>260</v>
      </c>
      <c r="Q50" s="1">
        <v>2</v>
      </c>
      <c r="T50" s="1">
        <v>680</v>
      </c>
      <c r="V50" s="1">
        <v>0.2</v>
      </c>
      <c r="AD50" s="11"/>
    </row>
    <row r="51" spans="1:30" ht="12.75">
      <c r="A51" s="9">
        <v>35313</v>
      </c>
      <c r="F51" s="1">
        <v>22.2</v>
      </c>
      <c r="H51" s="1">
        <v>7.9</v>
      </c>
      <c r="J51" s="1">
        <v>21600</v>
      </c>
      <c r="L51" s="1">
        <v>1089</v>
      </c>
      <c r="M51" s="1">
        <v>90</v>
      </c>
      <c r="N51" s="1">
        <v>207</v>
      </c>
      <c r="P51" s="1">
        <v>260</v>
      </c>
      <c r="Q51" s="1">
        <v>4</v>
      </c>
      <c r="T51" s="1">
        <v>708</v>
      </c>
      <c r="V51" s="1">
        <v>0.24</v>
      </c>
      <c r="AD51" s="11"/>
    </row>
    <row r="52" spans="1:30" ht="12.75">
      <c r="A52" s="9">
        <v>35320</v>
      </c>
      <c r="F52" s="1">
        <v>21.7</v>
      </c>
      <c r="G52" s="1">
        <v>7.7</v>
      </c>
      <c r="H52" s="1">
        <v>7.8</v>
      </c>
      <c r="J52" s="1">
        <v>7100</v>
      </c>
      <c r="L52" s="1">
        <v>1138</v>
      </c>
      <c r="M52" s="1">
        <v>100</v>
      </c>
      <c r="N52" s="1">
        <v>210</v>
      </c>
      <c r="P52" s="1">
        <v>284</v>
      </c>
      <c r="Q52" s="1">
        <v>6</v>
      </c>
      <c r="T52" s="1">
        <v>558</v>
      </c>
      <c r="V52" s="1">
        <v>0.23</v>
      </c>
      <c r="AD52" s="11"/>
    </row>
    <row r="53" spans="1:30" ht="12.75">
      <c r="A53" s="9">
        <v>35327</v>
      </c>
      <c r="F53" s="1">
        <v>20</v>
      </c>
      <c r="G53" s="1">
        <v>8</v>
      </c>
      <c r="H53" s="1">
        <v>7.9</v>
      </c>
      <c r="J53" s="1">
        <v>1900</v>
      </c>
      <c r="L53" s="1">
        <v>1206</v>
      </c>
      <c r="M53" s="1">
        <v>110</v>
      </c>
      <c r="N53" s="1">
        <v>245</v>
      </c>
      <c r="P53" s="1">
        <v>308</v>
      </c>
      <c r="Q53" s="1">
        <v>8</v>
      </c>
      <c r="T53" s="1">
        <v>568</v>
      </c>
      <c r="V53" s="1">
        <v>0.12</v>
      </c>
      <c r="AD53" s="11"/>
    </row>
    <row r="54" spans="1:30" ht="12.75">
      <c r="A54" s="9">
        <v>35334</v>
      </c>
      <c r="F54" s="1">
        <v>20</v>
      </c>
      <c r="G54" s="1">
        <v>8</v>
      </c>
      <c r="H54" s="1">
        <v>7.8</v>
      </c>
      <c r="J54" s="1">
        <v>2000</v>
      </c>
      <c r="L54" s="1">
        <v>1425</v>
      </c>
      <c r="M54" s="1">
        <v>140</v>
      </c>
      <c r="N54" s="1">
        <v>305</v>
      </c>
      <c r="P54" s="1">
        <v>328</v>
      </c>
      <c r="Q54" s="1">
        <v>5</v>
      </c>
      <c r="T54" s="1">
        <v>850</v>
      </c>
      <c r="V54" s="1">
        <v>0.1</v>
      </c>
      <c r="Z54" s="1">
        <v>0.05</v>
      </c>
      <c r="AD54" s="11"/>
    </row>
    <row r="55" spans="1:30" ht="12.75">
      <c r="A55" s="9">
        <v>35341</v>
      </c>
      <c r="F55" s="1">
        <v>17.8</v>
      </c>
      <c r="H55" s="1">
        <v>8.4</v>
      </c>
      <c r="J55" s="1">
        <v>700</v>
      </c>
      <c r="L55" s="1">
        <v>1129</v>
      </c>
      <c r="M55" s="1">
        <v>110</v>
      </c>
      <c r="N55" s="1">
        <v>251</v>
      </c>
      <c r="P55" s="1">
        <v>296</v>
      </c>
      <c r="Q55" s="1">
        <v>5</v>
      </c>
      <c r="T55" s="1">
        <v>644</v>
      </c>
      <c r="V55" s="1">
        <v>0.13</v>
      </c>
      <c r="AD55" s="11"/>
    </row>
    <row r="56" spans="1:30" ht="12.75">
      <c r="A56" s="9">
        <v>35348</v>
      </c>
      <c r="F56" s="1">
        <v>19.4</v>
      </c>
      <c r="G56" s="1">
        <v>8.1</v>
      </c>
      <c r="H56" s="1">
        <v>7.9</v>
      </c>
      <c r="J56" s="1">
        <v>400</v>
      </c>
      <c r="L56" s="1">
        <v>1600</v>
      </c>
      <c r="M56" s="1">
        <v>160</v>
      </c>
      <c r="N56" s="1">
        <v>359</v>
      </c>
      <c r="P56" s="1">
        <v>356</v>
      </c>
      <c r="Q56" s="1">
        <v>5</v>
      </c>
      <c r="T56" s="1">
        <v>1000</v>
      </c>
      <c r="V56" s="1">
        <v>0.15</v>
      </c>
      <c r="AD56" s="11"/>
    </row>
    <row r="57" spans="1:30" ht="12.75">
      <c r="A57" s="9">
        <v>35355</v>
      </c>
      <c r="F57" s="1">
        <v>17.2</v>
      </c>
      <c r="G57" s="1">
        <v>8.4</v>
      </c>
      <c r="H57" s="1">
        <v>7.8</v>
      </c>
      <c r="J57" s="1">
        <v>500</v>
      </c>
      <c r="L57" s="1">
        <v>1939</v>
      </c>
      <c r="M57" s="1">
        <v>235</v>
      </c>
      <c r="N57" s="1">
        <v>434</v>
      </c>
      <c r="P57" s="1">
        <v>416</v>
      </c>
      <c r="Q57" s="1">
        <v>3</v>
      </c>
      <c r="T57" s="1">
        <v>1264</v>
      </c>
      <c r="V57" s="1">
        <v>0.2</v>
      </c>
      <c r="AD57" s="11"/>
    </row>
    <row r="58" spans="1:30" ht="12.75">
      <c r="A58" s="9">
        <v>35362</v>
      </c>
      <c r="F58" s="1">
        <v>12.2</v>
      </c>
      <c r="G58" s="1">
        <v>9.2</v>
      </c>
      <c r="H58" s="1">
        <v>7.9</v>
      </c>
      <c r="J58" s="1">
        <v>400</v>
      </c>
      <c r="L58" s="1">
        <v>2100</v>
      </c>
      <c r="M58" s="1">
        <v>260</v>
      </c>
      <c r="N58" s="1">
        <v>435</v>
      </c>
      <c r="P58" s="1">
        <v>440</v>
      </c>
      <c r="Q58" s="1">
        <v>2</v>
      </c>
      <c r="T58" s="1">
        <v>1402</v>
      </c>
      <c r="V58" s="1">
        <v>0.19</v>
      </c>
      <c r="AD58" s="11"/>
    </row>
    <row r="59" spans="1:30" ht="12.75">
      <c r="A59" s="9">
        <v>35369</v>
      </c>
      <c r="F59" s="1">
        <v>12.8</v>
      </c>
      <c r="G59" s="1">
        <v>9.1</v>
      </c>
      <c r="H59" s="1">
        <v>8.2</v>
      </c>
      <c r="J59" s="1">
        <v>100</v>
      </c>
      <c r="L59" s="1">
        <v>2170</v>
      </c>
      <c r="M59" s="1">
        <v>250</v>
      </c>
      <c r="N59" s="1">
        <v>456</v>
      </c>
      <c r="P59" s="1">
        <v>500</v>
      </c>
      <c r="Q59" s="1">
        <v>3</v>
      </c>
      <c r="T59" s="1">
        <v>1426</v>
      </c>
      <c r="V59" s="1">
        <v>0.22</v>
      </c>
      <c r="AD59" s="11"/>
    </row>
    <row r="60" spans="1:30" ht="12.75">
      <c r="A60" s="9">
        <v>35376</v>
      </c>
      <c r="F60" s="1">
        <v>10</v>
      </c>
      <c r="G60" s="1">
        <v>9.8</v>
      </c>
      <c r="H60" s="1">
        <v>8</v>
      </c>
      <c r="J60" s="1">
        <v>200</v>
      </c>
      <c r="L60" s="1">
        <v>2310</v>
      </c>
      <c r="M60" s="1">
        <v>320</v>
      </c>
      <c r="N60" s="1">
        <v>580</v>
      </c>
      <c r="P60" s="1">
        <v>504</v>
      </c>
      <c r="Q60" s="1">
        <v>2</v>
      </c>
      <c r="T60" s="1">
        <v>1518</v>
      </c>
      <c r="V60" s="1">
        <v>0.08</v>
      </c>
      <c r="AD60" s="11"/>
    </row>
    <row r="61" spans="1:30" ht="12.75">
      <c r="A61" s="9">
        <v>35383</v>
      </c>
      <c r="F61" s="1">
        <v>11.1</v>
      </c>
      <c r="G61" s="1">
        <v>9.4</v>
      </c>
      <c r="H61" s="1">
        <v>8.2</v>
      </c>
      <c r="J61" s="1">
        <v>200</v>
      </c>
      <c r="L61" s="1">
        <v>2550</v>
      </c>
      <c r="M61" s="1">
        <v>355</v>
      </c>
      <c r="N61" s="1">
        <v>521</v>
      </c>
      <c r="P61" s="1">
        <v>532</v>
      </c>
      <c r="Q61" s="1">
        <v>3</v>
      </c>
      <c r="T61" s="1">
        <v>1678</v>
      </c>
      <c r="V61" s="1">
        <v>0.07</v>
      </c>
      <c r="AD61" s="11"/>
    </row>
    <row r="62" spans="1:30" ht="12.75">
      <c r="A62" s="9">
        <v>35390</v>
      </c>
      <c r="F62" s="1">
        <v>11.7</v>
      </c>
      <c r="G62" s="1">
        <v>9.4</v>
      </c>
      <c r="H62" s="1">
        <v>8.2</v>
      </c>
      <c r="J62" s="1">
        <v>130</v>
      </c>
      <c r="L62" s="1">
        <v>3000</v>
      </c>
      <c r="M62" s="1">
        <v>505</v>
      </c>
      <c r="N62" s="1">
        <v>613</v>
      </c>
      <c r="P62" s="1">
        <v>572</v>
      </c>
      <c r="Q62" s="1">
        <v>2</v>
      </c>
      <c r="T62" s="1">
        <v>1924</v>
      </c>
      <c r="V62" s="1">
        <v>0.08</v>
      </c>
      <c r="AD62" s="11"/>
    </row>
    <row r="63" spans="1:30" ht="12.75">
      <c r="A63" s="9">
        <v>35395</v>
      </c>
      <c r="F63" s="1">
        <v>7.78</v>
      </c>
      <c r="G63" s="1">
        <v>10.3</v>
      </c>
      <c r="H63" s="1">
        <v>8</v>
      </c>
      <c r="J63" s="1">
        <v>130</v>
      </c>
      <c r="L63" s="1">
        <v>2960</v>
      </c>
      <c r="M63" s="1">
        <v>485</v>
      </c>
      <c r="N63" s="1">
        <v>423</v>
      </c>
      <c r="P63" s="1">
        <v>576</v>
      </c>
      <c r="Q63" s="1">
        <v>3</v>
      </c>
      <c r="T63" s="1">
        <v>1880</v>
      </c>
      <c r="V63" s="1">
        <v>0.1</v>
      </c>
      <c r="AD63" s="11"/>
    </row>
    <row r="64" spans="1:30" ht="12.75">
      <c r="A64" s="9">
        <v>35404</v>
      </c>
      <c r="F64" s="1">
        <v>6.11</v>
      </c>
      <c r="G64" s="1">
        <v>10.5</v>
      </c>
      <c r="H64" s="1">
        <v>8</v>
      </c>
      <c r="J64" s="1">
        <v>70</v>
      </c>
      <c r="L64" s="1">
        <v>2950</v>
      </c>
      <c r="M64" s="1">
        <v>445</v>
      </c>
      <c r="N64" s="1">
        <v>597</v>
      </c>
      <c r="P64" s="1">
        <v>552</v>
      </c>
      <c r="Q64" s="1">
        <v>2</v>
      </c>
      <c r="T64" s="1">
        <v>1912</v>
      </c>
      <c r="V64" s="1">
        <v>0.15</v>
      </c>
      <c r="AD64" s="11"/>
    </row>
    <row r="65" spans="1:30" ht="12.75">
      <c r="A65" s="9">
        <v>35411</v>
      </c>
      <c r="F65" s="1">
        <v>10</v>
      </c>
      <c r="G65" s="1">
        <v>9.6</v>
      </c>
      <c r="H65" s="1">
        <v>8</v>
      </c>
      <c r="J65" s="1">
        <v>50</v>
      </c>
      <c r="L65" s="1">
        <v>2850</v>
      </c>
      <c r="M65" s="1">
        <v>445</v>
      </c>
      <c r="N65" s="1">
        <v>575</v>
      </c>
      <c r="P65" s="1">
        <v>528</v>
      </c>
      <c r="Q65" s="1">
        <v>3</v>
      </c>
      <c r="T65" s="1">
        <v>1826</v>
      </c>
      <c r="V65" s="1">
        <v>0.12</v>
      </c>
      <c r="AD65" s="11"/>
    </row>
    <row r="66" spans="1:30" ht="12.75">
      <c r="A66" s="9">
        <v>35418</v>
      </c>
      <c r="F66" s="1">
        <v>0.56</v>
      </c>
      <c r="G66" s="1">
        <v>10</v>
      </c>
      <c r="H66" s="1">
        <v>8.2</v>
      </c>
      <c r="J66" s="1">
        <v>140</v>
      </c>
      <c r="L66" s="1">
        <v>2610</v>
      </c>
      <c r="M66" s="1">
        <v>365</v>
      </c>
      <c r="N66" s="1">
        <v>494</v>
      </c>
      <c r="P66" s="1">
        <v>512</v>
      </c>
      <c r="Q66" s="1">
        <v>6</v>
      </c>
      <c r="T66" s="1">
        <v>1704</v>
      </c>
      <c r="V66" s="1">
        <v>0.22</v>
      </c>
      <c r="AD66" s="11"/>
    </row>
    <row r="67" spans="1:30" ht="12.75">
      <c r="A67" s="9">
        <v>35436</v>
      </c>
      <c r="F67" s="1">
        <v>25</v>
      </c>
      <c r="L67" s="1">
        <v>2350</v>
      </c>
      <c r="AD67" s="11"/>
    </row>
    <row r="68" spans="1:30" ht="12.75">
      <c r="A68" s="9">
        <v>35438</v>
      </c>
      <c r="F68" s="1">
        <v>25</v>
      </c>
      <c r="L68" s="1">
        <v>2460</v>
      </c>
      <c r="AD68" s="11"/>
    </row>
    <row r="69" spans="1:30" ht="12.75">
      <c r="A69" s="9">
        <v>35439</v>
      </c>
      <c r="F69" s="1">
        <v>1.67</v>
      </c>
      <c r="G69" s="1">
        <v>12</v>
      </c>
      <c r="H69" s="1">
        <v>8</v>
      </c>
      <c r="J69" s="1">
        <v>160</v>
      </c>
      <c r="Q69" s="1">
        <v>3</v>
      </c>
      <c r="AD69" s="11"/>
    </row>
    <row r="70" spans="1:30" ht="12.75">
      <c r="A70" s="9">
        <v>35440</v>
      </c>
      <c r="F70" s="1">
        <v>25</v>
      </c>
      <c r="L70" s="1">
        <v>3160</v>
      </c>
      <c r="AD70" s="11"/>
    </row>
    <row r="71" spans="1:30" ht="12.75">
      <c r="A71" s="9">
        <v>35443</v>
      </c>
      <c r="F71" s="1">
        <v>25</v>
      </c>
      <c r="L71" s="1">
        <v>2870</v>
      </c>
      <c r="AD71" s="11"/>
    </row>
    <row r="72" spans="1:30" ht="12.75">
      <c r="A72" s="9">
        <v>35445</v>
      </c>
      <c r="F72" s="1">
        <v>25</v>
      </c>
      <c r="L72" s="1">
        <v>2320</v>
      </c>
      <c r="AD72" s="11"/>
    </row>
    <row r="73" spans="1:34" ht="12.75">
      <c r="A73" s="9">
        <v>35446</v>
      </c>
      <c r="B73" s="1">
        <f>2.38*35.31467</f>
        <v>84.04891459999999</v>
      </c>
      <c r="F73" s="1">
        <v>3.33</v>
      </c>
      <c r="G73" s="1">
        <v>11.4</v>
      </c>
      <c r="H73" s="1">
        <v>8.3</v>
      </c>
      <c r="J73" s="1">
        <v>100</v>
      </c>
      <c r="L73" s="1">
        <v>2320</v>
      </c>
      <c r="M73" s="1">
        <v>320</v>
      </c>
      <c r="N73" s="1">
        <v>460</v>
      </c>
      <c r="O73" s="1">
        <v>250</v>
      </c>
      <c r="P73" s="1">
        <v>450</v>
      </c>
      <c r="Q73" s="1">
        <v>3</v>
      </c>
      <c r="T73" s="1">
        <v>1460</v>
      </c>
      <c r="AC73" s="1">
        <v>130</v>
      </c>
      <c r="AD73" s="11">
        <v>30</v>
      </c>
      <c r="AE73" s="1">
        <v>9.9</v>
      </c>
      <c r="AF73" s="1">
        <v>330</v>
      </c>
      <c r="AH73" s="1">
        <v>28</v>
      </c>
    </row>
    <row r="74" spans="1:30" ht="12.75">
      <c r="A74" s="9">
        <v>35447</v>
      </c>
      <c r="F74" s="1">
        <v>25</v>
      </c>
      <c r="L74" s="1">
        <v>2270</v>
      </c>
      <c r="AD74" s="11"/>
    </row>
    <row r="75" spans="1:30" ht="12.75">
      <c r="A75" s="9">
        <v>35452</v>
      </c>
      <c r="F75" s="1">
        <v>25</v>
      </c>
      <c r="L75" s="1">
        <v>2250</v>
      </c>
      <c r="AD75" s="11"/>
    </row>
    <row r="76" spans="1:30" ht="12.75">
      <c r="A76" s="9">
        <v>35453</v>
      </c>
      <c r="F76" s="1">
        <v>7.78</v>
      </c>
      <c r="G76" s="1">
        <v>10</v>
      </c>
      <c r="H76" s="1">
        <v>8.1</v>
      </c>
      <c r="J76" s="1">
        <v>100</v>
      </c>
      <c r="Q76" s="1">
        <v>3</v>
      </c>
      <c r="AD76" s="11"/>
    </row>
    <row r="77" spans="1:30" ht="12.75">
      <c r="A77" s="9">
        <v>35454</v>
      </c>
      <c r="F77" s="1">
        <v>25</v>
      </c>
      <c r="L77" s="1">
        <v>1420</v>
      </c>
      <c r="AD77" s="11"/>
    </row>
    <row r="78" spans="1:30" ht="12.75">
      <c r="A78" s="9">
        <v>35457</v>
      </c>
      <c r="F78" s="1">
        <v>25</v>
      </c>
      <c r="L78" s="1">
        <v>1780</v>
      </c>
      <c r="AD78" s="11"/>
    </row>
    <row r="79" spans="1:30" ht="12.75">
      <c r="A79" s="9">
        <v>35461</v>
      </c>
      <c r="F79" s="1">
        <v>25</v>
      </c>
      <c r="L79" s="1">
        <v>1860</v>
      </c>
      <c r="AD79" s="11"/>
    </row>
    <row r="80" spans="1:30" ht="12.75">
      <c r="A80" s="9">
        <v>35464</v>
      </c>
      <c r="F80" s="1">
        <v>2.5</v>
      </c>
      <c r="L80" s="1">
        <v>1990</v>
      </c>
      <c r="AD80" s="11"/>
    </row>
    <row r="81" spans="1:30" ht="12.75">
      <c r="A81" s="9">
        <v>35466</v>
      </c>
      <c r="F81" s="1">
        <v>25</v>
      </c>
      <c r="L81" s="1">
        <v>2010</v>
      </c>
      <c r="AD81" s="11"/>
    </row>
    <row r="82" spans="1:30" ht="12.75">
      <c r="A82" s="9">
        <v>35467</v>
      </c>
      <c r="F82" s="1">
        <v>8.33</v>
      </c>
      <c r="G82" s="1">
        <v>10</v>
      </c>
      <c r="H82" s="1">
        <v>8.3</v>
      </c>
      <c r="J82" s="1">
        <v>170</v>
      </c>
      <c r="Q82" s="1">
        <v>3</v>
      </c>
      <c r="AD82" s="11"/>
    </row>
    <row r="83" spans="1:30" ht="12.75">
      <c r="A83" s="9">
        <v>35468</v>
      </c>
      <c r="F83" s="1">
        <v>25</v>
      </c>
      <c r="L83" s="1">
        <v>2020</v>
      </c>
      <c r="AD83" s="11"/>
    </row>
    <row r="84" spans="1:30" ht="12.75">
      <c r="A84" s="9">
        <v>35471</v>
      </c>
      <c r="F84" s="1">
        <v>25</v>
      </c>
      <c r="L84" s="1">
        <v>2190</v>
      </c>
      <c r="AD84" s="11"/>
    </row>
    <row r="85" spans="1:30" ht="12.75">
      <c r="A85" s="9">
        <v>35473</v>
      </c>
      <c r="F85" s="1">
        <v>25</v>
      </c>
      <c r="L85" s="1">
        <v>2230</v>
      </c>
      <c r="AD85" s="11"/>
    </row>
    <row r="86" spans="1:30" ht="12.75">
      <c r="A86" s="9">
        <v>35474</v>
      </c>
      <c r="F86" s="1">
        <v>9.44</v>
      </c>
      <c r="G86" s="1">
        <v>10</v>
      </c>
      <c r="H86" s="1">
        <v>8.2</v>
      </c>
      <c r="J86" s="1">
        <v>130</v>
      </c>
      <c r="Q86" s="1">
        <v>5</v>
      </c>
      <c r="AD86" s="11"/>
    </row>
    <row r="87" spans="1:30" ht="12.75">
      <c r="A87" s="9">
        <v>35475</v>
      </c>
      <c r="F87" s="1">
        <v>25</v>
      </c>
      <c r="L87" s="1">
        <v>1960</v>
      </c>
      <c r="AD87" s="11"/>
    </row>
    <row r="88" spans="1:30" ht="12.75">
      <c r="A88" s="9">
        <v>35479</v>
      </c>
      <c r="F88" s="1">
        <v>25</v>
      </c>
      <c r="L88" s="1">
        <v>1870</v>
      </c>
      <c r="AD88" s="11"/>
    </row>
    <row r="89" spans="1:30" ht="12.75">
      <c r="A89" s="9">
        <v>35480</v>
      </c>
      <c r="F89" s="1">
        <v>25</v>
      </c>
      <c r="L89" s="1">
        <v>1300</v>
      </c>
      <c r="AD89" s="11"/>
    </row>
    <row r="90" spans="1:34" ht="12.75">
      <c r="A90" s="9">
        <v>35481</v>
      </c>
      <c r="B90" s="1">
        <f>9.94*35.31467</f>
        <v>351.0278198</v>
      </c>
      <c r="F90" s="1">
        <v>10</v>
      </c>
      <c r="G90" s="1">
        <v>10</v>
      </c>
      <c r="H90" s="1">
        <v>8.2</v>
      </c>
      <c r="J90" s="1">
        <v>140</v>
      </c>
      <c r="L90" s="1">
        <v>1200</v>
      </c>
      <c r="M90" s="1">
        <v>150</v>
      </c>
      <c r="N90" s="1">
        <v>200</v>
      </c>
      <c r="O90" s="1">
        <v>180</v>
      </c>
      <c r="P90" s="1">
        <v>250</v>
      </c>
      <c r="Q90" s="1">
        <v>4</v>
      </c>
      <c r="T90" s="1">
        <v>714</v>
      </c>
      <c r="AC90" s="1">
        <v>73</v>
      </c>
      <c r="AD90" s="11">
        <v>17</v>
      </c>
      <c r="AE90" s="1">
        <v>8.1</v>
      </c>
      <c r="AF90" s="1">
        <v>140</v>
      </c>
      <c r="AH90" s="1">
        <v>15</v>
      </c>
    </row>
    <row r="91" spans="1:30" ht="12.75">
      <c r="A91" s="9">
        <v>35482</v>
      </c>
      <c r="F91" s="1">
        <v>25</v>
      </c>
      <c r="L91" s="1">
        <v>1240</v>
      </c>
      <c r="AD91" s="11"/>
    </row>
    <row r="92" spans="1:30" ht="12.75">
      <c r="A92" s="9">
        <v>35485</v>
      </c>
      <c r="F92" s="1">
        <v>25</v>
      </c>
      <c r="L92" s="1">
        <v>1080</v>
      </c>
      <c r="AD92" s="11"/>
    </row>
    <row r="93" spans="1:30" ht="12.75">
      <c r="A93" s="9">
        <v>35487</v>
      </c>
      <c r="F93" s="1">
        <v>25</v>
      </c>
      <c r="L93" s="1">
        <v>1050</v>
      </c>
      <c r="AD93" s="11"/>
    </row>
    <row r="94" spans="1:30" ht="12.75">
      <c r="A94" s="9">
        <v>35488</v>
      </c>
      <c r="F94" s="1">
        <v>7.22</v>
      </c>
      <c r="G94" s="1">
        <v>10.3</v>
      </c>
      <c r="H94" s="1">
        <v>8.1</v>
      </c>
      <c r="J94" s="1">
        <v>320</v>
      </c>
      <c r="Q94" s="1">
        <v>3</v>
      </c>
      <c r="AD94" s="11"/>
    </row>
    <row r="95" spans="1:30" ht="12.75">
      <c r="A95" s="9">
        <v>35489</v>
      </c>
      <c r="F95" s="1">
        <v>25</v>
      </c>
      <c r="L95" s="1">
        <v>1110</v>
      </c>
      <c r="AD95" s="11"/>
    </row>
    <row r="96" spans="1:30" ht="12.75">
      <c r="A96" s="9">
        <v>35492</v>
      </c>
      <c r="F96" s="1">
        <v>25</v>
      </c>
      <c r="L96" s="1">
        <v>1010</v>
      </c>
      <c r="AD96" s="11"/>
    </row>
    <row r="97" spans="1:30" ht="12.75">
      <c r="A97" s="9">
        <v>35494</v>
      </c>
      <c r="F97" s="1">
        <v>25</v>
      </c>
      <c r="L97" s="1">
        <v>976</v>
      </c>
      <c r="AD97" s="11"/>
    </row>
    <row r="98" spans="1:30" ht="12.75">
      <c r="A98" s="9">
        <v>35495</v>
      </c>
      <c r="F98" s="1">
        <v>8.89</v>
      </c>
      <c r="G98" s="1">
        <v>10</v>
      </c>
      <c r="H98" s="1">
        <v>8.3</v>
      </c>
      <c r="J98" s="1">
        <v>180</v>
      </c>
      <c r="Q98" s="1">
        <v>3</v>
      </c>
      <c r="AD98" s="11"/>
    </row>
    <row r="99" spans="1:30" ht="12.75">
      <c r="A99" s="9">
        <v>35496</v>
      </c>
      <c r="F99" s="1">
        <v>25</v>
      </c>
      <c r="L99" s="1">
        <v>1020</v>
      </c>
      <c r="AD99" s="11"/>
    </row>
    <row r="100" spans="1:30" ht="12.75">
      <c r="A100" s="9">
        <v>35499</v>
      </c>
      <c r="F100" s="1">
        <v>25</v>
      </c>
      <c r="L100" s="1">
        <v>995</v>
      </c>
      <c r="AD100" s="11"/>
    </row>
    <row r="101" spans="1:30" ht="12.75">
      <c r="A101" s="9">
        <v>35501</v>
      </c>
      <c r="F101" s="1">
        <v>25</v>
      </c>
      <c r="L101" s="1">
        <v>947</v>
      </c>
      <c r="AD101" s="11"/>
    </row>
    <row r="102" spans="1:30" ht="12.75">
      <c r="A102" s="9">
        <v>35502</v>
      </c>
      <c r="F102" s="1">
        <v>14.4</v>
      </c>
      <c r="G102" s="1">
        <v>9</v>
      </c>
      <c r="H102" s="1">
        <v>7.9</v>
      </c>
      <c r="J102" s="1">
        <v>190</v>
      </c>
      <c r="Q102" s="1">
        <v>7</v>
      </c>
      <c r="AD102" s="11"/>
    </row>
    <row r="103" spans="1:30" ht="12.75">
      <c r="A103" s="9">
        <v>35503</v>
      </c>
      <c r="F103" s="1">
        <v>25</v>
      </c>
      <c r="L103" s="1">
        <v>960</v>
      </c>
      <c r="AD103" s="11"/>
    </row>
    <row r="104" spans="1:30" ht="12.75">
      <c r="A104" s="9">
        <v>35506</v>
      </c>
      <c r="F104" s="1">
        <v>25</v>
      </c>
      <c r="L104" s="1">
        <v>973</v>
      </c>
      <c r="Z104" s="1">
        <v>0.03</v>
      </c>
      <c r="AD104" s="11"/>
    </row>
    <row r="105" spans="1:30" ht="12.75">
      <c r="A105" s="9">
        <v>35508</v>
      </c>
      <c r="F105" s="1">
        <v>25</v>
      </c>
      <c r="L105" s="1">
        <v>1010</v>
      </c>
      <c r="AD105" s="11"/>
    </row>
    <row r="106" spans="1:34" ht="12.75">
      <c r="A106" s="9">
        <v>35509</v>
      </c>
      <c r="B106" s="1">
        <f>34.3*35.31467</f>
        <v>1211.2931809999998</v>
      </c>
      <c r="F106" s="1">
        <v>15</v>
      </c>
      <c r="G106" s="1">
        <v>8.8</v>
      </c>
      <c r="H106" s="1">
        <v>8</v>
      </c>
      <c r="J106" s="1">
        <v>230</v>
      </c>
      <c r="L106" s="1">
        <v>948</v>
      </c>
      <c r="M106" s="1">
        <v>86</v>
      </c>
      <c r="N106" s="1">
        <v>150</v>
      </c>
      <c r="O106" s="1">
        <v>150</v>
      </c>
      <c r="P106" s="1">
        <v>210</v>
      </c>
      <c r="Q106" s="1">
        <v>3</v>
      </c>
      <c r="T106" s="1">
        <v>532</v>
      </c>
      <c r="AC106" s="1">
        <v>60</v>
      </c>
      <c r="AD106" s="11">
        <v>14</v>
      </c>
      <c r="AE106" s="1">
        <v>6.2</v>
      </c>
      <c r="AF106" s="1">
        <v>110</v>
      </c>
      <c r="AH106" s="1">
        <v>14</v>
      </c>
    </row>
    <row r="107" spans="1:30" ht="12.75">
      <c r="A107" s="9">
        <v>35510</v>
      </c>
      <c r="F107" s="1">
        <v>25</v>
      </c>
      <c r="L107" s="1">
        <v>937</v>
      </c>
      <c r="AD107" s="11"/>
    </row>
    <row r="108" spans="1:30" ht="12.75">
      <c r="A108" s="9">
        <v>35513</v>
      </c>
      <c r="F108" s="1">
        <v>25</v>
      </c>
      <c r="L108" s="1">
        <v>1000</v>
      </c>
      <c r="AD108" s="11"/>
    </row>
    <row r="109" spans="1:30" ht="12.75">
      <c r="A109" s="9">
        <v>35515</v>
      </c>
      <c r="F109" s="1">
        <v>25</v>
      </c>
      <c r="L109" s="1">
        <v>909</v>
      </c>
      <c r="AD109" s="11"/>
    </row>
    <row r="110" spans="1:30" ht="12.75">
      <c r="A110" s="9">
        <v>35516</v>
      </c>
      <c r="F110" s="1">
        <v>13.3</v>
      </c>
      <c r="G110" s="1">
        <v>9</v>
      </c>
      <c r="H110" s="1">
        <v>8.1</v>
      </c>
      <c r="Q110" s="1">
        <v>2</v>
      </c>
      <c r="AD110" s="11"/>
    </row>
    <row r="111" spans="1:30" ht="12.75">
      <c r="A111" s="9">
        <v>35517</v>
      </c>
      <c r="F111" s="1">
        <v>25</v>
      </c>
      <c r="L111" s="1">
        <v>945</v>
      </c>
      <c r="AD111" s="11"/>
    </row>
    <row r="112" spans="1:30" ht="12.75">
      <c r="A112" s="9">
        <v>35520</v>
      </c>
      <c r="F112" s="1">
        <v>25</v>
      </c>
      <c r="L112" s="1">
        <v>973</v>
      </c>
      <c r="AD112" s="11"/>
    </row>
    <row r="113" spans="1:30" ht="12.75">
      <c r="A113" s="9">
        <v>35522</v>
      </c>
      <c r="F113" s="1">
        <v>25</v>
      </c>
      <c r="L113" s="1">
        <v>989</v>
      </c>
      <c r="AD113" s="11"/>
    </row>
    <row r="114" spans="1:30" ht="12.75">
      <c r="A114" s="9">
        <v>35523</v>
      </c>
      <c r="F114" s="1">
        <v>14.4</v>
      </c>
      <c r="G114" s="1">
        <v>9</v>
      </c>
      <c r="H114" s="1">
        <v>8.2</v>
      </c>
      <c r="J114" s="1">
        <v>110</v>
      </c>
      <c r="Q114" s="1">
        <v>2</v>
      </c>
      <c r="AD114" s="11"/>
    </row>
    <row r="115" spans="1:30" ht="12.75">
      <c r="A115" s="9">
        <v>35524</v>
      </c>
      <c r="F115" s="1">
        <v>25</v>
      </c>
      <c r="L115" s="1">
        <v>1010</v>
      </c>
      <c r="AD115" s="11"/>
    </row>
    <row r="116" spans="1:30" ht="12.75">
      <c r="A116" s="9">
        <v>35527</v>
      </c>
      <c r="F116" s="1">
        <v>25</v>
      </c>
      <c r="L116" s="1">
        <v>1110</v>
      </c>
      <c r="AD116" s="11"/>
    </row>
    <row r="117" spans="1:30" ht="12.75">
      <c r="A117" s="9">
        <v>35529</v>
      </c>
      <c r="F117" s="1">
        <v>25</v>
      </c>
      <c r="L117" s="1">
        <v>1080</v>
      </c>
      <c r="AD117" s="11"/>
    </row>
    <row r="118" spans="1:30" ht="12.75">
      <c r="A118" s="9">
        <v>35530</v>
      </c>
      <c r="F118" s="1">
        <v>14.4</v>
      </c>
      <c r="G118" s="1">
        <v>9</v>
      </c>
      <c r="H118" s="1">
        <v>8.1</v>
      </c>
      <c r="J118" s="1">
        <v>310</v>
      </c>
      <c r="Q118" s="1">
        <v>3</v>
      </c>
      <c r="AD118" s="11"/>
    </row>
    <row r="119" spans="1:30" ht="12.75">
      <c r="A119" s="9">
        <v>35531</v>
      </c>
      <c r="F119" s="1">
        <v>25</v>
      </c>
      <c r="L119" s="1">
        <v>1110</v>
      </c>
      <c r="AD119" s="11"/>
    </row>
    <row r="120" spans="1:30" ht="12.75">
      <c r="A120" s="9">
        <v>35534</v>
      </c>
      <c r="F120" s="1">
        <v>25</v>
      </c>
      <c r="L120" s="1">
        <v>1150</v>
      </c>
      <c r="AD120" s="11"/>
    </row>
    <row r="121" spans="1:30" ht="12.75">
      <c r="A121" s="9">
        <v>35536</v>
      </c>
      <c r="F121" s="1">
        <v>25</v>
      </c>
      <c r="L121" s="1">
        <v>1150</v>
      </c>
      <c r="AD121" s="11"/>
    </row>
    <row r="122" spans="1:34" ht="12.75">
      <c r="A122" s="9">
        <v>35537</v>
      </c>
      <c r="B122" s="1">
        <f>18.9*35.31467</f>
        <v>667.4472629999999</v>
      </c>
      <c r="F122" s="1">
        <v>16.1</v>
      </c>
      <c r="G122" s="1">
        <v>8.6</v>
      </c>
      <c r="H122" s="1">
        <v>8.1</v>
      </c>
      <c r="J122" s="1">
        <v>230</v>
      </c>
      <c r="L122" s="1">
        <v>1120</v>
      </c>
      <c r="M122" s="1">
        <v>110</v>
      </c>
      <c r="N122" s="1">
        <v>220</v>
      </c>
      <c r="O122" s="1">
        <v>180</v>
      </c>
      <c r="P122" s="1">
        <v>260</v>
      </c>
      <c r="Q122" s="1">
        <v>3</v>
      </c>
      <c r="T122" s="1">
        <v>687</v>
      </c>
      <c r="AC122" s="1">
        <v>76</v>
      </c>
      <c r="AD122" s="11">
        <v>17</v>
      </c>
      <c r="AE122" s="1">
        <v>7.4</v>
      </c>
      <c r="AF122" s="1">
        <v>140</v>
      </c>
      <c r="AH122" s="1">
        <v>16</v>
      </c>
    </row>
    <row r="123" spans="1:30" ht="12.75">
      <c r="A123" s="9">
        <v>35538</v>
      </c>
      <c r="F123" s="1">
        <v>25</v>
      </c>
      <c r="L123" s="1">
        <v>1160</v>
      </c>
      <c r="AD123" s="11"/>
    </row>
    <row r="124" spans="1:30" ht="12.75">
      <c r="A124" s="9">
        <v>35541</v>
      </c>
      <c r="F124" s="1">
        <v>25</v>
      </c>
      <c r="L124" s="1">
        <v>1140</v>
      </c>
      <c r="AD124" s="11"/>
    </row>
    <row r="125" spans="1:30" ht="12.75">
      <c r="A125" s="9">
        <v>35543</v>
      </c>
      <c r="F125" s="1">
        <v>25</v>
      </c>
      <c r="L125" s="1">
        <v>1190</v>
      </c>
      <c r="AD125" s="11"/>
    </row>
    <row r="126" spans="1:30" ht="12.75">
      <c r="A126" s="9">
        <v>35544</v>
      </c>
      <c r="F126" s="1">
        <v>15.6</v>
      </c>
      <c r="G126" s="1">
        <v>8.8</v>
      </c>
      <c r="H126" s="1">
        <v>8.1</v>
      </c>
      <c r="J126" s="1">
        <v>210</v>
      </c>
      <c r="Q126" s="1">
        <v>2</v>
      </c>
      <c r="AD126" s="11"/>
    </row>
    <row r="127" spans="1:30" ht="12.75">
      <c r="A127" s="9">
        <v>35545</v>
      </c>
      <c r="F127" s="1">
        <v>25</v>
      </c>
      <c r="L127" s="1">
        <v>1240</v>
      </c>
      <c r="AD127" s="11"/>
    </row>
    <row r="128" spans="1:30" ht="12.75">
      <c r="A128" s="9">
        <v>35548</v>
      </c>
      <c r="F128" s="1">
        <v>25</v>
      </c>
      <c r="L128" s="1">
        <v>1060</v>
      </c>
      <c r="AD128" s="11"/>
    </row>
    <row r="129" spans="1:30" ht="12.75">
      <c r="A129" s="9">
        <v>35550</v>
      </c>
      <c r="F129" s="1">
        <v>25</v>
      </c>
      <c r="L129" s="1">
        <v>1160</v>
      </c>
      <c r="AD129" s="11"/>
    </row>
    <row r="130" spans="1:30" ht="12.75">
      <c r="A130" s="9">
        <v>35551</v>
      </c>
      <c r="F130" s="1">
        <v>16.7</v>
      </c>
      <c r="G130" s="1">
        <v>8.6</v>
      </c>
      <c r="H130" s="1">
        <v>8.1</v>
      </c>
      <c r="J130" s="1">
        <v>140</v>
      </c>
      <c r="Q130" s="1">
        <v>3</v>
      </c>
      <c r="AD130" s="11"/>
    </row>
    <row r="131" spans="1:30" ht="12.75">
      <c r="A131" s="9">
        <v>35552</v>
      </c>
      <c r="F131" s="1">
        <v>25</v>
      </c>
      <c r="L131" s="1">
        <v>1190</v>
      </c>
      <c r="AD131" s="11"/>
    </row>
    <row r="132" spans="1:30" ht="12.75">
      <c r="A132" s="9">
        <v>35555</v>
      </c>
      <c r="F132" s="1">
        <v>25</v>
      </c>
      <c r="L132" s="1">
        <v>1200</v>
      </c>
      <c r="AD132" s="11"/>
    </row>
    <row r="133" spans="1:30" ht="12.75">
      <c r="A133" s="9">
        <v>35557</v>
      </c>
      <c r="F133" s="1">
        <v>25</v>
      </c>
      <c r="L133" s="1">
        <v>1050</v>
      </c>
      <c r="AD133" s="11"/>
    </row>
    <row r="134" spans="1:30" ht="12.75">
      <c r="A134" s="9">
        <v>35558</v>
      </c>
      <c r="F134" s="1">
        <v>20</v>
      </c>
      <c r="G134" s="1">
        <v>8.1</v>
      </c>
      <c r="H134" s="1">
        <v>8.1</v>
      </c>
      <c r="J134" s="1">
        <v>990</v>
      </c>
      <c r="Q134" s="1">
        <v>2</v>
      </c>
      <c r="AD134" s="11"/>
    </row>
    <row r="135" spans="1:30" ht="12.75">
      <c r="A135" s="9">
        <v>35559</v>
      </c>
      <c r="F135" s="1">
        <v>25</v>
      </c>
      <c r="L135" s="1">
        <v>1080</v>
      </c>
      <c r="AD135" s="11"/>
    </row>
    <row r="136" spans="1:30" ht="12.75">
      <c r="A136" s="9">
        <v>35566</v>
      </c>
      <c r="F136" s="1">
        <v>25</v>
      </c>
      <c r="L136" s="1">
        <v>1340</v>
      </c>
      <c r="AD136" s="11"/>
    </row>
    <row r="137" spans="1:30" ht="12.75">
      <c r="A137" s="9">
        <v>35569</v>
      </c>
      <c r="F137" s="1">
        <v>25</v>
      </c>
      <c r="L137" s="1">
        <v>1330</v>
      </c>
      <c r="AD137" s="11"/>
    </row>
    <row r="138" spans="1:30" ht="12.75">
      <c r="A138" s="9">
        <v>35571</v>
      </c>
      <c r="F138" s="1">
        <v>25</v>
      </c>
      <c r="L138" s="1">
        <v>1320</v>
      </c>
      <c r="AD138" s="11"/>
    </row>
    <row r="139" spans="1:30" ht="12.75">
      <c r="A139" s="9">
        <v>35572</v>
      </c>
      <c r="F139" s="1">
        <v>20</v>
      </c>
      <c r="G139" s="1">
        <v>7.9</v>
      </c>
      <c r="H139" s="1">
        <v>8</v>
      </c>
      <c r="J139" s="1">
        <v>830</v>
      </c>
      <c r="Q139" s="1">
        <v>5</v>
      </c>
      <c r="AD139" s="11"/>
    </row>
    <row r="140" spans="1:30" ht="12.75">
      <c r="A140" s="9">
        <v>35573</v>
      </c>
      <c r="F140" s="1">
        <v>25</v>
      </c>
      <c r="L140" s="1">
        <v>1320</v>
      </c>
      <c r="AD140" s="11"/>
    </row>
    <row r="141" spans="1:30" ht="12.75">
      <c r="A141" s="9">
        <v>35577</v>
      </c>
      <c r="F141" s="1">
        <v>25</v>
      </c>
      <c r="L141" s="1">
        <v>1390</v>
      </c>
      <c r="AD141" s="11"/>
    </row>
    <row r="142" spans="1:30" ht="12.75">
      <c r="A142" s="9">
        <v>35579</v>
      </c>
      <c r="F142" s="1">
        <v>21.7</v>
      </c>
      <c r="G142" s="1">
        <v>7.6</v>
      </c>
      <c r="H142" s="1">
        <v>8.2</v>
      </c>
      <c r="J142" s="1">
        <v>220</v>
      </c>
      <c r="Q142" s="1">
        <v>3</v>
      </c>
      <c r="AD142" s="11"/>
    </row>
    <row r="143" spans="1:30" ht="12.75">
      <c r="A143" s="9">
        <v>35583</v>
      </c>
      <c r="F143" s="1">
        <v>25</v>
      </c>
      <c r="L143" s="1">
        <v>1140</v>
      </c>
      <c r="AD143" s="11"/>
    </row>
    <row r="144" spans="1:30" ht="12.75">
      <c r="A144" s="9">
        <v>35585</v>
      </c>
      <c r="F144" s="1">
        <v>25</v>
      </c>
      <c r="L144" s="1">
        <v>1030</v>
      </c>
      <c r="AD144" s="11"/>
    </row>
    <row r="145" spans="1:30" ht="12.75">
      <c r="A145" s="9">
        <v>35586</v>
      </c>
      <c r="F145" s="1">
        <v>22.8</v>
      </c>
      <c r="G145" s="1">
        <v>7.6</v>
      </c>
      <c r="H145" s="1">
        <v>8.2</v>
      </c>
      <c r="J145" s="1">
        <v>190</v>
      </c>
      <c r="Q145" s="1">
        <v>5</v>
      </c>
      <c r="Z145" s="1">
        <v>0.03</v>
      </c>
      <c r="AD145" s="11"/>
    </row>
    <row r="146" spans="1:30" ht="12.75">
      <c r="A146" s="9">
        <v>35587</v>
      </c>
      <c r="F146" s="1">
        <v>25</v>
      </c>
      <c r="L146" s="1">
        <v>1080</v>
      </c>
      <c r="AD146" s="11"/>
    </row>
    <row r="147" spans="1:30" ht="12.75">
      <c r="A147" s="9">
        <v>35590</v>
      </c>
      <c r="F147" s="1">
        <v>25</v>
      </c>
      <c r="L147" s="1">
        <v>902</v>
      </c>
      <c r="AD147" s="11"/>
    </row>
    <row r="148" spans="1:30" ht="12.75">
      <c r="A148" s="9">
        <v>35592</v>
      </c>
      <c r="F148" s="1">
        <v>25</v>
      </c>
      <c r="L148" s="1">
        <v>952</v>
      </c>
      <c r="AD148" s="11"/>
    </row>
    <row r="149" spans="1:30" ht="12.75">
      <c r="A149" s="9">
        <v>35593</v>
      </c>
      <c r="F149" s="1">
        <v>23.3</v>
      </c>
      <c r="G149" s="1">
        <v>7.4</v>
      </c>
      <c r="H149" s="1">
        <v>8</v>
      </c>
      <c r="J149" s="1">
        <v>200</v>
      </c>
      <c r="Q149" s="1">
        <v>2</v>
      </c>
      <c r="AD149" s="11"/>
    </row>
    <row r="150" spans="1:30" ht="12.75">
      <c r="A150" s="9">
        <v>35594</v>
      </c>
      <c r="F150" s="1">
        <v>25</v>
      </c>
      <c r="L150" s="1">
        <v>1030</v>
      </c>
      <c r="AD150" s="11"/>
    </row>
    <row r="151" spans="1:30" ht="12.75">
      <c r="A151" s="9">
        <v>35597</v>
      </c>
      <c r="F151" s="1">
        <v>25</v>
      </c>
      <c r="L151" s="1">
        <v>936</v>
      </c>
      <c r="AD151" s="11"/>
    </row>
    <row r="152" spans="1:30" ht="12.75">
      <c r="A152" s="9">
        <v>35599</v>
      </c>
      <c r="F152" s="1">
        <v>25</v>
      </c>
      <c r="L152" s="1">
        <v>937</v>
      </c>
      <c r="AD152" s="11"/>
    </row>
    <row r="153" spans="1:30" ht="12.75">
      <c r="A153" s="9">
        <v>35600</v>
      </c>
      <c r="F153" s="1">
        <v>23.9</v>
      </c>
      <c r="G153" s="1">
        <v>7.4</v>
      </c>
      <c r="H153" s="1">
        <v>8.3</v>
      </c>
      <c r="J153" s="1">
        <v>580</v>
      </c>
      <c r="Q153" s="1">
        <v>5</v>
      </c>
      <c r="AD153" s="11"/>
    </row>
    <row r="154" spans="1:30" ht="12.75">
      <c r="A154" s="9">
        <v>35601</v>
      </c>
      <c r="F154" s="1">
        <v>25</v>
      </c>
      <c r="L154" s="1">
        <v>1020</v>
      </c>
      <c r="AD154" s="11"/>
    </row>
    <row r="155" spans="1:30" ht="12.75">
      <c r="A155" s="9">
        <v>35604</v>
      </c>
      <c r="F155" s="1">
        <v>25</v>
      </c>
      <c r="L155" s="1">
        <v>1010</v>
      </c>
      <c r="AD155" s="11"/>
    </row>
    <row r="156" spans="1:30" ht="12.75">
      <c r="A156" s="9">
        <v>35606</v>
      </c>
      <c r="F156" s="1">
        <v>25</v>
      </c>
      <c r="L156" s="1">
        <v>1050</v>
      </c>
      <c r="AD156" s="11"/>
    </row>
    <row r="157" spans="1:30" ht="12.75">
      <c r="A157" s="9">
        <v>35607</v>
      </c>
      <c r="F157" s="1">
        <v>22.8</v>
      </c>
      <c r="G157" s="1">
        <v>7.6</v>
      </c>
      <c r="H157" s="1">
        <v>8</v>
      </c>
      <c r="J157" s="1">
        <v>220</v>
      </c>
      <c r="Q157" s="1">
        <v>3</v>
      </c>
      <c r="AD157" s="11"/>
    </row>
    <row r="158" spans="1:30" ht="12.75">
      <c r="A158" s="9">
        <v>35608</v>
      </c>
      <c r="F158" s="1">
        <v>25</v>
      </c>
      <c r="L158" s="1">
        <v>976</v>
      </c>
      <c r="AD158" s="11"/>
    </row>
    <row r="159" spans="1:30" ht="12.75">
      <c r="A159" s="9">
        <v>35611</v>
      </c>
      <c r="F159" s="1">
        <v>25</v>
      </c>
      <c r="L159" s="1">
        <v>963</v>
      </c>
      <c r="AD159" s="11"/>
    </row>
    <row r="160" spans="1:30" ht="12.75">
      <c r="A160" s="9">
        <v>35613</v>
      </c>
      <c r="F160" s="1">
        <v>25</v>
      </c>
      <c r="L160" s="1">
        <v>984</v>
      </c>
      <c r="AD160" s="11"/>
    </row>
    <row r="161" spans="1:30" ht="12.75">
      <c r="A161" s="9">
        <v>35614</v>
      </c>
      <c r="F161" s="1">
        <v>24.4</v>
      </c>
      <c r="G161" s="1">
        <v>7.3</v>
      </c>
      <c r="H161" s="1">
        <v>8.2</v>
      </c>
      <c r="J161" s="1">
        <v>200</v>
      </c>
      <c r="Q161" s="1">
        <v>3</v>
      </c>
      <c r="AD161" s="11"/>
    </row>
    <row r="162" spans="1:30" ht="12.75">
      <c r="A162" s="9">
        <v>35618</v>
      </c>
      <c r="F162" s="1">
        <v>25</v>
      </c>
      <c r="L162" s="1">
        <v>985</v>
      </c>
      <c r="AD162" s="11"/>
    </row>
    <row r="163" spans="1:30" ht="12.75">
      <c r="A163" s="9">
        <v>35620</v>
      </c>
      <c r="F163" s="1">
        <v>25</v>
      </c>
      <c r="L163" s="1">
        <v>1040</v>
      </c>
      <c r="AD163" s="11"/>
    </row>
    <row r="164" spans="1:30" ht="12.75">
      <c r="A164" s="9">
        <v>35621</v>
      </c>
      <c r="F164" s="1">
        <v>24.4</v>
      </c>
      <c r="G164" s="1">
        <v>7.3</v>
      </c>
      <c r="H164" s="1">
        <v>8</v>
      </c>
      <c r="J164" s="1">
        <v>580</v>
      </c>
      <c r="Q164" s="1">
        <v>5</v>
      </c>
      <c r="AD164" s="11"/>
    </row>
    <row r="165" spans="1:30" ht="12.75">
      <c r="A165" s="9">
        <v>35622</v>
      </c>
      <c r="F165" s="1">
        <v>25</v>
      </c>
      <c r="L165" s="1">
        <v>1240</v>
      </c>
      <c r="AD165" s="11"/>
    </row>
    <row r="166" spans="1:30" ht="12.75">
      <c r="A166" s="9">
        <v>35625</v>
      </c>
      <c r="F166" s="1">
        <v>25</v>
      </c>
      <c r="L166" s="1">
        <v>1320</v>
      </c>
      <c r="AD166" s="11"/>
    </row>
    <row r="167" spans="1:30" ht="12.75">
      <c r="A167" s="9">
        <v>35627</v>
      </c>
      <c r="F167" s="1">
        <v>25</v>
      </c>
      <c r="L167" s="1">
        <v>1250</v>
      </c>
      <c r="AD167" s="11"/>
    </row>
    <row r="168" spans="1:34" ht="12.75">
      <c r="A168" s="9">
        <v>35628</v>
      </c>
      <c r="B168" s="1">
        <f>32*35.31467</f>
        <v>1130.06944</v>
      </c>
      <c r="F168" s="1">
        <v>25</v>
      </c>
      <c r="G168" s="1">
        <v>7.3</v>
      </c>
      <c r="H168" s="1">
        <v>8.1</v>
      </c>
      <c r="J168" s="1">
        <v>220</v>
      </c>
      <c r="L168" s="1">
        <v>1050</v>
      </c>
      <c r="M168" s="1">
        <v>88</v>
      </c>
      <c r="N168" s="1">
        <v>200</v>
      </c>
      <c r="O168" s="1">
        <v>160</v>
      </c>
      <c r="P168" s="1">
        <v>230</v>
      </c>
      <c r="Q168" s="1">
        <v>3</v>
      </c>
      <c r="T168" s="1">
        <v>613</v>
      </c>
      <c r="AC168" s="1">
        <v>68</v>
      </c>
      <c r="AD168" s="11">
        <v>15</v>
      </c>
      <c r="AE168" s="1">
        <v>7.1</v>
      </c>
      <c r="AF168" s="1">
        <v>126</v>
      </c>
      <c r="AH168" s="1">
        <v>14</v>
      </c>
    </row>
    <row r="169" spans="1:30" ht="12.75">
      <c r="A169" s="9">
        <v>35629</v>
      </c>
      <c r="F169" s="1">
        <v>25</v>
      </c>
      <c r="L169" s="1">
        <v>1260</v>
      </c>
      <c r="AD169" s="11"/>
    </row>
    <row r="170" spans="1:30" ht="12.75">
      <c r="A170" s="9">
        <v>35632</v>
      </c>
      <c r="F170" s="1">
        <v>25</v>
      </c>
      <c r="L170" s="1">
        <v>1200</v>
      </c>
      <c r="AD170" s="11"/>
    </row>
    <row r="171" spans="1:30" ht="12.75">
      <c r="A171" s="9">
        <v>35634</v>
      </c>
      <c r="F171" s="1">
        <v>25</v>
      </c>
      <c r="L171" s="1">
        <v>1060</v>
      </c>
      <c r="AD171" s="11"/>
    </row>
    <row r="172" spans="1:30" ht="12.75">
      <c r="A172" s="9">
        <v>35635</v>
      </c>
      <c r="F172" s="1">
        <v>26.1</v>
      </c>
      <c r="G172" s="1">
        <v>7.2</v>
      </c>
      <c r="H172" s="1">
        <v>8.1</v>
      </c>
      <c r="J172" s="1">
        <v>430</v>
      </c>
      <c r="Q172" s="1">
        <v>4</v>
      </c>
      <c r="AD172" s="11"/>
    </row>
    <row r="173" spans="1:30" ht="12.75">
      <c r="A173" s="9">
        <v>35636</v>
      </c>
      <c r="F173" s="1">
        <v>25</v>
      </c>
      <c r="L173" s="1">
        <v>1220</v>
      </c>
      <c r="AD173" s="11"/>
    </row>
    <row r="174" spans="1:30" ht="12.75">
      <c r="A174" s="9">
        <v>35639</v>
      </c>
      <c r="F174" s="1">
        <v>25</v>
      </c>
      <c r="L174" s="1">
        <v>1110</v>
      </c>
      <c r="AD174" s="11"/>
    </row>
    <row r="175" spans="1:30" ht="12.75">
      <c r="A175" s="9">
        <v>35641</v>
      </c>
      <c r="F175" s="1">
        <v>25</v>
      </c>
      <c r="L175" s="1">
        <v>1180</v>
      </c>
      <c r="AD175" s="11"/>
    </row>
    <row r="176" spans="1:30" ht="12.75">
      <c r="A176" s="9">
        <v>35642</v>
      </c>
      <c r="F176" s="1">
        <v>25.6</v>
      </c>
      <c r="G176" s="1">
        <v>7.2</v>
      </c>
      <c r="H176" s="1">
        <v>7.8</v>
      </c>
      <c r="J176" s="1">
        <v>120</v>
      </c>
      <c r="Q176" s="1">
        <v>3</v>
      </c>
      <c r="AD176" s="11"/>
    </row>
    <row r="177" spans="1:30" ht="12.75">
      <c r="A177" s="9">
        <v>35643</v>
      </c>
      <c r="F177" s="1">
        <v>25</v>
      </c>
      <c r="L177" s="1">
        <v>1090</v>
      </c>
      <c r="AD177" s="11"/>
    </row>
    <row r="178" spans="1:30" ht="12.75">
      <c r="A178" s="9">
        <v>35646</v>
      </c>
      <c r="F178" s="1">
        <v>25</v>
      </c>
      <c r="L178" s="1">
        <v>1540</v>
      </c>
      <c r="AD178" s="11"/>
    </row>
    <row r="179" spans="1:30" ht="12.75">
      <c r="A179" s="9">
        <v>35648</v>
      </c>
      <c r="F179" s="1">
        <v>25</v>
      </c>
      <c r="L179" s="1">
        <v>1510</v>
      </c>
      <c r="AD179" s="11"/>
    </row>
    <row r="180" spans="1:30" ht="12.75">
      <c r="A180" s="9">
        <v>35649</v>
      </c>
      <c r="F180" s="1">
        <v>24.4</v>
      </c>
      <c r="G180" s="1">
        <v>7.4</v>
      </c>
      <c r="H180" s="1">
        <v>8</v>
      </c>
      <c r="J180" s="1">
        <v>600</v>
      </c>
      <c r="Q180" s="1">
        <v>4</v>
      </c>
      <c r="AD180" s="11"/>
    </row>
    <row r="181" spans="1:30" ht="12.75">
      <c r="A181" s="9">
        <v>35650</v>
      </c>
      <c r="F181" s="1">
        <v>25</v>
      </c>
      <c r="L181" s="1">
        <v>1220</v>
      </c>
      <c r="AD181" s="11"/>
    </row>
    <row r="182" spans="1:30" ht="12.75">
      <c r="A182" s="9">
        <v>35653</v>
      </c>
      <c r="F182" s="1">
        <v>25</v>
      </c>
      <c r="L182" s="1">
        <v>1320</v>
      </c>
      <c r="AD182" s="11"/>
    </row>
    <row r="183" spans="1:30" ht="12.75">
      <c r="A183" s="9">
        <v>35655</v>
      </c>
      <c r="F183" s="1">
        <v>25</v>
      </c>
      <c r="L183" s="1">
        <v>1380</v>
      </c>
      <c r="AD183" s="11"/>
    </row>
    <row r="184" spans="1:30" ht="12.75">
      <c r="A184" s="9">
        <v>35656</v>
      </c>
      <c r="F184" s="1">
        <v>24.4</v>
      </c>
      <c r="G184" s="1">
        <v>7.3</v>
      </c>
      <c r="H184" s="1">
        <v>8.1</v>
      </c>
      <c r="J184" s="1">
        <v>880</v>
      </c>
      <c r="Q184" s="1">
        <v>4</v>
      </c>
      <c r="AD184" s="11"/>
    </row>
    <row r="185" spans="1:30" ht="12.75">
      <c r="A185" s="9">
        <v>35660</v>
      </c>
      <c r="F185" s="1">
        <v>25</v>
      </c>
      <c r="L185" s="1">
        <v>1290</v>
      </c>
      <c r="AD185" s="11"/>
    </row>
    <row r="186" spans="1:30" ht="12.75">
      <c r="A186" s="9">
        <v>35661</v>
      </c>
      <c r="F186" s="1">
        <v>25</v>
      </c>
      <c r="L186" s="1">
        <v>1270</v>
      </c>
      <c r="AD186" s="11"/>
    </row>
    <row r="187" spans="1:30" ht="12.75">
      <c r="A187" s="9">
        <v>35662</v>
      </c>
      <c r="F187" s="1">
        <v>25</v>
      </c>
      <c r="L187" s="1">
        <v>1240</v>
      </c>
      <c r="AD187" s="11"/>
    </row>
    <row r="188" spans="1:30" ht="12.75">
      <c r="A188" s="9">
        <v>35663</v>
      </c>
      <c r="F188" s="1">
        <v>25.6</v>
      </c>
      <c r="G188" s="1">
        <v>7.2</v>
      </c>
      <c r="H188" s="1">
        <v>7.8</v>
      </c>
      <c r="J188" s="1">
        <v>240</v>
      </c>
      <c r="Q188" s="1">
        <v>3</v>
      </c>
      <c r="AD188" s="11"/>
    </row>
    <row r="189" spans="1:30" ht="12.75">
      <c r="A189" s="9">
        <v>35664</v>
      </c>
      <c r="F189" s="1">
        <v>25</v>
      </c>
      <c r="L189" s="1">
        <v>1170</v>
      </c>
      <c r="AD189" s="11"/>
    </row>
    <row r="190" spans="1:30" ht="12.75">
      <c r="A190" s="9">
        <v>35667</v>
      </c>
      <c r="F190" s="1">
        <v>25</v>
      </c>
      <c r="L190" s="1">
        <v>1170</v>
      </c>
      <c r="AD190" s="11"/>
    </row>
    <row r="191" spans="1:30" ht="12.75">
      <c r="A191" s="9">
        <v>35669</v>
      </c>
      <c r="F191" s="1">
        <v>25</v>
      </c>
      <c r="L191" s="1">
        <v>1160</v>
      </c>
      <c r="AD191" s="11"/>
    </row>
    <row r="192" spans="1:30" ht="12.75">
      <c r="A192" s="9">
        <v>35670</v>
      </c>
      <c r="F192" s="1">
        <v>25</v>
      </c>
      <c r="G192" s="1">
        <v>7.3</v>
      </c>
      <c r="H192" s="1">
        <v>7.9</v>
      </c>
      <c r="J192" s="1">
        <v>500</v>
      </c>
      <c r="Q192" s="1">
        <v>5</v>
      </c>
      <c r="AD192" s="11"/>
    </row>
    <row r="193" spans="1:30" ht="12.75">
      <c r="A193" s="9">
        <v>35671</v>
      </c>
      <c r="G193" s="1">
        <v>25</v>
      </c>
      <c r="L193" s="1">
        <v>1180</v>
      </c>
      <c r="AD193" s="11"/>
    </row>
    <row r="194" spans="1:30" ht="12.75">
      <c r="A194" s="9">
        <v>35675</v>
      </c>
      <c r="F194" s="1">
        <v>25</v>
      </c>
      <c r="L194" s="1">
        <v>1200</v>
      </c>
      <c r="AD194" s="11"/>
    </row>
    <row r="195" spans="1:30" ht="12.75">
      <c r="A195" s="9">
        <v>35676</v>
      </c>
      <c r="F195" s="1">
        <v>25</v>
      </c>
      <c r="L195" s="1">
        <v>1200</v>
      </c>
      <c r="AD195" s="11"/>
    </row>
    <row r="196" spans="1:30" ht="12.75">
      <c r="A196" s="9">
        <v>35677</v>
      </c>
      <c r="F196" s="1">
        <v>22.8</v>
      </c>
      <c r="G196" s="1">
        <v>7.6</v>
      </c>
      <c r="H196" s="1">
        <v>7.8</v>
      </c>
      <c r="J196" s="1">
        <v>430</v>
      </c>
      <c r="Q196" s="1">
        <v>3</v>
      </c>
      <c r="AD196" s="11"/>
    </row>
    <row r="197" spans="1:30" ht="12.75">
      <c r="A197" s="9">
        <v>35678</v>
      </c>
      <c r="F197" s="1">
        <v>25</v>
      </c>
      <c r="L197" s="1">
        <v>1530</v>
      </c>
      <c r="AD197" s="11"/>
    </row>
    <row r="198" spans="1:30" ht="12.75">
      <c r="A198" s="9">
        <v>35681</v>
      </c>
      <c r="F198" s="1">
        <v>25</v>
      </c>
      <c r="L198" s="1">
        <v>1430</v>
      </c>
      <c r="AD198" s="11"/>
    </row>
    <row r="199" spans="1:30" ht="12.75">
      <c r="A199" s="9">
        <v>35683</v>
      </c>
      <c r="F199" s="1">
        <v>25</v>
      </c>
      <c r="L199" s="1">
        <v>1390</v>
      </c>
      <c r="AD199" s="11"/>
    </row>
    <row r="200" spans="1:30" ht="12.75">
      <c r="A200" s="9">
        <v>35684</v>
      </c>
      <c r="F200" s="1">
        <v>23.9</v>
      </c>
      <c r="G200" s="1">
        <v>7.4</v>
      </c>
      <c r="H200" s="1">
        <v>7.9</v>
      </c>
      <c r="Q200" s="1">
        <v>6</v>
      </c>
      <c r="AD200" s="11"/>
    </row>
    <row r="201" spans="1:30" ht="12.75">
      <c r="A201" s="9">
        <v>35685</v>
      </c>
      <c r="F201" s="1">
        <v>25</v>
      </c>
      <c r="L201" s="1">
        <v>1370</v>
      </c>
      <c r="AD201" s="11"/>
    </row>
    <row r="202" spans="1:30" ht="12.75">
      <c r="A202" s="9">
        <v>35688</v>
      </c>
      <c r="F202" s="1">
        <v>25</v>
      </c>
      <c r="L202" s="1">
        <v>1350</v>
      </c>
      <c r="AD202" s="11"/>
    </row>
    <row r="203" spans="1:30" ht="12.75">
      <c r="A203" s="9">
        <v>35690</v>
      </c>
      <c r="F203" s="1">
        <v>25</v>
      </c>
      <c r="L203" s="1">
        <v>1380</v>
      </c>
      <c r="AD203" s="11"/>
    </row>
    <row r="204" spans="1:30" ht="12.75">
      <c r="A204" s="9">
        <v>35691</v>
      </c>
      <c r="F204" s="1">
        <v>25</v>
      </c>
      <c r="G204" s="1">
        <v>9.7</v>
      </c>
      <c r="H204" s="1">
        <v>7.8</v>
      </c>
      <c r="J204" s="1">
        <v>1160</v>
      </c>
      <c r="Q204" s="1">
        <v>3</v>
      </c>
      <c r="AD204" s="11"/>
    </row>
    <row r="205" spans="1:30" ht="12.75">
      <c r="A205" s="9">
        <v>35692</v>
      </c>
      <c r="F205" s="1">
        <v>25</v>
      </c>
      <c r="L205" s="1">
        <v>1020</v>
      </c>
      <c r="AD205" s="11"/>
    </row>
    <row r="206" spans="1:30" ht="12.75">
      <c r="A206" s="9">
        <v>35695</v>
      </c>
      <c r="F206" s="1">
        <v>25</v>
      </c>
      <c r="L206" s="1">
        <v>1020</v>
      </c>
      <c r="AD206" s="11"/>
    </row>
    <row r="207" spans="1:30" ht="12.75">
      <c r="A207" s="9">
        <v>35697</v>
      </c>
      <c r="F207" s="1">
        <v>25</v>
      </c>
      <c r="L207" s="1">
        <v>1270</v>
      </c>
      <c r="AD207" s="11"/>
    </row>
    <row r="208" spans="1:34" ht="12.75">
      <c r="A208" s="9">
        <v>35698</v>
      </c>
      <c r="B208" s="1">
        <f>14.3*35.31467</f>
        <v>504.99978100000004</v>
      </c>
      <c r="F208" s="1">
        <v>19.4</v>
      </c>
      <c r="G208" s="1">
        <v>8.1</v>
      </c>
      <c r="H208" s="1">
        <v>7.9</v>
      </c>
      <c r="J208" s="1">
        <v>570</v>
      </c>
      <c r="L208" s="1">
        <v>1090</v>
      </c>
      <c r="M208" s="1">
        <v>97</v>
      </c>
      <c r="N208" s="1">
        <v>220</v>
      </c>
      <c r="O208" s="1">
        <v>160</v>
      </c>
      <c r="P208" s="1">
        <v>230</v>
      </c>
      <c r="Q208" s="1">
        <v>2</v>
      </c>
      <c r="T208" s="1">
        <v>634</v>
      </c>
      <c r="AC208" s="1">
        <v>68</v>
      </c>
      <c r="AD208" s="11">
        <v>14</v>
      </c>
      <c r="AE208" s="1">
        <v>6.2</v>
      </c>
      <c r="AF208" s="1">
        <v>114</v>
      </c>
      <c r="AH208" s="1">
        <v>20</v>
      </c>
    </row>
    <row r="209" spans="1:30" ht="12.75">
      <c r="A209" s="9">
        <v>35699</v>
      </c>
      <c r="F209" s="1">
        <v>25</v>
      </c>
      <c r="L209" s="1">
        <v>1280</v>
      </c>
      <c r="AD209" s="11"/>
    </row>
    <row r="210" spans="1:30" ht="12.75">
      <c r="A210" s="9">
        <v>35702</v>
      </c>
      <c r="F210" s="1">
        <v>25</v>
      </c>
      <c r="L210" s="1">
        <v>1280</v>
      </c>
      <c r="AD210" s="11"/>
    </row>
    <row r="211" spans="1:30" ht="12.75">
      <c r="A211" s="9">
        <v>35704</v>
      </c>
      <c r="F211" s="1">
        <v>25</v>
      </c>
      <c r="L211" s="1">
        <v>1280</v>
      </c>
      <c r="AD211" s="11"/>
    </row>
    <row r="212" spans="1:30" ht="12.75">
      <c r="A212" s="9">
        <v>35705</v>
      </c>
      <c r="F212" s="1">
        <v>21.7</v>
      </c>
      <c r="G212" s="1">
        <v>7.7</v>
      </c>
      <c r="H212" s="1">
        <v>7.8</v>
      </c>
      <c r="J212" s="1">
        <v>650</v>
      </c>
      <c r="Q212" s="1">
        <v>4</v>
      </c>
      <c r="AD212" s="11"/>
    </row>
    <row r="213" spans="1:30" ht="12.75">
      <c r="A213" s="9">
        <v>35706</v>
      </c>
      <c r="F213" s="1">
        <v>25</v>
      </c>
      <c r="L213" s="1">
        <v>1460</v>
      </c>
      <c r="AD213" s="11"/>
    </row>
    <row r="214" spans="1:30" ht="12.75">
      <c r="A214" s="9">
        <v>35708</v>
      </c>
      <c r="F214" s="1">
        <v>25</v>
      </c>
      <c r="L214" s="1">
        <v>1470</v>
      </c>
      <c r="AD214" s="11"/>
    </row>
    <row r="215" spans="1:30" ht="12.75">
      <c r="A215" s="9">
        <v>35711</v>
      </c>
      <c r="F215" s="1">
        <v>25</v>
      </c>
      <c r="L215" s="1">
        <v>1470</v>
      </c>
      <c r="AD215" s="11"/>
    </row>
    <row r="216" spans="1:30" ht="12.75">
      <c r="A216" s="9">
        <v>35712</v>
      </c>
      <c r="F216" s="1">
        <v>18.3</v>
      </c>
      <c r="G216" s="1">
        <v>7.7</v>
      </c>
      <c r="H216" s="1">
        <v>8</v>
      </c>
      <c r="J216" s="1">
        <v>690</v>
      </c>
      <c r="Q216" s="1">
        <v>2</v>
      </c>
      <c r="AD216" s="11"/>
    </row>
    <row r="217" spans="1:30" ht="12.75">
      <c r="A217" s="9">
        <v>35713</v>
      </c>
      <c r="F217" s="1">
        <v>25</v>
      </c>
      <c r="L217" s="1">
        <v>1480</v>
      </c>
      <c r="AD217" s="11"/>
    </row>
    <row r="218" spans="1:30" ht="12.75">
      <c r="A218" s="9">
        <v>35715</v>
      </c>
      <c r="F218" s="1">
        <v>25</v>
      </c>
      <c r="L218" s="1">
        <v>1480</v>
      </c>
      <c r="AD218" s="11"/>
    </row>
    <row r="219" spans="1:30" ht="12.75">
      <c r="A219" s="9">
        <v>35718</v>
      </c>
      <c r="F219" s="1">
        <v>25</v>
      </c>
      <c r="L219" s="1">
        <v>1480</v>
      </c>
      <c r="AD219" s="11"/>
    </row>
    <row r="220" spans="1:30" ht="12.75">
      <c r="A220" s="9">
        <v>35719</v>
      </c>
      <c r="F220" s="1">
        <v>13.9</v>
      </c>
      <c r="G220" s="1">
        <v>9</v>
      </c>
      <c r="H220" s="1">
        <v>7.9</v>
      </c>
      <c r="J220" s="1">
        <v>830</v>
      </c>
      <c r="Q220" s="1">
        <v>4</v>
      </c>
      <c r="AD220" s="11"/>
    </row>
    <row r="221" spans="1:30" ht="12.75">
      <c r="A221" s="9">
        <v>35720</v>
      </c>
      <c r="F221" s="1">
        <v>25</v>
      </c>
      <c r="L221" s="1">
        <v>1500</v>
      </c>
      <c r="AD221" s="11"/>
    </row>
    <row r="222" spans="1:30" ht="12.75">
      <c r="A222" s="9">
        <v>35723</v>
      </c>
      <c r="F222" s="1">
        <v>25</v>
      </c>
      <c r="L222" s="1">
        <v>1590</v>
      </c>
      <c r="AD222" s="11"/>
    </row>
    <row r="223" spans="1:30" ht="12.75">
      <c r="A223" s="9">
        <v>35725</v>
      </c>
      <c r="F223" s="1">
        <v>25</v>
      </c>
      <c r="L223" s="1">
        <v>1590</v>
      </c>
      <c r="AD223" s="11"/>
    </row>
    <row r="224" spans="1:30" ht="12.75">
      <c r="A224" s="9">
        <v>35726</v>
      </c>
      <c r="F224" s="1">
        <v>15</v>
      </c>
      <c r="G224" s="1">
        <v>8.8</v>
      </c>
      <c r="H224" s="1">
        <v>7.8</v>
      </c>
      <c r="J224" s="1">
        <v>890</v>
      </c>
      <c r="Q224" s="1">
        <v>3</v>
      </c>
      <c r="AD224" s="11"/>
    </row>
    <row r="225" spans="1:30" ht="12.75">
      <c r="A225" s="9">
        <v>35727</v>
      </c>
      <c r="F225" s="1">
        <v>25</v>
      </c>
      <c r="L225" s="1">
        <v>1590</v>
      </c>
      <c r="AD225" s="11"/>
    </row>
    <row r="226" spans="1:30" ht="12.75">
      <c r="A226" s="9">
        <v>35730</v>
      </c>
      <c r="F226" s="1">
        <v>25</v>
      </c>
      <c r="L226" s="1">
        <v>1810</v>
      </c>
      <c r="AD226" s="11"/>
    </row>
    <row r="227" spans="1:30" ht="12.75">
      <c r="A227" s="9">
        <v>35732</v>
      </c>
      <c r="F227" s="1">
        <v>25</v>
      </c>
      <c r="L227" s="1">
        <v>1810</v>
      </c>
      <c r="AD227" s="11"/>
    </row>
    <row r="228" spans="1:30" ht="12.75">
      <c r="A228" s="9">
        <v>35733</v>
      </c>
      <c r="F228" s="1">
        <v>12.8</v>
      </c>
      <c r="G228" s="1">
        <v>9.2</v>
      </c>
      <c r="H228" s="1">
        <v>8</v>
      </c>
      <c r="J228" s="1">
        <v>320</v>
      </c>
      <c r="Q228" s="1">
        <v>1</v>
      </c>
      <c r="AD228" s="11"/>
    </row>
    <row r="229" spans="1:30" ht="12.75">
      <c r="A229" s="9">
        <v>35734</v>
      </c>
      <c r="F229" s="1">
        <v>25</v>
      </c>
      <c r="L229" s="1">
        <v>1820</v>
      </c>
      <c r="AD229" s="11"/>
    </row>
    <row r="230" spans="1:30" ht="12.75">
      <c r="A230" s="9">
        <v>35737</v>
      </c>
      <c r="F230" s="1">
        <v>25</v>
      </c>
      <c r="L230" s="1">
        <v>1840</v>
      </c>
      <c r="AD230" s="11"/>
    </row>
    <row r="231" spans="1:30" ht="12.75">
      <c r="A231" s="9">
        <v>35739</v>
      </c>
      <c r="F231" s="1">
        <v>25</v>
      </c>
      <c r="L231" s="1">
        <v>1980</v>
      </c>
      <c r="AD231" s="11"/>
    </row>
    <row r="232" spans="1:30" ht="12.75">
      <c r="A232" s="9">
        <v>35740</v>
      </c>
      <c r="F232" s="1">
        <v>11.7</v>
      </c>
      <c r="G232" s="1">
        <v>9.4</v>
      </c>
      <c r="H232" s="1">
        <v>7.9</v>
      </c>
      <c r="J232" s="1">
        <v>270</v>
      </c>
      <c r="Q232" s="1">
        <v>2</v>
      </c>
      <c r="AD232" s="11"/>
    </row>
    <row r="233" spans="1:30" ht="12.75">
      <c r="A233" s="9">
        <v>35741</v>
      </c>
      <c r="F233" s="1">
        <v>25</v>
      </c>
      <c r="L233" s="1">
        <v>1990</v>
      </c>
      <c r="AD233" s="11"/>
    </row>
    <row r="234" spans="1:30" ht="12.75">
      <c r="A234" s="9">
        <v>35744</v>
      </c>
      <c r="F234" s="1">
        <v>25</v>
      </c>
      <c r="L234" s="1">
        <v>1990</v>
      </c>
      <c r="AD234" s="11"/>
    </row>
    <row r="235" spans="1:30" ht="12.75">
      <c r="A235" s="9">
        <v>35746</v>
      </c>
      <c r="F235" s="1">
        <v>25</v>
      </c>
      <c r="L235" s="1">
        <v>1980</v>
      </c>
      <c r="AD235" s="11"/>
    </row>
    <row r="236" spans="1:30" ht="12.75">
      <c r="A236" s="9">
        <v>35747</v>
      </c>
      <c r="F236" s="1">
        <v>11.1</v>
      </c>
      <c r="G236" s="1">
        <v>9.6</v>
      </c>
      <c r="H236" s="1">
        <v>8.1</v>
      </c>
      <c r="J236" s="1">
        <v>620</v>
      </c>
      <c r="Q236" s="1">
        <v>2</v>
      </c>
      <c r="AD236" s="11"/>
    </row>
    <row r="237" spans="1:30" ht="12.75">
      <c r="A237" s="9">
        <v>35748</v>
      </c>
      <c r="F237" s="1">
        <v>25</v>
      </c>
      <c r="L237" s="1">
        <v>1910</v>
      </c>
      <c r="AD237" s="11"/>
    </row>
    <row r="238" spans="1:30" ht="12.75">
      <c r="A238" s="9">
        <v>35751</v>
      </c>
      <c r="F238" s="1">
        <v>25</v>
      </c>
      <c r="L238" s="1">
        <v>1940</v>
      </c>
      <c r="AD238" s="11"/>
    </row>
    <row r="239" spans="1:30" ht="12.75">
      <c r="A239" s="9">
        <v>35753</v>
      </c>
      <c r="F239" s="1">
        <v>25</v>
      </c>
      <c r="L239" s="1">
        <v>2020</v>
      </c>
      <c r="AD239" s="11"/>
    </row>
    <row r="240" spans="1:34" ht="12.75">
      <c r="A240" s="9">
        <v>35754</v>
      </c>
      <c r="B240" s="1">
        <f>5.49*35.31467</f>
        <v>193.8775383</v>
      </c>
      <c r="F240" s="1">
        <v>10</v>
      </c>
      <c r="G240" s="1">
        <v>9.8</v>
      </c>
      <c r="H240" s="1">
        <v>8.2</v>
      </c>
      <c r="J240" s="1">
        <v>220</v>
      </c>
      <c r="L240" s="1">
        <v>1770</v>
      </c>
      <c r="M240" s="1">
        <v>190</v>
      </c>
      <c r="N240" s="1">
        <v>370</v>
      </c>
      <c r="O240" s="1">
        <v>240</v>
      </c>
      <c r="P240" s="1">
        <v>390</v>
      </c>
      <c r="Q240" s="1">
        <v>1</v>
      </c>
      <c r="T240" s="1">
        <v>1100</v>
      </c>
      <c r="AC240" s="1">
        <v>110</v>
      </c>
      <c r="AD240" s="11">
        <v>24</v>
      </c>
      <c r="AE240" s="1">
        <v>9.6</v>
      </c>
      <c r="AF240" s="1">
        <v>221</v>
      </c>
      <c r="AH240" s="1">
        <v>25</v>
      </c>
    </row>
    <row r="241" spans="1:30" ht="12.75">
      <c r="A241" s="9">
        <v>35755</v>
      </c>
      <c r="F241" s="1">
        <v>25</v>
      </c>
      <c r="L241" s="1">
        <v>1980</v>
      </c>
      <c r="AD241" s="11"/>
    </row>
    <row r="242" spans="1:30" ht="12.75">
      <c r="A242" s="9">
        <v>35765</v>
      </c>
      <c r="F242" s="1">
        <v>25</v>
      </c>
      <c r="L242" s="1">
        <v>2080</v>
      </c>
      <c r="AD242" s="11"/>
    </row>
    <row r="243" spans="1:30" ht="12.75">
      <c r="A243" s="9">
        <v>35767</v>
      </c>
      <c r="F243" s="1">
        <v>25</v>
      </c>
      <c r="L243" s="1">
        <v>2100</v>
      </c>
      <c r="AD243" s="11"/>
    </row>
    <row r="244" spans="1:30" ht="12.75">
      <c r="A244" s="9">
        <v>35769</v>
      </c>
      <c r="F244" s="1">
        <v>25</v>
      </c>
      <c r="L244" s="1">
        <v>2080</v>
      </c>
      <c r="AD244" s="11"/>
    </row>
    <row r="245" spans="1:30" ht="12.75">
      <c r="A245" s="9">
        <v>35772</v>
      </c>
      <c r="F245" s="1">
        <v>25</v>
      </c>
      <c r="L245" s="1">
        <v>1990</v>
      </c>
      <c r="AD245" s="11"/>
    </row>
    <row r="246" spans="1:30" ht="12.75">
      <c r="A246" s="9">
        <v>35774</v>
      </c>
      <c r="F246" s="1">
        <v>25</v>
      </c>
      <c r="L246" s="1">
        <v>2000</v>
      </c>
      <c r="AD246" s="11"/>
    </row>
    <row r="247" spans="1:30" ht="12.75">
      <c r="A247" s="9">
        <v>35775</v>
      </c>
      <c r="F247" s="1">
        <v>4.44</v>
      </c>
      <c r="G247" s="1">
        <v>11.1</v>
      </c>
      <c r="H247" s="1">
        <v>8.3</v>
      </c>
      <c r="J247" s="1">
        <v>150</v>
      </c>
      <c r="Q247" s="1">
        <v>5</v>
      </c>
      <c r="AD247" s="11"/>
    </row>
    <row r="248" spans="1:30" ht="12.75">
      <c r="A248" s="9">
        <v>35776</v>
      </c>
      <c r="F248" s="1">
        <v>25</v>
      </c>
      <c r="L248" s="1">
        <v>1990</v>
      </c>
      <c r="AD248" s="11"/>
    </row>
    <row r="249" spans="1:30" ht="12.75">
      <c r="A249" s="9">
        <v>35779</v>
      </c>
      <c r="F249" s="1">
        <v>25</v>
      </c>
      <c r="L249" s="1">
        <v>2130</v>
      </c>
      <c r="AD249" s="11"/>
    </row>
    <row r="250" spans="1:30" ht="12.75">
      <c r="A250" s="9">
        <v>35781</v>
      </c>
      <c r="F250" s="1">
        <v>25</v>
      </c>
      <c r="L250" s="1">
        <v>2140</v>
      </c>
      <c r="AD250" s="11"/>
    </row>
    <row r="251" spans="1:34" ht="12.75">
      <c r="A251" s="9">
        <v>35782</v>
      </c>
      <c r="B251" s="1">
        <f>4.08*35.31467</f>
        <v>144.0838536</v>
      </c>
      <c r="F251" s="1">
        <v>6.67</v>
      </c>
      <c r="G251" s="1">
        <v>10.5</v>
      </c>
      <c r="H251" s="1">
        <v>8.2</v>
      </c>
      <c r="J251" s="1">
        <v>50</v>
      </c>
      <c r="L251" s="1">
        <v>1990</v>
      </c>
      <c r="M251" s="1">
        <v>300</v>
      </c>
      <c r="N251" s="1">
        <v>480</v>
      </c>
      <c r="O251" s="1">
        <v>260</v>
      </c>
      <c r="P251" s="1">
        <v>440</v>
      </c>
      <c r="Q251" s="1">
        <v>2</v>
      </c>
      <c r="T251" s="1">
        <v>1420</v>
      </c>
      <c r="AC251" s="1">
        <v>120</v>
      </c>
      <c r="AD251" s="11">
        <v>35</v>
      </c>
      <c r="AE251" s="1">
        <v>11</v>
      </c>
      <c r="AF251" s="1">
        <v>296</v>
      </c>
      <c r="AH251" s="1">
        <v>27</v>
      </c>
    </row>
    <row r="252" spans="1:30" ht="12.75">
      <c r="A252" s="9">
        <v>35783</v>
      </c>
      <c r="F252" s="1">
        <v>25</v>
      </c>
      <c r="L252" s="1">
        <v>2150</v>
      </c>
      <c r="AD252" s="11"/>
    </row>
    <row r="253" spans="1:30" ht="12.75">
      <c r="A253" s="9">
        <v>35800</v>
      </c>
      <c r="F253" s="1">
        <v>25</v>
      </c>
      <c r="L253" s="1">
        <v>2010</v>
      </c>
      <c r="AD253" s="11"/>
    </row>
    <row r="254" spans="1:30" ht="12.75">
      <c r="A254" s="9">
        <v>35802</v>
      </c>
      <c r="F254" s="1">
        <v>25</v>
      </c>
      <c r="L254" s="1">
        <v>1970</v>
      </c>
      <c r="AD254" s="11"/>
    </row>
    <row r="255" spans="1:30" ht="12.75">
      <c r="A255" s="9">
        <v>35803</v>
      </c>
      <c r="F255" s="1">
        <v>4.44</v>
      </c>
      <c r="G255" s="1">
        <v>14.1</v>
      </c>
      <c r="H255" s="1">
        <v>8.2</v>
      </c>
      <c r="J255" s="1">
        <v>590</v>
      </c>
      <c r="L255" s="1">
        <v>2030</v>
      </c>
      <c r="M255" s="1">
        <v>240</v>
      </c>
      <c r="N255" s="1">
        <v>412</v>
      </c>
      <c r="P255" s="1">
        <v>440</v>
      </c>
      <c r="Q255" s="1">
        <v>2</v>
      </c>
      <c r="T255" s="1">
        <v>1192</v>
      </c>
      <c r="V255" s="1">
        <v>0.15</v>
      </c>
      <c r="AD255" s="11"/>
    </row>
    <row r="256" spans="1:30" ht="12.75">
      <c r="A256" s="9">
        <v>35804</v>
      </c>
      <c r="F256" s="1">
        <v>25</v>
      </c>
      <c r="L256" s="1">
        <v>1960</v>
      </c>
      <c r="AD256" s="11"/>
    </row>
    <row r="257" spans="1:30" ht="12.75">
      <c r="A257" s="9">
        <v>35807</v>
      </c>
      <c r="F257" s="1">
        <v>25</v>
      </c>
      <c r="L257" s="1">
        <v>1950</v>
      </c>
      <c r="AD257" s="11"/>
    </row>
    <row r="258" spans="1:30" ht="12.75">
      <c r="A258" s="9">
        <v>35809</v>
      </c>
      <c r="F258" s="1">
        <v>25</v>
      </c>
      <c r="L258" s="1">
        <v>1340</v>
      </c>
      <c r="AD258" s="11"/>
    </row>
    <row r="259" spans="1:30" ht="12.75">
      <c r="A259" s="9">
        <v>35810</v>
      </c>
      <c r="F259" s="1">
        <v>5.56</v>
      </c>
      <c r="G259" s="1">
        <v>11.1</v>
      </c>
      <c r="H259" s="1">
        <v>8.2</v>
      </c>
      <c r="J259" s="1">
        <v>280</v>
      </c>
      <c r="L259" s="1">
        <v>2020</v>
      </c>
      <c r="M259" s="1">
        <v>245</v>
      </c>
      <c r="N259" s="1">
        <v>396</v>
      </c>
      <c r="P259" s="1">
        <v>420</v>
      </c>
      <c r="Q259" s="1">
        <v>3</v>
      </c>
      <c r="T259" s="1">
        <v>1204</v>
      </c>
      <c r="V259" s="1">
        <v>0.22</v>
      </c>
      <c r="AD259" s="11"/>
    </row>
    <row r="260" spans="1:30" ht="12.75">
      <c r="A260" s="9">
        <v>35811</v>
      </c>
      <c r="F260" s="1">
        <v>25</v>
      </c>
      <c r="L260" s="1">
        <v>1970</v>
      </c>
      <c r="AD260" s="11"/>
    </row>
    <row r="261" spans="1:30" ht="12.75">
      <c r="A261" s="9">
        <v>35815</v>
      </c>
      <c r="L261" s="1">
        <v>25</v>
      </c>
      <c r="AD261" s="11"/>
    </row>
    <row r="262" spans="1:30" ht="12.75">
      <c r="A262" s="9">
        <v>35816</v>
      </c>
      <c r="F262" s="1">
        <v>25</v>
      </c>
      <c r="L262" s="1">
        <v>1380</v>
      </c>
      <c r="AD262" s="11"/>
    </row>
    <row r="263" spans="1:30" ht="12.75">
      <c r="A263" s="9">
        <v>35817</v>
      </c>
      <c r="F263" s="1">
        <v>7.78</v>
      </c>
      <c r="G263" s="1">
        <v>10.3</v>
      </c>
      <c r="H263" s="1">
        <v>7.9</v>
      </c>
      <c r="J263" s="1">
        <v>430</v>
      </c>
      <c r="L263" s="1">
        <v>1305</v>
      </c>
      <c r="M263" s="1">
        <v>150</v>
      </c>
      <c r="N263" s="1">
        <v>233</v>
      </c>
      <c r="P263" s="1">
        <v>308</v>
      </c>
      <c r="Q263" s="1">
        <v>3</v>
      </c>
      <c r="T263" s="1">
        <v>730</v>
      </c>
      <c r="V263" s="1">
        <v>0.08</v>
      </c>
      <c r="AD263" s="11"/>
    </row>
    <row r="264" spans="1:30" ht="12.75">
      <c r="A264" s="9">
        <v>35818</v>
      </c>
      <c r="F264" s="1">
        <v>25</v>
      </c>
      <c r="L264" s="1">
        <v>1380</v>
      </c>
      <c r="AD264" s="11"/>
    </row>
    <row r="265" spans="1:30" ht="12.75">
      <c r="A265" s="9">
        <v>35821</v>
      </c>
      <c r="F265" s="1">
        <v>25</v>
      </c>
      <c r="L265" s="1">
        <v>1330</v>
      </c>
      <c r="AD265" s="11"/>
    </row>
    <row r="266" spans="1:34" ht="12.75">
      <c r="A266" s="9">
        <v>35823</v>
      </c>
      <c r="B266" s="1">
        <f>9.63*5.31467</f>
        <v>51.1802721</v>
      </c>
      <c r="F266" s="1">
        <v>10</v>
      </c>
      <c r="H266" s="1">
        <v>8.2</v>
      </c>
      <c r="L266" s="1">
        <v>1260</v>
      </c>
      <c r="M266" s="1">
        <v>150</v>
      </c>
      <c r="N266" s="1">
        <v>230</v>
      </c>
      <c r="O266" s="1">
        <v>188</v>
      </c>
      <c r="P266" s="1">
        <v>270</v>
      </c>
      <c r="T266" s="1">
        <v>762</v>
      </c>
      <c r="AC266" s="1">
        <v>78</v>
      </c>
      <c r="AD266" s="11">
        <v>17</v>
      </c>
      <c r="AE266" s="1">
        <v>7.6</v>
      </c>
      <c r="AF266" s="1">
        <v>150</v>
      </c>
      <c r="AH266" s="1">
        <v>13</v>
      </c>
    </row>
    <row r="267" spans="1:30" ht="12.75">
      <c r="A267" s="9">
        <v>35824</v>
      </c>
      <c r="F267" s="1">
        <v>7.22</v>
      </c>
      <c r="G267" s="1">
        <v>10.5</v>
      </c>
      <c r="H267" s="1">
        <v>7.6</v>
      </c>
      <c r="J267" s="1">
        <v>170</v>
      </c>
      <c r="L267" s="1">
        <v>1330</v>
      </c>
      <c r="M267" s="1">
        <v>165</v>
      </c>
      <c r="N267" s="1">
        <v>265</v>
      </c>
      <c r="P267" s="1">
        <v>308</v>
      </c>
      <c r="Q267" s="1">
        <v>2</v>
      </c>
      <c r="T267" s="1">
        <v>762</v>
      </c>
      <c r="V267" s="1">
        <v>0.04</v>
      </c>
      <c r="AD267" s="11"/>
    </row>
    <row r="268" spans="1:30" ht="12.75">
      <c r="A268" s="9">
        <v>35825</v>
      </c>
      <c r="F268" s="1">
        <v>25</v>
      </c>
      <c r="L268" s="1">
        <v>1370</v>
      </c>
      <c r="AD268" s="11"/>
    </row>
    <row r="269" spans="1:30" ht="12.75">
      <c r="A269" s="9">
        <v>35828</v>
      </c>
      <c r="F269" s="1">
        <v>25</v>
      </c>
      <c r="L269" s="1">
        <v>1310</v>
      </c>
      <c r="AD269" s="11"/>
    </row>
    <row r="270" spans="1:30" ht="12.75">
      <c r="A270" s="9">
        <v>35830</v>
      </c>
      <c r="F270" s="1">
        <v>25</v>
      </c>
      <c r="L270" s="1">
        <v>1330</v>
      </c>
      <c r="AD270" s="11"/>
    </row>
    <row r="271" spans="1:30" ht="12.75">
      <c r="A271" s="9">
        <v>35831</v>
      </c>
      <c r="F271" s="1">
        <v>6.67</v>
      </c>
      <c r="G271" s="1">
        <v>10.5</v>
      </c>
      <c r="H271" s="1">
        <v>8</v>
      </c>
      <c r="J271" s="1">
        <v>180</v>
      </c>
      <c r="L271" s="1">
        <v>1294</v>
      </c>
      <c r="M271" s="1">
        <v>150</v>
      </c>
      <c r="N271" s="1">
        <v>242</v>
      </c>
      <c r="P271" s="1">
        <v>328</v>
      </c>
      <c r="Q271" s="1">
        <v>3</v>
      </c>
      <c r="T271" s="1">
        <v>774</v>
      </c>
      <c r="V271" s="1">
        <v>0.15</v>
      </c>
      <c r="AD271" s="11"/>
    </row>
    <row r="272" spans="1:30" ht="12.75">
      <c r="A272" s="9">
        <v>35832</v>
      </c>
      <c r="F272" s="1">
        <v>25</v>
      </c>
      <c r="L272" s="1">
        <v>1330</v>
      </c>
      <c r="AD272" s="11"/>
    </row>
    <row r="273" spans="1:30" ht="12.75">
      <c r="A273" s="9">
        <v>35835</v>
      </c>
      <c r="F273" s="1">
        <v>25</v>
      </c>
      <c r="L273" s="1">
        <v>1540</v>
      </c>
      <c r="AD273" s="11"/>
    </row>
    <row r="274" spans="1:30" ht="12.75">
      <c r="A274" s="9">
        <v>35837</v>
      </c>
      <c r="F274" s="1">
        <v>25</v>
      </c>
      <c r="L274" s="1">
        <v>1410</v>
      </c>
      <c r="AD274" s="11"/>
    </row>
    <row r="275" spans="1:30" ht="12.75">
      <c r="A275" s="9">
        <v>35838</v>
      </c>
      <c r="F275" s="1">
        <v>7.78</v>
      </c>
      <c r="G275" s="1">
        <v>10.3</v>
      </c>
      <c r="H275" s="1">
        <v>7.8</v>
      </c>
      <c r="J275" s="1">
        <v>130</v>
      </c>
      <c r="L275" s="1">
        <v>1309</v>
      </c>
      <c r="M275" s="1">
        <v>155</v>
      </c>
      <c r="N275" s="1">
        <v>251</v>
      </c>
      <c r="P275" s="1">
        <v>240</v>
      </c>
      <c r="Q275" s="1">
        <v>3</v>
      </c>
      <c r="T275" s="1">
        <v>726</v>
      </c>
      <c r="V275" s="1">
        <v>0.11</v>
      </c>
      <c r="AD275" s="11"/>
    </row>
    <row r="276" spans="1:30" ht="12.75">
      <c r="A276" s="9">
        <v>35839</v>
      </c>
      <c r="F276" s="1">
        <v>25</v>
      </c>
      <c r="L276" s="1">
        <v>1410</v>
      </c>
      <c r="AD276" s="11"/>
    </row>
    <row r="277" spans="1:30" ht="12.75">
      <c r="A277" s="9">
        <v>35843</v>
      </c>
      <c r="F277" s="1">
        <v>25</v>
      </c>
      <c r="L277" s="1">
        <v>1230</v>
      </c>
      <c r="AD277" s="11"/>
    </row>
    <row r="278" spans="1:30" ht="12.75">
      <c r="A278" s="9">
        <v>35844</v>
      </c>
      <c r="F278" s="1">
        <v>25</v>
      </c>
      <c r="L278" s="1">
        <v>1430</v>
      </c>
      <c r="AD278" s="11"/>
    </row>
    <row r="279" spans="1:30" ht="12.75">
      <c r="A279" s="9">
        <v>35845</v>
      </c>
      <c r="M279" s="1">
        <v>144</v>
      </c>
      <c r="N279" s="1">
        <v>231</v>
      </c>
      <c r="AD279" s="11"/>
    </row>
    <row r="280" spans="1:30" ht="12.75">
      <c r="A280" s="9">
        <v>35845</v>
      </c>
      <c r="F280" s="1">
        <v>6.67</v>
      </c>
      <c r="G280" s="1">
        <v>10.8</v>
      </c>
      <c r="H280" s="1">
        <v>8.1</v>
      </c>
      <c r="J280" s="1">
        <v>930</v>
      </c>
      <c r="L280" s="1">
        <v>1338</v>
      </c>
      <c r="M280" s="1">
        <v>150</v>
      </c>
      <c r="N280" s="1">
        <v>268</v>
      </c>
      <c r="P280" s="1">
        <v>308</v>
      </c>
      <c r="Q280" s="1">
        <v>3</v>
      </c>
      <c r="T280" s="1">
        <v>756</v>
      </c>
      <c r="V280" s="1">
        <v>0.12</v>
      </c>
      <c r="AD280" s="11"/>
    </row>
    <row r="281" spans="1:30" ht="12.75">
      <c r="A281" s="9">
        <v>35846</v>
      </c>
      <c r="F281" s="1">
        <v>25</v>
      </c>
      <c r="L281" s="1">
        <v>1400</v>
      </c>
      <c r="AD281" s="11"/>
    </row>
    <row r="282" spans="1:30" ht="12.75">
      <c r="A282" s="9">
        <v>35849</v>
      </c>
      <c r="F282" s="1">
        <v>25</v>
      </c>
      <c r="L282" s="1">
        <v>1160</v>
      </c>
      <c r="AD282" s="11"/>
    </row>
    <row r="283" spans="1:30" ht="12.75">
      <c r="A283" s="9">
        <v>35851</v>
      </c>
      <c r="F283" s="1">
        <v>25</v>
      </c>
      <c r="L283" s="1">
        <v>1290</v>
      </c>
      <c r="AD283" s="11"/>
    </row>
    <row r="284" spans="1:30" ht="12.75">
      <c r="A284" s="9">
        <v>35852</v>
      </c>
      <c r="F284" s="1">
        <v>6.11</v>
      </c>
      <c r="G284" s="1">
        <v>10.8</v>
      </c>
      <c r="H284" s="1">
        <v>7.7</v>
      </c>
      <c r="J284" s="1">
        <v>240</v>
      </c>
      <c r="L284" s="1">
        <v>1157</v>
      </c>
      <c r="M284" s="1">
        <v>135</v>
      </c>
      <c r="N284" s="1">
        <v>243</v>
      </c>
      <c r="P284" s="1">
        <v>300</v>
      </c>
      <c r="Q284" s="1">
        <v>4</v>
      </c>
      <c r="T284" s="1">
        <v>586</v>
      </c>
      <c r="V284" s="1">
        <v>0.13</v>
      </c>
      <c r="AD284" s="11"/>
    </row>
    <row r="285" spans="1:30" ht="12.75">
      <c r="A285" s="9">
        <v>35853</v>
      </c>
      <c r="F285" s="1">
        <v>25</v>
      </c>
      <c r="L285" s="1">
        <v>1270</v>
      </c>
      <c r="AD285" s="11"/>
    </row>
    <row r="286" spans="1:30" ht="12.75">
      <c r="A286" s="9">
        <v>35856</v>
      </c>
      <c r="F286" s="1">
        <v>25</v>
      </c>
      <c r="L286" s="1">
        <v>1130</v>
      </c>
      <c r="AD286" s="11"/>
    </row>
    <row r="287" spans="1:30" ht="12.75">
      <c r="A287" s="9">
        <v>35858</v>
      </c>
      <c r="F287" s="1">
        <v>25</v>
      </c>
      <c r="L287" s="1">
        <v>1080</v>
      </c>
      <c r="AD287" s="11"/>
    </row>
    <row r="288" spans="1:30" ht="12.75">
      <c r="A288" s="9">
        <v>35859</v>
      </c>
      <c r="F288" s="1">
        <v>10.6</v>
      </c>
      <c r="G288" s="1">
        <v>9.6</v>
      </c>
      <c r="H288" s="1">
        <v>7.7</v>
      </c>
      <c r="J288" s="1">
        <v>250</v>
      </c>
      <c r="L288" s="1">
        <v>1109</v>
      </c>
      <c r="M288" s="1">
        <v>100</v>
      </c>
      <c r="N288" s="1">
        <v>234</v>
      </c>
      <c r="P288" s="1">
        <v>268</v>
      </c>
      <c r="Q288" s="1">
        <v>3</v>
      </c>
      <c r="T288" s="1">
        <v>608</v>
      </c>
      <c r="V288" s="1">
        <v>0.1</v>
      </c>
      <c r="AD288" s="11"/>
    </row>
    <row r="289" spans="1:30" ht="12.75">
      <c r="A289" s="9">
        <v>35860</v>
      </c>
      <c r="F289" s="1">
        <v>25</v>
      </c>
      <c r="L289" s="1">
        <v>1140</v>
      </c>
      <c r="AD289" s="11"/>
    </row>
    <row r="290" spans="1:30" ht="12.75">
      <c r="A290" s="9">
        <v>35863</v>
      </c>
      <c r="F290" s="1">
        <v>25</v>
      </c>
      <c r="L290" s="1">
        <v>990</v>
      </c>
      <c r="AD290" s="11"/>
    </row>
    <row r="291" spans="1:30" ht="12.75">
      <c r="A291" s="9">
        <v>35865</v>
      </c>
      <c r="F291" s="1">
        <v>25</v>
      </c>
      <c r="L291" s="1">
        <v>1050</v>
      </c>
      <c r="AD291" s="11"/>
    </row>
    <row r="292" spans="1:30" ht="12.75">
      <c r="A292" s="9">
        <v>35866</v>
      </c>
      <c r="F292" s="1">
        <v>8.33</v>
      </c>
      <c r="G292" s="1">
        <v>10.3</v>
      </c>
      <c r="H292" s="1">
        <v>7.8</v>
      </c>
      <c r="J292" s="1">
        <v>70</v>
      </c>
      <c r="L292" s="1">
        <v>981</v>
      </c>
      <c r="M292" s="1">
        <v>113</v>
      </c>
      <c r="N292" s="1">
        <v>212</v>
      </c>
      <c r="P292" s="1">
        <v>244</v>
      </c>
      <c r="Q292" s="1">
        <v>4</v>
      </c>
      <c r="T292" s="1">
        <v>714</v>
      </c>
      <c r="V292" s="1">
        <v>0.09</v>
      </c>
      <c r="AD292" s="11"/>
    </row>
    <row r="293" spans="1:30" ht="12.75">
      <c r="A293" s="9">
        <v>35867</v>
      </c>
      <c r="F293" s="1">
        <v>25</v>
      </c>
      <c r="L293" s="1">
        <v>1010</v>
      </c>
      <c r="AD293" s="11"/>
    </row>
    <row r="294" spans="1:30" ht="12.75">
      <c r="A294" s="9">
        <v>35870</v>
      </c>
      <c r="M294" s="1">
        <v>86</v>
      </c>
      <c r="N294" s="1">
        <v>159</v>
      </c>
      <c r="T294" s="1">
        <v>484</v>
      </c>
      <c r="Z294" s="1">
        <v>0.03</v>
      </c>
      <c r="AD294" s="11"/>
    </row>
    <row r="295" spans="1:30" ht="12.75">
      <c r="A295" s="9">
        <v>35870</v>
      </c>
      <c r="F295" s="1">
        <v>25</v>
      </c>
      <c r="L295" s="1">
        <v>970</v>
      </c>
      <c r="AD295" s="11"/>
    </row>
    <row r="296" spans="1:30" ht="12.75">
      <c r="A296" s="9">
        <v>35872</v>
      </c>
      <c r="F296" s="1">
        <v>25</v>
      </c>
      <c r="L296" s="1">
        <v>940</v>
      </c>
      <c r="AD296" s="11"/>
    </row>
    <row r="297" spans="1:30" ht="12.75">
      <c r="A297" s="9">
        <v>35873</v>
      </c>
      <c r="F297" s="1">
        <v>11.1</v>
      </c>
      <c r="G297" s="1">
        <v>9.6</v>
      </c>
      <c r="H297" s="1">
        <v>7.8</v>
      </c>
      <c r="J297" s="1">
        <v>130</v>
      </c>
      <c r="L297" s="1">
        <v>897</v>
      </c>
      <c r="M297" s="1">
        <v>95</v>
      </c>
      <c r="N297" s="1">
        <v>204</v>
      </c>
      <c r="P297" s="1">
        <v>240</v>
      </c>
      <c r="Q297" s="1">
        <v>5</v>
      </c>
      <c r="T297" s="1">
        <v>618</v>
      </c>
      <c r="V297" s="1">
        <v>0.1</v>
      </c>
      <c r="AD297" s="11"/>
    </row>
    <row r="298" spans="1:30" ht="12.75">
      <c r="A298" s="9">
        <v>35874</v>
      </c>
      <c r="F298" s="1">
        <v>25</v>
      </c>
      <c r="L298" s="1">
        <v>900</v>
      </c>
      <c r="AD298" s="11"/>
    </row>
    <row r="299" spans="1:30" ht="12.75">
      <c r="A299" s="9">
        <v>35877</v>
      </c>
      <c r="F299" s="1">
        <v>25</v>
      </c>
      <c r="L299" s="1">
        <v>880</v>
      </c>
      <c r="AD299" s="11"/>
    </row>
    <row r="300" spans="1:34" ht="12.75">
      <c r="A300" s="9">
        <v>35878</v>
      </c>
      <c r="B300" s="1">
        <f>28.9*35.31467</f>
        <v>1020.5939629999999</v>
      </c>
      <c r="F300" s="1">
        <v>15</v>
      </c>
      <c r="H300" s="1">
        <v>8.3</v>
      </c>
      <c r="L300" s="1">
        <v>861</v>
      </c>
      <c r="M300" s="1">
        <v>78</v>
      </c>
      <c r="N300" s="1">
        <v>160</v>
      </c>
      <c r="O300" s="1">
        <v>144</v>
      </c>
      <c r="P300" s="1">
        <v>200</v>
      </c>
      <c r="T300" s="1">
        <v>511</v>
      </c>
      <c r="AC300" s="1">
        <v>57</v>
      </c>
      <c r="AD300" s="11">
        <v>13</v>
      </c>
      <c r="AE300" s="1">
        <v>6.5</v>
      </c>
      <c r="AF300" s="1">
        <v>99</v>
      </c>
      <c r="AH300" s="1">
        <v>10</v>
      </c>
    </row>
    <row r="301" spans="1:30" ht="12.75">
      <c r="A301" s="9">
        <v>35879</v>
      </c>
      <c r="F301" s="1">
        <v>25</v>
      </c>
      <c r="L301" s="1">
        <v>960</v>
      </c>
      <c r="AD301" s="11"/>
    </row>
    <row r="302" spans="1:30" ht="12.75">
      <c r="A302" s="9">
        <v>35880</v>
      </c>
      <c r="F302" s="1">
        <v>16.7</v>
      </c>
      <c r="G302" s="1">
        <v>8.4</v>
      </c>
      <c r="H302" s="1">
        <v>7.7</v>
      </c>
      <c r="J302" s="1">
        <v>380</v>
      </c>
      <c r="L302" s="1">
        <v>951</v>
      </c>
      <c r="M302" s="1">
        <v>70</v>
      </c>
      <c r="N302" s="1">
        <v>221</v>
      </c>
      <c r="P302" s="1">
        <v>228</v>
      </c>
      <c r="Q302" s="1">
        <v>3</v>
      </c>
      <c r="T302" s="1">
        <v>424</v>
      </c>
      <c r="V302" s="1">
        <v>0.07</v>
      </c>
      <c r="AD302" s="11"/>
    </row>
    <row r="303" spans="1:30" ht="12.75">
      <c r="A303" s="9">
        <v>35881</v>
      </c>
      <c r="F303" s="1">
        <v>25</v>
      </c>
      <c r="L303" s="1">
        <v>960</v>
      </c>
      <c r="AD303" s="11"/>
    </row>
    <row r="304" spans="1:30" ht="12.75">
      <c r="A304" s="9">
        <v>35884</v>
      </c>
      <c r="F304" s="1">
        <v>25</v>
      </c>
      <c r="L304" s="1">
        <v>980</v>
      </c>
      <c r="AD304" s="11"/>
    </row>
    <row r="305" spans="1:30" ht="12.75">
      <c r="A305" s="9">
        <v>35886</v>
      </c>
      <c r="F305" s="1">
        <v>25</v>
      </c>
      <c r="L305" s="1">
        <v>990</v>
      </c>
      <c r="AD305" s="11"/>
    </row>
    <row r="306" spans="1:30" ht="12.75">
      <c r="A306" s="9">
        <v>35887</v>
      </c>
      <c r="F306" s="1">
        <v>11.7</v>
      </c>
      <c r="G306" s="1">
        <v>9.4</v>
      </c>
      <c r="H306" s="1">
        <v>7.8</v>
      </c>
      <c r="J306" s="1">
        <v>180</v>
      </c>
      <c r="L306" s="1">
        <v>1021</v>
      </c>
      <c r="M306" s="1">
        <v>75</v>
      </c>
      <c r="N306" s="1">
        <v>251</v>
      </c>
      <c r="P306" s="1">
        <v>260</v>
      </c>
      <c r="Q306" s="1">
        <v>3</v>
      </c>
      <c r="T306" s="1">
        <v>618</v>
      </c>
      <c r="V306" s="1">
        <v>0.07</v>
      </c>
      <c r="AD306" s="11"/>
    </row>
    <row r="307" spans="1:30" ht="12.75">
      <c r="A307" s="9">
        <v>35888</v>
      </c>
      <c r="F307" s="1">
        <v>25</v>
      </c>
      <c r="L307" s="1">
        <v>980</v>
      </c>
      <c r="AD307" s="11"/>
    </row>
    <row r="308" spans="1:30" ht="12.75">
      <c r="A308" s="9">
        <v>35891</v>
      </c>
      <c r="F308" s="1">
        <v>25</v>
      </c>
      <c r="L308" s="1">
        <v>990</v>
      </c>
      <c r="AD308" s="11"/>
    </row>
    <row r="309" spans="1:30" ht="12.75">
      <c r="A309" s="9">
        <v>35893</v>
      </c>
      <c r="F309" s="1">
        <v>25</v>
      </c>
      <c r="L309" s="1">
        <v>980</v>
      </c>
      <c r="AD309" s="11"/>
    </row>
    <row r="310" spans="1:30" ht="12.75">
      <c r="A310" s="9">
        <v>35894</v>
      </c>
      <c r="F310" s="1">
        <v>16.1</v>
      </c>
      <c r="G310" s="1">
        <v>9.5</v>
      </c>
      <c r="H310" s="1">
        <v>7.4</v>
      </c>
      <c r="J310" s="1">
        <v>250</v>
      </c>
      <c r="L310" s="1">
        <v>1051</v>
      </c>
      <c r="M310" s="1">
        <v>75</v>
      </c>
      <c r="N310" s="1">
        <v>225</v>
      </c>
      <c r="P310" s="1">
        <v>260</v>
      </c>
      <c r="Q310" s="1">
        <v>4</v>
      </c>
      <c r="T310" s="1">
        <v>588</v>
      </c>
      <c r="V310" s="1">
        <v>0.12</v>
      </c>
      <c r="AD310" s="11"/>
    </row>
    <row r="311" spans="1:30" ht="12.75">
      <c r="A311" s="9">
        <v>35895</v>
      </c>
      <c r="F311" s="1">
        <v>25</v>
      </c>
      <c r="L311" s="1">
        <v>980</v>
      </c>
      <c r="AD311" s="11"/>
    </row>
    <row r="312" spans="1:30" ht="12.75">
      <c r="A312" s="9">
        <v>35898</v>
      </c>
      <c r="F312" s="1">
        <v>25</v>
      </c>
      <c r="L312" s="1">
        <v>1060</v>
      </c>
      <c r="AD312" s="11"/>
    </row>
    <row r="313" spans="1:30" ht="12.75">
      <c r="A313" s="9">
        <v>35900</v>
      </c>
      <c r="F313" s="1">
        <v>25</v>
      </c>
      <c r="L313" s="1">
        <v>1010</v>
      </c>
      <c r="AD313" s="11"/>
    </row>
    <row r="314" spans="1:30" ht="12.75">
      <c r="A314" s="9">
        <v>35901</v>
      </c>
      <c r="F314" s="1">
        <v>12.2</v>
      </c>
      <c r="G314" s="1">
        <v>9.4</v>
      </c>
      <c r="H314" s="1">
        <v>7.6</v>
      </c>
      <c r="J314" s="1">
        <v>80</v>
      </c>
      <c r="L314" s="1">
        <v>1150</v>
      </c>
      <c r="M314" s="1">
        <v>75</v>
      </c>
      <c r="N314" s="1">
        <v>239</v>
      </c>
      <c r="P314" s="1">
        <v>260</v>
      </c>
      <c r="Q314" s="1">
        <v>4</v>
      </c>
      <c r="T314" s="1">
        <v>594</v>
      </c>
      <c r="V314" s="1">
        <v>0.09</v>
      </c>
      <c r="AD314" s="11"/>
    </row>
    <row r="315" spans="1:30" ht="12.75">
      <c r="A315" s="9">
        <v>35903</v>
      </c>
      <c r="F315" s="1">
        <v>25</v>
      </c>
      <c r="L315" s="1">
        <v>1020</v>
      </c>
      <c r="AD315" s="11"/>
    </row>
    <row r="316" spans="1:30" ht="12.75">
      <c r="A316" s="9">
        <v>35905</v>
      </c>
      <c r="F316" s="1">
        <v>25</v>
      </c>
      <c r="L316" s="1">
        <v>1010</v>
      </c>
      <c r="AD316" s="11"/>
    </row>
    <row r="317" spans="1:30" ht="12.75">
      <c r="A317" s="9">
        <v>35907</v>
      </c>
      <c r="F317" s="1">
        <v>25</v>
      </c>
      <c r="L317" s="1">
        <v>1060</v>
      </c>
      <c r="AD317" s="11"/>
    </row>
    <row r="318" spans="1:30" ht="12.75">
      <c r="A318" s="9">
        <v>35908</v>
      </c>
      <c r="F318" s="1">
        <v>16.1</v>
      </c>
      <c r="G318" s="1">
        <v>9.3</v>
      </c>
      <c r="H318" s="1">
        <v>7.8</v>
      </c>
      <c r="J318" s="1">
        <v>180</v>
      </c>
      <c r="L318" s="1">
        <v>1093</v>
      </c>
      <c r="M318" s="1">
        <v>100</v>
      </c>
      <c r="N318" s="1">
        <v>244</v>
      </c>
      <c r="P318" s="1">
        <v>268</v>
      </c>
      <c r="Q318" s="1">
        <v>2</v>
      </c>
      <c r="T318" s="1">
        <v>646</v>
      </c>
      <c r="V318" s="1">
        <v>0.04</v>
      </c>
      <c r="AD318" s="11"/>
    </row>
    <row r="319" spans="1:30" ht="12.75">
      <c r="A319" s="9">
        <v>35910</v>
      </c>
      <c r="F319" s="1">
        <v>25</v>
      </c>
      <c r="L319" s="1">
        <v>1110</v>
      </c>
      <c r="AD319" s="11"/>
    </row>
    <row r="320" spans="1:30" ht="12.75">
      <c r="A320" s="9">
        <v>35912</v>
      </c>
      <c r="F320" s="1">
        <v>25</v>
      </c>
      <c r="L320" s="1">
        <v>1150</v>
      </c>
      <c r="AD320" s="11"/>
    </row>
    <row r="321" spans="1:34" ht="12.75">
      <c r="A321" s="9">
        <v>35913</v>
      </c>
      <c r="B321" s="1">
        <f>22.9*35.31467</f>
        <v>808.7059429999999</v>
      </c>
      <c r="F321" s="1">
        <v>14</v>
      </c>
      <c r="H321" s="1">
        <v>8.4</v>
      </c>
      <c r="L321" s="1">
        <v>973</v>
      </c>
      <c r="M321" s="1">
        <v>85</v>
      </c>
      <c r="N321" s="1">
        <v>190</v>
      </c>
      <c r="O321" s="1">
        <v>173</v>
      </c>
      <c r="P321" s="1">
        <v>220</v>
      </c>
      <c r="T321" s="1">
        <v>587</v>
      </c>
      <c r="AC321" s="1">
        <v>65</v>
      </c>
      <c r="AD321" s="11">
        <v>14</v>
      </c>
      <c r="AE321" s="1">
        <v>6.9</v>
      </c>
      <c r="AF321" s="1">
        <v>110</v>
      </c>
      <c r="AH321" s="1">
        <v>13</v>
      </c>
    </row>
    <row r="322" spans="1:30" ht="12.75">
      <c r="A322" s="9">
        <v>35914</v>
      </c>
      <c r="F322" s="1">
        <v>25</v>
      </c>
      <c r="L322" s="1">
        <v>1060</v>
      </c>
      <c r="AD322" s="11"/>
    </row>
    <row r="323" spans="1:30" ht="12.75">
      <c r="A323" s="9">
        <v>35915</v>
      </c>
      <c r="F323" s="1">
        <v>16.7</v>
      </c>
      <c r="G323" s="1">
        <v>8.2</v>
      </c>
      <c r="H323" s="1">
        <v>7.9</v>
      </c>
      <c r="J323" s="1">
        <v>140</v>
      </c>
      <c r="L323" s="1">
        <v>1035</v>
      </c>
      <c r="M323" s="1">
        <v>80</v>
      </c>
      <c r="N323" s="1">
        <v>246</v>
      </c>
      <c r="P323" s="1">
        <v>248</v>
      </c>
      <c r="Q323" s="1">
        <v>3</v>
      </c>
      <c r="T323" s="1">
        <v>654</v>
      </c>
      <c r="V323" s="1">
        <v>0.12</v>
      </c>
      <c r="AD323" s="11"/>
    </row>
    <row r="324" spans="1:30" ht="12.75">
      <c r="A324" s="9">
        <v>35916</v>
      </c>
      <c r="F324" s="1">
        <v>25</v>
      </c>
      <c r="L324" s="1">
        <v>1080</v>
      </c>
      <c r="AD324" s="11"/>
    </row>
    <row r="325" spans="1:30" ht="12.75">
      <c r="A325" s="9">
        <v>35919</v>
      </c>
      <c r="F325" s="1">
        <v>25</v>
      </c>
      <c r="L325" s="1">
        <v>1130</v>
      </c>
      <c r="AD325" s="11"/>
    </row>
    <row r="326" spans="1:30" ht="12.75">
      <c r="A326" s="9">
        <v>35921</v>
      </c>
      <c r="F326" s="1">
        <v>25</v>
      </c>
      <c r="L326" s="1">
        <v>1180</v>
      </c>
      <c r="AD326" s="11"/>
    </row>
    <row r="327" spans="1:30" ht="12.75">
      <c r="A327" s="9">
        <v>35922</v>
      </c>
      <c r="F327" s="1">
        <v>17.2</v>
      </c>
      <c r="G327" s="1">
        <v>8.4</v>
      </c>
      <c r="H327" s="1">
        <v>7.5</v>
      </c>
      <c r="J327" s="1">
        <v>180</v>
      </c>
      <c r="L327" s="1">
        <v>1224</v>
      </c>
      <c r="M327" s="1">
        <v>120</v>
      </c>
      <c r="N327" s="1">
        <v>287</v>
      </c>
      <c r="P327" s="1">
        <v>292</v>
      </c>
      <c r="Q327" s="1">
        <v>2</v>
      </c>
      <c r="T327" s="1">
        <v>776</v>
      </c>
      <c r="V327" s="1">
        <v>0.11</v>
      </c>
      <c r="AD327" s="11"/>
    </row>
    <row r="328" spans="1:30" ht="12.75">
      <c r="A328" s="9">
        <v>35923</v>
      </c>
      <c r="F328" s="1">
        <v>25</v>
      </c>
      <c r="L328" s="1">
        <v>1150</v>
      </c>
      <c r="AD328" s="11"/>
    </row>
    <row r="329" spans="1:30" ht="12.75">
      <c r="A329" s="9">
        <v>35926</v>
      </c>
      <c r="F329" s="1">
        <v>25</v>
      </c>
      <c r="L329" s="1">
        <v>1050</v>
      </c>
      <c r="AD329" s="11"/>
    </row>
    <row r="330" spans="1:34" ht="12.75">
      <c r="A330" s="9">
        <v>35927</v>
      </c>
      <c r="B330" s="1">
        <f>19.3*35.31467</f>
        <v>681.573131</v>
      </c>
      <c r="F330" s="1">
        <v>17</v>
      </c>
      <c r="H330" s="1">
        <v>8.6</v>
      </c>
      <c r="L330" s="1">
        <v>1020</v>
      </c>
      <c r="M330" s="1">
        <v>92</v>
      </c>
      <c r="N330" s="1">
        <v>200</v>
      </c>
      <c r="O330" s="1">
        <v>175</v>
      </c>
      <c r="P330" s="1">
        <v>230</v>
      </c>
      <c r="T330" s="1">
        <v>612</v>
      </c>
      <c r="AC330" s="1">
        <v>66</v>
      </c>
      <c r="AD330" s="11">
        <v>15</v>
      </c>
      <c r="AE330" s="1">
        <v>7.3</v>
      </c>
      <c r="AF330" s="1">
        <v>110</v>
      </c>
      <c r="AH330" s="1">
        <v>13</v>
      </c>
    </row>
    <row r="331" spans="1:30" ht="12.75">
      <c r="A331" s="9">
        <v>35928</v>
      </c>
      <c r="F331" s="1">
        <v>25</v>
      </c>
      <c r="L331" s="1">
        <v>950</v>
      </c>
      <c r="AD331" s="11"/>
    </row>
    <row r="332" spans="1:30" ht="12.75">
      <c r="A332" s="9">
        <v>35929</v>
      </c>
      <c r="F332" s="1">
        <v>18.3</v>
      </c>
      <c r="G332" s="1">
        <v>9</v>
      </c>
      <c r="H332" s="1">
        <v>6.9</v>
      </c>
      <c r="J332" s="1">
        <v>110</v>
      </c>
      <c r="L332" s="1">
        <v>1127</v>
      </c>
      <c r="M332" s="1">
        <v>95</v>
      </c>
      <c r="N332" s="1">
        <v>264</v>
      </c>
      <c r="P332" s="1">
        <v>280</v>
      </c>
      <c r="Q332" s="1">
        <v>2</v>
      </c>
      <c r="T332" s="1">
        <v>670</v>
      </c>
      <c r="V332" s="1">
        <v>0.07</v>
      </c>
      <c r="AD332" s="11"/>
    </row>
    <row r="333" spans="1:30" ht="12.75">
      <c r="A333" s="9">
        <v>35930</v>
      </c>
      <c r="F333" s="1">
        <v>25</v>
      </c>
      <c r="L333" s="1">
        <v>1100</v>
      </c>
      <c r="AD333" s="11"/>
    </row>
    <row r="334" spans="1:30" ht="12.75">
      <c r="A334" s="9">
        <v>35933</v>
      </c>
      <c r="F334" s="1">
        <v>25</v>
      </c>
      <c r="L334" s="1">
        <v>1090</v>
      </c>
      <c r="AD334" s="11"/>
    </row>
    <row r="335" spans="1:30" ht="12.75">
      <c r="A335" s="9">
        <v>35935</v>
      </c>
      <c r="F335" s="1">
        <v>25</v>
      </c>
      <c r="L335" s="1">
        <v>1100</v>
      </c>
      <c r="AD335" s="11"/>
    </row>
    <row r="336" spans="1:30" ht="12.75">
      <c r="A336" s="9">
        <v>35936</v>
      </c>
      <c r="F336" s="1">
        <v>21.1</v>
      </c>
      <c r="G336" s="1">
        <v>10.2</v>
      </c>
      <c r="H336" s="1">
        <v>7.9</v>
      </c>
      <c r="J336" s="1">
        <v>210</v>
      </c>
      <c r="L336" s="1">
        <v>1143</v>
      </c>
      <c r="M336" s="1">
        <v>95</v>
      </c>
      <c r="N336" s="1">
        <v>261</v>
      </c>
      <c r="P336" s="1">
        <v>264</v>
      </c>
      <c r="Q336" s="1">
        <v>4</v>
      </c>
      <c r="T336" s="1">
        <v>730</v>
      </c>
      <c r="V336" s="1">
        <v>0.09</v>
      </c>
      <c r="AD336" s="11"/>
    </row>
    <row r="337" spans="1:30" ht="12.75">
      <c r="A337" s="9">
        <v>35937</v>
      </c>
      <c r="F337" s="1">
        <v>25</v>
      </c>
      <c r="L337" s="1">
        <v>1190</v>
      </c>
      <c r="AD337" s="11"/>
    </row>
    <row r="338" spans="1:30" ht="12.75">
      <c r="A338" s="9">
        <v>35941</v>
      </c>
      <c r="F338" s="1">
        <v>25</v>
      </c>
      <c r="L338" s="1">
        <v>1100</v>
      </c>
      <c r="AD338" s="11"/>
    </row>
    <row r="339" spans="1:30" ht="12.75">
      <c r="A339" s="9">
        <v>35942</v>
      </c>
      <c r="F339" s="1">
        <v>25</v>
      </c>
      <c r="L339" s="1">
        <v>1140</v>
      </c>
      <c r="AD339" s="11"/>
    </row>
    <row r="340" spans="1:30" ht="12.75">
      <c r="A340" s="9">
        <v>35943</v>
      </c>
      <c r="F340" s="1">
        <v>20.6</v>
      </c>
      <c r="G340" s="1">
        <v>9.8</v>
      </c>
      <c r="H340" s="1">
        <v>7.5</v>
      </c>
      <c r="J340" s="1">
        <v>180</v>
      </c>
      <c r="L340" s="1">
        <v>1137</v>
      </c>
      <c r="M340" s="1">
        <v>45</v>
      </c>
      <c r="N340" s="1">
        <v>266</v>
      </c>
      <c r="P340" s="1">
        <v>276</v>
      </c>
      <c r="Q340" s="1">
        <v>4</v>
      </c>
      <c r="T340" s="1">
        <v>718</v>
      </c>
      <c r="V340" s="1">
        <v>0.12</v>
      </c>
      <c r="AD340" s="11"/>
    </row>
    <row r="341" spans="1:30" ht="12.75">
      <c r="A341" s="9">
        <v>35944</v>
      </c>
      <c r="F341" s="1">
        <v>25</v>
      </c>
      <c r="L341" s="1">
        <v>1080</v>
      </c>
      <c r="AD341" s="11"/>
    </row>
    <row r="342" spans="1:30" ht="12.75">
      <c r="A342" s="9">
        <v>35947</v>
      </c>
      <c r="F342" s="1">
        <v>25</v>
      </c>
      <c r="L342" s="1">
        <v>1020</v>
      </c>
      <c r="AD342" s="11"/>
    </row>
    <row r="343" spans="1:30" ht="12.75">
      <c r="A343" s="9">
        <v>35949</v>
      </c>
      <c r="L343" s="1">
        <v>25</v>
      </c>
      <c r="AD343" s="11"/>
    </row>
    <row r="344" spans="1:30" ht="12.75">
      <c r="A344" s="9">
        <v>35950</v>
      </c>
      <c r="F344" s="1">
        <v>20.6</v>
      </c>
      <c r="G344" s="1">
        <v>10.2</v>
      </c>
      <c r="H344" s="1">
        <v>7.9</v>
      </c>
      <c r="J344" s="1">
        <v>170</v>
      </c>
      <c r="L344" s="1">
        <v>1026</v>
      </c>
      <c r="M344" s="1">
        <v>85</v>
      </c>
      <c r="N344" s="1">
        <v>280</v>
      </c>
      <c r="P344" s="1">
        <v>248</v>
      </c>
      <c r="Q344" s="1">
        <v>2</v>
      </c>
      <c r="T344" s="1">
        <v>662</v>
      </c>
      <c r="V344" s="1">
        <v>0.08</v>
      </c>
      <c r="AD344" s="11"/>
    </row>
    <row r="345" spans="1:30" ht="12.75">
      <c r="A345" s="9">
        <v>35951</v>
      </c>
      <c r="F345" s="1">
        <v>25</v>
      </c>
      <c r="L345" s="1">
        <v>1040</v>
      </c>
      <c r="AD345" s="11"/>
    </row>
    <row r="346" spans="1:30" ht="12.75">
      <c r="A346" s="9">
        <v>35954</v>
      </c>
      <c r="F346" s="1">
        <v>25</v>
      </c>
      <c r="L346" s="1">
        <v>900</v>
      </c>
      <c r="AD346" s="11"/>
    </row>
    <row r="347" spans="1:30" ht="12.75">
      <c r="A347" s="9">
        <v>35956</v>
      </c>
      <c r="F347" s="1">
        <v>25</v>
      </c>
      <c r="L347" s="1">
        <v>940</v>
      </c>
      <c r="AD347" s="11"/>
    </row>
    <row r="348" spans="1:30" ht="12.75">
      <c r="A348" s="9">
        <v>35957</v>
      </c>
      <c r="F348" s="1">
        <v>17.2</v>
      </c>
      <c r="G348" s="1">
        <v>8.6</v>
      </c>
      <c r="H348" s="1">
        <v>7.3</v>
      </c>
      <c r="J348" s="1">
        <v>390</v>
      </c>
      <c r="L348" s="1">
        <v>893</v>
      </c>
      <c r="M348" s="1">
        <v>145</v>
      </c>
      <c r="N348" s="1">
        <v>127</v>
      </c>
      <c r="P348" s="1">
        <v>236</v>
      </c>
      <c r="Q348" s="1">
        <v>8</v>
      </c>
      <c r="T348" s="1">
        <v>570</v>
      </c>
      <c r="V348" s="1">
        <v>0.1</v>
      </c>
      <c r="AD348" s="11"/>
    </row>
    <row r="349" spans="1:30" ht="12.75">
      <c r="A349" s="9">
        <v>35958</v>
      </c>
      <c r="F349" s="1">
        <v>25</v>
      </c>
      <c r="L349" s="1">
        <v>910</v>
      </c>
      <c r="AD349" s="11"/>
    </row>
    <row r="350" spans="1:30" ht="12.75">
      <c r="A350" s="9">
        <v>35961</v>
      </c>
      <c r="F350" s="1">
        <v>25</v>
      </c>
      <c r="L350" s="1">
        <v>1020</v>
      </c>
      <c r="AD350" s="11"/>
    </row>
    <row r="351" spans="1:30" ht="12.75">
      <c r="A351" s="9">
        <v>35963</v>
      </c>
      <c r="M351" s="1">
        <v>87</v>
      </c>
      <c r="N351" s="1">
        <v>188</v>
      </c>
      <c r="T351" s="1">
        <v>680</v>
      </c>
      <c r="AD351" s="11"/>
    </row>
    <row r="352" spans="1:30" ht="12.75">
      <c r="A352" s="9">
        <v>35963</v>
      </c>
      <c r="F352" s="1">
        <v>25</v>
      </c>
      <c r="L352" s="1">
        <v>990</v>
      </c>
      <c r="Z352" s="1">
        <v>0.03</v>
      </c>
      <c r="AD352" s="11"/>
    </row>
    <row r="353" spans="1:30" ht="12.75">
      <c r="A353" s="9">
        <v>35964</v>
      </c>
      <c r="F353" s="1">
        <v>20.6</v>
      </c>
      <c r="G353" s="1">
        <v>10</v>
      </c>
      <c r="H353" s="1">
        <v>7.7</v>
      </c>
      <c r="J353" s="1">
        <v>360</v>
      </c>
      <c r="L353" s="1">
        <v>990</v>
      </c>
      <c r="M353" s="1">
        <v>90</v>
      </c>
      <c r="N353" s="1">
        <v>237</v>
      </c>
      <c r="P353" s="1">
        <v>252</v>
      </c>
      <c r="Q353" s="1">
        <v>4</v>
      </c>
      <c r="T353" s="1">
        <v>596</v>
      </c>
      <c r="V353" s="1">
        <v>0.19</v>
      </c>
      <c r="AD353" s="11"/>
    </row>
    <row r="354" spans="1:30" ht="12.75">
      <c r="A354" s="9">
        <v>35965</v>
      </c>
      <c r="F354" s="1">
        <v>25</v>
      </c>
      <c r="L354" s="1">
        <v>930</v>
      </c>
      <c r="AD354" s="11"/>
    </row>
    <row r="355" spans="1:30" ht="12.75">
      <c r="A355" s="9">
        <v>35968</v>
      </c>
      <c r="F355" s="1">
        <v>25</v>
      </c>
      <c r="L355" s="1">
        <v>950</v>
      </c>
      <c r="AD355" s="11"/>
    </row>
    <row r="356" spans="1:34" ht="12.75">
      <c r="A356" s="9">
        <v>35969</v>
      </c>
      <c r="B356" s="1">
        <f>27.7*35.31467</f>
        <v>978.216359</v>
      </c>
      <c r="F356" s="1">
        <v>22.5</v>
      </c>
      <c r="H356" s="1">
        <v>8.3</v>
      </c>
      <c r="L356" s="1">
        <v>902</v>
      </c>
      <c r="M356" s="1">
        <v>72</v>
      </c>
      <c r="N356" s="1">
        <v>170</v>
      </c>
      <c r="O356" s="1">
        <v>160</v>
      </c>
      <c r="P356" s="1">
        <v>210</v>
      </c>
      <c r="T356" s="1">
        <v>530</v>
      </c>
      <c r="AC356" s="1">
        <v>60</v>
      </c>
      <c r="AD356" s="11">
        <v>14</v>
      </c>
      <c r="AE356" s="1">
        <v>6.9</v>
      </c>
      <c r="AF356" s="1">
        <v>97</v>
      </c>
      <c r="AH356" s="1">
        <v>14</v>
      </c>
    </row>
    <row r="357" spans="1:30" ht="12.75">
      <c r="A357" s="9">
        <v>35970</v>
      </c>
      <c r="F357" s="1">
        <v>25</v>
      </c>
      <c r="L357" s="1">
        <v>950</v>
      </c>
      <c r="AD357" s="11"/>
    </row>
    <row r="358" spans="1:30" ht="12.75">
      <c r="A358" s="9">
        <v>35971</v>
      </c>
      <c r="F358" s="1">
        <v>23.9</v>
      </c>
      <c r="G358" s="1">
        <v>11.4</v>
      </c>
      <c r="H358" s="1">
        <v>8</v>
      </c>
      <c r="J358" s="1">
        <v>330</v>
      </c>
      <c r="L358" s="1">
        <v>976</v>
      </c>
      <c r="M358" s="1">
        <v>75</v>
      </c>
      <c r="N358" s="1">
        <v>240</v>
      </c>
      <c r="P358" s="1">
        <v>236</v>
      </c>
      <c r="Q358" s="1">
        <v>3</v>
      </c>
      <c r="T358" s="1">
        <v>558</v>
      </c>
      <c r="V358" s="1">
        <v>0.12</v>
      </c>
      <c r="AD358" s="11"/>
    </row>
    <row r="359" spans="1:30" ht="12.75">
      <c r="A359" s="9">
        <v>35972</v>
      </c>
      <c r="F359" s="1">
        <v>25</v>
      </c>
      <c r="L359" s="1">
        <v>990</v>
      </c>
      <c r="AD359" s="11"/>
    </row>
    <row r="360" spans="1:30" ht="12.75">
      <c r="A360" s="9">
        <v>35975</v>
      </c>
      <c r="F360" s="1">
        <v>25</v>
      </c>
      <c r="L360" s="1">
        <v>900</v>
      </c>
      <c r="AD360" s="11"/>
    </row>
    <row r="361" spans="1:30" ht="12.75">
      <c r="A361" s="9">
        <v>35977</v>
      </c>
      <c r="F361" s="1">
        <v>25</v>
      </c>
      <c r="L361" s="1">
        <v>890</v>
      </c>
      <c r="AD361" s="11"/>
    </row>
    <row r="362" spans="1:30" ht="12.75">
      <c r="A362" s="9">
        <v>35978</v>
      </c>
      <c r="F362" s="1">
        <v>24.4</v>
      </c>
      <c r="G362" s="1">
        <v>11.6</v>
      </c>
      <c r="H362" s="1">
        <v>8</v>
      </c>
      <c r="J362" s="1">
        <v>280</v>
      </c>
      <c r="L362" s="1">
        <v>916</v>
      </c>
      <c r="M362" s="1">
        <v>60</v>
      </c>
      <c r="N362" s="1">
        <v>137</v>
      </c>
      <c r="P362" s="1">
        <v>240</v>
      </c>
      <c r="Q362" s="1">
        <v>2</v>
      </c>
      <c r="T362" s="1">
        <v>626</v>
      </c>
      <c r="V362" s="1">
        <v>0.43</v>
      </c>
      <c r="AD362" s="11"/>
    </row>
    <row r="363" spans="1:30" ht="12.75">
      <c r="A363" s="9">
        <v>35982</v>
      </c>
      <c r="F363" s="1">
        <v>25</v>
      </c>
      <c r="L363" s="1">
        <v>970</v>
      </c>
      <c r="AD363" s="11"/>
    </row>
    <row r="364" spans="1:30" ht="12.75">
      <c r="A364" s="9">
        <v>35984</v>
      </c>
      <c r="F364" s="1">
        <v>25</v>
      </c>
      <c r="L364" s="1">
        <v>970</v>
      </c>
      <c r="AD364" s="11"/>
    </row>
    <row r="365" spans="1:30" ht="12.75">
      <c r="A365" s="9">
        <v>35986</v>
      </c>
      <c r="F365" s="1">
        <v>25</v>
      </c>
      <c r="L365" s="1">
        <v>970</v>
      </c>
      <c r="AD365" s="11"/>
    </row>
    <row r="366" spans="1:34" ht="12.75">
      <c r="A366" s="9">
        <v>35991</v>
      </c>
      <c r="B366" s="1">
        <f>30.9*35.31467</f>
        <v>1091.223303</v>
      </c>
      <c r="F366" s="1">
        <v>25.5</v>
      </c>
      <c r="H366" s="1">
        <v>8.4</v>
      </c>
      <c r="L366" s="1">
        <v>920</v>
      </c>
      <c r="M366" s="1">
        <v>68</v>
      </c>
      <c r="N366" s="1">
        <v>160</v>
      </c>
      <c r="O366" s="1">
        <v>164</v>
      </c>
      <c r="P366" s="1">
        <v>190</v>
      </c>
      <c r="T366" s="1">
        <v>508</v>
      </c>
      <c r="AC366" s="1">
        <v>57</v>
      </c>
      <c r="AD366" s="11">
        <v>13</v>
      </c>
      <c r="AE366" s="1">
        <v>6.8</v>
      </c>
      <c r="AF366" s="1">
        <v>91</v>
      </c>
      <c r="AH366" s="1">
        <v>15</v>
      </c>
    </row>
    <row r="367" spans="1:30" ht="12.75">
      <c r="A367" s="9">
        <v>35992</v>
      </c>
      <c r="F367" s="1">
        <v>25.6</v>
      </c>
      <c r="G367" s="1">
        <v>12</v>
      </c>
      <c r="H367" s="1">
        <v>8.1</v>
      </c>
      <c r="J367" s="1">
        <v>300</v>
      </c>
      <c r="L367" s="1">
        <v>945</v>
      </c>
      <c r="M367" s="1">
        <v>60</v>
      </c>
      <c r="N367" s="1">
        <v>224</v>
      </c>
      <c r="P367" s="1">
        <v>228</v>
      </c>
      <c r="Q367" s="1">
        <v>3</v>
      </c>
      <c r="T367" s="1">
        <v>590</v>
      </c>
      <c r="V367" s="1">
        <v>0.12</v>
      </c>
      <c r="AD367" s="11"/>
    </row>
    <row r="368" spans="1:30" ht="12.75">
      <c r="A368" s="9">
        <v>35993</v>
      </c>
      <c r="F368" s="1">
        <v>25</v>
      </c>
      <c r="L368" s="1">
        <v>900</v>
      </c>
      <c r="AD368" s="11"/>
    </row>
    <row r="369" spans="1:30" ht="12.75">
      <c r="A369" s="9">
        <v>35996</v>
      </c>
      <c r="F369" s="1">
        <v>25</v>
      </c>
      <c r="L369" s="1">
        <v>920</v>
      </c>
      <c r="AD369" s="11"/>
    </row>
    <row r="370" spans="1:30" ht="12.75">
      <c r="A370" s="9">
        <v>35998</v>
      </c>
      <c r="F370" s="1">
        <v>25</v>
      </c>
      <c r="L370" s="1">
        <v>950</v>
      </c>
      <c r="AD370" s="11"/>
    </row>
    <row r="371" spans="1:30" ht="12.75">
      <c r="A371" s="9">
        <v>35999</v>
      </c>
      <c r="F371" s="1">
        <v>25</v>
      </c>
      <c r="G371" s="1">
        <v>11.4</v>
      </c>
      <c r="H371" s="1">
        <v>7.8</v>
      </c>
      <c r="J371" s="1">
        <v>320</v>
      </c>
      <c r="L371" s="1">
        <v>944</v>
      </c>
      <c r="M371" s="1">
        <v>65</v>
      </c>
      <c r="N371" s="1">
        <v>237</v>
      </c>
      <c r="P371" s="1">
        <v>228</v>
      </c>
      <c r="Q371" s="1">
        <v>2</v>
      </c>
      <c r="T371" s="1">
        <v>592</v>
      </c>
      <c r="V371" s="1">
        <v>0.07</v>
      </c>
      <c r="AD371" s="11"/>
    </row>
    <row r="372" spans="1:30" ht="12.75">
      <c r="A372" s="9">
        <v>36000</v>
      </c>
      <c r="F372" s="1">
        <v>25</v>
      </c>
      <c r="L372" s="1">
        <v>950</v>
      </c>
      <c r="AD372" s="11"/>
    </row>
    <row r="373" spans="1:30" ht="12.75">
      <c r="A373" s="9">
        <v>36002</v>
      </c>
      <c r="F373" s="1">
        <v>25</v>
      </c>
      <c r="L373" s="1">
        <v>960</v>
      </c>
      <c r="AD373" s="11"/>
    </row>
    <row r="374" spans="1:30" ht="12.75">
      <c r="A374" s="9">
        <v>36005</v>
      </c>
      <c r="F374" s="1">
        <v>25</v>
      </c>
      <c r="L374" s="1">
        <v>980</v>
      </c>
      <c r="AD374" s="11"/>
    </row>
    <row r="375" spans="1:30" ht="12.75">
      <c r="A375" s="9">
        <v>36006</v>
      </c>
      <c r="F375" s="1">
        <v>25.6</v>
      </c>
      <c r="G375" s="1">
        <v>12.2</v>
      </c>
      <c r="H375" s="1">
        <v>7.8</v>
      </c>
      <c r="J375" s="1">
        <v>330</v>
      </c>
      <c r="L375" s="1">
        <v>1043</v>
      </c>
      <c r="M375" s="1">
        <v>80</v>
      </c>
      <c r="N375" s="1">
        <v>207</v>
      </c>
      <c r="P375" s="1">
        <v>244</v>
      </c>
      <c r="Q375" s="1">
        <v>1</v>
      </c>
      <c r="T375" s="1">
        <v>710</v>
      </c>
      <c r="V375" s="1">
        <v>0.05</v>
      </c>
      <c r="AD375" s="11"/>
    </row>
    <row r="376" spans="1:30" ht="12.75">
      <c r="A376" s="9">
        <v>36007</v>
      </c>
      <c r="F376" s="1">
        <v>25</v>
      </c>
      <c r="L376" s="1">
        <v>1040</v>
      </c>
      <c r="AD376" s="11"/>
    </row>
    <row r="377" spans="1:30" ht="12.75">
      <c r="A377" s="9">
        <v>36010</v>
      </c>
      <c r="F377" s="1">
        <v>25</v>
      </c>
      <c r="L377" s="1">
        <v>970</v>
      </c>
      <c r="AD377" s="11"/>
    </row>
    <row r="378" spans="1:30" ht="12.75">
      <c r="A378" s="9">
        <v>36012</v>
      </c>
      <c r="F378" s="1">
        <v>25</v>
      </c>
      <c r="L378" s="1">
        <v>970</v>
      </c>
      <c r="AD378" s="11"/>
    </row>
    <row r="379" spans="1:30" ht="12.75">
      <c r="A379" s="9">
        <v>36013</v>
      </c>
      <c r="F379" s="1">
        <v>23.9</v>
      </c>
      <c r="G379" s="1">
        <v>11.4</v>
      </c>
      <c r="H379" s="1">
        <v>7.7</v>
      </c>
      <c r="J379" s="1">
        <v>950</v>
      </c>
      <c r="L379" s="1">
        <v>964</v>
      </c>
      <c r="M379" s="1">
        <v>70</v>
      </c>
      <c r="N379" s="1">
        <v>209</v>
      </c>
      <c r="P379" s="1">
        <v>228</v>
      </c>
      <c r="Q379" s="1">
        <v>2</v>
      </c>
      <c r="T379" s="1">
        <v>616</v>
      </c>
      <c r="V379" s="1">
        <v>0.05</v>
      </c>
      <c r="AD379" s="11"/>
    </row>
    <row r="380" spans="1:30" ht="12.75">
      <c r="A380" s="9">
        <v>36014</v>
      </c>
      <c r="L380" s="1">
        <v>25</v>
      </c>
      <c r="AD380" s="11"/>
    </row>
    <row r="381" spans="1:30" ht="12.75">
      <c r="A381" s="9">
        <v>36017</v>
      </c>
      <c r="L381" s="1">
        <v>25</v>
      </c>
      <c r="AD381" s="11"/>
    </row>
    <row r="382" spans="1:34" ht="12.75">
      <c r="A382" s="9">
        <v>36019</v>
      </c>
      <c r="B382" s="1">
        <f>29.2*35.31467</f>
        <v>1031.1883639999999</v>
      </c>
      <c r="F382" s="1">
        <v>26</v>
      </c>
      <c r="H382" s="1">
        <v>8.3</v>
      </c>
      <c r="L382" s="1">
        <v>966</v>
      </c>
      <c r="M382" s="1">
        <v>84</v>
      </c>
      <c r="N382" s="1">
        <v>190</v>
      </c>
      <c r="O382" s="1">
        <v>162</v>
      </c>
      <c r="P382" s="1">
        <v>210</v>
      </c>
      <c r="T382" s="1">
        <v>577</v>
      </c>
      <c r="AC382" s="1">
        <v>62</v>
      </c>
      <c r="AD382" s="11">
        <v>14</v>
      </c>
      <c r="AE382" s="1">
        <v>6.5</v>
      </c>
      <c r="AF382" s="1">
        <v>110</v>
      </c>
      <c r="AH382" s="1">
        <v>16</v>
      </c>
    </row>
    <row r="383" spans="1:30" ht="12.75">
      <c r="A383" s="9">
        <v>36020</v>
      </c>
      <c r="F383" s="1">
        <v>25.6</v>
      </c>
      <c r="G383" s="1">
        <v>12</v>
      </c>
      <c r="H383" s="1">
        <v>7.5</v>
      </c>
      <c r="J383" s="1">
        <v>150</v>
      </c>
      <c r="L383" s="1">
        <v>955</v>
      </c>
      <c r="M383" s="1">
        <v>70</v>
      </c>
      <c r="N383" s="1">
        <v>198</v>
      </c>
      <c r="P383" s="1">
        <v>240</v>
      </c>
      <c r="Q383" s="1">
        <v>3</v>
      </c>
      <c r="T383" s="1">
        <v>558</v>
      </c>
      <c r="V383" s="1">
        <v>0.06</v>
      </c>
      <c r="AD383" s="11"/>
    </row>
    <row r="384" spans="1:30" ht="12.75">
      <c r="A384" s="9">
        <v>36021</v>
      </c>
      <c r="L384" s="1">
        <v>880</v>
      </c>
      <c r="AD384" s="11"/>
    </row>
    <row r="385" spans="1:30" ht="12.75">
      <c r="A385" s="9">
        <v>36024</v>
      </c>
      <c r="L385" s="1">
        <v>25</v>
      </c>
      <c r="AD385" s="11"/>
    </row>
    <row r="386" spans="1:30" ht="12.75">
      <c r="A386" s="9">
        <v>36026</v>
      </c>
      <c r="F386" s="1">
        <v>25</v>
      </c>
      <c r="L386" s="1">
        <v>950</v>
      </c>
      <c r="AD386" s="11"/>
    </row>
    <row r="387" spans="1:30" ht="12.75">
      <c r="A387" s="9">
        <v>36027</v>
      </c>
      <c r="F387" s="1">
        <v>25.6</v>
      </c>
      <c r="G387" s="1">
        <v>12.2</v>
      </c>
      <c r="H387" s="1">
        <v>7.7</v>
      </c>
      <c r="J387" s="1">
        <v>600</v>
      </c>
      <c r="L387" s="1">
        <v>983</v>
      </c>
      <c r="M387" s="1">
        <v>130</v>
      </c>
      <c r="N387" s="1">
        <v>203</v>
      </c>
      <c r="P387" s="1">
        <v>252</v>
      </c>
      <c r="Q387" s="1">
        <v>2</v>
      </c>
      <c r="T387" s="1">
        <v>606</v>
      </c>
      <c r="V387" s="1">
        <v>0.06</v>
      </c>
      <c r="AD387" s="11"/>
    </row>
    <row r="388" spans="1:30" ht="12.75">
      <c r="A388" s="9">
        <v>36028</v>
      </c>
      <c r="F388" s="1">
        <v>25</v>
      </c>
      <c r="L388" s="1">
        <v>960</v>
      </c>
      <c r="AD388" s="11"/>
    </row>
    <row r="389" spans="1:30" ht="12.75">
      <c r="A389" s="9">
        <v>36031</v>
      </c>
      <c r="F389" s="1">
        <v>25</v>
      </c>
      <c r="L389" s="1">
        <v>930</v>
      </c>
      <c r="AD389" s="11"/>
    </row>
    <row r="390" spans="1:30" ht="12.75">
      <c r="A390" s="9">
        <v>36033</v>
      </c>
      <c r="F390" s="1">
        <v>25</v>
      </c>
      <c r="L390" s="1">
        <v>940</v>
      </c>
      <c r="AD390" s="11"/>
    </row>
    <row r="391" spans="1:30" ht="12.75">
      <c r="A391" s="9">
        <v>36034</v>
      </c>
      <c r="F391" s="1">
        <v>26.1</v>
      </c>
      <c r="G391" s="1">
        <v>12.2</v>
      </c>
      <c r="H391" s="1">
        <v>7.5</v>
      </c>
      <c r="J391" s="1">
        <v>1200</v>
      </c>
      <c r="L391" s="1">
        <v>966</v>
      </c>
      <c r="M391" s="1">
        <v>110</v>
      </c>
      <c r="N391" s="1">
        <v>200</v>
      </c>
      <c r="P391" s="1">
        <v>224</v>
      </c>
      <c r="Q391" s="1">
        <v>2</v>
      </c>
      <c r="T391" s="1">
        <v>592</v>
      </c>
      <c r="V391" s="1">
        <v>0.05</v>
      </c>
      <c r="AD391" s="11"/>
    </row>
    <row r="392" spans="1:30" ht="12.75">
      <c r="A392" s="9">
        <v>36035</v>
      </c>
      <c r="F392" s="1">
        <v>25</v>
      </c>
      <c r="L392" s="1">
        <v>930</v>
      </c>
      <c r="AD392" s="11"/>
    </row>
    <row r="393" spans="1:30" ht="12.75">
      <c r="A393" s="9">
        <v>36038</v>
      </c>
      <c r="F393" s="1">
        <v>25</v>
      </c>
      <c r="L393" s="1">
        <v>980</v>
      </c>
      <c r="AD393" s="11"/>
    </row>
    <row r="394" spans="1:30" ht="12.75">
      <c r="A394" s="9">
        <v>36040</v>
      </c>
      <c r="F394" s="1">
        <v>25</v>
      </c>
      <c r="L394" s="1">
        <v>1040</v>
      </c>
      <c r="AD394" s="11"/>
    </row>
    <row r="395" spans="1:34" ht="12.75">
      <c r="A395" s="9">
        <v>36041</v>
      </c>
      <c r="F395" s="1">
        <v>22.8</v>
      </c>
      <c r="G395" s="1">
        <v>10.9</v>
      </c>
      <c r="H395" s="1">
        <v>7.8</v>
      </c>
      <c r="J395" s="1">
        <v>1080</v>
      </c>
      <c r="L395" s="1">
        <v>1046</v>
      </c>
      <c r="M395" s="1">
        <v>85</v>
      </c>
      <c r="N395" s="1">
        <v>223</v>
      </c>
      <c r="O395" s="1">
        <v>164</v>
      </c>
      <c r="P395" s="1">
        <v>256</v>
      </c>
      <c r="Q395" s="1">
        <v>2</v>
      </c>
      <c r="T395" s="1">
        <v>756</v>
      </c>
      <c r="V395" s="1">
        <v>0.07</v>
      </c>
      <c r="AD395" s="11"/>
      <c r="AE395" s="1">
        <v>6.5</v>
      </c>
      <c r="AF395" s="1">
        <v>110</v>
      </c>
      <c r="AH395" s="1">
        <v>16</v>
      </c>
    </row>
    <row r="396" spans="1:30" ht="12.75">
      <c r="A396" s="9">
        <v>36042</v>
      </c>
      <c r="F396" s="1">
        <v>25</v>
      </c>
      <c r="L396" s="1">
        <v>1070</v>
      </c>
      <c r="AD396" s="11"/>
    </row>
    <row r="397" spans="1:30" ht="12.75">
      <c r="A397" s="9">
        <v>36046</v>
      </c>
      <c r="F397" s="1">
        <v>25</v>
      </c>
      <c r="L397" s="1">
        <v>1040</v>
      </c>
      <c r="AD397" s="11"/>
    </row>
    <row r="398" spans="1:30" ht="12.75">
      <c r="A398" s="9">
        <v>36047</v>
      </c>
      <c r="F398" s="1">
        <v>25</v>
      </c>
      <c r="L398" s="1">
        <v>1050</v>
      </c>
      <c r="AD398" s="11"/>
    </row>
    <row r="399" spans="1:30" ht="12.75">
      <c r="A399" s="9">
        <v>36048</v>
      </c>
      <c r="F399" s="1">
        <v>22.2</v>
      </c>
      <c r="G399" s="1">
        <v>10.6</v>
      </c>
      <c r="H399" s="1">
        <v>7.8</v>
      </c>
      <c r="J399" s="1">
        <v>360</v>
      </c>
      <c r="L399" s="1">
        <v>1113</v>
      </c>
      <c r="M399" s="1">
        <v>90</v>
      </c>
      <c r="N399" s="1">
        <v>236</v>
      </c>
      <c r="P399" s="1">
        <v>268</v>
      </c>
      <c r="Q399" s="1">
        <v>2</v>
      </c>
      <c r="T399" s="1">
        <v>556</v>
      </c>
      <c r="V399" s="1">
        <v>0.07</v>
      </c>
      <c r="AD399" s="11"/>
    </row>
    <row r="400" spans="1:30" ht="12.75">
      <c r="A400" s="9">
        <v>36049</v>
      </c>
      <c r="F400" s="1">
        <v>25</v>
      </c>
      <c r="L400" s="1">
        <v>1150</v>
      </c>
      <c r="AD400" s="11"/>
    </row>
    <row r="401" spans="1:30" ht="12.75">
      <c r="A401" s="9">
        <v>36052</v>
      </c>
      <c r="F401" s="1">
        <v>25</v>
      </c>
      <c r="L401" s="1">
        <v>1090</v>
      </c>
      <c r="AD401" s="11"/>
    </row>
    <row r="402" spans="1:30" ht="12.75">
      <c r="A402" s="9">
        <v>36054</v>
      </c>
      <c r="F402" s="1">
        <v>25</v>
      </c>
      <c r="L402" s="1">
        <v>1110</v>
      </c>
      <c r="AD402" s="11"/>
    </row>
    <row r="403" spans="1:30" ht="12.75">
      <c r="A403" s="9">
        <v>36055</v>
      </c>
      <c r="F403" s="1">
        <v>22.8</v>
      </c>
      <c r="G403" s="1">
        <v>10.6</v>
      </c>
      <c r="H403" s="1">
        <v>7.6</v>
      </c>
      <c r="J403" s="1">
        <v>730</v>
      </c>
      <c r="L403" s="1">
        <v>1153</v>
      </c>
      <c r="M403" s="1">
        <v>125</v>
      </c>
      <c r="N403" s="1">
        <v>265</v>
      </c>
      <c r="P403" s="1">
        <v>260</v>
      </c>
      <c r="Q403" s="1">
        <v>3</v>
      </c>
      <c r="T403" s="1">
        <v>754</v>
      </c>
      <c r="V403" s="1">
        <v>0.03</v>
      </c>
      <c r="AD403" s="11"/>
    </row>
    <row r="404" spans="1:30" ht="12.75">
      <c r="A404" s="9">
        <v>36056</v>
      </c>
      <c r="F404" s="1">
        <v>25</v>
      </c>
      <c r="L404" s="1">
        <v>1280</v>
      </c>
      <c r="AD404" s="11"/>
    </row>
    <row r="405" spans="1:30" ht="12.75">
      <c r="A405" s="9">
        <v>36059</v>
      </c>
      <c r="F405" s="1">
        <v>25</v>
      </c>
      <c r="L405" s="1">
        <v>1270</v>
      </c>
      <c r="AD405" s="11"/>
    </row>
    <row r="406" spans="1:30" ht="12.75">
      <c r="A406" s="9">
        <v>36061</v>
      </c>
      <c r="F406" s="1">
        <v>25</v>
      </c>
      <c r="L406" s="1">
        <v>1260</v>
      </c>
      <c r="AD406" s="11"/>
    </row>
    <row r="407" spans="1:30" ht="12.75">
      <c r="A407" s="9">
        <v>36062</v>
      </c>
      <c r="F407" s="1">
        <v>22.2</v>
      </c>
      <c r="G407" s="1">
        <v>10.6</v>
      </c>
      <c r="H407" s="1">
        <v>7.9</v>
      </c>
      <c r="J407" s="1">
        <v>1070</v>
      </c>
      <c r="L407" s="1">
        <v>1252</v>
      </c>
      <c r="M407" s="1">
        <v>150</v>
      </c>
      <c r="N407" s="1">
        <v>267</v>
      </c>
      <c r="P407" s="1">
        <v>280</v>
      </c>
      <c r="Q407" s="1">
        <v>3</v>
      </c>
      <c r="T407" s="1">
        <v>898</v>
      </c>
      <c r="V407" s="1">
        <v>0.09</v>
      </c>
      <c r="AD407" s="11"/>
    </row>
    <row r="408" spans="1:30" ht="12.75">
      <c r="A408" s="9">
        <v>36063</v>
      </c>
      <c r="F408" s="1">
        <v>25</v>
      </c>
      <c r="L408" s="1">
        <v>1250</v>
      </c>
      <c r="AD408" s="11"/>
    </row>
    <row r="409" spans="1:30" ht="12.75">
      <c r="A409" s="9">
        <v>36066</v>
      </c>
      <c r="F409" s="1">
        <v>25</v>
      </c>
      <c r="L409" s="1">
        <v>1170</v>
      </c>
      <c r="AD409" s="11"/>
    </row>
    <row r="410" spans="1:30" ht="12.75">
      <c r="A410" s="9">
        <v>36068</v>
      </c>
      <c r="F410" s="1">
        <v>25</v>
      </c>
      <c r="L410" s="1">
        <v>1300</v>
      </c>
      <c r="AD410" s="11"/>
    </row>
    <row r="411" spans="1:30" ht="12.75">
      <c r="A411" s="9">
        <v>36069</v>
      </c>
      <c r="F411" s="1">
        <v>22.2</v>
      </c>
      <c r="G411" s="1">
        <v>8.6</v>
      </c>
      <c r="H411" s="1">
        <v>8</v>
      </c>
      <c r="J411" s="1">
        <v>20800</v>
      </c>
      <c r="L411" s="1">
        <v>1191</v>
      </c>
      <c r="M411" s="1">
        <v>125</v>
      </c>
      <c r="N411" s="1">
        <v>252</v>
      </c>
      <c r="P411" s="1">
        <v>256</v>
      </c>
      <c r="Q411" s="1">
        <v>5</v>
      </c>
      <c r="T411" s="1">
        <v>626</v>
      </c>
      <c r="V411" s="1">
        <v>0.2</v>
      </c>
      <c r="AD411" s="11"/>
    </row>
    <row r="412" spans="1:30" ht="12.75">
      <c r="A412" s="9">
        <v>36070</v>
      </c>
      <c r="F412" s="1">
        <v>25</v>
      </c>
      <c r="L412" s="1">
        <v>1290</v>
      </c>
      <c r="AD412" s="11"/>
    </row>
    <row r="413" spans="1:30" ht="12.75">
      <c r="A413" s="9">
        <v>36073</v>
      </c>
      <c r="F413" s="1">
        <v>25</v>
      </c>
      <c r="L413" s="1">
        <v>1280</v>
      </c>
      <c r="AD413" s="11"/>
    </row>
    <row r="414" spans="1:30" ht="12.75">
      <c r="A414" s="9">
        <v>36075</v>
      </c>
      <c r="F414" s="1">
        <v>25</v>
      </c>
      <c r="L414" s="1">
        <v>1290</v>
      </c>
      <c r="AD414" s="11"/>
    </row>
    <row r="415" spans="1:30" ht="12.75">
      <c r="A415" s="9">
        <v>36076</v>
      </c>
      <c r="M415" s="1">
        <v>115</v>
      </c>
      <c r="N415" s="1">
        <v>250</v>
      </c>
      <c r="T415" s="1">
        <v>768</v>
      </c>
      <c r="AD415" s="11"/>
    </row>
    <row r="416" spans="1:30" ht="12.75">
      <c r="A416" s="9">
        <v>36076</v>
      </c>
      <c r="F416" s="1">
        <v>16.1</v>
      </c>
      <c r="G416" s="1">
        <v>7.6</v>
      </c>
      <c r="H416" s="1">
        <v>7.5</v>
      </c>
      <c r="L416" s="1">
        <v>1296</v>
      </c>
      <c r="M416" s="1">
        <v>125</v>
      </c>
      <c r="N416" s="1">
        <v>310</v>
      </c>
      <c r="P416" s="1">
        <v>276</v>
      </c>
      <c r="Q416" s="1">
        <v>2</v>
      </c>
      <c r="T416" s="1">
        <v>900</v>
      </c>
      <c r="V416" s="1">
        <v>0.07</v>
      </c>
      <c r="Z416" s="1">
        <v>0.03</v>
      </c>
      <c r="AD416" s="11"/>
    </row>
    <row r="417" spans="1:30" ht="12.75">
      <c r="A417" s="9">
        <v>36077</v>
      </c>
      <c r="F417" s="1">
        <v>25</v>
      </c>
      <c r="L417" s="1">
        <v>1230</v>
      </c>
      <c r="AD417" s="11"/>
    </row>
    <row r="418" spans="1:30" ht="12.75">
      <c r="A418" s="9">
        <v>36081</v>
      </c>
      <c r="F418" s="1">
        <v>25</v>
      </c>
      <c r="L418" s="1">
        <v>1610</v>
      </c>
      <c r="AD418" s="11"/>
    </row>
    <row r="419" spans="1:30" ht="12.75">
      <c r="A419" s="9">
        <v>36082</v>
      </c>
      <c r="F419" s="1">
        <v>25</v>
      </c>
      <c r="L419" s="1">
        <v>1590</v>
      </c>
      <c r="AD419" s="11"/>
    </row>
    <row r="420" spans="1:30" ht="12.75">
      <c r="A420" s="9">
        <v>36083</v>
      </c>
      <c r="F420" s="1">
        <v>18.3</v>
      </c>
      <c r="G420" s="1">
        <v>8.6</v>
      </c>
      <c r="H420" s="1">
        <v>7.8</v>
      </c>
      <c r="J420" s="1">
        <v>1130</v>
      </c>
      <c r="L420" s="1">
        <v>1270</v>
      </c>
      <c r="M420" s="1">
        <v>140</v>
      </c>
      <c r="N420" s="1">
        <v>267</v>
      </c>
      <c r="P420" s="1">
        <v>308</v>
      </c>
      <c r="Q420" s="1">
        <v>4</v>
      </c>
      <c r="T420" s="1">
        <v>672</v>
      </c>
      <c r="V420" s="1">
        <v>0.18</v>
      </c>
      <c r="AD420" s="11"/>
    </row>
    <row r="421" spans="1:30" ht="12.75">
      <c r="A421" s="9">
        <v>36084</v>
      </c>
      <c r="F421" s="1">
        <v>25</v>
      </c>
      <c r="L421" s="1">
        <v>1580</v>
      </c>
      <c r="AD421" s="11"/>
    </row>
    <row r="422" spans="1:30" ht="12.75">
      <c r="A422" s="9">
        <v>36087</v>
      </c>
      <c r="F422" s="1">
        <v>25</v>
      </c>
      <c r="L422" s="1">
        <v>1630</v>
      </c>
      <c r="AD422" s="11"/>
    </row>
    <row r="423" spans="1:30" ht="12.75">
      <c r="A423" s="9">
        <v>36089</v>
      </c>
      <c r="F423" s="1">
        <v>25</v>
      </c>
      <c r="L423" s="1">
        <v>1570</v>
      </c>
      <c r="AD423" s="11"/>
    </row>
    <row r="424" spans="1:30" ht="12.75">
      <c r="A424" s="9">
        <v>36090</v>
      </c>
      <c r="F424" s="1">
        <v>12.8</v>
      </c>
      <c r="G424" s="1">
        <v>6.4</v>
      </c>
      <c r="H424" s="1">
        <v>7.6</v>
      </c>
      <c r="J424" s="1">
        <v>1130</v>
      </c>
      <c r="L424" s="1">
        <v>1647</v>
      </c>
      <c r="M424" s="1">
        <v>210</v>
      </c>
      <c r="N424" s="1">
        <v>368</v>
      </c>
      <c r="P424" s="1">
        <v>388</v>
      </c>
      <c r="Q424" s="1">
        <v>3</v>
      </c>
      <c r="T424" s="1">
        <v>1012</v>
      </c>
      <c r="V424" s="1">
        <v>0.38</v>
      </c>
      <c r="AD424" s="11"/>
    </row>
    <row r="425" spans="1:30" ht="12.75">
      <c r="A425" s="9">
        <v>36091</v>
      </c>
      <c r="F425" s="1">
        <v>25</v>
      </c>
      <c r="L425" s="1">
        <v>1630</v>
      </c>
      <c r="AD425" s="11"/>
    </row>
    <row r="426" spans="1:30" ht="12.75">
      <c r="A426" s="9">
        <v>36094</v>
      </c>
      <c r="F426" s="1">
        <v>25</v>
      </c>
      <c r="L426" s="1">
        <v>2010</v>
      </c>
      <c r="AD426" s="11"/>
    </row>
    <row r="427" spans="1:30" ht="12.75">
      <c r="A427" s="9">
        <v>36096</v>
      </c>
      <c r="F427" s="1">
        <v>25</v>
      </c>
      <c r="L427" s="1">
        <v>2020</v>
      </c>
      <c r="AD427" s="11"/>
    </row>
    <row r="428" spans="1:30" ht="12.75">
      <c r="A428" s="9">
        <v>36097</v>
      </c>
      <c r="F428" s="1">
        <v>15.6</v>
      </c>
      <c r="G428" s="1">
        <v>7.4</v>
      </c>
      <c r="H428" s="1">
        <v>7.7</v>
      </c>
      <c r="J428" s="1">
        <v>2070</v>
      </c>
      <c r="L428" s="1">
        <v>1714</v>
      </c>
      <c r="M428" s="1">
        <v>245</v>
      </c>
      <c r="N428" s="1">
        <v>424</v>
      </c>
      <c r="P428" s="1">
        <v>392</v>
      </c>
      <c r="Q428" s="1">
        <v>3</v>
      </c>
      <c r="T428" s="1">
        <v>1232</v>
      </c>
      <c r="V428" s="1">
        <v>0.14</v>
      </c>
      <c r="AD428" s="11"/>
    </row>
    <row r="429" spans="1:30" ht="12.75">
      <c r="A429" s="9">
        <v>36098</v>
      </c>
      <c r="F429" s="1">
        <v>25</v>
      </c>
      <c r="L429" s="1">
        <v>1990</v>
      </c>
      <c r="AD429" s="11"/>
    </row>
    <row r="430" spans="1:30" ht="12.75">
      <c r="A430" s="9">
        <v>36104</v>
      </c>
      <c r="F430" s="1">
        <v>11.7</v>
      </c>
      <c r="G430" s="1">
        <v>6</v>
      </c>
      <c r="H430" s="1">
        <v>7.9</v>
      </c>
      <c r="J430" s="1">
        <v>450</v>
      </c>
      <c r="L430" s="1">
        <v>1682</v>
      </c>
      <c r="M430" s="1">
        <v>210</v>
      </c>
      <c r="N430" s="1">
        <v>424</v>
      </c>
      <c r="P430" s="1">
        <v>416</v>
      </c>
      <c r="Q430" s="1">
        <v>1</v>
      </c>
      <c r="T430" s="1">
        <v>1238</v>
      </c>
      <c r="V430" s="1">
        <v>0.14</v>
      </c>
      <c r="AD430" s="11"/>
    </row>
    <row r="431" spans="1:30" ht="12.75">
      <c r="A431" s="9">
        <v>36109</v>
      </c>
      <c r="F431" s="1">
        <v>25</v>
      </c>
      <c r="L431" s="1">
        <v>1980</v>
      </c>
      <c r="AD431" s="11"/>
    </row>
    <row r="432" spans="1:30" ht="12.75">
      <c r="A432" s="9">
        <v>36111</v>
      </c>
      <c r="F432" s="1">
        <v>11.7</v>
      </c>
      <c r="G432" s="1">
        <v>6</v>
      </c>
      <c r="H432" s="1">
        <v>7.8</v>
      </c>
      <c r="J432" s="1">
        <v>410</v>
      </c>
      <c r="L432" s="1">
        <v>1754</v>
      </c>
      <c r="M432" s="1">
        <v>240</v>
      </c>
      <c r="N432" s="1">
        <v>457</v>
      </c>
      <c r="P432" s="1">
        <v>392</v>
      </c>
      <c r="Q432" s="1">
        <v>3</v>
      </c>
      <c r="T432" s="1">
        <v>1278</v>
      </c>
      <c r="V432" s="1">
        <v>0.13</v>
      </c>
      <c r="AD432" s="11"/>
    </row>
    <row r="433" spans="1:30" ht="12.75">
      <c r="A433" s="9">
        <v>36118</v>
      </c>
      <c r="F433" s="1">
        <v>12.2</v>
      </c>
      <c r="H433" s="1">
        <v>8</v>
      </c>
      <c r="J433" s="1">
        <v>580</v>
      </c>
      <c r="L433" s="1">
        <v>1763</v>
      </c>
      <c r="M433" s="1">
        <v>200</v>
      </c>
      <c r="N433" s="1">
        <v>440</v>
      </c>
      <c r="P433" s="1">
        <v>400</v>
      </c>
      <c r="Q433" s="1">
        <v>2</v>
      </c>
      <c r="T433" s="1">
        <v>1368</v>
      </c>
      <c r="V433" s="1">
        <v>0.13</v>
      </c>
      <c r="AD433" s="11"/>
    </row>
    <row r="434" spans="1:30" ht="12.75">
      <c r="A434" s="9">
        <v>36131</v>
      </c>
      <c r="F434" s="1">
        <v>25</v>
      </c>
      <c r="L434" s="1">
        <v>1970</v>
      </c>
      <c r="AD434" s="11"/>
    </row>
    <row r="435" spans="1:30" ht="12.75">
      <c r="A435" s="9">
        <v>36132</v>
      </c>
      <c r="F435" s="1">
        <v>9.4</v>
      </c>
      <c r="G435" s="1">
        <v>10.3</v>
      </c>
      <c r="H435" s="1">
        <v>7.7</v>
      </c>
      <c r="J435" s="1">
        <v>250</v>
      </c>
      <c r="L435" s="1">
        <v>1769</v>
      </c>
      <c r="M435" s="1">
        <v>235</v>
      </c>
      <c r="N435" s="1">
        <v>429</v>
      </c>
      <c r="P435" s="1">
        <v>400</v>
      </c>
      <c r="Q435" s="1">
        <v>5</v>
      </c>
      <c r="T435" s="1">
        <v>1226</v>
      </c>
      <c r="V435" s="1">
        <v>0.15</v>
      </c>
      <c r="AD435" s="11"/>
    </row>
    <row r="436" spans="1:30" ht="12.75">
      <c r="A436" s="9">
        <v>36133</v>
      </c>
      <c r="F436" s="1">
        <v>25</v>
      </c>
      <c r="L436" s="1">
        <v>1940</v>
      </c>
      <c r="AD436" s="11"/>
    </row>
    <row r="437" spans="1:30" ht="12.75">
      <c r="A437" s="9">
        <v>36136</v>
      </c>
      <c r="F437" s="1">
        <v>25</v>
      </c>
      <c r="L437" s="1">
        <v>1970</v>
      </c>
      <c r="AD437" s="11"/>
    </row>
    <row r="438" spans="1:30" ht="12.75">
      <c r="A438" s="9">
        <v>36137</v>
      </c>
      <c r="F438" s="1">
        <v>25</v>
      </c>
      <c r="L438" s="1">
        <v>1920</v>
      </c>
      <c r="AD438" s="11"/>
    </row>
    <row r="439" spans="1:30" ht="12.75">
      <c r="A439" s="9">
        <v>36138</v>
      </c>
      <c r="F439" s="1">
        <v>25</v>
      </c>
      <c r="L439" s="1">
        <v>1940</v>
      </c>
      <c r="AD439" s="11"/>
    </row>
    <row r="440" spans="1:30" ht="12.75">
      <c r="A440" s="9">
        <v>36139</v>
      </c>
      <c r="F440" s="1">
        <v>5.6</v>
      </c>
      <c r="G440" s="1">
        <v>11.1</v>
      </c>
      <c r="H440" s="1">
        <v>7.9</v>
      </c>
      <c r="J440" s="1">
        <v>300</v>
      </c>
      <c r="L440" s="1">
        <v>1823</v>
      </c>
      <c r="M440" s="1">
        <v>270</v>
      </c>
      <c r="N440" s="1">
        <v>496</v>
      </c>
      <c r="P440" s="1">
        <v>412</v>
      </c>
      <c r="Q440" s="1">
        <v>2</v>
      </c>
      <c r="T440" s="1">
        <v>1274</v>
      </c>
      <c r="V440" s="1">
        <v>0.17</v>
      </c>
      <c r="AD440" s="11"/>
    </row>
    <row r="441" spans="1:30" ht="12.75">
      <c r="A441" s="9">
        <v>36143</v>
      </c>
      <c r="F441" s="1">
        <v>25</v>
      </c>
      <c r="L441" s="1">
        <v>1910</v>
      </c>
      <c r="AD441" s="11"/>
    </row>
    <row r="442" spans="1:30" ht="12.75">
      <c r="A442" s="9">
        <v>36144</v>
      </c>
      <c r="M442" s="1">
        <v>226</v>
      </c>
      <c r="N442" s="1">
        <v>432</v>
      </c>
      <c r="T442" s="1">
        <v>1140</v>
      </c>
      <c r="Z442" s="1">
        <v>0.03</v>
      </c>
      <c r="AD442" s="11"/>
    </row>
    <row r="443" spans="1:30" ht="12.75">
      <c r="A443" s="9">
        <v>36145</v>
      </c>
      <c r="F443" s="1">
        <v>25</v>
      </c>
      <c r="L443" s="1">
        <v>1920</v>
      </c>
      <c r="AD443" s="11"/>
    </row>
    <row r="444" spans="1:30" ht="12.75">
      <c r="A444" s="9">
        <v>36146</v>
      </c>
      <c r="F444" s="1">
        <v>7.8</v>
      </c>
      <c r="G444" s="1">
        <v>10.5</v>
      </c>
      <c r="H444" s="1">
        <v>7.5</v>
      </c>
      <c r="J444" s="1">
        <v>80</v>
      </c>
      <c r="L444" s="1">
        <v>1807</v>
      </c>
      <c r="M444" s="1">
        <v>220</v>
      </c>
      <c r="N444" s="1">
        <v>440</v>
      </c>
      <c r="P444" s="1">
        <v>424</v>
      </c>
      <c r="Q444" s="1">
        <v>2</v>
      </c>
      <c r="T444" s="1">
        <v>1306</v>
      </c>
      <c r="V444" s="1">
        <v>0.25</v>
      </c>
      <c r="AD444" s="11"/>
    </row>
    <row r="445" spans="1:30" ht="12.75">
      <c r="A445" s="9">
        <v>36147</v>
      </c>
      <c r="F445" s="1">
        <v>25</v>
      </c>
      <c r="L445" s="1">
        <v>1930</v>
      </c>
      <c r="AD445" s="11"/>
    </row>
    <row r="446" spans="1:30" ht="12.75">
      <c r="A446" s="9">
        <v>36167</v>
      </c>
      <c r="F446" s="1">
        <v>5</v>
      </c>
      <c r="G446" s="1">
        <v>11.4</v>
      </c>
      <c r="H446" s="1">
        <v>7.8</v>
      </c>
      <c r="J446" s="1">
        <v>80</v>
      </c>
      <c r="L446" s="1">
        <v>1814</v>
      </c>
      <c r="M446" s="1">
        <v>260</v>
      </c>
      <c r="N446" s="1">
        <v>450</v>
      </c>
      <c r="P446" s="1">
        <v>444</v>
      </c>
      <c r="Q446" s="1">
        <v>2</v>
      </c>
      <c r="T446" s="1">
        <v>1272</v>
      </c>
      <c r="V446" s="1">
        <v>0.41</v>
      </c>
      <c r="AD446" s="11"/>
    </row>
    <row r="447" spans="1:30" ht="12.75">
      <c r="A447" s="9">
        <v>36174</v>
      </c>
      <c r="F447" s="1">
        <v>6.1</v>
      </c>
      <c r="G447" s="1">
        <v>11</v>
      </c>
      <c r="H447" s="1">
        <v>8</v>
      </c>
      <c r="J447" s="1">
        <v>150</v>
      </c>
      <c r="L447" s="1">
        <v>1895</v>
      </c>
      <c r="M447" s="1">
        <v>260</v>
      </c>
      <c r="N447" s="1">
        <v>493</v>
      </c>
      <c r="P447" s="1">
        <v>412</v>
      </c>
      <c r="Q447" s="1">
        <v>2</v>
      </c>
      <c r="T447" s="1">
        <v>1406</v>
      </c>
      <c r="V447" s="1">
        <v>0.18</v>
      </c>
      <c r="AD447" s="11"/>
    </row>
    <row r="448" spans="1:30" ht="12.75">
      <c r="A448" s="9">
        <v>36181</v>
      </c>
      <c r="F448" s="1">
        <v>8.9</v>
      </c>
      <c r="G448" s="1">
        <v>10.8</v>
      </c>
      <c r="H448" s="1">
        <v>7.8</v>
      </c>
      <c r="J448" s="1">
        <v>230</v>
      </c>
      <c r="L448" s="1">
        <v>1893</v>
      </c>
      <c r="M448" s="1">
        <v>255</v>
      </c>
      <c r="N448" s="1">
        <v>540</v>
      </c>
      <c r="P448" s="1">
        <v>440</v>
      </c>
      <c r="Q448" s="1">
        <v>2</v>
      </c>
      <c r="T448" s="1">
        <v>1348</v>
      </c>
      <c r="V448" s="1">
        <v>0.25</v>
      </c>
      <c r="AD448" s="11"/>
    </row>
    <row r="449" spans="1:30" ht="12.75">
      <c r="A449" s="9">
        <v>36188</v>
      </c>
      <c r="F449" s="1">
        <v>6.7</v>
      </c>
      <c r="G449" s="1">
        <v>11.1</v>
      </c>
      <c r="H449" s="1">
        <v>8</v>
      </c>
      <c r="J449" s="1">
        <v>990</v>
      </c>
      <c r="L449" s="1">
        <v>1891</v>
      </c>
      <c r="M449" s="1">
        <v>265</v>
      </c>
      <c r="N449" s="1">
        <v>462</v>
      </c>
      <c r="P449" s="1">
        <v>428</v>
      </c>
      <c r="Q449" s="1">
        <v>1</v>
      </c>
      <c r="T449" s="1">
        <v>1376</v>
      </c>
      <c r="V449" s="1">
        <v>0.25</v>
      </c>
      <c r="AD449" s="11"/>
    </row>
    <row r="450" spans="1:30" ht="12.75">
      <c r="A450" s="9">
        <v>36194</v>
      </c>
      <c r="M450" s="1">
        <v>132</v>
      </c>
      <c r="N450" s="1">
        <v>189</v>
      </c>
      <c r="T450" s="1">
        <v>636</v>
      </c>
      <c r="Z450" s="1">
        <v>0.03</v>
      </c>
      <c r="AD450" s="11"/>
    </row>
    <row r="451" spans="1:30" ht="12.75">
      <c r="A451" s="9">
        <v>36195</v>
      </c>
      <c r="F451" s="1">
        <v>7.2</v>
      </c>
      <c r="G451" s="1">
        <v>11.1</v>
      </c>
      <c r="H451" s="1">
        <v>8</v>
      </c>
      <c r="J451" s="1">
        <v>170</v>
      </c>
      <c r="L451" s="1">
        <v>1090</v>
      </c>
      <c r="M451" s="1">
        <v>160</v>
      </c>
      <c r="N451" s="1">
        <v>210</v>
      </c>
      <c r="P451" s="1">
        <v>264</v>
      </c>
      <c r="Q451" s="1">
        <v>3</v>
      </c>
      <c r="T451" s="1">
        <v>720</v>
      </c>
      <c r="V451" s="1">
        <v>0.23</v>
      </c>
      <c r="AD451" s="11"/>
    </row>
    <row r="452" spans="1:30" ht="12.75">
      <c r="A452" s="9">
        <v>36202</v>
      </c>
      <c r="F452" s="1">
        <v>6.1</v>
      </c>
      <c r="G452" s="1">
        <v>11.1</v>
      </c>
      <c r="H452" s="1">
        <v>7.9</v>
      </c>
      <c r="J452" s="1">
        <v>230</v>
      </c>
      <c r="L452" s="1">
        <v>1396</v>
      </c>
      <c r="M452" s="1">
        <v>190</v>
      </c>
      <c r="N452" s="1">
        <v>308</v>
      </c>
      <c r="P452" s="1">
        <v>320</v>
      </c>
      <c r="Q452" s="1">
        <v>3</v>
      </c>
      <c r="T452" s="1">
        <v>928</v>
      </c>
      <c r="V452" s="1">
        <v>0.2</v>
      </c>
      <c r="AD452" s="11"/>
    </row>
    <row r="453" spans="1:30" ht="12.75">
      <c r="A453" s="9">
        <v>36209</v>
      </c>
      <c r="F453" s="1">
        <v>8.3</v>
      </c>
      <c r="G453" s="1">
        <v>10.5</v>
      </c>
      <c r="H453" s="1">
        <v>7.8</v>
      </c>
      <c r="J453" s="1">
        <v>100</v>
      </c>
      <c r="L453" s="1">
        <v>1819</v>
      </c>
      <c r="M453" s="1">
        <v>278</v>
      </c>
      <c r="N453" s="1">
        <v>473</v>
      </c>
      <c r="P453" s="1">
        <v>428</v>
      </c>
      <c r="Q453" s="1">
        <v>4</v>
      </c>
      <c r="T453" s="1">
        <v>1364</v>
      </c>
      <c r="V453" s="1">
        <v>0.67</v>
      </c>
      <c r="AD453" s="11"/>
    </row>
    <row r="454" spans="1:30" ht="12.75">
      <c r="A454" s="9">
        <v>36216</v>
      </c>
      <c r="F454" s="1">
        <v>10.6</v>
      </c>
      <c r="G454" s="1">
        <v>9.8</v>
      </c>
      <c r="H454" s="1">
        <v>8.1</v>
      </c>
      <c r="J454" s="1">
        <v>340</v>
      </c>
      <c r="L454" s="1">
        <v>1116</v>
      </c>
      <c r="M454" s="1">
        <v>150</v>
      </c>
      <c r="N454" s="1">
        <v>231</v>
      </c>
      <c r="P454" s="1">
        <v>280</v>
      </c>
      <c r="Q454" s="1">
        <v>5</v>
      </c>
      <c r="T454" s="1">
        <v>592</v>
      </c>
      <c r="V454" s="1">
        <v>0.38</v>
      </c>
      <c r="AD454" s="11"/>
    </row>
    <row r="455" spans="1:30" ht="12.75">
      <c r="A455" s="9">
        <v>36223</v>
      </c>
      <c r="F455" s="1">
        <v>11.1</v>
      </c>
      <c r="G455" s="1">
        <v>10</v>
      </c>
      <c r="H455" s="1">
        <v>8.1</v>
      </c>
      <c r="J455" s="1">
        <v>130</v>
      </c>
      <c r="L455" s="1">
        <v>1020</v>
      </c>
      <c r="M455" s="1">
        <v>150</v>
      </c>
      <c r="N455" s="1">
        <v>238</v>
      </c>
      <c r="P455" s="1">
        <v>268</v>
      </c>
      <c r="Q455" s="1">
        <v>2</v>
      </c>
      <c r="T455" s="1">
        <v>598</v>
      </c>
      <c r="V455" s="1">
        <v>0.14</v>
      </c>
      <c r="AD455" s="11"/>
    </row>
    <row r="456" spans="1:30" ht="12.75">
      <c r="A456" s="9">
        <v>36230</v>
      </c>
      <c r="F456" s="1">
        <v>13.3</v>
      </c>
      <c r="G456" s="1">
        <v>9.8</v>
      </c>
      <c r="H456" s="1">
        <v>7.8</v>
      </c>
      <c r="J456" s="1">
        <v>2440</v>
      </c>
      <c r="L456" s="1">
        <v>868</v>
      </c>
      <c r="M456" s="1">
        <v>160</v>
      </c>
      <c r="N456" s="1">
        <v>180</v>
      </c>
      <c r="P456" s="1">
        <v>244</v>
      </c>
      <c r="Q456" s="1">
        <v>4</v>
      </c>
      <c r="T456" s="1">
        <v>570</v>
      </c>
      <c r="V456" s="1">
        <v>0.27</v>
      </c>
      <c r="AD456" s="11"/>
    </row>
    <row r="457" spans="1:30" ht="12.75">
      <c r="A457" s="9">
        <v>36236</v>
      </c>
      <c r="F457" s="1">
        <v>10</v>
      </c>
      <c r="G457" s="1">
        <v>10</v>
      </c>
      <c r="H457" s="1">
        <v>8.1</v>
      </c>
      <c r="J457" s="1">
        <v>110</v>
      </c>
      <c r="L457" s="1">
        <v>780</v>
      </c>
      <c r="M457" s="1">
        <v>200</v>
      </c>
      <c r="N457" s="1">
        <v>202</v>
      </c>
      <c r="P457" s="1">
        <v>200</v>
      </c>
      <c r="Q457" s="1">
        <v>2</v>
      </c>
      <c r="T457" s="1">
        <v>518</v>
      </c>
      <c r="V457" s="1">
        <v>0.26</v>
      </c>
      <c r="AD457" s="11"/>
    </row>
    <row r="458" spans="1:30" ht="12.75">
      <c r="A458" s="9">
        <v>36244</v>
      </c>
      <c r="F458" s="1">
        <v>13.9</v>
      </c>
      <c r="G458" s="1">
        <v>9.2</v>
      </c>
      <c r="H458" s="1">
        <v>7.9</v>
      </c>
      <c r="J458" s="1">
        <v>140</v>
      </c>
      <c r="L458" s="1">
        <v>806</v>
      </c>
      <c r="M458" s="1">
        <v>160</v>
      </c>
      <c r="N458" s="1">
        <v>165</v>
      </c>
      <c r="P458" s="1">
        <v>216</v>
      </c>
      <c r="Q458" s="1">
        <v>3</v>
      </c>
      <c r="T458" s="1">
        <v>564</v>
      </c>
      <c r="V458" s="1">
        <v>0.07</v>
      </c>
      <c r="AD458" s="11"/>
    </row>
    <row r="459" spans="1:30" ht="12.75">
      <c r="A459" s="9">
        <v>36251</v>
      </c>
      <c r="F459" s="1">
        <v>13.9</v>
      </c>
      <c r="G459" s="1">
        <v>9.4</v>
      </c>
      <c r="H459" s="1">
        <v>7.8</v>
      </c>
      <c r="J459" s="1">
        <v>100</v>
      </c>
      <c r="L459" s="1">
        <v>906</v>
      </c>
      <c r="M459" s="1">
        <v>155</v>
      </c>
      <c r="N459" s="1">
        <v>230</v>
      </c>
      <c r="P459" s="1">
        <v>232</v>
      </c>
      <c r="Q459" s="1">
        <v>3</v>
      </c>
      <c r="V459" s="1">
        <v>0.11</v>
      </c>
      <c r="AD459" s="11"/>
    </row>
    <row r="460" spans="1:30" ht="12.75">
      <c r="A460" s="9">
        <v>36258</v>
      </c>
      <c r="F460" s="1">
        <v>11.7</v>
      </c>
      <c r="G460" s="1">
        <v>9.8</v>
      </c>
      <c r="H460" s="1">
        <v>7.9</v>
      </c>
      <c r="J460" s="1">
        <v>330</v>
      </c>
      <c r="L460" s="1">
        <v>912</v>
      </c>
      <c r="M460" s="1">
        <v>160</v>
      </c>
      <c r="N460" s="1">
        <v>214</v>
      </c>
      <c r="P460" s="1">
        <v>260</v>
      </c>
      <c r="Q460" s="1">
        <v>2</v>
      </c>
      <c r="T460" s="1">
        <v>634</v>
      </c>
      <c r="V460" s="1">
        <v>0.09</v>
      </c>
      <c r="AD460" s="11"/>
    </row>
    <row r="461" spans="1:30" ht="12.75">
      <c r="A461" s="9">
        <v>36265</v>
      </c>
      <c r="F461" s="1">
        <v>12.2</v>
      </c>
      <c r="G461" s="1">
        <v>9.2</v>
      </c>
      <c r="H461" s="1">
        <v>7.9</v>
      </c>
      <c r="J461" s="1">
        <v>3200</v>
      </c>
      <c r="L461" s="1">
        <v>1063</v>
      </c>
      <c r="M461" s="1">
        <v>145</v>
      </c>
      <c r="N461" s="1">
        <v>233</v>
      </c>
      <c r="P461" s="1">
        <v>288</v>
      </c>
      <c r="Q461" s="1">
        <v>7</v>
      </c>
      <c r="T461" s="1">
        <v>724</v>
      </c>
      <c r="V461" s="1">
        <v>0.12</v>
      </c>
      <c r="AD461" s="11"/>
    </row>
    <row r="462" spans="1:30" ht="12.75">
      <c r="A462" s="9">
        <v>36272</v>
      </c>
      <c r="M462" s="1">
        <v>121</v>
      </c>
      <c r="N462" s="1">
        <v>241</v>
      </c>
      <c r="T462" s="1">
        <v>808</v>
      </c>
      <c r="Z462" s="1">
        <v>0.2</v>
      </c>
      <c r="AD462" s="11"/>
    </row>
    <row r="463" spans="1:30" ht="12.75">
      <c r="A463" s="9">
        <v>36272</v>
      </c>
      <c r="F463" s="1">
        <v>15.6</v>
      </c>
      <c r="G463" s="1">
        <v>9</v>
      </c>
      <c r="H463" s="1">
        <v>8</v>
      </c>
      <c r="J463" s="1">
        <v>4850</v>
      </c>
      <c r="L463" s="1">
        <v>1227</v>
      </c>
      <c r="M463" s="1">
        <v>245</v>
      </c>
      <c r="N463" s="1">
        <v>333</v>
      </c>
      <c r="P463" s="1">
        <v>312</v>
      </c>
      <c r="Q463" s="1">
        <v>2</v>
      </c>
      <c r="T463" s="1">
        <v>886</v>
      </c>
      <c r="V463" s="1">
        <v>0.27</v>
      </c>
      <c r="AD463" s="11"/>
    </row>
    <row r="464" spans="1:30" ht="12.75">
      <c r="A464" s="9">
        <v>36279</v>
      </c>
      <c r="F464" s="1">
        <v>15.6</v>
      </c>
      <c r="G464" s="1">
        <v>9</v>
      </c>
      <c r="H464" s="1">
        <v>8</v>
      </c>
      <c r="J464" s="1">
        <v>2050</v>
      </c>
      <c r="L464" s="1">
        <v>1074</v>
      </c>
      <c r="M464" s="1">
        <v>160</v>
      </c>
      <c r="N464" s="1">
        <v>206</v>
      </c>
      <c r="P464" s="1">
        <v>264</v>
      </c>
      <c r="Q464" s="1">
        <v>1</v>
      </c>
      <c r="T464" s="1">
        <v>708</v>
      </c>
      <c r="V464" s="1">
        <v>0.25</v>
      </c>
      <c r="AD464" s="11"/>
    </row>
    <row r="465" spans="1:30" ht="12.75">
      <c r="A465" s="9">
        <v>36286</v>
      </c>
      <c r="F465" s="1">
        <v>14.4</v>
      </c>
      <c r="G465" s="1">
        <v>9.2</v>
      </c>
      <c r="H465" s="1">
        <v>8.1</v>
      </c>
      <c r="J465" s="1">
        <v>700</v>
      </c>
      <c r="L465" s="1">
        <v>1021</v>
      </c>
      <c r="M465" s="1">
        <v>130</v>
      </c>
      <c r="N465" s="1">
        <v>240</v>
      </c>
      <c r="P465" s="1">
        <v>248</v>
      </c>
      <c r="Q465" s="1">
        <v>1</v>
      </c>
      <c r="T465" s="1">
        <v>684</v>
      </c>
      <c r="V465" s="1">
        <v>0.23</v>
      </c>
      <c r="AD465" s="11"/>
    </row>
    <row r="466" spans="1:30" ht="12.75">
      <c r="A466" s="9">
        <v>36293</v>
      </c>
      <c r="F466" s="1">
        <v>18.9</v>
      </c>
      <c r="G466" s="1">
        <v>8.6</v>
      </c>
      <c r="H466" s="1">
        <v>7.9</v>
      </c>
      <c r="J466" s="1">
        <v>1980</v>
      </c>
      <c r="L466" s="1">
        <v>1136</v>
      </c>
      <c r="M466" s="1">
        <v>115</v>
      </c>
      <c r="N466" s="1">
        <v>229</v>
      </c>
      <c r="P466" s="1">
        <v>288</v>
      </c>
      <c r="Q466" s="1">
        <v>2</v>
      </c>
      <c r="T466" s="1">
        <v>840</v>
      </c>
      <c r="V466" s="1">
        <v>0.36</v>
      </c>
      <c r="AD466" s="11"/>
    </row>
    <row r="467" spans="1:30" ht="12.75">
      <c r="A467" s="9">
        <v>36300</v>
      </c>
      <c r="F467" s="1">
        <v>18.9</v>
      </c>
      <c r="G467" s="1">
        <v>8.6</v>
      </c>
      <c r="H467" s="1">
        <v>8.1</v>
      </c>
      <c r="J467" s="1">
        <v>830</v>
      </c>
      <c r="L467" s="1">
        <v>1105</v>
      </c>
      <c r="M467" s="1">
        <v>115</v>
      </c>
      <c r="N467" s="1">
        <v>258</v>
      </c>
      <c r="P467" s="1">
        <v>264</v>
      </c>
      <c r="Q467" s="1">
        <v>3</v>
      </c>
      <c r="T467" s="1">
        <v>676</v>
      </c>
      <c r="V467" s="1">
        <v>0.23</v>
      </c>
      <c r="AD467" s="11"/>
    </row>
    <row r="468" spans="1:30" ht="12.75">
      <c r="A468" s="9">
        <v>36307</v>
      </c>
      <c r="F468" s="1">
        <v>20.6</v>
      </c>
      <c r="G468" s="1">
        <v>9.4</v>
      </c>
      <c r="H468" s="1">
        <v>7.7</v>
      </c>
      <c r="J468" s="1">
        <v>720</v>
      </c>
      <c r="L468" s="1">
        <v>988</v>
      </c>
      <c r="M468" s="1">
        <v>135</v>
      </c>
      <c r="N468" s="1">
        <v>236</v>
      </c>
      <c r="P468" s="1">
        <v>248</v>
      </c>
      <c r="Q468" s="1">
        <v>3</v>
      </c>
      <c r="T468" s="1">
        <v>704</v>
      </c>
      <c r="V468" s="1">
        <v>0.22</v>
      </c>
      <c r="AD468" s="11"/>
    </row>
    <row r="469" spans="1:30" ht="12.75">
      <c r="A469" s="9">
        <v>36314</v>
      </c>
      <c r="F469" s="1">
        <v>20</v>
      </c>
      <c r="G469" s="1">
        <v>9.2</v>
      </c>
      <c r="H469" s="1">
        <v>8</v>
      </c>
      <c r="J469" s="1">
        <v>410</v>
      </c>
      <c r="L469" s="1">
        <v>983</v>
      </c>
      <c r="M469" s="1">
        <v>120</v>
      </c>
      <c r="N469" s="1">
        <v>214</v>
      </c>
      <c r="P469" s="1">
        <v>236</v>
      </c>
      <c r="Q469" s="1">
        <v>4</v>
      </c>
      <c r="T469" s="1">
        <v>518</v>
      </c>
      <c r="V469" s="1">
        <v>0.15</v>
      </c>
      <c r="AD469" s="11"/>
    </row>
    <row r="470" spans="1:30" ht="12.75">
      <c r="A470" s="9">
        <v>36321</v>
      </c>
      <c r="F470" s="1">
        <v>21.1</v>
      </c>
      <c r="G470" s="1">
        <v>9.6</v>
      </c>
      <c r="H470" s="1">
        <v>7.9</v>
      </c>
      <c r="J470" s="1">
        <v>1000</v>
      </c>
      <c r="L470" s="1">
        <v>918</v>
      </c>
      <c r="M470" s="1">
        <v>210</v>
      </c>
      <c r="N470" s="1">
        <v>297</v>
      </c>
      <c r="P470" s="1">
        <v>228</v>
      </c>
      <c r="Q470" s="1">
        <v>2</v>
      </c>
      <c r="T470" s="1">
        <v>622</v>
      </c>
      <c r="V470" s="1">
        <v>0.15</v>
      </c>
      <c r="AD470" s="11"/>
    </row>
    <row r="471" spans="1:30" ht="12.75">
      <c r="A471" s="9">
        <v>36328</v>
      </c>
      <c r="F471" s="1">
        <v>22.8</v>
      </c>
      <c r="G471" s="1">
        <v>10.4</v>
      </c>
      <c r="H471" s="1">
        <v>7.9</v>
      </c>
      <c r="J471" s="1">
        <v>770</v>
      </c>
      <c r="L471" s="1">
        <v>895</v>
      </c>
      <c r="M471" s="1">
        <v>85</v>
      </c>
      <c r="N471" s="1">
        <v>203</v>
      </c>
      <c r="P471" s="1">
        <v>220</v>
      </c>
      <c r="Q471" s="1">
        <v>4</v>
      </c>
      <c r="T471" s="1">
        <v>808</v>
      </c>
      <c r="V471" s="1">
        <v>0.21</v>
      </c>
      <c r="AD471" s="11"/>
    </row>
    <row r="472" spans="1:30" ht="12.75">
      <c r="A472" s="9">
        <v>36340</v>
      </c>
      <c r="M472" s="1">
        <v>91</v>
      </c>
      <c r="N472" s="1">
        <v>197</v>
      </c>
      <c r="T472" s="1">
        <v>672</v>
      </c>
      <c r="Z472" s="1">
        <v>0.03</v>
      </c>
      <c r="AD472" s="11"/>
    </row>
    <row r="473" spans="1:30" ht="12.75">
      <c r="A473" s="9">
        <v>36342</v>
      </c>
      <c r="F473" s="1">
        <v>26.1</v>
      </c>
      <c r="G473" s="1">
        <v>12</v>
      </c>
      <c r="H473" s="1">
        <v>7.8</v>
      </c>
      <c r="J473" s="1">
        <v>1340</v>
      </c>
      <c r="L473" s="1">
        <v>917</v>
      </c>
      <c r="M473" s="1">
        <v>80</v>
      </c>
      <c r="N473" s="1">
        <v>215</v>
      </c>
      <c r="P473" s="1">
        <v>240</v>
      </c>
      <c r="Q473" s="1">
        <v>3</v>
      </c>
      <c r="T473" s="1">
        <v>460</v>
      </c>
      <c r="V473" s="1">
        <v>0.24</v>
      </c>
      <c r="AD473" s="11"/>
    </row>
    <row r="474" spans="1:30" ht="12.75">
      <c r="A474" s="9">
        <v>36349</v>
      </c>
      <c r="F474" s="1">
        <v>25.6</v>
      </c>
      <c r="G474" s="1">
        <v>11.6</v>
      </c>
      <c r="H474" s="1">
        <v>7.7</v>
      </c>
      <c r="J474" s="1">
        <v>2320</v>
      </c>
      <c r="M474" s="1">
        <v>80</v>
      </c>
      <c r="N474" s="1">
        <v>259</v>
      </c>
      <c r="P474" s="1">
        <v>224</v>
      </c>
      <c r="Q474" s="1">
        <v>2</v>
      </c>
      <c r="T474" s="1">
        <v>630</v>
      </c>
      <c r="V474" s="1">
        <v>0.38</v>
      </c>
      <c r="AD474" s="11"/>
    </row>
    <row r="475" spans="1:30" ht="12.75">
      <c r="A475" s="9">
        <v>36356</v>
      </c>
      <c r="F475" s="1">
        <v>24.4</v>
      </c>
      <c r="G475" s="1">
        <v>11</v>
      </c>
      <c r="H475" s="1">
        <v>7.9</v>
      </c>
      <c r="J475" s="1">
        <v>390</v>
      </c>
      <c r="L475" s="1">
        <v>868</v>
      </c>
      <c r="M475" s="1">
        <v>105</v>
      </c>
      <c r="N475" s="1">
        <v>189</v>
      </c>
      <c r="P475" s="1">
        <v>236</v>
      </c>
      <c r="Q475" s="1">
        <v>5</v>
      </c>
      <c r="T475" s="1">
        <v>606</v>
      </c>
      <c r="V475" s="1">
        <v>0.39</v>
      </c>
      <c r="AD475" s="11"/>
    </row>
    <row r="476" spans="1:30" ht="12.75">
      <c r="A476" s="9">
        <v>36370</v>
      </c>
      <c r="F476" s="1">
        <v>26.1</v>
      </c>
      <c r="G476" s="1">
        <v>12</v>
      </c>
      <c r="H476" s="1">
        <v>8.1</v>
      </c>
      <c r="J476" s="1">
        <v>990</v>
      </c>
      <c r="L476" s="1">
        <v>872</v>
      </c>
      <c r="M476" s="1">
        <v>100</v>
      </c>
      <c r="N476" s="1">
        <v>193</v>
      </c>
      <c r="P476" s="1">
        <v>248</v>
      </c>
      <c r="Q476" s="1">
        <v>2</v>
      </c>
      <c r="T476" s="1">
        <v>524</v>
      </c>
      <c r="V476" s="1">
        <v>0.09</v>
      </c>
      <c r="AD476" s="11"/>
    </row>
    <row r="477" spans="1:30" ht="12.75">
      <c r="A477" s="9">
        <v>36377</v>
      </c>
      <c r="F477" s="1">
        <v>23.3</v>
      </c>
      <c r="G477" s="1">
        <v>10.8</v>
      </c>
      <c r="H477" s="1">
        <v>8</v>
      </c>
      <c r="J477" s="1">
        <v>3000</v>
      </c>
      <c r="L477" s="1">
        <v>553</v>
      </c>
      <c r="M477" s="1">
        <v>35</v>
      </c>
      <c r="N477" s="1">
        <v>129</v>
      </c>
      <c r="P477" s="1">
        <v>184</v>
      </c>
      <c r="Q477" s="1">
        <v>1</v>
      </c>
      <c r="T477" s="1">
        <v>224</v>
      </c>
      <c r="V477" s="1">
        <v>0.23</v>
      </c>
      <c r="AD477" s="11"/>
    </row>
    <row r="478" spans="1:30" ht="12.75">
      <c r="A478" s="9">
        <v>36384</v>
      </c>
      <c r="F478" s="1">
        <v>26.7</v>
      </c>
      <c r="G478" s="1">
        <v>12.2</v>
      </c>
      <c r="H478" s="1">
        <v>7.7</v>
      </c>
      <c r="J478" s="1">
        <v>530</v>
      </c>
      <c r="L478" s="1">
        <v>770</v>
      </c>
      <c r="M478" s="1">
        <v>85</v>
      </c>
      <c r="N478" s="1">
        <v>170</v>
      </c>
      <c r="P478" s="1">
        <v>220</v>
      </c>
      <c r="Q478" s="1">
        <v>2</v>
      </c>
      <c r="T478" s="1">
        <v>568</v>
      </c>
      <c r="V478" s="1">
        <v>0.06</v>
      </c>
      <c r="Z478" s="1">
        <v>0.03</v>
      </c>
      <c r="AD478" s="11"/>
    </row>
    <row r="479" spans="1:30" ht="12.75">
      <c r="A479" s="9">
        <v>36398</v>
      </c>
      <c r="F479" s="1">
        <v>25.6</v>
      </c>
      <c r="G479" s="1">
        <v>4.6</v>
      </c>
      <c r="H479" s="1">
        <v>8.4</v>
      </c>
      <c r="J479" s="1">
        <v>1390</v>
      </c>
      <c r="L479" s="1">
        <v>855</v>
      </c>
      <c r="M479" s="1">
        <v>80</v>
      </c>
      <c r="N479" s="1">
        <v>188</v>
      </c>
      <c r="P479" s="1">
        <v>252</v>
      </c>
      <c r="Q479" s="1">
        <v>6</v>
      </c>
      <c r="T479" s="1">
        <v>380</v>
      </c>
      <c r="V479" s="1">
        <v>0.2</v>
      </c>
      <c r="AD479" s="11"/>
    </row>
    <row r="480" spans="1:30" ht="12.75">
      <c r="A480" s="9">
        <v>36405</v>
      </c>
      <c r="F480" s="1">
        <v>24</v>
      </c>
      <c r="G480" s="1">
        <v>7.3</v>
      </c>
      <c r="H480" s="1">
        <v>8.2</v>
      </c>
      <c r="J480" s="1">
        <v>3000</v>
      </c>
      <c r="L480" s="1">
        <v>913</v>
      </c>
      <c r="N480" s="1">
        <v>297</v>
      </c>
      <c r="P480" s="1">
        <v>236</v>
      </c>
      <c r="Q480" s="1">
        <v>2</v>
      </c>
      <c r="T480" s="1">
        <v>526</v>
      </c>
      <c r="V480" s="1">
        <v>0.21</v>
      </c>
      <c r="AD480" s="11"/>
    </row>
    <row r="481" spans="1:30" ht="12.75">
      <c r="A481" s="9">
        <v>36412</v>
      </c>
      <c r="F481" s="1">
        <v>23</v>
      </c>
      <c r="G481" s="1">
        <v>7</v>
      </c>
      <c r="H481" s="1">
        <v>8.2</v>
      </c>
      <c r="J481" s="1">
        <v>2120</v>
      </c>
      <c r="L481" s="1">
        <v>930</v>
      </c>
      <c r="M481" s="1">
        <v>85</v>
      </c>
      <c r="N481" s="1">
        <v>205</v>
      </c>
      <c r="P481" s="1">
        <v>260</v>
      </c>
      <c r="Q481" s="1">
        <v>1</v>
      </c>
      <c r="T481" s="1">
        <v>474</v>
      </c>
      <c r="V481" s="1">
        <v>0.03</v>
      </c>
      <c r="AD481" s="11"/>
    </row>
    <row r="482" spans="1:30" ht="12.75">
      <c r="A482" s="9">
        <v>36419</v>
      </c>
      <c r="H482" s="1">
        <v>8.3</v>
      </c>
      <c r="J482" s="1">
        <v>890</v>
      </c>
      <c r="L482" s="1">
        <v>967</v>
      </c>
      <c r="M482" s="1">
        <v>90</v>
      </c>
      <c r="N482" s="1">
        <v>228</v>
      </c>
      <c r="P482" s="1">
        <v>260</v>
      </c>
      <c r="Q482" s="1">
        <v>3</v>
      </c>
      <c r="T482" s="1">
        <v>490</v>
      </c>
      <c r="V482" s="1">
        <v>0.02</v>
      </c>
      <c r="AD482" s="11"/>
    </row>
    <row r="483" spans="1:30" ht="12.75">
      <c r="A483" s="9">
        <v>36426</v>
      </c>
      <c r="F483" s="1">
        <v>21</v>
      </c>
      <c r="G483" s="1">
        <v>6.8</v>
      </c>
      <c r="H483" s="1">
        <v>8.3</v>
      </c>
      <c r="J483" s="1">
        <v>2400</v>
      </c>
      <c r="L483" s="1">
        <v>1029</v>
      </c>
      <c r="M483" s="1">
        <v>120</v>
      </c>
      <c r="N483" s="1">
        <v>279</v>
      </c>
      <c r="P483" s="1">
        <v>320</v>
      </c>
      <c r="Q483" s="1">
        <v>3</v>
      </c>
      <c r="T483" s="1">
        <v>738</v>
      </c>
      <c r="V483" s="1">
        <v>0.17</v>
      </c>
      <c r="AD483" s="11"/>
    </row>
    <row r="484" spans="1:30" ht="12.75">
      <c r="A484" s="9">
        <v>36433</v>
      </c>
      <c r="F484" s="1">
        <v>17</v>
      </c>
      <c r="G484" s="1">
        <v>7.5</v>
      </c>
      <c r="H484" s="1">
        <v>8</v>
      </c>
      <c r="J484" s="1">
        <v>2440</v>
      </c>
      <c r="L484" s="1">
        <v>1196</v>
      </c>
      <c r="M484" s="1">
        <v>125</v>
      </c>
      <c r="N484" s="1">
        <v>335</v>
      </c>
      <c r="P484" s="1">
        <v>284</v>
      </c>
      <c r="Q484" s="1">
        <v>4</v>
      </c>
      <c r="T484" s="1">
        <v>740</v>
      </c>
      <c r="V484" s="1">
        <v>0.21</v>
      </c>
      <c r="Z484" s="1">
        <v>0.03</v>
      </c>
      <c r="AD484" s="11"/>
    </row>
    <row r="485" spans="1:30" ht="12.75">
      <c r="A485" s="9">
        <v>36440</v>
      </c>
      <c r="F485" s="1">
        <v>18.9</v>
      </c>
      <c r="G485" s="1">
        <v>7.3</v>
      </c>
      <c r="H485" s="1">
        <v>8.12</v>
      </c>
      <c r="J485" s="1">
        <v>2560</v>
      </c>
      <c r="L485" s="1">
        <v>1137</v>
      </c>
      <c r="M485" s="1">
        <v>160</v>
      </c>
      <c r="N485" s="1">
        <v>211</v>
      </c>
      <c r="P485" s="1">
        <v>300</v>
      </c>
      <c r="Q485" s="1">
        <v>4</v>
      </c>
      <c r="T485" s="1">
        <v>608</v>
      </c>
      <c r="V485" s="1">
        <v>0.03</v>
      </c>
      <c r="AD485" s="11"/>
    </row>
    <row r="486" spans="1:30" ht="12.75">
      <c r="A486" s="9">
        <v>36447</v>
      </c>
      <c r="C486" s="1">
        <v>1.32</v>
      </c>
      <c r="F486" s="1">
        <v>14.4</v>
      </c>
      <c r="G486" s="1">
        <v>7.9</v>
      </c>
      <c r="H486" s="1">
        <v>7.8</v>
      </c>
      <c r="J486" s="1">
        <v>2480</v>
      </c>
      <c r="L486" s="1">
        <v>1076</v>
      </c>
      <c r="M486" s="1">
        <v>120</v>
      </c>
      <c r="N486" s="1">
        <v>175</v>
      </c>
      <c r="P486" s="1">
        <v>288</v>
      </c>
      <c r="Q486" s="1">
        <v>2</v>
      </c>
      <c r="T486" s="1">
        <v>734</v>
      </c>
      <c r="V486" s="1">
        <v>0.02</v>
      </c>
      <c r="AD486" s="11"/>
    </row>
    <row r="487" spans="1:30" ht="12.75">
      <c r="A487" s="9">
        <v>36454</v>
      </c>
      <c r="D487" s="1">
        <v>5</v>
      </c>
      <c r="F487" s="1">
        <v>12.7</v>
      </c>
      <c r="G487" s="1">
        <v>8.8</v>
      </c>
      <c r="H487" s="1">
        <v>7.8</v>
      </c>
      <c r="I487" s="1">
        <v>0.2</v>
      </c>
      <c r="J487" s="1">
        <v>1490</v>
      </c>
      <c r="L487" s="1">
        <v>1740</v>
      </c>
      <c r="M487" s="1">
        <v>175</v>
      </c>
      <c r="N487" s="1">
        <v>440</v>
      </c>
      <c r="P487" s="1">
        <v>400</v>
      </c>
      <c r="Q487" s="1">
        <v>3</v>
      </c>
      <c r="T487" s="1">
        <v>982</v>
      </c>
      <c r="V487" s="1">
        <v>0.11</v>
      </c>
      <c r="AD487" s="11"/>
    </row>
    <row r="488" spans="1:30" ht="12.75">
      <c r="A488" s="9">
        <v>36461</v>
      </c>
      <c r="C488" s="1">
        <v>0.3</v>
      </c>
      <c r="D488" s="1">
        <v>12</v>
      </c>
      <c r="F488" s="1">
        <v>14.8</v>
      </c>
      <c r="G488" s="1">
        <v>8.66</v>
      </c>
      <c r="H488" s="1">
        <v>7.4</v>
      </c>
      <c r="J488" s="1">
        <v>1280</v>
      </c>
      <c r="L488" s="1">
        <v>1750</v>
      </c>
      <c r="M488" s="1">
        <v>190</v>
      </c>
      <c r="N488" s="1">
        <v>399</v>
      </c>
      <c r="P488" s="1">
        <v>384</v>
      </c>
      <c r="Q488" s="1">
        <v>4</v>
      </c>
      <c r="T488" s="1">
        <v>1054</v>
      </c>
      <c r="V488" s="1">
        <v>0.19</v>
      </c>
      <c r="AD488" s="11"/>
    </row>
    <row r="489" spans="1:30" ht="12.75">
      <c r="A489" s="9">
        <v>36482</v>
      </c>
      <c r="C489" s="1">
        <v>0.8</v>
      </c>
      <c r="F489" s="1">
        <v>12.06</v>
      </c>
      <c r="G489" s="1">
        <v>9</v>
      </c>
      <c r="H489" s="1">
        <v>7.76</v>
      </c>
      <c r="J489" s="1">
        <v>2880</v>
      </c>
      <c r="L489" s="1">
        <v>1520</v>
      </c>
      <c r="M489" s="1">
        <v>230</v>
      </c>
      <c r="N489" s="1">
        <v>346</v>
      </c>
      <c r="P489" s="1">
        <v>388</v>
      </c>
      <c r="Q489" s="1">
        <v>2</v>
      </c>
      <c r="T489" s="1">
        <v>1105</v>
      </c>
      <c r="V489" s="1">
        <v>0.14</v>
      </c>
      <c r="AD489" s="11"/>
    </row>
    <row r="490" spans="1:30" ht="12.75">
      <c r="A490" s="9">
        <v>36496</v>
      </c>
      <c r="C490" s="1">
        <v>0.95</v>
      </c>
      <c r="D490" s="1">
        <v>32</v>
      </c>
      <c r="F490" s="1">
        <v>8.85</v>
      </c>
      <c r="H490" s="1">
        <v>7.66</v>
      </c>
      <c r="I490" s="1">
        <v>0.28</v>
      </c>
      <c r="J490" s="1">
        <v>330</v>
      </c>
      <c r="L490" s="1">
        <v>1950</v>
      </c>
      <c r="M490" s="1">
        <v>230</v>
      </c>
      <c r="N490" s="1">
        <v>460</v>
      </c>
      <c r="P490" s="1">
        <v>412</v>
      </c>
      <c r="Q490" s="1">
        <v>2</v>
      </c>
      <c r="T490" s="1">
        <v>1158</v>
      </c>
      <c r="V490" s="1">
        <v>0.31</v>
      </c>
      <c r="AD490" s="11"/>
    </row>
    <row r="491" spans="1:30" ht="12.75">
      <c r="A491" s="9">
        <v>36503</v>
      </c>
      <c r="B491" s="1">
        <f>3.28*35.31467</f>
        <v>115.83211759999999</v>
      </c>
      <c r="C491" s="1">
        <v>1</v>
      </c>
      <c r="F491" s="1">
        <v>4.21</v>
      </c>
      <c r="G491" s="1">
        <v>10.6</v>
      </c>
      <c r="H491" s="1">
        <v>7.98</v>
      </c>
      <c r="J491" s="1">
        <v>1840</v>
      </c>
      <c r="L491" s="1">
        <v>2110</v>
      </c>
      <c r="M491" s="1">
        <v>215</v>
      </c>
      <c r="N491" s="1">
        <v>565</v>
      </c>
      <c r="Q491" s="1">
        <v>3</v>
      </c>
      <c r="T491" s="1">
        <v>1462</v>
      </c>
      <c r="V491" s="1">
        <v>0.38</v>
      </c>
      <c r="AD491" s="11"/>
    </row>
    <row r="492" spans="1:30" ht="12.75">
      <c r="A492" s="9">
        <v>36510</v>
      </c>
      <c r="C492" s="1">
        <v>0.3</v>
      </c>
      <c r="F492" s="1">
        <v>2.8</v>
      </c>
      <c r="G492" s="1">
        <v>11.1</v>
      </c>
      <c r="H492" s="1">
        <v>8.5</v>
      </c>
      <c r="J492" s="1">
        <v>3500</v>
      </c>
      <c r="L492" s="1">
        <v>2150</v>
      </c>
      <c r="M492" s="1">
        <v>250</v>
      </c>
      <c r="N492" s="1">
        <v>515</v>
      </c>
      <c r="P492" s="1">
        <v>424</v>
      </c>
      <c r="Q492" s="1">
        <v>4</v>
      </c>
      <c r="T492" s="1">
        <v>1394</v>
      </c>
      <c r="V492" s="1">
        <v>0.88</v>
      </c>
      <c r="AD492" s="11"/>
    </row>
    <row r="493" spans="1:30" ht="12.75">
      <c r="A493" s="9">
        <v>36531</v>
      </c>
      <c r="C493" s="1">
        <v>0.8</v>
      </c>
      <c r="F493" s="1">
        <v>3.55</v>
      </c>
      <c r="G493" s="1">
        <v>10.6</v>
      </c>
      <c r="H493" s="1">
        <v>8.2</v>
      </c>
      <c r="J493" s="1">
        <v>850</v>
      </c>
      <c r="L493" s="1">
        <v>2140</v>
      </c>
      <c r="M493" s="1">
        <v>254</v>
      </c>
      <c r="N493" s="1">
        <v>465</v>
      </c>
      <c r="P493" s="1">
        <v>430</v>
      </c>
      <c r="Q493" s="1">
        <v>5</v>
      </c>
      <c r="T493" s="1">
        <v>1320</v>
      </c>
      <c r="V493" s="1">
        <v>0.171</v>
      </c>
      <c r="AD493" s="11"/>
    </row>
    <row r="494" spans="1:30" ht="12.75">
      <c r="A494" s="9">
        <v>36538</v>
      </c>
      <c r="B494" s="1">
        <v>100.6</v>
      </c>
      <c r="C494" s="1">
        <v>0.7</v>
      </c>
      <c r="D494" s="1" t="s">
        <v>14</v>
      </c>
      <c r="F494" s="1">
        <v>6.5</v>
      </c>
      <c r="G494" s="1">
        <v>10</v>
      </c>
      <c r="H494" s="1">
        <v>8</v>
      </c>
      <c r="I494" s="1">
        <v>0.4</v>
      </c>
      <c r="J494" s="1">
        <v>3360</v>
      </c>
      <c r="L494" s="1">
        <v>2190</v>
      </c>
      <c r="M494" s="1">
        <v>246</v>
      </c>
      <c r="N494" s="1">
        <v>450</v>
      </c>
      <c r="P494" s="1">
        <v>420</v>
      </c>
      <c r="Q494" s="1">
        <v>8</v>
      </c>
      <c r="V494" s="1">
        <v>0.4</v>
      </c>
      <c r="AD494" s="11"/>
    </row>
    <row r="495" spans="1:30" ht="12.75">
      <c r="A495" s="9">
        <v>36545</v>
      </c>
      <c r="C495" s="1">
        <v>0.7</v>
      </c>
      <c r="F495" s="1">
        <v>10.7</v>
      </c>
      <c r="G495" s="1">
        <v>10.3</v>
      </c>
      <c r="H495" s="1">
        <v>8</v>
      </c>
      <c r="J495" s="1">
        <v>2180</v>
      </c>
      <c r="L495" s="1">
        <v>2111</v>
      </c>
      <c r="M495" s="1">
        <v>265</v>
      </c>
      <c r="N495" s="1">
        <v>469</v>
      </c>
      <c r="P495" s="1">
        <v>413</v>
      </c>
      <c r="Q495" s="1">
        <v>2</v>
      </c>
      <c r="V495" s="1">
        <v>0.3</v>
      </c>
      <c r="AD495" s="11"/>
    </row>
    <row r="496" spans="1:30" ht="12.75">
      <c r="A496" s="9">
        <v>36552</v>
      </c>
      <c r="C496" s="1">
        <v>0.8</v>
      </c>
      <c r="F496" s="1">
        <v>8.53</v>
      </c>
      <c r="G496" s="1">
        <v>10.2</v>
      </c>
      <c r="H496" s="1">
        <v>7.7</v>
      </c>
      <c r="J496" s="1">
        <v>600</v>
      </c>
      <c r="L496" s="1">
        <v>1292</v>
      </c>
      <c r="M496" s="1">
        <v>168</v>
      </c>
      <c r="N496" s="1">
        <v>238</v>
      </c>
      <c r="P496" s="1">
        <v>273</v>
      </c>
      <c r="Q496" s="1">
        <v>5</v>
      </c>
      <c r="T496" s="1">
        <v>490</v>
      </c>
      <c r="V496" s="1">
        <v>1.91</v>
      </c>
      <c r="AD496" s="11"/>
    </row>
    <row r="497" spans="1:30" ht="12.75">
      <c r="A497" s="9">
        <v>36559</v>
      </c>
      <c r="C497" s="1">
        <v>1.2</v>
      </c>
      <c r="F497" s="1">
        <v>5.84</v>
      </c>
      <c r="G497" s="1">
        <v>10.2</v>
      </c>
      <c r="H497" s="1">
        <v>7.7</v>
      </c>
      <c r="J497" s="1">
        <v>980</v>
      </c>
      <c r="L497" s="1">
        <v>1960</v>
      </c>
      <c r="M497" s="1">
        <v>248</v>
      </c>
      <c r="N497" s="1">
        <v>388</v>
      </c>
      <c r="P497" s="1">
        <v>390</v>
      </c>
      <c r="Q497" s="1">
        <v>2</v>
      </c>
      <c r="T497" s="1">
        <v>915</v>
      </c>
      <c r="V497" s="1">
        <v>0.71</v>
      </c>
      <c r="AD497" s="11"/>
    </row>
    <row r="498" spans="1:30" ht="12.75">
      <c r="A498" s="9">
        <v>36566</v>
      </c>
      <c r="B498" s="1">
        <f>2.46*35.31467</f>
        <v>86.8740882</v>
      </c>
      <c r="C498" s="1">
        <v>1.2</v>
      </c>
      <c r="F498" s="1">
        <v>9.7</v>
      </c>
      <c r="G498" s="1">
        <v>8.8</v>
      </c>
      <c r="H498" s="1">
        <v>7.84</v>
      </c>
      <c r="J498" s="1">
        <v>1580</v>
      </c>
      <c r="L498" s="1">
        <v>2210</v>
      </c>
      <c r="M498" s="1">
        <v>278</v>
      </c>
      <c r="N498" s="1">
        <v>441</v>
      </c>
      <c r="P498" s="1">
        <v>420</v>
      </c>
      <c r="Q498" s="1">
        <v>5</v>
      </c>
      <c r="V498" s="1">
        <v>0.15</v>
      </c>
      <c r="AD498" s="11"/>
    </row>
    <row r="499" spans="1:30" ht="12.75">
      <c r="A499" s="9">
        <v>36573</v>
      </c>
      <c r="C499" s="1">
        <v>1.2</v>
      </c>
      <c r="F499" s="1">
        <v>12.6</v>
      </c>
      <c r="G499" s="1">
        <v>7.4</v>
      </c>
      <c r="H499" s="1">
        <v>7.71</v>
      </c>
      <c r="J499" s="1">
        <v>1320</v>
      </c>
      <c r="L499" s="1">
        <v>2290</v>
      </c>
      <c r="M499" s="1">
        <v>301</v>
      </c>
      <c r="N499" s="1">
        <v>478</v>
      </c>
      <c r="Q499" s="1">
        <v>3</v>
      </c>
      <c r="T499" s="1">
        <v>1450</v>
      </c>
      <c r="V499" s="1">
        <v>0.38</v>
      </c>
      <c r="AD499" s="11"/>
    </row>
    <row r="500" spans="1:30" ht="12.75">
      <c r="A500" s="9">
        <v>36580</v>
      </c>
      <c r="C500" s="1">
        <v>1.1</v>
      </c>
      <c r="D500" s="1" t="s">
        <v>14</v>
      </c>
      <c r="F500" s="1">
        <v>10.2</v>
      </c>
      <c r="G500" s="1">
        <v>8.8</v>
      </c>
      <c r="H500" s="1">
        <v>7.6</v>
      </c>
      <c r="I500" s="1" t="s">
        <v>77</v>
      </c>
      <c r="J500" s="1">
        <v>480</v>
      </c>
      <c r="L500" s="1">
        <v>1443</v>
      </c>
      <c r="M500" s="1">
        <v>155</v>
      </c>
      <c r="N500" s="1">
        <v>252</v>
      </c>
      <c r="Q500" s="1">
        <v>8</v>
      </c>
      <c r="T500" s="1">
        <v>840</v>
      </c>
      <c r="V500" s="1">
        <v>0.14</v>
      </c>
      <c r="AD500" s="11"/>
    </row>
    <row r="501" spans="1:30" ht="12.75">
      <c r="A501" s="9">
        <v>36587</v>
      </c>
      <c r="B501" s="1">
        <v>603.9</v>
      </c>
      <c r="F501" s="1">
        <v>10.9</v>
      </c>
      <c r="G501" s="1">
        <v>8.6</v>
      </c>
      <c r="H501" s="1">
        <v>7.73</v>
      </c>
      <c r="I501" s="1">
        <v>0.4</v>
      </c>
      <c r="J501" s="1">
        <v>350</v>
      </c>
      <c r="L501" s="1">
        <v>1233</v>
      </c>
      <c r="M501" s="1">
        <v>115</v>
      </c>
      <c r="N501" s="1">
        <v>199</v>
      </c>
      <c r="P501" s="1">
        <v>250</v>
      </c>
      <c r="Q501" s="1">
        <v>9</v>
      </c>
      <c r="T501" s="1">
        <v>660</v>
      </c>
      <c r="V501" s="1">
        <v>0.11</v>
      </c>
      <c r="AD501" s="11"/>
    </row>
    <row r="502" spans="1:30" ht="12.75">
      <c r="A502" s="9">
        <v>36594</v>
      </c>
      <c r="B502" s="1">
        <v>696</v>
      </c>
      <c r="C502" s="1">
        <v>3</v>
      </c>
      <c r="D502" s="1">
        <v>2</v>
      </c>
      <c r="F502" s="1">
        <v>9.57</v>
      </c>
      <c r="G502" s="1">
        <v>9.7</v>
      </c>
      <c r="H502" s="1">
        <v>7.54</v>
      </c>
      <c r="I502" s="1">
        <v>0.15</v>
      </c>
      <c r="J502" s="1">
        <v>380</v>
      </c>
      <c r="L502" s="1">
        <v>1023</v>
      </c>
      <c r="P502" s="1">
        <v>220</v>
      </c>
      <c r="Q502" s="1">
        <v>11</v>
      </c>
      <c r="T502" s="1">
        <v>452</v>
      </c>
      <c r="V502" s="1">
        <v>0.24</v>
      </c>
      <c r="AD502" s="11"/>
    </row>
    <row r="503" spans="1:30" ht="12.75">
      <c r="A503" s="9">
        <v>36601</v>
      </c>
      <c r="B503" s="1">
        <v>985.3</v>
      </c>
      <c r="F503" s="1">
        <v>13.5</v>
      </c>
      <c r="G503" s="1">
        <v>8.5</v>
      </c>
      <c r="H503" s="1">
        <v>7.7</v>
      </c>
      <c r="I503" s="1">
        <v>0.4</v>
      </c>
      <c r="J503" s="1">
        <v>480</v>
      </c>
      <c r="L503" s="1">
        <v>1034</v>
      </c>
      <c r="M503" s="1">
        <v>85.21</v>
      </c>
      <c r="N503" s="1">
        <v>155</v>
      </c>
      <c r="P503" s="1">
        <v>220</v>
      </c>
      <c r="Q503" s="1">
        <v>8</v>
      </c>
      <c r="T503" s="1">
        <v>308</v>
      </c>
      <c r="V503" s="1">
        <v>0.19</v>
      </c>
      <c r="AD503" s="11"/>
    </row>
    <row r="504" spans="1:30" ht="12.75">
      <c r="A504" s="9">
        <v>36608</v>
      </c>
      <c r="B504" s="1">
        <v>1109</v>
      </c>
      <c r="F504" s="1">
        <v>12.1</v>
      </c>
      <c r="G504" s="1">
        <v>9</v>
      </c>
      <c r="H504" s="1">
        <v>8</v>
      </c>
      <c r="I504" s="1">
        <v>0.6</v>
      </c>
      <c r="J504" s="1">
        <v>1740</v>
      </c>
      <c r="L504" s="1">
        <v>1038</v>
      </c>
      <c r="M504" s="1">
        <v>85</v>
      </c>
      <c r="N504" s="1">
        <v>162</v>
      </c>
      <c r="P504" s="1">
        <v>178</v>
      </c>
      <c r="Q504" s="1">
        <v>8</v>
      </c>
      <c r="T504" s="1">
        <v>178</v>
      </c>
      <c r="V504" s="1">
        <v>0.23</v>
      </c>
      <c r="AD504" s="11"/>
    </row>
    <row r="505" spans="1:30" ht="12.75">
      <c r="A505" s="9">
        <v>36615</v>
      </c>
      <c r="B505" s="1">
        <v>653</v>
      </c>
      <c r="C505" s="1">
        <v>0.7</v>
      </c>
      <c r="F505" s="1">
        <v>14.73</v>
      </c>
      <c r="G505" s="1">
        <v>9.3</v>
      </c>
      <c r="H505" s="1">
        <v>7.7</v>
      </c>
      <c r="I505" s="1">
        <v>0.7</v>
      </c>
      <c r="J505" s="1">
        <v>720</v>
      </c>
      <c r="L505" s="1">
        <v>1090</v>
      </c>
      <c r="M505" s="1">
        <v>101</v>
      </c>
      <c r="N505" s="1">
        <v>197</v>
      </c>
      <c r="P505" s="1">
        <v>240</v>
      </c>
      <c r="Q505" s="1">
        <v>10</v>
      </c>
      <c r="T505" s="1">
        <v>620</v>
      </c>
      <c r="V505" s="1">
        <v>0.182</v>
      </c>
      <c r="AD505" s="11"/>
    </row>
    <row r="506" spans="1:30" ht="12.75">
      <c r="A506" s="9">
        <v>36622</v>
      </c>
      <c r="B506" s="1">
        <v>632</v>
      </c>
      <c r="C506" s="1">
        <v>0.38</v>
      </c>
      <c r="D506" s="1" t="s">
        <v>14</v>
      </c>
      <c r="E506" s="3">
        <v>16.1</v>
      </c>
      <c r="F506" s="1">
        <v>15.81</v>
      </c>
      <c r="G506" s="1">
        <v>7.14</v>
      </c>
      <c r="H506" s="1">
        <v>8.11</v>
      </c>
      <c r="I506" s="1">
        <v>0.3</v>
      </c>
      <c r="J506" s="1">
        <v>450</v>
      </c>
      <c r="L506" s="1">
        <v>1282</v>
      </c>
      <c r="M506" s="1">
        <v>119</v>
      </c>
      <c r="N506" s="1">
        <v>227.2</v>
      </c>
      <c r="P506" s="1">
        <v>260</v>
      </c>
      <c r="Q506" s="1">
        <v>11</v>
      </c>
      <c r="T506" s="1">
        <v>686</v>
      </c>
      <c r="V506" s="1">
        <v>0.24</v>
      </c>
      <c r="AD506" s="11"/>
    </row>
    <row r="507" spans="1:30" ht="12.75">
      <c r="A507" s="9">
        <v>36629</v>
      </c>
      <c r="B507" s="1">
        <v>643</v>
      </c>
      <c r="C507" s="1">
        <v>0.61</v>
      </c>
      <c r="E507" s="1">
        <v>10.03</v>
      </c>
      <c r="F507" s="1">
        <v>16.4</v>
      </c>
      <c r="G507" s="1">
        <v>7.52</v>
      </c>
      <c r="H507" s="1">
        <v>8.02</v>
      </c>
      <c r="I507" s="1">
        <v>0.23</v>
      </c>
      <c r="J507" s="1">
        <v>1960</v>
      </c>
      <c r="L507" s="1">
        <v>1150</v>
      </c>
      <c r="M507" s="1">
        <v>109</v>
      </c>
      <c r="N507" s="1">
        <v>214</v>
      </c>
      <c r="P507" s="1">
        <v>260</v>
      </c>
      <c r="Q507" s="1">
        <v>11</v>
      </c>
      <c r="T507" s="1">
        <v>640</v>
      </c>
      <c r="V507" s="1">
        <v>0.141</v>
      </c>
      <c r="AD507" s="11"/>
    </row>
    <row r="508" spans="1:30" ht="12.75">
      <c r="A508" s="9">
        <v>36636</v>
      </c>
      <c r="B508" s="1">
        <v>604</v>
      </c>
      <c r="C508" s="1">
        <v>0.46</v>
      </c>
      <c r="E508" s="1">
        <v>12.2</v>
      </c>
      <c r="F508" s="1">
        <v>14.73</v>
      </c>
      <c r="G508" s="1">
        <v>9.6</v>
      </c>
      <c r="H508" s="1">
        <v>7.8</v>
      </c>
      <c r="I508" s="1">
        <v>0.3</v>
      </c>
      <c r="J508" s="1">
        <v>2720</v>
      </c>
      <c r="L508" s="1">
        <v>1187</v>
      </c>
      <c r="M508" s="1">
        <v>108</v>
      </c>
      <c r="N508" s="1">
        <v>208</v>
      </c>
      <c r="Q508" s="1">
        <v>15</v>
      </c>
      <c r="T508" s="1">
        <v>690</v>
      </c>
      <c r="V508" s="1">
        <v>0.139</v>
      </c>
      <c r="AD508" s="11"/>
    </row>
    <row r="509" spans="1:30" ht="12.75">
      <c r="A509" s="9">
        <v>36643</v>
      </c>
      <c r="B509" s="1">
        <v>600</v>
      </c>
      <c r="C509" s="1">
        <v>0.61</v>
      </c>
      <c r="D509" s="2"/>
      <c r="E509" s="1">
        <v>18.46</v>
      </c>
      <c r="F509" s="1">
        <v>20.74</v>
      </c>
      <c r="G509" s="1">
        <v>7.4</v>
      </c>
      <c r="H509" s="1">
        <v>7.74</v>
      </c>
      <c r="I509" s="1">
        <v>0.46</v>
      </c>
      <c r="J509" s="1">
        <v>3160</v>
      </c>
      <c r="L509" s="1">
        <v>1224</v>
      </c>
      <c r="M509" s="1">
        <v>120</v>
      </c>
      <c r="N509" s="1">
        <v>221</v>
      </c>
      <c r="P509" s="1">
        <v>260</v>
      </c>
      <c r="Q509" s="1">
        <v>20</v>
      </c>
      <c r="T509" s="1">
        <v>772</v>
      </c>
      <c r="V509" s="1">
        <v>0.21</v>
      </c>
      <c r="AD509" s="11"/>
    </row>
    <row r="510" spans="1:30" ht="12.75">
      <c r="A510" s="9">
        <v>36650</v>
      </c>
      <c r="B510" s="1">
        <v>505</v>
      </c>
      <c r="C510" s="1">
        <v>0.55</v>
      </c>
      <c r="D510" s="2"/>
      <c r="E510" s="1">
        <v>17.84</v>
      </c>
      <c r="F510" s="1">
        <v>19.7</v>
      </c>
      <c r="G510" s="1">
        <v>8.4</v>
      </c>
      <c r="H510" s="1">
        <v>7.7</v>
      </c>
      <c r="I510" s="1">
        <v>0.23</v>
      </c>
      <c r="J510" s="1">
        <v>2120</v>
      </c>
      <c r="L510" s="1">
        <v>1212</v>
      </c>
      <c r="M510" s="1">
        <v>144.8</v>
      </c>
      <c r="N510" s="1">
        <v>258</v>
      </c>
      <c r="P510" s="1">
        <v>280</v>
      </c>
      <c r="Q510" s="1">
        <v>16</v>
      </c>
      <c r="V510" s="1">
        <v>0.3</v>
      </c>
      <c r="AD510" s="11"/>
    </row>
    <row r="511" spans="1:30" ht="12.75">
      <c r="A511" s="9">
        <v>36656</v>
      </c>
      <c r="B511" s="1">
        <v>526.2</v>
      </c>
      <c r="C511" s="1">
        <v>0.79</v>
      </c>
      <c r="D511" s="2" t="s">
        <v>14</v>
      </c>
      <c r="E511" s="1">
        <v>23.3</v>
      </c>
      <c r="F511" s="1">
        <v>21</v>
      </c>
      <c r="G511" s="1">
        <v>7.28</v>
      </c>
      <c r="H511" s="1">
        <v>8.32</v>
      </c>
      <c r="I511" s="1">
        <v>0.27</v>
      </c>
      <c r="J511" s="1">
        <v>1630</v>
      </c>
      <c r="L511" s="1">
        <v>1152</v>
      </c>
      <c r="M511" s="1">
        <v>11</v>
      </c>
      <c r="N511" s="1">
        <v>216</v>
      </c>
      <c r="O511" s="1">
        <v>189</v>
      </c>
      <c r="P511" s="1">
        <v>240</v>
      </c>
      <c r="Q511" s="1">
        <v>9</v>
      </c>
      <c r="R511" s="1">
        <v>102</v>
      </c>
      <c r="S511" s="1">
        <v>10</v>
      </c>
      <c r="T511" s="1">
        <v>676</v>
      </c>
      <c r="U511" s="1">
        <v>4</v>
      </c>
      <c r="V511" s="1">
        <v>0.32</v>
      </c>
      <c r="W511" s="1">
        <v>0.13</v>
      </c>
      <c r="X511" s="1">
        <v>0.73</v>
      </c>
      <c r="Y511" s="1">
        <v>0.2</v>
      </c>
      <c r="Z511" s="1">
        <v>0.03</v>
      </c>
      <c r="AD511" s="11"/>
    </row>
    <row r="512" spans="1:30" ht="12.75">
      <c r="A512" s="9">
        <v>36664</v>
      </c>
      <c r="B512" s="1">
        <v>547</v>
      </c>
      <c r="C512" s="1">
        <v>0.61</v>
      </c>
      <c r="D512" s="2" t="s">
        <v>14</v>
      </c>
      <c r="E512" s="1">
        <v>15.49</v>
      </c>
      <c r="F512" s="1">
        <v>17.28</v>
      </c>
      <c r="G512" s="1">
        <v>8.03</v>
      </c>
      <c r="H512" s="1">
        <v>8.2</v>
      </c>
      <c r="I512" s="1">
        <v>0.34</v>
      </c>
      <c r="J512" s="1">
        <v>2870</v>
      </c>
      <c r="L512" s="1">
        <v>1217</v>
      </c>
      <c r="M512" s="1">
        <v>91</v>
      </c>
      <c r="N512" s="1">
        <v>213</v>
      </c>
      <c r="P512" s="1">
        <v>250</v>
      </c>
      <c r="Q512" s="1">
        <v>7</v>
      </c>
      <c r="T512" s="1">
        <v>684</v>
      </c>
      <c r="V512" s="1">
        <v>1.16</v>
      </c>
      <c r="AD512" s="11"/>
    </row>
    <row r="513" spans="1:30" ht="12.75">
      <c r="A513" s="9">
        <v>36671</v>
      </c>
      <c r="B513" s="1">
        <v>745</v>
      </c>
      <c r="C513" s="1">
        <v>0.58</v>
      </c>
      <c r="D513" s="2"/>
      <c r="E513" s="1">
        <v>19.1</v>
      </c>
      <c r="F513" s="1">
        <v>22.87</v>
      </c>
      <c r="G513" s="1">
        <v>5.73</v>
      </c>
      <c r="H513" s="1">
        <v>8.07</v>
      </c>
      <c r="I513" s="1">
        <v>0.43</v>
      </c>
      <c r="J513" s="1">
        <v>300</v>
      </c>
      <c r="L513" s="1">
        <v>1123</v>
      </c>
      <c r="M513" s="1">
        <v>82</v>
      </c>
      <c r="N513" s="1">
        <v>196</v>
      </c>
      <c r="P513" s="1">
        <v>250</v>
      </c>
      <c r="Q513" s="1">
        <v>10</v>
      </c>
      <c r="T513" s="1">
        <v>536</v>
      </c>
      <c r="V513" s="1">
        <v>0.14</v>
      </c>
      <c r="AD513" s="11"/>
    </row>
    <row r="514" spans="1:30" ht="12.75">
      <c r="A514" s="23">
        <v>36678</v>
      </c>
      <c r="B514" s="4">
        <v>957</v>
      </c>
      <c r="C514" s="4">
        <v>0.7</v>
      </c>
      <c r="D514" s="4" t="s">
        <v>14</v>
      </c>
      <c r="E514" s="4">
        <v>20.2</v>
      </c>
      <c r="F514" s="4">
        <v>22.4</v>
      </c>
      <c r="G514" s="4">
        <v>7</v>
      </c>
      <c r="H514" s="4">
        <v>7.92</v>
      </c>
      <c r="I514" s="4">
        <v>1.4</v>
      </c>
      <c r="J514" s="4">
        <v>1380</v>
      </c>
      <c r="K514" s="4"/>
      <c r="L514" s="4">
        <v>1113</v>
      </c>
      <c r="M514" s="4">
        <v>100</v>
      </c>
      <c r="N514" s="4">
        <v>206</v>
      </c>
      <c r="P514" s="4">
        <v>260</v>
      </c>
      <c r="Q514" s="4">
        <v>7</v>
      </c>
      <c r="T514" s="4">
        <v>630</v>
      </c>
      <c r="V514" s="4">
        <v>0.1</v>
      </c>
      <c r="AD514" s="11"/>
    </row>
    <row r="515" spans="1:30" ht="12.75">
      <c r="A515" s="23">
        <v>36685</v>
      </c>
      <c r="B515" s="4">
        <v>957</v>
      </c>
      <c r="C515" s="4">
        <v>1</v>
      </c>
      <c r="D515" s="4">
        <v>5</v>
      </c>
      <c r="E515" s="4">
        <v>24.1</v>
      </c>
      <c r="F515" s="4">
        <v>23.1</v>
      </c>
      <c r="G515" s="4">
        <v>6.6</v>
      </c>
      <c r="H515" s="4">
        <v>8.28</v>
      </c>
      <c r="I515" s="4">
        <v>0.18</v>
      </c>
      <c r="J515" s="4"/>
      <c r="K515" s="4"/>
      <c r="L515" s="4">
        <v>1100</v>
      </c>
      <c r="M515" s="4"/>
      <c r="N515" s="4"/>
      <c r="P515" s="4"/>
      <c r="Q515" s="4"/>
      <c r="T515" s="4"/>
      <c r="V515" s="4"/>
      <c r="AD515" s="11"/>
    </row>
    <row r="516" spans="1:30" ht="12.75">
      <c r="A516" s="10">
        <v>36692</v>
      </c>
      <c r="B516" s="4">
        <v>0</v>
      </c>
      <c r="C516" s="4">
        <v>0.1</v>
      </c>
      <c r="D516" s="4"/>
      <c r="E516" s="4">
        <v>21.09</v>
      </c>
      <c r="F516" s="4">
        <v>22.7</v>
      </c>
      <c r="G516" s="4">
        <v>7.7</v>
      </c>
      <c r="H516" s="4">
        <v>8.1</v>
      </c>
      <c r="I516" s="4">
        <v>0.9</v>
      </c>
      <c r="J516" s="4">
        <v>760</v>
      </c>
      <c r="K516" s="4"/>
      <c r="L516" s="4">
        <v>1096</v>
      </c>
      <c r="M516" s="4">
        <v>99.7</v>
      </c>
      <c r="N516" s="4">
        <v>212</v>
      </c>
      <c r="P516" s="4">
        <v>220</v>
      </c>
      <c r="Q516" s="4">
        <v>0</v>
      </c>
      <c r="T516" s="4">
        <v>640</v>
      </c>
      <c r="V516" s="4">
        <v>0.04</v>
      </c>
      <c r="AD516" s="11"/>
    </row>
    <row r="517" spans="1:30" ht="12.75">
      <c r="A517" s="10">
        <v>36699</v>
      </c>
      <c r="B517" s="4">
        <v>1031</v>
      </c>
      <c r="C517" s="4">
        <v>0.61</v>
      </c>
      <c r="D517" s="5"/>
      <c r="E517" s="4">
        <v>20.6</v>
      </c>
      <c r="F517" s="4">
        <v>24.98</v>
      </c>
      <c r="G517" s="4">
        <v>6.02</v>
      </c>
      <c r="H517" s="4">
        <v>8.31</v>
      </c>
      <c r="I517" s="4">
        <v>1.27</v>
      </c>
      <c r="J517" s="4"/>
      <c r="K517" s="4"/>
      <c r="L517" s="4">
        <v>1066</v>
      </c>
      <c r="M517" s="4"/>
      <c r="N517" s="4"/>
      <c r="P517" s="4"/>
      <c r="Q517" s="4"/>
      <c r="T517" s="4"/>
      <c r="V517" s="4"/>
      <c r="AD517" s="11"/>
    </row>
    <row r="518" spans="1:30" ht="12.75">
      <c r="A518" s="9">
        <v>36704</v>
      </c>
      <c r="B518" s="16"/>
      <c r="C518" s="16"/>
      <c r="D518" s="18"/>
      <c r="E518" s="20"/>
      <c r="F518" s="16"/>
      <c r="G518" s="16"/>
      <c r="H518" s="16"/>
      <c r="I518" s="16"/>
      <c r="J518" s="16"/>
      <c r="K518" s="16"/>
      <c r="L518" s="16"/>
      <c r="M518" s="16">
        <v>94</v>
      </c>
      <c r="N518" s="16">
        <v>199</v>
      </c>
      <c r="O518" s="1">
        <v>183</v>
      </c>
      <c r="P518" s="16"/>
      <c r="Q518" s="16"/>
      <c r="R518" s="1">
        <v>168</v>
      </c>
      <c r="S518" s="1">
        <v>16</v>
      </c>
      <c r="T518" s="16">
        <v>636</v>
      </c>
      <c r="U518" s="1">
        <v>6</v>
      </c>
      <c r="V518" s="16">
        <v>0.025</v>
      </c>
      <c r="W518" s="1">
        <v>0.07</v>
      </c>
      <c r="X518" s="1">
        <v>0.94</v>
      </c>
      <c r="Y518" s="1">
        <v>0.27</v>
      </c>
      <c r="Z518" s="1">
        <v>0.03</v>
      </c>
      <c r="AD518" s="11"/>
    </row>
    <row r="519" spans="1:30" ht="12.75">
      <c r="A519" s="9">
        <v>36706</v>
      </c>
      <c r="B519" s="4">
        <v>1437</v>
      </c>
      <c r="C519" s="4">
        <v>0.82</v>
      </c>
      <c r="D519" s="5">
        <v>3</v>
      </c>
      <c r="E519" s="4">
        <v>22.24</v>
      </c>
      <c r="F519" s="4">
        <v>24.5</v>
      </c>
      <c r="G519" s="16"/>
      <c r="H519" s="4">
        <v>8.11</v>
      </c>
      <c r="I519" s="16"/>
      <c r="J519" s="5">
        <v>2000</v>
      </c>
      <c r="K519" s="5"/>
      <c r="L519" s="4">
        <v>919</v>
      </c>
      <c r="M519" s="4">
        <v>79</v>
      </c>
      <c r="N519" s="4">
        <v>183</v>
      </c>
      <c r="P519" s="5">
        <v>198.8</v>
      </c>
      <c r="Q519" s="4">
        <v>7</v>
      </c>
      <c r="T519" s="17"/>
      <c r="V519" s="4">
        <v>0.2</v>
      </c>
      <c r="AD519" s="11"/>
    </row>
    <row r="520" spans="1:30" ht="12.75">
      <c r="A520" s="9">
        <v>36713</v>
      </c>
      <c r="B520" s="5">
        <v>918</v>
      </c>
      <c r="C520" s="5">
        <v>0.67</v>
      </c>
      <c r="D520" s="5">
        <v>5</v>
      </c>
      <c r="E520" s="5">
        <v>24.4</v>
      </c>
      <c r="F520" s="5">
        <v>26.4</v>
      </c>
      <c r="G520" s="5">
        <v>6.37</v>
      </c>
      <c r="H520" s="5">
        <v>8.2</v>
      </c>
      <c r="I520" s="17"/>
      <c r="J520" s="5">
        <v>200</v>
      </c>
      <c r="K520" s="5"/>
      <c r="L520" s="5">
        <v>912</v>
      </c>
      <c r="M520" s="5">
        <v>66</v>
      </c>
      <c r="N520" s="5">
        <v>191</v>
      </c>
      <c r="P520" s="5">
        <v>230</v>
      </c>
      <c r="Q520" s="5">
        <v>4</v>
      </c>
      <c r="T520" s="5">
        <v>610</v>
      </c>
      <c r="V520" s="5">
        <v>0.07</v>
      </c>
      <c r="AD520" s="11"/>
    </row>
    <row r="521" spans="1:30" ht="12.75">
      <c r="A521" s="9">
        <v>36720</v>
      </c>
      <c r="B521" s="4">
        <v>1000</v>
      </c>
      <c r="C521" s="4">
        <v>0.58</v>
      </c>
      <c r="D521" s="4"/>
      <c r="E521" s="4">
        <v>21.69</v>
      </c>
      <c r="F521" s="4">
        <v>25.9</v>
      </c>
      <c r="G521" s="5">
        <v>6</v>
      </c>
      <c r="H521" s="4">
        <v>8.4</v>
      </c>
      <c r="I521" s="5">
        <v>1.38</v>
      </c>
      <c r="J521" s="4" t="s">
        <v>15</v>
      </c>
      <c r="K521" s="4"/>
      <c r="L521" s="4">
        <v>1022</v>
      </c>
      <c r="M521" s="4">
        <v>84</v>
      </c>
      <c r="N521" s="4">
        <v>179</v>
      </c>
      <c r="P521" s="4">
        <v>220</v>
      </c>
      <c r="Q521" s="4">
        <v>3</v>
      </c>
      <c r="T521" s="5">
        <v>572</v>
      </c>
      <c r="V521" s="4">
        <v>0.03</v>
      </c>
      <c r="AD521" s="11"/>
    </row>
    <row r="522" spans="1:30" ht="12.75">
      <c r="A522" s="9">
        <v>36727</v>
      </c>
      <c r="B522" s="4">
        <v>978</v>
      </c>
      <c r="C522" s="4">
        <v>0.7</v>
      </c>
      <c r="D522" s="4">
        <v>6</v>
      </c>
      <c r="E522" s="4">
        <v>28.1</v>
      </c>
      <c r="F522" s="4">
        <v>25.4</v>
      </c>
      <c r="G522" s="4">
        <v>6.4</v>
      </c>
      <c r="H522" s="4">
        <v>8.5</v>
      </c>
      <c r="I522" s="5">
        <v>0.12</v>
      </c>
      <c r="J522" s="4"/>
      <c r="K522" s="4"/>
      <c r="L522" s="4">
        <v>1049</v>
      </c>
      <c r="M522" s="4">
        <v>69</v>
      </c>
      <c r="N522" s="4">
        <v>192</v>
      </c>
      <c r="P522" s="4">
        <v>230</v>
      </c>
      <c r="Q522" s="4">
        <v>4</v>
      </c>
      <c r="T522" s="4">
        <v>724</v>
      </c>
      <c r="V522" s="4">
        <v>0.06</v>
      </c>
      <c r="AD522" s="11"/>
    </row>
    <row r="523" spans="1:30" ht="12.75">
      <c r="A523" s="9">
        <v>36734</v>
      </c>
      <c r="B523" s="4">
        <v>1.52</v>
      </c>
      <c r="C523" s="4">
        <v>0.76</v>
      </c>
      <c r="D523" s="5">
        <v>3</v>
      </c>
      <c r="E523" s="4">
        <v>21.5</v>
      </c>
      <c r="F523" s="4">
        <v>2.4</v>
      </c>
      <c r="G523" s="4">
        <v>6.3</v>
      </c>
      <c r="H523" s="4">
        <v>8.8</v>
      </c>
      <c r="I523" s="4">
        <v>0.15</v>
      </c>
      <c r="J523" s="4">
        <v>3000</v>
      </c>
      <c r="K523" s="4"/>
      <c r="L523" s="4">
        <v>1045</v>
      </c>
      <c r="M523" s="4">
        <v>88</v>
      </c>
      <c r="N523" s="4">
        <v>176</v>
      </c>
      <c r="P523" s="4">
        <v>230</v>
      </c>
      <c r="Q523" s="4">
        <v>5</v>
      </c>
      <c r="T523" s="4">
        <v>658</v>
      </c>
      <c r="V523" s="4">
        <v>0.08</v>
      </c>
      <c r="AD523" s="11"/>
    </row>
    <row r="524" spans="1:30" ht="12.75">
      <c r="A524" s="9">
        <v>36741</v>
      </c>
      <c r="B524" s="4"/>
      <c r="C524" s="4">
        <v>1.07</v>
      </c>
      <c r="D524" s="4">
        <v>7</v>
      </c>
      <c r="E524" s="4">
        <v>27</v>
      </c>
      <c r="F524" s="4">
        <v>25.43</v>
      </c>
      <c r="G524" s="4">
        <v>6.4</v>
      </c>
      <c r="H524" s="4">
        <v>8.5</v>
      </c>
      <c r="I524" s="4">
        <v>4</v>
      </c>
      <c r="J524" s="5"/>
      <c r="K524" s="5"/>
      <c r="L524" s="4">
        <v>1020</v>
      </c>
      <c r="M524" s="4"/>
      <c r="N524" s="4"/>
      <c r="P524" s="4"/>
      <c r="Q524" s="4">
        <v>4</v>
      </c>
      <c r="T524" s="4">
        <v>580</v>
      </c>
      <c r="V524" s="4">
        <v>0.059</v>
      </c>
      <c r="AD524" s="11"/>
    </row>
    <row r="525" spans="1:30" ht="12.75">
      <c r="A525" s="9">
        <v>36748</v>
      </c>
      <c r="B525" s="4">
        <v>1120</v>
      </c>
      <c r="C525" s="4">
        <v>0.73</v>
      </c>
      <c r="D525" s="4"/>
      <c r="E525" s="4">
        <v>23.9</v>
      </c>
      <c r="F525" s="4">
        <v>24.78</v>
      </c>
      <c r="G525" s="4">
        <v>6.6</v>
      </c>
      <c r="H525" s="4">
        <v>8.36</v>
      </c>
      <c r="I525" s="4">
        <v>0.38</v>
      </c>
      <c r="J525" s="4"/>
      <c r="K525" s="4"/>
      <c r="L525" s="4">
        <v>1091</v>
      </c>
      <c r="M525" s="4"/>
      <c r="N525" s="4"/>
      <c r="P525" s="4">
        <v>240</v>
      </c>
      <c r="Q525" s="4">
        <v>4</v>
      </c>
      <c r="T525" s="4">
        <v>700</v>
      </c>
      <c r="V525" s="4">
        <v>0.086</v>
      </c>
      <c r="AD525" s="11"/>
    </row>
    <row r="526" spans="1:30" ht="12.75">
      <c r="A526" s="9">
        <v>36762</v>
      </c>
      <c r="B526" s="5">
        <v>833</v>
      </c>
      <c r="C526" s="4">
        <v>0.5</v>
      </c>
      <c r="D526" s="4"/>
      <c r="E526" s="4">
        <v>19.55</v>
      </c>
      <c r="F526" s="4">
        <v>23.02</v>
      </c>
      <c r="G526" s="4">
        <v>7.18</v>
      </c>
      <c r="H526" s="4">
        <v>8.76</v>
      </c>
      <c r="I526" s="4">
        <v>0.3</v>
      </c>
      <c r="J526" s="5"/>
      <c r="K526" s="5"/>
      <c r="L526" s="4">
        <v>1171</v>
      </c>
      <c r="M526" s="5">
        <v>99.18</v>
      </c>
      <c r="N526" s="5">
        <v>209.76</v>
      </c>
      <c r="P526" s="5"/>
      <c r="Q526" s="4">
        <v>4</v>
      </c>
      <c r="T526" s="4">
        <v>746</v>
      </c>
      <c r="V526" s="4">
        <v>0.0532</v>
      </c>
      <c r="AD526" s="11"/>
    </row>
    <row r="527" spans="1:30" ht="12.75">
      <c r="A527" s="9">
        <v>36769</v>
      </c>
      <c r="B527" s="4">
        <v>980</v>
      </c>
      <c r="C527" s="4">
        <v>0.46</v>
      </c>
      <c r="D527" s="5"/>
      <c r="E527" s="4">
        <v>19.4</v>
      </c>
      <c r="F527" s="4">
        <v>23.18</v>
      </c>
      <c r="G527" s="4">
        <v>7.12</v>
      </c>
      <c r="H527" s="4">
        <v>8.34</v>
      </c>
      <c r="I527" s="4">
        <v>0.2</v>
      </c>
      <c r="J527" s="5"/>
      <c r="K527" s="5"/>
      <c r="L527" s="4">
        <v>1091</v>
      </c>
      <c r="M527" s="5">
        <v>91.15</v>
      </c>
      <c r="N527" s="5">
        <v>184.97</v>
      </c>
      <c r="P527" s="4">
        <v>240</v>
      </c>
      <c r="Q527" s="4">
        <v>4</v>
      </c>
      <c r="T527" s="4">
        <v>578</v>
      </c>
      <c r="V527" s="4">
        <v>0.107</v>
      </c>
      <c r="AD527" s="11"/>
    </row>
    <row r="528" spans="1:30" ht="12.75">
      <c r="A528" s="9">
        <v>36776</v>
      </c>
      <c r="B528" s="4">
        <v>961</v>
      </c>
      <c r="C528" s="4">
        <v>0.68</v>
      </c>
      <c r="D528" s="5"/>
      <c r="E528" s="4">
        <v>17.93</v>
      </c>
      <c r="F528" s="4">
        <v>23.48</v>
      </c>
      <c r="G528" s="4">
        <v>6.42</v>
      </c>
      <c r="H528" s="4">
        <v>8.44</v>
      </c>
      <c r="I528" s="4">
        <v>0.25</v>
      </c>
      <c r="J528" s="5"/>
      <c r="K528" s="5"/>
      <c r="L528" s="4">
        <v>1162</v>
      </c>
      <c r="M528" s="4">
        <v>101.71</v>
      </c>
      <c r="N528" s="4">
        <v>219.47</v>
      </c>
      <c r="P528" s="5">
        <v>250</v>
      </c>
      <c r="Q528" s="4">
        <v>5</v>
      </c>
      <c r="T528" s="4">
        <v>714</v>
      </c>
      <c r="V528" s="4">
        <v>0.0734</v>
      </c>
      <c r="AD528" s="11"/>
    </row>
    <row r="529" spans="1:30" ht="12.75">
      <c r="A529" s="9">
        <v>36783</v>
      </c>
      <c r="B529" s="4">
        <v>1580</v>
      </c>
      <c r="C529" s="4">
        <v>1.07</v>
      </c>
      <c r="D529" s="5">
        <v>7</v>
      </c>
      <c r="E529" s="4">
        <v>22.5</v>
      </c>
      <c r="F529" s="4">
        <v>22.7</v>
      </c>
      <c r="G529" s="4">
        <v>6.46</v>
      </c>
      <c r="H529" s="4">
        <v>8.5</v>
      </c>
      <c r="I529" s="4">
        <v>0.23</v>
      </c>
      <c r="J529" s="5"/>
      <c r="K529" s="5"/>
      <c r="L529" s="4">
        <v>1120</v>
      </c>
      <c r="M529" s="4">
        <v>89.82</v>
      </c>
      <c r="N529" s="4">
        <v>208.09</v>
      </c>
      <c r="P529" s="4">
        <v>250</v>
      </c>
      <c r="Q529" s="4">
        <v>3</v>
      </c>
      <c r="T529" s="4">
        <v>780</v>
      </c>
      <c r="V529" s="4">
        <v>0.0788</v>
      </c>
      <c r="AD529" s="11"/>
    </row>
    <row r="530" spans="1:30" ht="12.75">
      <c r="A530" s="9">
        <v>36790</v>
      </c>
      <c r="B530" s="4"/>
      <c r="C530" s="4">
        <v>0.86</v>
      </c>
      <c r="D530" s="5" t="s">
        <v>14</v>
      </c>
      <c r="E530" s="4"/>
      <c r="F530" s="4"/>
      <c r="G530" s="4"/>
      <c r="H530" s="4"/>
      <c r="I530" s="4">
        <v>0.23</v>
      </c>
      <c r="J530" s="5"/>
      <c r="K530" s="5"/>
      <c r="L530" s="4"/>
      <c r="M530" s="4">
        <v>121.13</v>
      </c>
      <c r="N530" s="4">
        <v>288.27</v>
      </c>
      <c r="P530" s="4">
        <v>300</v>
      </c>
      <c r="Q530" s="4">
        <v>4</v>
      </c>
      <c r="T530" s="4">
        <v>760</v>
      </c>
      <c r="V530" s="4">
        <v>0.225</v>
      </c>
      <c r="AD530" s="11"/>
    </row>
    <row r="531" spans="1:30" ht="12.75">
      <c r="A531" s="9">
        <v>36797</v>
      </c>
      <c r="B531" s="4">
        <v>505</v>
      </c>
      <c r="C531" s="4">
        <v>0.4</v>
      </c>
      <c r="D531" s="4"/>
      <c r="E531" s="4">
        <v>18.26</v>
      </c>
      <c r="F531" s="4">
        <v>19.87</v>
      </c>
      <c r="G531" s="4">
        <v>7.5</v>
      </c>
      <c r="H531" s="4">
        <v>8.48</v>
      </c>
      <c r="I531" s="4"/>
      <c r="J531" s="5">
        <v>900</v>
      </c>
      <c r="K531" s="5"/>
      <c r="L531" s="4">
        <v>1257</v>
      </c>
      <c r="M531" s="4">
        <v>110.84</v>
      </c>
      <c r="N531" s="4">
        <v>221.29</v>
      </c>
      <c r="P531" s="4">
        <v>270</v>
      </c>
      <c r="Q531" s="4">
        <v>11</v>
      </c>
      <c r="T531" s="4">
        <v>778</v>
      </c>
      <c r="V531" s="4">
        <v>0.123</v>
      </c>
      <c r="AD531" s="11"/>
    </row>
    <row r="532" spans="1:30" ht="12.75">
      <c r="A532" s="9">
        <v>36811</v>
      </c>
      <c r="B532" s="5">
        <v>441</v>
      </c>
      <c r="C532" s="4">
        <v>0.76</v>
      </c>
      <c r="D532" s="4">
        <v>1</v>
      </c>
      <c r="E532" s="5">
        <v>21</v>
      </c>
      <c r="F532" s="5">
        <v>16.87</v>
      </c>
      <c r="G532" s="5">
        <v>7.87</v>
      </c>
      <c r="H532" s="5">
        <v>8.18</v>
      </c>
      <c r="I532" s="4">
        <v>0.25</v>
      </c>
      <c r="J532" s="5">
        <v>2400</v>
      </c>
      <c r="K532" s="5"/>
      <c r="L532" s="5">
        <v>1308</v>
      </c>
      <c r="M532" s="4">
        <v>113</v>
      </c>
      <c r="N532" s="4">
        <v>238</v>
      </c>
      <c r="P532" s="4">
        <v>300</v>
      </c>
      <c r="Q532" s="4">
        <v>6</v>
      </c>
      <c r="T532" s="4"/>
      <c r="V532" s="4">
        <v>0.02</v>
      </c>
      <c r="AD532" s="11"/>
    </row>
    <row r="533" spans="1:30" ht="12.75">
      <c r="A533" s="9">
        <v>36815</v>
      </c>
      <c r="B533" s="16"/>
      <c r="C533" s="16"/>
      <c r="D533" s="18" t="s">
        <v>30</v>
      </c>
      <c r="E533" s="20"/>
      <c r="F533" s="16">
        <v>19.74</v>
      </c>
      <c r="G533" s="16">
        <v>8.64</v>
      </c>
      <c r="H533" s="16">
        <v>8.1</v>
      </c>
      <c r="I533" s="17">
        <v>0.127</v>
      </c>
      <c r="J533" s="16" t="s">
        <v>29</v>
      </c>
      <c r="K533" s="16"/>
      <c r="L533" s="16">
        <v>1440</v>
      </c>
      <c r="M533" s="16">
        <v>129</v>
      </c>
      <c r="N533" s="16">
        <v>275</v>
      </c>
      <c r="O533" s="1">
        <v>235</v>
      </c>
      <c r="P533" s="16"/>
      <c r="Q533" s="16"/>
      <c r="R533" s="1">
        <v>203</v>
      </c>
      <c r="S533" s="1">
        <v>21</v>
      </c>
      <c r="T533" s="16">
        <v>828</v>
      </c>
      <c r="U533" s="1">
        <v>4</v>
      </c>
      <c r="V533" s="16">
        <v>0.08</v>
      </c>
      <c r="W533" s="1">
        <v>0.57</v>
      </c>
      <c r="X533" s="1">
        <v>0.9</v>
      </c>
      <c r="Y533" s="1">
        <v>0.28</v>
      </c>
      <c r="Z533" s="1">
        <v>0.03</v>
      </c>
      <c r="AD533" s="11"/>
    </row>
    <row r="534" spans="1:30" ht="12.75">
      <c r="A534" s="9">
        <v>36818</v>
      </c>
      <c r="B534" s="4">
        <v>336</v>
      </c>
      <c r="C534" s="4">
        <v>1.1</v>
      </c>
      <c r="D534" s="19"/>
      <c r="E534" s="4">
        <v>16.67</v>
      </c>
      <c r="F534" s="4">
        <v>16.72</v>
      </c>
      <c r="G534" s="4">
        <v>8.2</v>
      </c>
      <c r="H534" s="4">
        <v>8</v>
      </c>
      <c r="I534" s="4">
        <v>0.2</v>
      </c>
      <c r="J534" s="4">
        <v>19000</v>
      </c>
      <c r="K534" s="4"/>
      <c r="L534" s="4">
        <v>1540</v>
      </c>
      <c r="M534" s="16"/>
      <c r="N534" s="16"/>
      <c r="P534" s="16"/>
      <c r="Q534" s="4">
        <v>2</v>
      </c>
      <c r="T534" s="17"/>
      <c r="V534" s="4">
        <v>0.0558</v>
      </c>
      <c r="AD534" s="11"/>
    </row>
    <row r="535" spans="1:30" ht="12.75">
      <c r="A535" s="9">
        <v>36825</v>
      </c>
      <c r="B535" s="5">
        <v>338</v>
      </c>
      <c r="C535" s="5">
        <v>0.61</v>
      </c>
      <c r="D535" s="18"/>
      <c r="E535" s="5">
        <v>11.67</v>
      </c>
      <c r="F535" s="5">
        <v>14.15</v>
      </c>
      <c r="G535" s="5">
        <v>8.61</v>
      </c>
      <c r="H535" s="5">
        <v>8.03</v>
      </c>
      <c r="I535" s="5">
        <v>0.1</v>
      </c>
      <c r="J535" s="5">
        <v>2600</v>
      </c>
      <c r="K535" s="5"/>
      <c r="L535" s="5">
        <v>1385</v>
      </c>
      <c r="M535" s="17"/>
      <c r="N535" s="17"/>
      <c r="P535" s="17"/>
      <c r="Q535" s="5">
        <v>8</v>
      </c>
      <c r="T535" s="17"/>
      <c r="V535" s="5">
        <v>0.0715</v>
      </c>
      <c r="AD535" s="11"/>
    </row>
    <row r="536" spans="1:30" ht="12.75">
      <c r="A536" s="9">
        <v>36832</v>
      </c>
      <c r="B536" s="4">
        <v>238</v>
      </c>
      <c r="C536" s="4">
        <v>1.04</v>
      </c>
      <c r="D536" s="5">
        <v>4</v>
      </c>
      <c r="E536" s="4">
        <v>10</v>
      </c>
      <c r="F536" s="4">
        <v>10.51</v>
      </c>
      <c r="G536" s="4">
        <v>9.28</v>
      </c>
      <c r="H536" s="4">
        <v>8.33</v>
      </c>
      <c r="I536" s="4">
        <v>0.19</v>
      </c>
      <c r="J536" s="4">
        <v>1100</v>
      </c>
      <c r="K536" s="5"/>
      <c r="L536" s="4">
        <v>1920</v>
      </c>
      <c r="M536" s="5">
        <v>177</v>
      </c>
      <c r="N536" s="5">
        <v>375</v>
      </c>
      <c r="P536" s="5">
        <v>460</v>
      </c>
      <c r="Q536" s="4">
        <v>6</v>
      </c>
      <c r="T536" s="5">
        <v>1150</v>
      </c>
      <c r="V536" s="4">
        <v>0.14</v>
      </c>
      <c r="AD536" s="11"/>
    </row>
    <row r="537" spans="1:30" ht="12.75">
      <c r="A537" s="9">
        <v>36839</v>
      </c>
      <c r="B537" s="4">
        <v>318</v>
      </c>
      <c r="C537" s="4">
        <v>0.55</v>
      </c>
      <c r="D537" s="5"/>
      <c r="E537" s="4">
        <v>7.78</v>
      </c>
      <c r="F537" s="4">
        <v>6.51</v>
      </c>
      <c r="G537" s="4">
        <v>10.67</v>
      </c>
      <c r="H537" s="4">
        <v>8.06</v>
      </c>
      <c r="I537" s="4">
        <v>0.13</v>
      </c>
      <c r="J537" s="4">
        <v>400</v>
      </c>
      <c r="K537" s="5"/>
      <c r="L537" s="4">
        <v>1690</v>
      </c>
      <c r="M537" s="5"/>
      <c r="N537" s="5"/>
      <c r="P537" s="5"/>
      <c r="Q537" s="4">
        <v>4</v>
      </c>
      <c r="T537" s="5">
        <v>928</v>
      </c>
      <c r="V537" s="4"/>
      <c r="AD537" s="11"/>
    </row>
    <row r="538" spans="1:30" ht="12.75">
      <c r="A538" s="9">
        <v>36846</v>
      </c>
      <c r="B538" s="4">
        <v>170</v>
      </c>
      <c r="C538" s="4">
        <v>0.61</v>
      </c>
      <c r="D538" s="4"/>
      <c r="E538" s="4">
        <v>14.44</v>
      </c>
      <c r="F538" s="4">
        <v>18.83</v>
      </c>
      <c r="G538" s="4">
        <v>10.55</v>
      </c>
      <c r="H538" s="4">
        <v>8.23</v>
      </c>
      <c r="I538" s="4">
        <v>0.55</v>
      </c>
      <c r="J538" s="4">
        <v>400</v>
      </c>
      <c r="K538" s="4"/>
      <c r="L538" s="4">
        <v>2020</v>
      </c>
      <c r="M538" s="4"/>
      <c r="N538" s="4"/>
      <c r="P538" s="4">
        <v>390</v>
      </c>
      <c r="Q538" s="4">
        <v>2</v>
      </c>
      <c r="T538" s="4">
        <v>1152</v>
      </c>
      <c r="V538" s="4">
        <v>0.455</v>
      </c>
      <c r="AD538" s="11"/>
    </row>
    <row r="539" spans="1:30" ht="12.75">
      <c r="A539" s="9">
        <v>36860</v>
      </c>
      <c r="B539" s="4">
        <v>140</v>
      </c>
      <c r="C539" s="4">
        <v>0.61</v>
      </c>
      <c r="D539" s="5"/>
      <c r="E539" s="4">
        <v>10.56</v>
      </c>
      <c r="F539" s="4">
        <v>8.33</v>
      </c>
      <c r="G539" s="4">
        <v>10.05</v>
      </c>
      <c r="H539" s="4">
        <v>8.19</v>
      </c>
      <c r="I539" s="4">
        <v>0.46</v>
      </c>
      <c r="J539" s="4">
        <v>800</v>
      </c>
      <c r="K539" s="5"/>
      <c r="L539" s="4">
        <v>1078</v>
      </c>
      <c r="M539" s="5"/>
      <c r="N539" s="5"/>
      <c r="P539" s="5"/>
      <c r="Q539" s="4">
        <v>3</v>
      </c>
      <c r="T539" s="4">
        <v>1178</v>
      </c>
      <c r="V539" s="5">
        <v>0.417</v>
      </c>
      <c r="AD539" s="11"/>
    </row>
    <row r="540" spans="1:30" ht="12.75">
      <c r="A540" s="9">
        <v>36867</v>
      </c>
      <c r="B540" s="4">
        <v>150</v>
      </c>
      <c r="C540" s="4">
        <v>0.61</v>
      </c>
      <c r="D540" s="5"/>
      <c r="E540" s="4">
        <v>8.89</v>
      </c>
      <c r="F540" s="4">
        <v>6.31</v>
      </c>
      <c r="G540" s="4">
        <v>13.8</v>
      </c>
      <c r="H540" s="4">
        <v>7.94</v>
      </c>
      <c r="I540" s="4">
        <v>0.48</v>
      </c>
      <c r="J540" s="4">
        <v>2000</v>
      </c>
      <c r="K540" s="5"/>
      <c r="L540" s="4">
        <v>2050</v>
      </c>
      <c r="M540" s="5">
        <v>196</v>
      </c>
      <c r="N540" s="5">
        <v>412</v>
      </c>
      <c r="P540" s="4">
        <v>400</v>
      </c>
      <c r="Q540" s="4">
        <v>2</v>
      </c>
      <c r="T540" s="4">
        <v>1184</v>
      </c>
      <c r="V540" s="4">
        <v>0.238</v>
      </c>
      <c r="AD540" s="11"/>
    </row>
    <row r="541" spans="1:30" ht="12.75">
      <c r="A541" s="9">
        <v>36874</v>
      </c>
      <c r="B541" s="4">
        <v>135</v>
      </c>
      <c r="C541" s="4">
        <v>0.66</v>
      </c>
      <c r="D541" s="5">
        <v>3</v>
      </c>
      <c r="E541" s="4">
        <v>8</v>
      </c>
      <c r="F541" s="4">
        <v>13.3</v>
      </c>
      <c r="G541" s="4">
        <v>6.52</v>
      </c>
      <c r="H541" s="4">
        <v>7.75</v>
      </c>
      <c r="I541" s="4">
        <v>0.3</v>
      </c>
      <c r="J541" s="4"/>
      <c r="K541" s="5"/>
      <c r="L541" s="4">
        <v>3042</v>
      </c>
      <c r="M541" s="5">
        <v>293</v>
      </c>
      <c r="N541" s="5">
        <v>341</v>
      </c>
      <c r="P541" s="5">
        <v>400</v>
      </c>
      <c r="Q541" s="4">
        <v>5</v>
      </c>
      <c r="T541" s="4">
        <v>1260</v>
      </c>
      <c r="V541" s="4"/>
      <c r="AD541" s="11"/>
    </row>
    <row r="542" spans="1:30" ht="12.75">
      <c r="A542" s="9">
        <v>36888</v>
      </c>
      <c r="B542" s="4">
        <v>103.19</v>
      </c>
      <c r="C542" s="4">
        <v>1</v>
      </c>
      <c r="D542" s="5" t="s">
        <v>14</v>
      </c>
      <c r="E542" s="4">
        <v>10</v>
      </c>
      <c r="F542" s="4"/>
      <c r="G542" s="4">
        <v>11.47</v>
      </c>
      <c r="H542" s="4">
        <v>8.22</v>
      </c>
      <c r="I542" s="4">
        <v>0.25</v>
      </c>
      <c r="J542" s="4">
        <v>300</v>
      </c>
      <c r="K542" s="4"/>
      <c r="L542" s="4">
        <v>1901</v>
      </c>
      <c r="M542" s="4">
        <v>218</v>
      </c>
      <c r="N542" s="4">
        <v>428</v>
      </c>
      <c r="P542" s="4">
        <v>380</v>
      </c>
      <c r="Q542" s="4">
        <v>3</v>
      </c>
      <c r="T542" s="4">
        <v>1176</v>
      </c>
      <c r="V542" s="4"/>
      <c r="AD542" s="11"/>
    </row>
    <row r="543" spans="1:30" ht="12.75">
      <c r="A543" s="9">
        <v>36895</v>
      </c>
      <c r="B543" s="4">
        <v>103.1</v>
      </c>
      <c r="C543" s="4">
        <v>0.76</v>
      </c>
      <c r="D543" s="4" t="s">
        <v>14</v>
      </c>
      <c r="E543" s="4">
        <v>6</v>
      </c>
      <c r="F543" s="4">
        <v>3.4</v>
      </c>
      <c r="G543" s="4">
        <v>10.9</v>
      </c>
      <c r="H543" s="4">
        <v>8.07</v>
      </c>
      <c r="I543" s="4">
        <v>0.36</v>
      </c>
      <c r="J543" s="5">
        <v>1300</v>
      </c>
      <c r="K543" s="5"/>
      <c r="L543" s="4">
        <v>2080</v>
      </c>
      <c r="M543" s="4">
        <v>224</v>
      </c>
      <c r="N543" s="4">
        <v>445</v>
      </c>
      <c r="P543" s="4">
        <v>410</v>
      </c>
      <c r="Q543" s="4">
        <v>3</v>
      </c>
      <c r="T543" s="4">
        <v>1220</v>
      </c>
      <c r="V543" s="5">
        <v>0.421</v>
      </c>
      <c r="AD543" s="11"/>
    </row>
    <row r="544" spans="1:30" ht="12.75">
      <c r="A544" s="9">
        <v>36902</v>
      </c>
      <c r="B544" s="4"/>
      <c r="C544" s="4"/>
      <c r="D544" s="4"/>
      <c r="E544" s="4">
        <v>12.6</v>
      </c>
      <c r="F544" s="5">
        <v>6.5</v>
      </c>
      <c r="G544" s="4">
        <v>10.75</v>
      </c>
      <c r="H544" s="4">
        <v>7.19</v>
      </c>
      <c r="I544" s="4">
        <v>0.34</v>
      </c>
      <c r="J544" s="4">
        <v>9700</v>
      </c>
      <c r="K544" s="4"/>
      <c r="L544" s="4">
        <v>2140</v>
      </c>
      <c r="M544" s="4">
        <v>238</v>
      </c>
      <c r="N544" s="4">
        <v>430</v>
      </c>
      <c r="P544" s="4">
        <v>380</v>
      </c>
      <c r="Q544" s="4">
        <v>3</v>
      </c>
      <c r="T544" s="4">
        <v>1270</v>
      </c>
      <c r="V544" s="5">
        <v>0.567</v>
      </c>
      <c r="AD544" s="11"/>
    </row>
    <row r="545" spans="1:30" ht="12.75">
      <c r="A545" s="9">
        <v>36909</v>
      </c>
      <c r="B545" s="4">
        <v>119</v>
      </c>
      <c r="C545" s="4">
        <v>0.55</v>
      </c>
      <c r="D545" s="4"/>
      <c r="E545" s="4">
        <v>2.22</v>
      </c>
      <c r="F545" s="4">
        <v>3.78</v>
      </c>
      <c r="G545" s="4">
        <v>11.61</v>
      </c>
      <c r="H545" s="4">
        <v>7.28</v>
      </c>
      <c r="I545" s="4">
        <v>0.18</v>
      </c>
      <c r="J545" s="4">
        <v>430</v>
      </c>
      <c r="K545" s="4"/>
      <c r="L545" s="4">
        <v>2120</v>
      </c>
      <c r="M545" s="4">
        <v>274</v>
      </c>
      <c r="N545" s="4">
        <v>460</v>
      </c>
      <c r="P545" s="4">
        <v>380</v>
      </c>
      <c r="Q545" s="4">
        <v>3</v>
      </c>
      <c r="T545" s="4">
        <v>1280</v>
      </c>
      <c r="V545" s="4">
        <v>0.561</v>
      </c>
      <c r="AD545" s="11"/>
    </row>
    <row r="546" spans="1:30" ht="12.75">
      <c r="A546" s="9">
        <v>36916</v>
      </c>
      <c r="B546" s="5">
        <v>97.1</v>
      </c>
      <c r="C546" s="5">
        <v>0.55</v>
      </c>
      <c r="D546" s="5"/>
      <c r="E546" s="4">
        <v>8.89</v>
      </c>
      <c r="F546" s="4">
        <v>6.07</v>
      </c>
      <c r="G546" s="4">
        <v>11.16</v>
      </c>
      <c r="H546" s="4">
        <v>7.62</v>
      </c>
      <c r="I546" s="4">
        <v>0.43</v>
      </c>
      <c r="J546" s="4">
        <v>1200</v>
      </c>
      <c r="K546" s="4"/>
      <c r="L546" s="4">
        <v>2180</v>
      </c>
      <c r="M546" s="4">
        <v>252</v>
      </c>
      <c r="N546" s="4">
        <v>442</v>
      </c>
      <c r="P546" s="4">
        <v>390</v>
      </c>
      <c r="Q546" s="4"/>
      <c r="T546" s="4">
        <v>1164</v>
      </c>
      <c r="V546" s="4">
        <v>0.49</v>
      </c>
      <c r="AD546" s="11"/>
    </row>
    <row r="547" spans="1:30" ht="12.75">
      <c r="A547" s="9">
        <v>36923</v>
      </c>
      <c r="B547" s="4">
        <v>86.2</v>
      </c>
      <c r="C547" s="4">
        <v>0.52</v>
      </c>
      <c r="D547" s="5"/>
      <c r="E547" s="4">
        <v>7.78</v>
      </c>
      <c r="F547" s="4">
        <v>7.77</v>
      </c>
      <c r="G547" s="4">
        <v>8.91</v>
      </c>
      <c r="H547" s="4">
        <v>7.49</v>
      </c>
      <c r="I547" s="4">
        <v>0.25</v>
      </c>
      <c r="J547" s="4">
        <v>69600</v>
      </c>
      <c r="K547" s="4"/>
      <c r="L547" s="4">
        <v>2120</v>
      </c>
      <c r="M547" s="4">
        <v>259</v>
      </c>
      <c r="N547" s="4">
        <v>426</v>
      </c>
      <c r="P547" s="4">
        <v>360</v>
      </c>
      <c r="Q547" s="4">
        <v>10</v>
      </c>
      <c r="T547" s="4">
        <v>1234</v>
      </c>
      <c r="V547" s="4"/>
      <c r="AD547" s="11"/>
    </row>
    <row r="548" spans="1:30" ht="12.75">
      <c r="A548" s="9">
        <v>36930</v>
      </c>
      <c r="B548" s="4">
        <v>380</v>
      </c>
      <c r="C548" s="4">
        <v>0.4</v>
      </c>
      <c r="D548" s="5" t="s">
        <v>14</v>
      </c>
      <c r="E548" s="4">
        <v>19</v>
      </c>
      <c r="F548" s="4">
        <v>10.5</v>
      </c>
      <c r="G548" s="4">
        <v>8.52</v>
      </c>
      <c r="H548" s="4">
        <v>7.86</v>
      </c>
      <c r="I548" s="4">
        <v>0.1</v>
      </c>
      <c r="J548" s="4">
        <v>1300</v>
      </c>
      <c r="K548" s="4"/>
      <c r="L548" s="4">
        <v>1435</v>
      </c>
      <c r="M548" s="4">
        <v>164</v>
      </c>
      <c r="N548" s="4">
        <v>242</v>
      </c>
      <c r="P548" s="4">
        <v>240</v>
      </c>
      <c r="Q548" s="5">
        <v>4</v>
      </c>
      <c r="T548" s="4">
        <v>888</v>
      </c>
      <c r="V548" s="4">
        <v>0.988</v>
      </c>
      <c r="AD548" s="11"/>
    </row>
    <row r="549" spans="1:30" ht="12.75">
      <c r="A549" s="9">
        <v>36937</v>
      </c>
      <c r="B549" s="4">
        <v>243</v>
      </c>
      <c r="C549" s="4">
        <v>0.58</v>
      </c>
      <c r="D549" s="5"/>
      <c r="E549" s="4">
        <v>11.1</v>
      </c>
      <c r="F549" s="4">
        <v>8.33</v>
      </c>
      <c r="G549" s="4">
        <v>9.42</v>
      </c>
      <c r="H549" s="4">
        <v>7.65</v>
      </c>
      <c r="I549" s="4">
        <v>0.18</v>
      </c>
      <c r="J549" s="4">
        <v>340</v>
      </c>
      <c r="K549" s="4"/>
      <c r="L549" s="4">
        <v>1620</v>
      </c>
      <c r="M549" s="4">
        <v>192</v>
      </c>
      <c r="N549" s="4">
        <v>307</v>
      </c>
      <c r="P549" s="4">
        <v>310</v>
      </c>
      <c r="Q549" s="4">
        <v>4</v>
      </c>
      <c r="T549" s="4">
        <v>942</v>
      </c>
      <c r="V549" s="5">
        <v>0.209</v>
      </c>
      <c r="AD549" s="11"/>
    </row>
    <row r="550" spans="1:30" ht="12.75">
      <c r="A550" s="9">
        <v>36944</v>
      </c>
      <c r="B550" s="4">
        <v>320</v>
      </c>
      <c r="C550" s="4">
        <v>0.64</v>
      </c>
      <c r="D550" s="4"/>
      <c r="E550" s="4">
        <v>16.7</v>
      </c>
      <c r="F550" s="4">
        <v>10.07</v>
      </c>
      <c r="G550" s="4">
        <v>8.75</v>
      </c>
      <c r="H550" s="4">
        <v>7.52</v>
      </c>
      <c r="I550" s="4">
        <v>0.28</v>
      </c>
      <c r="J550" s="4">
        <v>7900</v>
      </c>
      <c r="K550" s="4"/>
      <c r="L550" s="4">
        <v>1570</v>
      </c>
      <c r="M550" s="4">
        <v>158</v>
      </c>
      <c r="N550" s="4">
        <v>248</v>
      </c>
      <c r="P550" s="4">
        <v>300</v>
      </c>
      <c r="Q550" s="4">
        <v>4</v>
      </c>
      <c r="T550" s="4">
        <v>950</v>
      </c>
      <c r="V550" s="4">
        <v>0.232</v>
      </c>
      <c r="AD550" s="11"/>
    </row>
    <row r="551" spans="1:30" ht="12.75">
      <c r="A551" s="9">
        <v>36948</v>
      </c>
      <c r="B551" s="4">
        <v>406.11</v>
      </c>
      <c r="C551" s="4"/>
      <c r="D551" s="5" t="s">
        <v>14</v>
      </c>
      <c r="E551" s="4"/>
      <c r="F551" s="4">
        <v>9.71</v>
      </c>
      <c r="G551" s="4">
        <v>9.86</v>
      </c>
      <c r="H551" s="4">
        <v>8.21</v>
      </c>
      <c r="I551" s="4">
        <v>0.216</v>
      </c>
      <c r="J551" s="4">
        <v>567</v>
      </c>
      <c r="K551" s="4"/>
      <c r="L551" s="4">
        <v>1330</v>
      </c>
      <c r="M551" s="4">
        <v>144</v>
      </c>
      <c r="N551" s="4">
        <v>231</v>
      </c>
      <c r="O551" s="1">
        <v>202</v>
      </c>
      <c r="P551" s="4"/>
      <c r="Q551" s="4"/>
      <c r="R551" s="1">
        <v>134</v>
      </c>
      <c r="S551" s="1">
        <v>30</v>
      </c>
      <c r="T551" s="4">
        <v>836</v>
      </c>
      <c r="U551" s="1">
        <v>4</v>
      </c>
      <c r="V551" s="4">
        <v>0.15</v>
      </c>
      <c r="W551" s="1">
        <v>0.79</v>
      </c>
      <c r="X551" s="1">
        <v>0.99</v>
      </c>
      <c r="Y551" s="1">
        <v>0.24</v>
      </c>
      <c r="Z551" s="1" t="s">
        <v>31</v>
      </c>
      <c r="AA551" s="1">
        <v>19.6</v>
      </c>
      <c r="AB551" s="1">
        <v>12.8</v>
      </c>
      <c r="AD551" s="11"/>
    </row>
    <row r="552" spans="1:30" ht="12.75">
      <c r="A552" s="9">
        <v>36951</v>
      </c>
      <c r="B552" s="4">
        <v>667</v>
      </c>
      <c r="C552" s="4">
        <v>0.76</v>
      </c>
      <c r="D552" s="5"/>
      <c r="E552" s="4">
        <v>9.9</v>
      </c>
      <c r="F552" s="4">
        <v>10.01</v>
      </c>
      <c r="G552" s="4">
        <v>8.9</v>
      </c>
      <c r="H552" s="4">
        <v>7.69</v>
      </c>
      <c r="I552" s="4">
        <v>0.1</v>
      </c>
      <c r="J552" s="4">
        <v>510</v>
      </c>
      <c r="K552" s="4"/>
      <c r="L552" s="4">
        <v>1236</v>
      </c>
      <c r="M552" s="4">
        <v>126</v>
      </c>
      <c r="N552" s="4">
        <v>199</v>
      </c>
      <c r="P552" s="4"/>
      <c r="Q552" s="4">
        <v>4</v>
      </c>
      <c r="T552" s="4">
        <v>746</v>
      </c>
      <c r="V552" s="4">
        <v>0.0353</v>
      </c>
      <c r="AD552" s="11"/>
    </row>
    <row r="553" spans="1:30" ht="12.75">
      <c r="A553" s="9">
        <v>36958</v>
      </c>
      <c r="B553" s="4">
        <v>664</v>
      </c>
      <c r="C553" s="4">
        <v>1</v>
      </c>
      <c r="D553" s="5"/>
      <c r="E553" s="4">
        <v>9</v>
      </c>
      <c r="F553" s="4">
        <v>11.02</v>
      </c>
      <c r="G553" s="4">
        <v>8.67</v>
      </c>
      <c r="H553" s="4">
        <v>8.23</v>
      </c>
      <c r="I553" s="4">
        <v>0.08</v>
      </c>
      <c r="J553" s="4">
        <v>310</v>
      </c>
      <c r="K553" s="4"/>
      <c r="L553" s="4">
        <v>1027</v>
      </c>
      <c r="M553" s="4">
        <v>91</v>
      </c>
      <c r="N553" s="4">
        <v>167</v>
      </c>
      <c r="P553" s="5"/>
      <c r="Q553" s="4">
        <v>4</v>
      </c>
      <c r="T553" s="4">
        <v>664</v>
      </c>
      <c r="V553" s="4">
        <v>0.14</v>
      </c>
      <c r="AD553" s="11"/>
    </row>
    <row r="554" spans="1:30" ht="12.75">
      <c r="A554" s="9">
        <v>36965</v>
      </c>
      <c r="B554" s="4"/>
      <c r="C554" s="4"/>
      <c r="D554" s="5"/>
      <c r="E554" s="4"/>
      <c r="F554" s="4">
        <v>11.5</v>
      </c>
      <c r="G554" s="4">
        <v>8.3</v>
      </c>
      <c r="H554" s="4">
        <v>7.9</v>
      </c>
      <c r="I554" s="4"/>
      <c r="J554" s="4">
        <v>200</v>
      </c>
      <c r="K554" s="4"/>
      <c r="L554" s="4">
        <v>930</v>
      </c>
      <c r="M554" s="4">
        <v>89</v>
      </c>
      <c r="N554" s="4">
        <v>171</v>
      </c>
      <c r="P554" s="5">
        <v>210</v>
      </c>
      <c r="Q554" s="4">
        <v>4</v>
      </c>
      <c r="T554" s="4">
        <v>560</v>
      </c>
      <c r="V554" s="4">
        <v>0.0902</v>
      </c>
      <c r="AD554" s="11"/>
    </row>
    <row r="555" spans="1:30" ht="12.75">
      <c r="A555" s="9">
        <v>36972</v>
      </c>
      <c r="B555" s="4"/>
      <c r="C555" s="4">
        <v>0.55</v>
      </c>
      <c r="D555" s="5"/>
      <c r="E555" s="4">
        <v>23.33</v>
      </c>
      <c r="F555" s="4">
        <v>14.52</v>
      </c>
      <c r="G555" s="4">
        <v>8.67</v>
      </c>
      <c r="H555" s="4">
        <v>8.1</v>
      </c>
      <c r="I555" s="4">
        <v>0.15</v>
      </c>
      <c r="J555" s="4">
        <v>380</v>
      </c>
      <c r="K555" s="4"/>
      <c r="L555" s="4">
        <v>944</v>
      </c>
      <c r="M555" s="4">
        <v>88</v>
      </c>
      <c r="N555" s="4">
        <v>174</v>
      </c>
      <c r="P555" s="5"/>
      <c r="Q555" s="4">
        <v>4</v>
      </c>
      <c r="T555" s="4">
        <v>498</v>
      </c>
      <c r="V555" s="4">
        <v>0.0902</v>
      </c>
      <c r="AD555" s="11"/>
    </row>
    <row r="556" spans="1:30" ht="12.75">
      <c r="A556" s="9">
        <v>36979</v>
      </c>
      <c r="B556" s="5">
        <v>855</v>
      </c>
      <c r="C556" s="5">
        <v>0.67</v>
      </c>
      <c r="D556" s="5"/>
      <c r="E556" s="5">
        <v>19.44</v>
      </c>
      <c r="F556" s="4">
        <v>13.18</v>
      </c>
      <c r="G556" s="4">
        <v>8.61</v>
      </c>
      <c r="H556" s="4">
        <v>8.15</v>
      </c>
      <c r="I556" s="5">
        <v>0.18</v>
      </c>
      <c r="J556" s="4">
        <v>1400</v>
      </c>
      <c r="K556" s="4"/>
      <c r="L556" s="4">
        <v>1008</v>
      </c>
      <c r="M556" s="4">
        <v>93</v>
      </c>
      <c r="N556" s="4">
        <v>199</v>
      </c>
      <c r="P556" s="4"/>
      <c r="Q556" s="4">
        <v>3</v>
      </c>
      <c r="T556" s="4">
        <v>610</v>
      </c>
      <c r="V556" s="4">
        <v>0.84</v>
      </c>
      <c r="AD556" s="11"/>
    </row>
    <row r="557" spans="1:30" ht="12.75">
      <c r="A557" s="9">
        <v>36986</v>
      </c>
      <c r="B557" s="5">
        <v>788</v>
      </c>
      <c r="C557" s="5">
        <v>0.3</v>
      </c>
      <c r="D557" s="5"/>
      <c r="E557" s="5">
        <v>25.56</v>
      </c>
      <c r="F557" s="4">
        <v>17.78</v>
      </c>
      <c r="G557" s="4"/>
      <c r="H557" s="4"/>
      <c r="I557" s="5">
        <v>0.2</v>
      </c>
      <c r="J557" s="4"/>
      <c r="K557" s="4"/>
      <c r="L557" s="4"/>
      <c r="M557" s="4"/>
      <c r="N557" s="4"/>
      <c r="P557" s="5"/>
      <c r="Q557" s="4"/>
      <c r="T557" s="4"/>
      <c r="V557" s="4"/>
      <c r="AD557" s="11"/>
    </row>
    <row r="558" spans="1:30" ht="12.75">
      <c r="A558" s="9">
        <v>36993</v>
      </c>
      <c r="B558" s="5">
        <v>730</v>
      </c>
      <c r="C558" s="5">
        <v>0.6</v>
      </c>
      <c r="D558" s="5" t="s">
        <v>14</v>
      </c>
      <c r="E558" s="5">
        <v>7.5</v>
      </c>
      <c r="F558" s="4">
        <v>11.82</v>
      </c>
      <c r="G558" s="4">
        <v>9.13</v>
      </c>
      <c r="H558" s="4">
        <v>8.24</v>
      </c>
      <c r="I558" s="5">
        <v>0.125</v>
      </c>
      <c r="J558" s="4"/>
      <c r="K558" s="4"/>
      <c r="L558" s="4">
        <v>1064</v>
      </c>
      <c r="M558" s="4"/>
      <c r="N558" s="4"/>
      <c r="P558" s="5"/>
      <c r="Q558" s="4"/>
      <c r="T558" s="4"/>
      <c r="V558" s="4"/>
      <c r="AD558" s="11"/>
    </row>
    <row r="559" spans="1:30" ht="12.75">
      <c r="A559" s="9">
        <v>37000</v>
      </c>
      <c r="B559" s="5">
        <v>660</v>
      </c>
      <c r="C559" s="5">
        <v>0.36</v>
      </c>
      <c r="D559" s="5"/>
      <c r="E559" s="5">
        <v>16.54</v>
      </c>
      <c r="F559" s="4">
        <v>18.06</v>
      </c>
      <c r="G559" s="4">
        <v>7.01</v>
      </c>
      <c r="H559" s="4">
        <v>7.95</v>
      </c>
      <c r="I559" s="5">
        <v>0.25</v>
      </c>
      <c r="J559" s="4"/>
      <c r="K559" s="4"/>
      <c r="L559" s="4">
        <v>1147</v>
      </c>
      <c r="M559" s="4"/>
      <c r="N559" s="4"/>
      <c r="P559" s="5"/>
      <c r="Q559" s="4"/>
      <c r="T559" s="4"/>
      <c r="V559" s="4"/>
      <c r="AD559" s="11"/>
    </row>
    <row r="560" spans="1:30" ht="12.75">
      <c r="A560" s="9">
        <v>37007</v>
      </c>
      <c r="B560" s="5">
        <v>900</v>
      </c>
      <c r="C560" s="5">
        <v>0.43</v>
      </c>
      <c r="D560" s="5" t="s">
        <v>14</v>
      </c>
      <c r="E560" s="5">
        <v>15.56</v>
      </c>
      <c r="F560" s="4">
        <v>15.94</v>
      </c>
      <c r="G560" s="4">
        <v>7.97</v>
      </c>
      <c r="H560" s="4">
        <v>8.05</v>
      </c>
      <c r="I560" s="5">
        <v>0.28</v>
      </c>
      <c r="J560" s="4"/>
      <c r="K560" s="4"/>
      <c r="L560" s="4">
        <v>1104</v>
      </c>
      <c r="M560" s="4"/>
      <c r="N560" s="4"/>
      <c r="P560" s="5"/>
      <c r="Q560" s="4"/>
      <c r="T560" s="4"/>
      <c r="V560" s="4"/>
      <c r="AD560" s="11"/>
    </row>
    <row r="561" spans="1:30" ht="12.75">
      <c r="A561" s="14">
        <v>37014</v>
      </c>
      <c r="B561" s="5">
        <v>658</v>
      </c>
      <c r="C561" s="4">
        <v>0.6</v>
      </c>
      <c r="D561" s="5" t="s">
        <v>14</v>
      </c>
      <c r="E561" s="4">
        <v>17</v>
      </c>
      <c r="F561" s="4">
        <v>16.7</v>
      </c>
      <c r="G561" s="4">
        <v>7.73</v>
      </c>
      <c r="H561" s="4">
        <v>8.14</v>
      </c>
      <c r="I561" s="4">
        <v>0.23</v>
      </c>
      <c r="J561" s="4">
        <v>630</v>
      </c>
      <c r="K561" s="4"/>
      <c r="L561" s="4">
        <v>1231</v>
      </c>
      <c r="M561" s="4">
        <v>125</v>
      </c>
      <c r="N561" s="4">
        <v>258</v>
      </c>
      <c r="P561" s="5">
        <v>260</v>
      </c>
      <c r="Q561" s="4">
        <v>3</v>
      </c>
      <c r="T561" s="4">
        <v>594</v>
      </c>
      <c r="V561" s="4">
        <v>0.07</v>
      </c>
      <c r="AD561" s="11"/>
    </row>
    <row r="562" spans="1:30" ht="12.75">
      <c r="A562" s="14">
        <v>37021</v>
      </c>
      <c r="B562" s="4">
        <v>667</v>
      </c>
      <c r="C562" s="4">
        <v>0.61</v>
      </c>
      <c r="D562" s="5" t="s">
        <v>14</v>
      </c>
      <c r="E562" s="4">
        <v>17.68</v>
      </c>
      <c r="F562" s="4">
        <v>20.36</v>
      </c>
      <c r="G562" s="4">
        <v>7.24</v>
      </c>
      <c r="H562" s="4">
        <v>8.11</v>
      </c>
      <c r="I562" s="4">
        <v>0.3</v>
      </c>
      <c r="J562" s="4">
        <v>650</v>
      </c>
      <c r="K562" s="4"/>
      <c r="L562" s="4">
        <v>1172</v>
      </c>
      <c r="M562" s="4">
        <v>112</v>
      </c>
      <c r="N562" s="4">
        <v>237</v>
      </c>
      <c r="P562" s="5">
        <v>260</v>
      </c>
      <c r="Q562" s="4">
        <v>2</v>
      </c>
      <c r="T562" s="4">
        <v>688</v>
      </c>
      <c r="V562" s="4">
        <v>0.09</v>
      </c>
      <c r="AD562" s="11"/>
    </row>
    <row r="563" spans="1:30" ht="12.75">
      <c r="A563" s="6">
        <v>37028</v>
      </c>
      <c r="B563" s="4">
        <v>586</v>
      </c>
      <c r="C563" s="4">
        <v>0.55</v>
      </c>
      <c r="D563" s="4"/>
      <c r="E563" s="4">
        <v>17.1</v>
      </c>
      <c r="F563" s="4">
        <v>20.45</v>
      </c>
      <c r="G563" s="4">
        <v>7.06</v>
      </c>
      <c r="H563" s="4">
        <v>8.11</v>
      </c>
      <c r="I563" s="4">
        <v>0.28</v>
      </c>
      <c r="J563" s="4">
        <v>1900</v>
      </c>
      <c r="K563" s="4"/>
      <c r="L563" s="4">
        <v>1116</v>
      </c>
      <c r="M563" s="4">
        <v>105</v>
      </c>
      <c r="N563" s="4">
        <v>224</v>
      </c>
      <c r="P563" s="4">
        <v>260</v>
      </c>
      <c r="Q563" s="4">
        <v>2</v>
      </c>
      <c r="T563" s="4">
        <v>704</v>
      </c>
      <c r="V563" s="4">
        <v>0.16</v>
      </c>
      <c r="AD563" s="11"/>
    </row>
    <row r="564" spans="1:30" ht="12.75">
      <c r="A564" s="6">
        <v>37035</v>
      </c>
      <c r="B564" s="4">
        <v>922</v>
      </c>
      <c r="C564" s="4">
        <v>0.82</v>
      </c>
      <c r="D564" s="4" t="s">
        <v>14</v>
      </c>
      <c r="E564" s="4">
        <v>20.58</v>
      </c>
      <c r="F564" s="4">
        <v>21.53</v>
      </c>
      <c r="G564" s="4">
        <v>6.86</v>
      </c>
      <c r="H564" s="4">
        <v>8.04</v>
      </c>
      <c r="I564" s="4">
        <v>0.2</v>
      </c>
      <c r="J564" s="4">
        <v>800</v>
      </c>
      <c r="K564" s="4"/>
      <c r="L564" s="4">
        <v>1092</v>
      </c>
      <c r="M564" s="4">
        <v>107</v>
      </c>
      <c r="N564" s="4">
        <v>228</v>
      </c>
      <c r="P564" s="4">
        <v>260</v>
      </c>
      <c r="Q564" s="4">
        <v>2</v>
      </c>
      <c r="T564" s="4">
        <v>658</v>
      </c>
      <c r="V564" s="4">
        <v>0.3</v>
      </c>
      <c r="AD564" s="11"/>
    </row>
    <row r="565" spans="1:30" ht="12.75">
      <c r="A565" s="6">
        <v>37049</v>
      </c>
      <c r="B565" s="4">
        <v>1140</v>
      </c>
      <c r="C565" s="4">
        <v>0.91</v>
      </c>
      <c r="D565" s="5" t="s">
        <v>14</v>
      </c>
      <c r="E565" s="4">
        <v>24</v>
      </c>
      <c r="F565" s="4">
        <v>22.67</v>
      </c>
      <c r="G565" s="4">
        <v>6.98</v>
      </c>
      <c r="H565" s="4">
        <v>8.28</v>
      </c>
      <c r="I565" s="4">
        <v>0.25</v>
      </c>
      <c r="J565" s="4">
        <v>1100</v>
      </c>
      <c r="K565" s="4"/>
      <c r="L565" s="4">
        <v>1052</v>
      </c>
      <c r="M565" s="4">
        <v>93</v>
      </c>
      <c r="N565" s="4">
        <v>196</v>
      </c>
      <c r="P565" s="4">
        <v>240</v>
      </c>
      <c r="Q565" s="4">
        <v>1</v>
      </c>
      <c r="T565" s="4">
        <v>630</v>
      </c>
      <c r="V565" s="4">
        <v>0.14</v>
      </c>
      <c r="AD565" s="11"/>
    </row>
    <row r="566" spans="1:30" ht="12.75">
      <c r="A566" s="15">
        <v>37050</v>
      </c>
      <c r="B566" s="4">
        <v>957</v>
      </c>
      <c r="C566" s="4">
        <v>1</v>
      </c>
      <c r="D566" s="4">
        <v>5</v>
      </c>
      <c r="E566" s="4">
        <v>24.1</v>
      </c>
      <c r="F566" s="4">
        <v>23.1</v>
      </c>
      <c r="G566" s="4">
        <v>6.6</v>
      </c>
      <c r="H566" s="4">
        <v>8.3</v>
      </c>
      <c r="I566" s="4">
        <v>0.18</v>
      </c>
      <c r="J566" s="4">
        <v>380</v>
      </c>
      <c r="K566" s="4"/>
      <c r="L566" s="4">
        <v>1100</v>
      </c>
      <c r="M566" s="4">
        <v>101</v>
      </c>
      <c r="N566" s="4">
        <v>206</v>
      </c>
      <c r="P566" s="4">
        <v>260</v>
      </c>
      <c r="Q566" s="4">
        <v>8</v>
      </c>
      <c r="T566" s="4">
        <v>1532</v>
      </c>
      <c r="V566" s="4">
        <v>0.08</v>
      </c>
      <c r="AD566" s="11"/>
    </row>
    <row r="567" spans="1:30" ht="12.75">
      <c r="A567" s="6">
        <v>37056</v>
      </c>
      <c r="B567" s="4">
        <v>1250</v>
      </c>
      <c r="C567" s="4">
        <v>0.82</v>
      </c>
      <c r="D567" s="4" t="s">
        <v>14</v>
      </c>
      <c r="E567" s="4">
        <v>25.73</v>
      </c>
      <c r="F567" s="4">
        <v>21.25</v>
      </c>
      <c r="G567" s="4">
        <v>6.56</v>
      </c>
      <c r="H567" s="4">
        <v>8.17</v>
      </c>
      <c r="I567" s="4">
        <v>0.38</v>
      </c>
      <c r="J567" s="4">
        <v>500</v>
      </c>
      <c r="K567" s="4"/>
      <c r="L567" s="4">
        <v>1017</v>
      </c>
      <c r="M567" s="4">
        <v>89</v>
      </c>
      <c r="N567" s="4">
        <v>193</v>
      </c>
      <c r="P567" s="4">
        <v>264</v>
      </c>
      <c r="Q567" s="4">
        <v>1</v>
      </c>
      <c r="T567" s="4">
        <v>678</v>
      </c>
      <c r="V567" s="4">
        <v>0.06</v>
      </c>
      <c r="AD567" s="11"/>
    </row>
    <row r="568" spans="1:30" ht="12.75">
      <c r="A568" s="6">
        <v>37063</v>
      </c>
      <c r="B568" s="4">
        <v>1060</v>
      </c>
      <c r="C568" s="4">
        <v>0.76</v>
      </c>
      <c r="D568" s="4">
        <v>4</v>
      </c>
      <c r="E568" s="4">
        <v>26.57</v>
      </c>
      <c r="F568" s="4">
        <v>23.74</v>
      </c>
      <c r="G568" s="4">
        <v>6.86</v>
      </c>
      <c r="H568" s="4">
        <v>8.21</v>
      </c>
      <c r="I568" s="4">
        <v>0.3</v>
      </c>
      <c r="J568" s="4">
        <v>700</v>
      </c>
      <c r="K568" s="4"/>
      <c r="L568" s="4">
        <v>994</v>
      </c>
      <c r="M568" s="4">
        <v>85</v>
      </c>
      <c r="N568" s="4">
        <v>183</v>
      </c>
      <c r="P568" s="4">
        <v>220</v>
      </c>
      <c r="Q568" s="4">
        <v>2</v>
      </c>
      <c r="T568" s="4">
        <v>690</v>
      </c>
      <c r="V568" s="4">
        <v>0.06</v>
      </c>
      <c r="AD568" s="11"/>
    </row>
    <row r="569" spans="1:30" ht="12.75">
      <c r="A569" s="15">
        <v>37064</v>
      </c>
      <c r="B569" s="4">
        <v>1031</v>
      </c>
      <c r="C569" s="4">
        <v>0.61</v>
      </c>
      <c r="D569" s="4"/>
      <c r="E569" s="4">
        <v>20.6</v>
      </c>
      <c r="F569" s="4">
        <v>24.98</v>
      </c>
      <c r="G569" s="4">
        <v>6.02</v>
      </c>
      <c r="H569" s="4">
        <v>8.31</v>
      </c>
      <c r="I569" s="4">
        <v>1.27</v>
      </c>
      <c r="J569" s="4"/>
      <c r="K569" s="4"/>
      <c r="L569" s="4">
        <v>1066</v>
      </c>
      <c r="M569" s="4">
        <v>96.9</v>
      </c>
      <c r="N569" s="4">
        <v>208</v>
      </c>
      <c r="P569" s="4">
        <v>240</v>
      </c>
      <c r="Q569" s="4">
        <v>6</v>
      </c>
      <c r="T569" s="4"/>
      <c r="V569" s="4">
        <v>0.0293</v>
      </c>
      <c r="AD569" s="11"/>
    </row>
    <row r="570" spans="1:30" ht="12.75">
      <c r="A570" s="6">
        <v>37070</v>
      </c>
      <c r="B570" s="4">
        <v>1148</v>
      </c>
      <c r="D570" s="5"/>
      <c r="E570" s="4">
        <v>20.79</v>
      </c>
      <c r="F570" s="4">
        <v>25.1</v>
      </c>
      <c r="G570" s="4">
        <v>6.11</v>
      </c>
      <c r="H570" s="4">
        <v>8.17</v>
      </c>
      <c r="I570" s="4">
        <v>0.1</v>
      </c>
      <c r="J570" s="4">
        <v>6500</v>
      </c>
      <c r="K570" s="4"/>
      <c r="L570" s="4">
        <v>1083</v>
      </c>
      <c r="M570" s="4">
        <v>98</v>
      </c>
      <c r="N570" s="4">
        <v>204</v>
      </c>
      <c r="P570" s="4">
        <v>250</v>
      </c>
      <c r="Q570" s="4">
        <v>4</v>
      </c>
      <c r="T570" s="4">
        <v>616</v>
      </c>
      <c r="V570" s="4">
        <v>0.06</v>
      </c>
      <c r="AD570" s="11"/>
    </row>
    <row r="571" spans="1:30" ht="12.75">
      <c r="A571" s="22">
        <v>37074</v>
      </c>
      <c r="B571" s="4">
        <v>1320</v>
      </c>
      <c r="D571" s="5">
        <v>7</v>
      </c>
      <c r="E571" s="4"/>
      <c r="F571" s="4">
        <v>25.26</v>
      </c>
      <c r="G571" s="4">
        <v>6.9</v>
      </c>
      <c r="H571" s="4">
        <v>8.3</v>
      </c>
      <c r="I571" s="4">
        <v>0.152</v>
      </c>
      <c r="J571" s="4">
        <v>453</v>
      </c>
      <c r="K571" s="4"/>
      <c r="L571" s="4">
        <v>1070</v>
      </c>
      <c r="M571" s="4"/>
      <c r="N571" s="4"/>
      <c r="P571" s="4"/>
      <c r="Q571" s="4"/>
      <c r="T571" s="4"/>
      <c r="V571" s="4"/>
      <c r="AD571" s="11"/>
    </row>
    <row r="572" spans="1:30" ht="12.75">
      <c r="A572" s="6">
        <v>37077</v>
      </c>
      <c r="B572" s="4">
        <v>1080.6</v>
      </c>
      <c r="C572" s="1">
        <v>0.82</v>
      </c>
      <c r="D572" s="4" t="s">
        <v>14</v>
      </c>
      <c r="E572" s="4">
        <v>29.39</v>
      </c>
      <c r="F572" s="4">
        <v>23.85</v>
      </c>
      <c r="G572" s="4">
        <v>6.89</v>
      </c>
      <c r="H572" s="4">
        <v>8.27</v>
      </c>
      <c r="I572" s="4">
        <v>0.13</v>
      </c>
      <c r="J572" s="4">
        <v>1600</v>
      </c>
      <c r="K572" s="4"/>
      <c r="L572" s="4">
        <v>1085</v>
      </c>
      <c r="M572" s="4">
        <v>99</v>
      </c>
      <c r="N572" s="4">
        <v>207</v>
      </c>
      <c r="P572" s="4">
        <v>252</v>
      </c>
      <c r="Q572" s="4">
        <v>3</v>
      </c>
      <c r="T572" s="4">
        <v>680</v>
      </c>
      <c r="V572" s="4">
        <v>0.05</v>
      </c>
      <c r="AD572" s="11"/>
    </row>
    <row r="573" spans="1:30" ht="12.75">
      <c r="A573" s="6">
        <v>37084</v>
      </c>
      <c r="B573" s="4">
        <v>1077.1</v>
      </c>
      <c r="C573" s="1">
        <v>0.91</v>
      </c>
      <c r="D573" s="4">
        <v>2</v>
      </c>
      <c r="E573" s="4">
        <v>27</v>
      </c>
      <c r="F573" s="4">
        <v>25.82</v>
      </c>
      <c r="G573" s="4">
        <v>6.26</v>
      </c>
      <c r="H573" s="4">
        <v>8.33</v>
      </c>
      <c r="I573" s="4">
        <v>0.15</v>
      </c>
      <c r="J573" s="4">
        <v>4400</v>
      </c>
      <c r="K573" s="4"/>
      <c r="L573" s="4">
        <v>1141</v>
      </c>
      <c r="M573" s="4">
        <v>103</v>
      </c>
      <c r="N573" s="4">
        <v>215</v>
      </c>
      <c r="P573" s="4">
        <v>260</v>
      </c>
      <c r="Q573" s="4">
        <v>2</v>
      </c>
      <c r="T573" s="4">
        <v>698</v>
      </c>
      <c r="V573" s="4">
        <v>0.13</v>
      </c>
      <c r="AD573" s="11"/>
    </row>
    <row r="574" spans="1:30" ht="12.75">
      <c r="A574" s="6">
        <v>37091</v>
      </c>
      <c r="B574" s="4">
        <v>1340</v>
      </c>
      <c r="C574" s="1">
        <v>0.88</v>
      </c>
      <c r="D574" s="4">
        <v>1</v>
      </c>
      <c r="E574" s="4">
        <v>25.28</v>
      </c>
      <c r="F574" s="4">
        <v>25.46</v>
      </c>
      <c r="G574" s="4">
        <v>5.97</v>
      </c>
      <c r="H574" s="4">
        <v>8.2</v>
      </c>
      <c r="I574" s="4">
        <v>0.18</v>
      </c>
      <c r="J574" s="4">
        <v>5800</v>
      </c>
      <c r="K574" s="4"/>
      <c r="L574" s="4">
        <v>1041</v>
      </c>
      <c r="M574" s="4">
        <v>67</v>
      </c>
      <c r="N574" s="4">
        <v>147</v>
      </c>
      <c r="P574" s="4">
        <v>250</v>
      </c>
      <c r="Q574" s="4">
        <v>3</v>
      </c>
      <c r="T574" s="4">
        <v>592</v>
      </c>
      <c r="V574" s="4">
        <v>0.08</v>
      </c>
      <c r="AD574" s="11"/>
    </row>
    <row r="575" spans="1:30" ht="12.75">
      <c r="A575" s="6">
        <v>37098</v>
      </c>
      <c r="B575" s="4">
        <v>1120</v>
      </c>
      <c r="C575" s="17">
        <v>0.91</v>
      </c>
      <c r="D575" s="4">
        <v>2</v>
      </c>
      <c r="E575" s="4">
        <v>24.43</v>
      </c>
      <c r="F575" s="4">
        <v>26.4</v>
      </c>
      <c r="G575" s="4">
        <v>6.54</v>
      </c>
      <c r="H575" s="4">
        <v>8.1</v>
      </c>
      <c r="I575" s="4">
        <v>0.1</v>
      </c>
      <c r="J575" s="4">
        <v>3400</v>
      </c>
      <c r="K575" s="4"/>
      <c r="L575" s="4">
        <v>1070</v>
      </c>
      <c r="M575" s="4">
        <v>98</v>
      </c>
      <c r="N575" s="4">
        <v>210</v>
      </c>
      <c r="P575" s="4">
        <v>250</v>
      </c>
      <c r="Q575" s="4">
        <v>2</v>
      </c>
      <c r="T575" s="4">
        <v>686</v>
      </c>
      <c r="V575" s="4">
        <v>0.1</v>
      </c>
      <c r="AD575" s="11"/>
    </row>
    <row r="576" spans="1:30" ht="12.75">
      <c r="A576" s="6">
        <v>37105</v>
      </c>
      <c r="B576" s="4">
        <v>1267.8</v>
      </c>
      <c r="C576" s="4">
        <v>0.91</v>
      </c>
      <c r="D576" s="4">
        <v>2</v>
      </c>
      <c r="E576" s="4">
        <v>27.5</v>
      </c>
      <c r="F576" s="4">
        <v>26.14</v>
      </c>
      <c r="G576" s="4">
        <v>6.31</v>
      </c>
      <c r="H576" s="4">
        <v>8.24</v>
      </c>
      <c r="I576" s="4">
        <v>0.1</v>
      </c>
      <c r="J576" s="4">
        <v>5600</v>
      </c>
      <c r="K576" s="4"/>
      <c r="L576" s="4">
        <v>1037</v>
      </c>
      <c r="M576" s="4">
        <v>96</v>
      </c>
      <c r="N576" s="4">
        <v>205</v>
      </c>
      <c r="P576" s="4">
        <v>260</v>
      </c>
      <c r="Q576" s="4">
        <v>4</v>
      </c>
      <c r="T576" s="4">
        <v>570</v>
      </c>
      <c r="V576" s="4">
        <v>0.24</v>
      </c>
      <c r="AD576" s="11"/>
    </row>
    <row r="577" spans="1:30" ht="12.75">
      <c r="A577" s="6">
        <v>37112</v>
      </c>
      <c r="B577" s="4">
        <v>1066.5</v>
      </c>
      <c r="C577" s="4">
        <v>1.2</v>
      </c>
      <c r="D577" s="4">
        <v>2</v>
      </c>
      <c r="E577" s="4">
        <v>25</v>
      </c>
      <c r="F577" s="4">
        <v>24.18</v>
      </c>
      <c r="G577" s="4">
        <v>6.41</v>
      </c>
      <c r="H577" s="4">
        <v>8.28</v>
      </c>
      <c r="I577" s="4">
        <v>0.15</v>
      </c>
      <c r="J577" s="4">
        <v>700</v>
      </c>
      <c r="K577" s="4"/>
      <c r="L577" s="4">
        <v>1064</v>
      </c>
      <c r="M577" s="4">
        <v>94</v>
      </c>
      <c r="N577" s="4">
        <v>201</v>
      </c>
      <c r="P577" s="4">
        <v>240</v>
      </c>
      <c r="Q577" s="4">
        <v>2</v>
      </c>
      <c r="T577" s="4">
        <v>630</v>
      </c>
      <c r="V577" s="4">
        <v>0.06</v>
      </c>
      <c r="AD577" s="11"/>
    </row>
    <row r="578" spans="1:30" ht="12.75">
      <c r="A578" s="6">
        <v>37119</v>
      </c>
      <c r="B578" s="4">
        <v>893.5</v>
      </c>
      <c r="C578" s="4">
        <v>1.05</v>
      </c>
      <c r="D578" s="4">
        <v>1</v>
      </c>
      <c r="E578" s="4">
        <v>23</v>
      </c>
      <c r="F578" s="4">
        <v>24.03</v>
      </c>
      <c r="G578" s="4">
        <v>6.49</v>
      </c>
      <c r="H578" s="4">
        <v>8.24</v>
      </c>
      <c r="I578" s="4">
        <v>0.1</v>
      </c>
      <c r="J578" s="4">
        <v>700</v>
      </c>
      <c r="K578" s="4"/>
      <c r="L578" s="4">
        <v>1103</v>
      </c>
      <c r="M578" s="4">
        <v>90</v>
      </c>
      <c r="N578" s="4">
        <v>213</v>
      </c>
      <c r="P578" s="4">
        <v>250</v>
      </c>
      <c r="Q578" s="4">
        <v>3</v>
      </c>
      <c r="T578" s="4">
        <v>672</v>
      </c>
      <c r="V578" s="4">
        <v>0.06</v>
      </c>
      <c r="AD578" s="11"/>
    </row>
    <row r="579" spans="1:30" ht="12.75">
      <c r="A579" s="6">
        <v>37126</v>
      </c>
      <c r="B579" s="4">
        <v>1020</v>
      </c>
      <c r="C579" s="4">
        <v>0.85</v>
      </c>
      <c r="D579" s="4" t="s">
        <v>14</v>
      </c>
      <c r="E579" s="4">
        <v>22.97</v>
      </c>
      <c r="F579" s="4">
        <v>24.7</v>
      </c>
      <c r="G579" s="4">
        <v>6.62</v>
      </c>
      <c r="H579" s="4">
        <v>8.22</v>
      </c>
      <c r="I579" s="4">
        <v>0.02</v>
      </c>
      <c r="J579" s="4">
        <v>100</v>
      </c>
      <c r="K579" s="4"/>
      <c r="L579" s="4">
        <v>1139</v>
      </c>
      <c r="M579" s="4">
        <v>104</v>
      </c>
      <c r="N579" s="4">
        <v>214</v>
      </c>
      <c r="P579" s="4">
        <v>280</v>
      </c>
      <c r="Q579" s="4">
        <v>2</v>
      </c>
      <c r="T579" s="4">
        <v>726</v>
      </c>
      <c r="V579" s="4">
        <v>0.05</v>
      </c>
      <c r="AD579" s="11"/>
    </row>
    <row r="580" spans="1:30" ht="12.75">
      <c r="A580" s="6">
        <v>37133</v>
      </c>
      <c r="B580" s="4">
        <v>1095</v>
      </c>
      <c r="C580" s="4">
        <v>0.79</v>
      </c>
      <c r="D580" s="4" t="s">
        <v>14</v>
      </c>
      <c r="E580" s="4">
        <v>22.16</v>
      </c>
      <c r="F580" s="4">
        <v>23.46</v>
      </c>
      <c r="G580" s="4">
        <v>6.16</v>
      </c>
      <c r="H580" s="4">
        <v>8.14</v>
      </c>
      <c r="I580" s="4">
        <v>0.05</v>
      </c>
      <c r="J580" s="4">
        <v>400</v>
      </c>
      <c r="K580" s="4"/>
      <c r="L580" s="4">
        <v>1135</v>
      </c>
      <c r="M580" s="4">
        <v>105</v>
      </c>
      <c r="N580" s="4">
        <v>213</v>
      </c>
      <c r="P580" s="4">
        <v>260</v>
      </c>
      <c r="Q580" s="4">
        <v>6</v>
      </c>
      <c r="T580" s="4">
        <v>630</v>
      </c>
      <c r="V580" s="4">
        <v>0.04</v>
      </c>
      <c r="AD580" s="11"/>
    </row>
    <row r="581" spans="1:30" ht="12.75">
      <c r="A581" s="22">
        <v>37140</v>
      </c>
      <c r="B581" s="4">
        <v>967.62</v>
      </c>
      <c r="C581" s="4">
        <v>0.46</v>
      </c>
      <c r="D581" s="4" t="s">
        <v>14</v>
      </c>
      <c r="E581" s="1">
        <v>26</v>
      </c>
      <c r="F581" s="1">
        <v>23.41</v>
      </c>
      <c r="G581" s="1">
        <v>6.42</v>
      </c>
      <c r="H581" s="1">
        <v>8.21</v>
      </c>
      <c r="I581" s="4">
        <v>0.14</v>
      </c>
      <c r="J581" s="4"/>
      <c r="K581" s="4"/>
      <c r="L581" s="1">
        <v>288</v>
      </c>
      <c r="M581" s="4"/>
      <c r="N581" s="4"/>
      <c r="P581" s="4"/>
      <c r="Q581" s="4"/>
      <c r="T581" s="4"/>
      <c r="V581" s="4"/>
      <c r="AD581" s="11"/>
    </row>
    <row r="582" spans="1:30" ht="12.75">
      <c r="A582" s="9">
        <v>37154</v>
      </c>
      <c r="B582" s="4">
        <v>756</v>
      </c>
      <c r="C582" s="4">
        <v>0.46</v>
      </c>
      <c r="D582" s="4">
        <v>5</v>
      </c>
      <c r="E582" s="17">
        <v>20.8</v>
      </c>
      <c r="F582" s="17">
        <v>22.5</v>
      </c>
      <c r="G582" s="17">
        <v>6.51</v>
      </c>
      <c r="H582" s="17">
        <v>8.22</v>
      </c>
      <c r="I582" s="4">
        <v>0.1</v>
      </c>
      <c r="J582" s="4">
        <v>1360</v>
      </c>
      <c r="K582" s="4">
        <v>345</v>
      </c>
      <c r="L582" s="17">
        <v>1205</v>
      </c>
      <c r="M582" s="4">
        <v>112</v>
      </c>
      <c r="N582" s="4">
        <v>233</v>
      </c>
      <c r="O582" s="1">
        <v>300</v>
      </c>
      <c r="P582" s="4">
        <v>360</v>
      </c>
      <c r="Q582" s="4">
        <v>1.9</v>
      </c>
      <c r="T582" s="4">
        <v>720</v>
      </c>
      <c r="V582" s="4"/>
      <c r="AD582" s="11"/>
    </row>
    <row r="583" spans="1:30" ht="12.75">
      <c r="A583" s="9">
        <v>37168</v>
      </c>
      <c r="B583" s="4">
        <v>505</v>
      </c>
      <c r="C583" s="4">
        <v>0.46</v>
      </c>
      <c r="D583" s="4" t="s">
        <v>14</v>
      </c>
      <c r="E583" s="4"/>
      <c r="F583" s="4">
        <v>18.75</v>
      </c>
      <c r="G583" s="4">
        <v>7.56</v>
      </c>
      <c r="H583" s="4">
        <v>8.34</v>
      </c>
      <c r="I583" s="4">
        <v>0.08</v>
      </c>
      <c r="J583" s="4"/>
      <c r="K583" s="4">
        <v>2419.17</v>
      </c>
      <c r="L583" s="4">
        <v>1424</v>
      </c>
      <c r="M583" s="4"/>
      <c r="N583" s="4"/>
      <c r="P583" s="4"/>
      <c r="Q583" s="4"/>
      <c r="T583" s="4"/>
      <c r="V583" s="4"/>
      <c r="AD583" s="11"/>
    </row>
    <row r="584" spans="1:33" ht="12.75">
      <c r="A584" s="9">
        <v>37180</v>
      </c>
      <c r="B584" s="17">
        <v>409.48</v>
      </c>
      <c r="C584" s="17"/>
      <c r="D584" s="7" t="s">
        <v>14</v>
      </c>
      <c r="E584" s="21"/>
      <c r="F584" s="5">
        <v>14</v>
      </c>
      <c r="G584" s="5">
        <v>8.78</v>
      </c>
      <c r="H584" s="1">
        <v>7.85</v>
      </c>
      <c r="I584" s="7">
        <v>0.15</v>
      </c>
      <c r="J584" s="7">
        <v>620</v>
      </c>
      <c r="K584" s="5">
        <v>1553</v>
      </c>
      <c r="L584" s="17">
        <v>1620</v>
      </c>
      <c r="M584" s="7">
        <v>160</v>
      </c>
      <c r="N584" s="7">
        <v>356</v>
      </c>
      <c r="O584" s="5">
        <v>274</v>
      </c>
      <c r="P584" s="17"/>
      <c r="Q584" s="17"/>
      <c r="R584" s="5">
        <v>138</v>
      </c>
      <c r="S584" s="5">
        <v>9</v>
      </c>
      <c r="T584" s="7">
        <v>1060</v>
      </c>
      <c r="U584" s="5">
        <v>4</v>
      </c>
      <c r="V584" s="5">
        <v>0.24</v>
      </c>
      <c r="W584" s="5">
        <v>1.4</v>
      </c>
      <c r="X584" s="5">
        <v>0.49</v>
      </c>
      <c r="Y584" s="5">
        <v>0.3</v>
      </c>
      <c r="Z584" s="1" t="s">
        <v>40</v>
      </c>
      <c r="AA584" s="5">
        <v>5.34</v>
      </c>
      <c r="AB584" s="5">
        <v>6.81</v>
      </c>
      <c r="AD584" s="11"/>
      <c r="AG584" s="1">
        <v>0.76</v>
      </c>
    </row>
    <row r="585" spans="1:34" ht="12.75" customHeight="1">
      <c r="A585" s="8">
        <v>37189</v>
      </c>
      <c r="B585" s="5">
        <v>270</v>
      </c>
      <c r="C585" s="5">
        <v>0.71</v>
      </c>
      <c r="D585" s="5" t="s">
        <v>14</v>
      </c>
      <c r="E585" s="5">
        <v>23.4</v>
      </c>
      <c r="F585" s="5">
        <v>14.7</v>
      </c>
      <c r="G585" s="5">
        <v>7.85</v>
      </c>
      <c r="H585" s="5">
        <v>8.01</v>
      </c>
      <c r="I585" s="5">
        <v>0.46</v>
      </c>
      <c r="J585" s="5" t="s">
        <v>15</v>
      </c>
      <c r="K585" s="5" t="s">
        <v>37</v>
      </c>
      <c r="L585" s="5">
        <v>1770</v>
      </c>
      <c r="M585" s="5"/>
      <c r="N585" s="5"/>
      <c r="O585" s="17">
        <v>250</v>
      </c>
      <c r="P585" s="5">
        <v>380</v>
      </c>
      <c r="Q585" s="5">
        <v>3</v>
      </c>
      <c r="T585" s="5">
        <v>1062</v>
      </c>
      <c r="V585" s="5" t="s">
        <v>39</v>
      </c>
      <c r="W585" s="17"/>
      <c r="Y585" s="17"/>
      <c r="Z585" s="17" t="s">
        <v>36</v>
      </c>
      <c r="AA585" s="17"/>
      <c r="AC585" s="17">
        <v>104</v>
      </c>
      <c r="AD585" s="29">
        <v>25</v>
      </c>
      <c r="AE585" s="17"/>
      <c r="AF585" s="17">
        <v>230</v>
      </c>
      <c r="AG585" s="17"/>
      <c r="AH585" s="17">
        <v>26</v>
      </c>
    </row>
    <row r="586" spans="1:30" ht="12.75">
      <c r="A586" s="9">
        <v>37196</v>
      </c>
      <c r="B586" s="4">
        <v>193.2</v>
      </c>
      <c r="C586" s="7">
        <v>0.46</v>
      </c>
      <c r="D586" s="7" t="s">
        <v>14</v>
      </c>
      <c r="E586" s="4">
        <v>18.5</v>
      </c>
      <c r="F586" s="4">
        <v>15.28</v>
      </c>
      <c r="G586" s="5">
        <v>7.86</v>
      </c>
      <c r="H586" s="17">
        <v>8</v>
      </c>
      <c r="I586" s="4">
        <v>0.13</v>
      </c>
      <c r="J586" s="4"/>
      <c r="K586" s="17" t="s">
        <v>37</v>
      </c>
      <c r="L586" s="4">
        <v>2050</v>
      </c>
      <c r="M586" s="4"/>
      <c r="N586" s="4"/>
      <c r="P586" s="4"/>
      <c r="Q586" s="4"/>
      <c r="T586" s="4"/>
      <c r="V586" s="4"/>
      <c r="AD586" s="11"/>
    </row>
    <row r="587" spans="1:34" ht="12.75" customHeight="1">
      <c r="A587" s="8">
        <v>37208</v>
      </c>
      <c r="B587" s="5"/>
      <c r="C587" s="17">
        <v>0.67</v>
      </c>
      <c r="D587" s="1">
        <v>3</v>
      </c>
      <c r="E587" s="17">
        <v>20.8</v>
      </c>
      <c r="F587" s="17">
        <v>13.8</v>
      </c>
      <c r="G587" s="17">
        <v>8.83</v>
      </c>
      <c r="H587" s="17">
        <v>8.14</v>
      </c>
      <c r="I587" s="1">
        <v>0.67</v>
      </c>
      <c r="J587" s="5">
        <v>3200</v>
      </c>
      <c r="K587" s="5">
        <v>1011</v>
      </c>
      <c r="L587" s="17">
        <v>1980</v>
      </c>
      <c r="M587" s="5">
        <v>206</v>
      </c>
      <c r="N587" s="5">
        <v>428</v>
      </c>
      <c r="O587" s="5">
        <v>260</v>
      </c>
      <c r="P587" s="5">
        <v>390</v>
      </c>
      <c r="Q587" s="5">
        <v>2</v>
      </c>
      <c r="T587" s="5">
        <v>1160</v>
      </c>
      <c r="V587" s="5" t="s">
        <v>39</v>
      </c>
      <c r="W587" s="17">
        <v>0.91</v>
      </c>
      <c r="X587" s="1" t="s">
        <v>42</v>
      </c>
      <c r="Z587" s="1" t="s">
        <v>36</v>
      </c>
      <c r="AA587" s="17"/>
      <c r="AC587" s="17">
        <v>110</v>
      </c>
      <c r="AD587" s="29">
        <v>19</v>
      </c>
      <c r="AE587" s="17">
        <v>9.08</v>
      </c>
      <c r="AF587" s="1">
        <v>260</v>
      </c>
      <c r="AG587" s="17"/>
      <c r="AH587" s="17">
        <v>27</v>
      </c>
    </row>
    <row r="588" spans="1:30" ht="12.75">
      <c r="A588" s="22">
        <v>37231</v>
      </c>
      <c r="B588" s="4">
        <v>117.95</v>
      </c>
      <c r="C588" s="4">
        <v>0.18</v>
      </c>
      <c r="D588" s="4" t="s">
        <v>14</v>
      </c>
      <c r="E588" s="4">
        <v>4</v>
      </c>
      <c r="F588" s="4">
        <v>6.7</v>
      </c>
      <c r="G588" s="4">
        <v>9.44</v>
      </c>
      <c r="H588" s="4">
        <v>8.02</v>
      </c>
      <c r="I588" s="4">
        <v>0.1</v>
      </c>
      <c r="J588" s="4"/>
      <c r="K588" s="4">
        <v>488.4</v>
      </c>
      <c r="L588" s="4">
        <v>2071</v>
      </c>
      <c r="M588" s="4"/>
      <c r="N588" s="4"/>
      <c r="P588" s="4"/>
      <c r="Q588" s="4"/>
      <c r="T588" s="4"/>
      <c r="V588" s="4"/>
      <c r="AD588" s="11"/>
    </row>
    <row r="589" spans="1:34" ht="12.75" customHeight="1">
      <c r="A589" s="8">
        <v>37244</v>
      </c>
      <c r="B589" s="5">
        <v>112.7</v>
      </c>
      <c r="C589" s="5">
        <v>0.61</v>
      </c>
      <c r="D589" s="5" t="s">
        <v>14</v>
      </c>
      <c r="E589" s="5">
        <v>6</v>
      </c>
      <c r="F589" s="5">
        <v>4.5</v>
      </c>
      <c r="G589" s="5">
        <v>11</v>
      </c>
      <c r="H589" s="5">
        <v>8.15</v>
      </c>
      <c r="I589" s="5">
        <v>0.58</v>
      </c>
      <c r="J589" s="5">
        <v>5600</v>
      </c>
      <c r="K589" s="5">
        <v>2420</v>
      </c>
      <c r="L589" s="5">
        <v>2160</v>
      </c>
      <c r="M589" s="5">
        <v>224</v>
      </c>
      <c r="N589" s="5">
        <v>396</v>
      </c>
      <c r="O589" s="5">
        <v>269</v>
      </c>
      <c r="P589" s="5">
        <v>434</v>
      </c>
      <c r="Q589" s="5">
        <v>3</v>
      </c>
      <c r="T589" s="5">
        <v>1190</v>
      </c>
      <c r="V589" s="5">
        <v>0.3</v>
      </c>
      <c r="W589" s="1">
        <v>0.82</v>
      </c>
      <c r="X589" s="1">
        <v>1.1</v>
      </c>
      <c r="Y589" s="17">
        <v>0.277</v>
      </c>
      <c r="Z589" s="17">
        <v>0.17</v>
      </c>
      <c r="AA589" s="17"/>
      <c r="AC589" s="17">
        <v>113</v>
      </c>
      <c r="AD589" s="29">
        <v>26.5</v>
      </c>
      <c r="AE589" s="17">
        <v>8.98</v>
      </c>
      <c r="AF589" s="17">
        <v>266</v>
      </c>
      <c r="AG589" s="17">
        <v>0.68</v>
      </c>
      <c r="AH589" s="17">
        <v>25</v>
      </c>
    </row>
    <row r="590" spans="1:30" ht="12.75">
      <c r="A590" s="8">
        <v>37266</v>
      </c>
      <c r="B590" s="5">
        <v>82.99</v>
      </c>
      <c r="C590" s="5">
        <v>0.6</v>
      </c>
      <c r="D590" s="5" t="s">
        <v>14</v>
      </c>
      <c r="E590" s="5">
        <v>5</v>
      </c>
      <c r="F590" s="5">
        <v>8</v>
      </c>
      <c r="G590" s="5">
        <v>9.42</v>
      </c>
      <c r="H590" s="5">
        <v>8.22</v>
      </c>
      <c r="I590" s="5">
        <v>0.2</v>
      </c>
      <c r="J590" s="5"/>
      <c r="K590" s="5"/>
      <c r="L590" s="5">
        <v>2190</v>
      </c>
      <c r="M590" s="5"/>
      <c r="N590" s="5"/>
      <c r="P590" s="5"/>
      <c r="Q590" s="5"/>
      <c r="T590" s="5"/>
      <c r="V590" s="5"/>
      <c r="AD590" s="11"/>
    </row>
    <row r="591" spans="1:34" ht="12.75">
      <c r="A591" s="8">
        <v>37270</v>
      </c>
      <c r="B591" s="5">
        <v>97</v>
      </c>
      <c r="C591" s="5">
        <v>0.4</v>
      </c>
      <c r="D591" s="5" t="s">
        <v>14</v>
      </c>
      <c r="E591" s="5">
        <v>10.85</v>
      </c>
      <c r="F591" s="5">
        <v>6.08</v>
      </c>
      <c r="G591" s="5">
        <v>9.84</v>
      </c>
      <c r="H591" s="5">
        <v>7.96</v>
      </c>
      <c r="I591" s="5"/>
      <c r="J591" s="5">
        <v>650</v>
      </c>
      <c r="K591" s="5">
        <v>2420</v>
      </c>
      <c r="L591" s="5">
        <v>2160</v>
      </c>
      <c r="M591" s="5">
        <v>231</v>
      </c>
      <c r="N591" s="5">
        <v>422</v>
      </c>
      <c r="O591" s="1">
        <v>257</v>
      </c>
      <c r="P591" s="5">
        <v>433</v>
      </c>
      <c r="Q591" s="5">
        <v>3.8</v>
      </c>
      <c r="T591" s="5">
        <v>1370</v>
      </c>
      <c r="V591" s="5">
        <v>1.3</v>
      </c>
      <c r="W591" s="1">
        <v>0.91</v>
      </c>
      <c r="X591" s="1" t="s">
        <v>42</v>
      </c>
      <c r="Y591" s="1">
        <v>1.02</v>
      </c>
      <c r="Z591" s="1">
        <v>0.16</v>
      </c>
      <c r="AA591" s="1">
        <v>14</v>
      </c>
      <c r="AC591" s="1">
        <v>117</v>
      </c>
      <c r="AD591" s="11">
        <v>26.8</v>
      </c>
      <c r="AE591" s="1">
        <v>10.3</v>
      </c>
      <c r="AF591" s="1">
        <v>303</v>
      </c>
      <c r="AG591" s="1">
        <v>0.64</v>
      </c>
      <c r="AH591" s="1">
        <v>24.5</v>
      </c>
    </row>
    <row r="592" spans="1:33" ht="12.75">
      <c r="A592" s="22">
        <v>37300</v>
      </c>
      <c r="B592" s="5">
        <v>71.69</v>
      </c>
      <c r="C592" s="5"/>
      <c r="D592" s="5" t="s">
        <v>14</v>
      </c>
      <c r="E592" s="5"/>
      <c r="F592" s="5">
        <v>8.73</v>
      </c>
      <c r="G592" s="5">
        <v>11.06</v>
      </c>
      <c r="H592" s="5">
        <v>7.74</v>
      </c>
      <c r="I592" s="5">
        <v>0.32</v>
      </c>
      <c r="J592" s="5">
        <v>27</v>
      </c>
      <c r="K592" s="5">
        <v>1203</v>
      </c>
      <c r="L592" s="5">
        <v>2420</v>
      </c>
      <c r="M592" s="5">
        <v>329</v>
      </c>
      <c r="N592" s="5">
        <v>511</v>
      </c>
      <c r="O592" s="5">
        <v>270</v>
      </c>
      <c r="P592" s="5"/>
      <c r="Q592" s="5"/>
      <c r="R592" s="5">
        <v>19</v>
      </c>
      <c r="S592" s="5">
        <v>4</v>
      </c>
      <c r="T592" s="5">
        <v>1560</v>
      </c>
      <c r="U592" s="5">
        <v>4</v>
      </c>
      <c r="V592" s="5">
        <v>0.78</v>
      </c>
      <c r="W592" s="5">
        <v>0.59</v>
      </c>
      <c r="X592" s="5">
        <v>1.61</v>
      </c>
      <c r="Y592" s="5">
        <v>0.44</v>
      </c>
      <c r="Z592" s="5">
        <v>0.32</v>
      </c>
      <c r="AA592" s="5">
        <v>13.4</v>
      </c>
      <c r="AB592" s="1" t="s">
        <v>15</v>
      </c>
      <c r="AD592" s="11"/>
      <c r="AG592" s="1">
        <v>0.79</v>
      </c>
    </row>
    <row r="593" spans="1:34" ht="12.75">
      <c r="A593" s="8">
        <v>37306</v>
      </c>
      <c r="B593" s="5"/>
      <c r="C593" s="5">
        <v>0.2</v>
      </c>
      <c r="D593" s="5" t="s">
        <v>14</v>
      </c>
      <c r="E593" s="5"/>
      <c r="F593" s="5">
        <v>7.8</v>
      </c>
      <c r="G593" s="5">
        <v>7.88</v>
      </c>
      <c r="H593" s="5">
        <v>7.97</v>
      </c>
      <c r="I593" s="5">
        <v>0.15</v>
      </c>
      <c r="J593" s="5">
        <v>880</v>
      </c>
      <c r="K593" s="5">
        <v>2420</v>
      </c>
      <c r="L593" s="5">
        <v>2810</v>
      </c>
      <c r="M593" s="5">
        <v>334</v>
      </c>
      <c r="N593" s="5">
        <v>507</v>
      </c>
      <c r="O593" s="5">
        <v>273</v>
      </c>
      <c r="P593" s="5">
        <v>461</v>
      </c>
      <c r="Q593" s="5">
        <v>2.6</v>
      </c>
      <c r="T593" s="5">
        <v>1560</v>
      </c>
      <c r="V593" s="5">
        <v>1.1</v>
      </c>
      <c r="W593" s="1">
        <v>0.34</v>
      </c>
      <c r="X593" s="1" t="s">
        <v>42</v>
      </c>
      <c r="Y593" s="1">
        <v>0.36</v>
      </c>
      <c r="Z593" s="1">
        <v>0.14</v>
      </c>
      <c r="AA593" s="1">
        <v>10</v>
      </c>
      <c r="AC593" s="1">
        <v>123</v>
      </c>
      <c r="AD593" s="11">
        <v>29.4</v>
      </c>
      <c r="AE593" s="1">
        <v>8.9</v>
      </c>
      <c r="AF593" s="1">
        <v>371</v>
      </c>
      <c r="AG593" s="1">
        <v>0.61</v>
      </c>
      <c r="AH593" s="1">
        <v>28.3</v>
      </c>
    </row>
    <row r="594" spans="1:34" ht="12.75">
      <c r="A594" s="8">
        <v>37327</v>
      </c>
      <c r="B594" s="5">
        <v>614</v>
      </c>
      <c r="C594" s="5">
        <v>0.61</v>
      </c>
      <c r="D594" s="5" t="s">
        <v>14</v>
      </c>
      <c r="E594" s="5">
        <v>15</v>
      </c>
      <c r="F594" s="5">
        <v>11.5</v>
      </c>
      <c r="G594" s="5">
        <v>8.39</v>
      </c>
      <c r="H594" s="5">
        <v>8.09</v>
      </c>
      <c r="I594" s="5">
        <v>0.12</v>
      </c>
      <c r="J594" s="5">
        <v>620</v>
      </c>
      <c r="K594" s="5">
        <v>291</v>
      </c>
      <c r="L594" s="5">
        <v>1235</v>
      </c>
      <c r="M594" s="5">
        <v>101</v>
      </c>
      <c r="N594" s="5">
        <v>165</v>
      </c>
      <c r="O594" s="5">
        <v>168</v>
      </c>
      <c r="P594" s="5">
        <v>254</v>
      </c>
      <c r="Q594" s="5">
        <v>4.9</v>
      </c>
      <c r="T594" s="5">
        <v>604</v>
      </c>
      <c r="V594" s="5" t="s">
        <v>43</v>
      </c>
      <c r="W594" s="1">
        <v>0.18</v>
      </c>
      <c r="X594" s="1" t="s">
        <v>42</v>
      </c>
      <c r="Y594" s="1">
        <v>0.222</v>
      </c>
      <c r="Z594" s="1" t="s">
        <v>31</v>
      </c>
      <c r="AA594" s="1">
        <v>32</v>
      </c>
      <c r="AC594" s="1">
        <v>62</v>
      </c>
      <c r="AD594" s="11">
        <v>13.9</v>
      </c>
      <c r="AE594" s="1">
        <v>6.04</v>
      </c>
      <c r="AF594" s="1">
        <v>121</v>
      </c>
      <c r="AG594" s="1">
        <v>0.56</v>
      </c>
      <c r="AH594" s="1">
        <v>13</v>
      </c>
    </row>
    <row r="595" spans="1:34" ht="12.75">
      <c r="A595" s="8">
        <v>37369</v>
      </c>
      <c r="B595" s="5"/>
      <c r="C595" s="5">
        <v>0.46</v>
      </c>
      <c r="D595" s="5" t="s">
        <v>14</v>
      </c>
      <c r="E595" s="5">
        <v>18.75</v>
      </c>
      <c r="F595" s="5">
        <v>18.14</v>
      </c>
      <c r="G595" s="5">
        <v>7.53</v>
      </c>
      <c r="H595" s="5">
        <v>8.37</v>
      </c>
      <c r="I595" s="5">
        <v>0.23</v>
      </c>
      <c r="J595" s="5">
        <v>180</v>
      </c>
      <c r="K595" s="5">
        <v>830</v>
      </c>
      <c r="L595" s="5">
        <v>1103</v>
      </c>
      <c r="M595" s="5">
        <v>110</v>
      </c>
      <c r="N595" s="5">
        <v>206</v>
      </c>
      <c r="O595" s="5">
        <v>203</v>
      </c>
      <c r="P595" s="5">
        <v>370</v>
      </c>
      <c r="Q595" s="5">
        <v>9.4</v>
      </c>
      <c r="T595" s="5">
        <v>660</v>
      </c>
      <c r="V595" s="5">
        <v>0.1</v>
      </c>
      <c r="W595" s="1">
        <v>0.29</v>
      </c>
      <c r="X595" s="1" t="s">
        <v>42</v>
      </c>
      <c r="Y595" s="1">
        <v>0.254</v>
      </c>
      <c r="Z595" s="1" t="s">
        <v>31</v>
      </c>
      <c r="AA595" s="1">
        <v>12</v>
      </c>
      <c r="AC595" s="1">
        <v>69</v>
      </c>
      <c r="AD595" s="11">
        <v>15.2</v>
      </c>
      <c r="AE595" s="1">
        <v>7.39</v>
      </c>
      <c r="AF595" s="1">
        <v>136</v>
      </c>
      <c r="AG595" s="1">
        <v>0.27</v>
      </c>
      <c r="AH595" s="1">
        <v>19.9</v>
      </c>
    </row>
    <row r="596" spans="1:34" ht="12.75">
      <c r="A596" s="9">
        <v>37404</v>
      </c>
      <c r="B596" s="5">
        <v>1019</v>
      </c>
      <c r="C596" s="5">
        <v>0.76</v>
      </c>
      <c r="D596" s="5" t="s">
        <v>14</v>
      </c>
      <c r="E596" s="5">
        <v>25</v>
      </c>
      <c r="F596" s="5">
        <v>21</v>
      </c>
      <c r="G596" s="5"/>
      <c r="H596" s="5">
        <v>8.43</v>
      </c>
      <c r="I596" s="5">
        <v>0.18</v>
      </c>
      <c r="J596" s="5">
        <v>140</v>
      </c>
      <c r="K596" s="5"/>
      <c r="L596" s="5">
        <v>1086</v>
      </c>
      <c r="M596" s="5">
        <v>105</v>
      </c>
      <c r="N596" s="5">
        <v>198</v>
      </c>
      <c r="O596" s="5">
        <v>186</v>
      </c>
      <c r="P596" s="5">
        <v>264</v>
      </c>
      <c r="Q596" s="5" t="s">
        <v>42</v>
      </c>
      <c r="T596" s="5"/>
      <c r="V596" s="5">
        <v>0.12</v>
      </c>
      <c r="W596" s="1">
        <v>0.19</v>
      </c>
      <c r="X596" s="1" t="s">
        <v>42</v>
      </c>
      <c r="Y596" s="1" t="s">
        <v>44</v>
      </c>
      <c r="Z596" s="1" t="s">
        <v>41</v>
      </c>
      <c r="AA596" s="1" t="s">
        <v>42</v>
      </c>
      <c r="AC596" s="1">
        <v>67.3</v>
      </c>
      <c r="AD596" s="11">
        <v>17.1</v>
      </c>
      <c r="AE596" s="1">
        <v>7.93</v>
      </c>
      <c r="AF596" s="1">
        <v>141</v>
      </c>
      <c r="AG596" s="1">
        <v>0.59</v>
      </c>
      <c r="AH596" s="1">
        <v>10.8</v>
      </c>
    </row>
    <row r="597" spans="1:34" ht="12.75">
      <c r="A597" s="9">
        <v>37425</v>
      </c>
      <c r="B597" s="5">
        <v>1060</v>
      </c>
      <c r="C597" s="5">
        <v>1.22</v>
      </c>
      <c r="D597" s="5">
        <v>3</v>
      </c>
      <c r="E597" s="5"/>
      <c r="F597" s="5">
        <v>24.03</v>
      </c>
      <c r="G597" s="5">
        <v>6.58</v>
      </c>
      <c r="H597" s="5">
        <v>8.48</v>
      </c>
      <c r="I597" s="5">
        <v>0.18</v>
      </c>
      <c r="J597" s="5">
        <v>640</v>
      </c>
      <c r="K597" s="5"/>
      <c r="L597" s="5">
        <v>1022</v>
      </c>
      <c r="M597" s="5">
        <v>95.8</v>
      </c>
      <c r="N597" s="5">
        <v>188</v>
      </c>
      <c r="O597" s="5">
        <v>178</v>
      </c>
      <c r="P597" s="5">
        <v>246</v>
      </c>
      <c r="Q597" s="5">
        <v>2</v>
      </c>
      <c r="T597" s="5">
        <v>634</v>
      </c>
      <c r="V597" s="5">
        <v>0.04</v>
      </c>
      <c r="W597" s="1">
        <v>0.18</v>
      </c>
      <c r="X597" s="1" t="s">
        <v>42</v>
      </c>
      <c r="Y597" s="1">
        <v>0.3</v>
      </c>
      <c r="Z597" s="1" t="s">
        <v>41</v>
      </c>
      <c r="AA597" s="1">
        <v>17</v>
      </c>
      <c r="AC597" s="1">
        <v>60.3</v>
      </c>
      <c r="AD597" s="11">
        <v>15.5</v>
      </c>
      <c r="AE597" s="1">
        <v>6.98</v>
      </c>
      <c r="AF597" s="1">
        <v>122</v>
      </c>
      <c r="AG597" s="1">
        <v>0.82</v>
      </c>
      <c r="AH597" s="1">
        <v>12.5</v>
      </c>
    </row>
    <row r="598" spans="1:33" ht="12.75">
      <c r="A598" s="9">
        <v>37433</v>
      </c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>
        <v>93</v>
      </c>
      <c r="N598" s="5">
        <v>178</v>
      </c>
      <c r="O598" s="1">
        <v>179</v>
      </c>
      <c r="P598" s="5"/>
      <c r="Q598" s="5"/>
      <c r="R598" s="5">
        <v>132</v>
      </c>
      <c r="S598" s="5">
        <v>12</v>
      </c>
      <c r="T598" s="5">
        <v>648</v>
      </c>
      <c r="U598" s="5">
        <v>4</v>
      </c>
      <c r="V598" s="5" t="s">
        <v>41</v>
      </c>
      <c r="W598" s="5">
        <v>0.25</v>
      </c>
      <c r="X598" s="5">
        <v>0.83</v>
      </c>
      <c r="Y598" s="5">
        <v>0.26</v>
      </c>
      <c r="Z598" s="1" t="s">
        <v>40</v>
      </c>
      <c r="AA598" s="5">
        <v>18.9</v>
      </c>
      <c r="AB598" s="1" t="s">
        <v>15</v>
      </c>
      <c r="AD598" s="11"/>
      <c r="AG598" s="1">
        <v>0.7</v>
      </c>
    </row>
    <row r="599" spans="1:34" ht="12.75">
      <c r="A599" s="9">
        <v>37460</v>
      </c>
      <c r="B599" s="5">
        <v>1130</v>
      </c>
      <c r="C599" s="5">
        <v>0.76</v>
      </c>
      <c r="D599" s="5">
        <v>1</v>
      </c>
      <c r="E599" s="5"/>
      <c r="F599" s="5">
        <v>24.8</v>
      </c>
      <c r="G599" s="5">
        <v>7.15</v>
      </c>
      <c r="H599" s="5">
        <v>8.46</v>
      </c>
      <c r="I599" s="5" t="s">
        <v>45</v>
      </c>
      <c r="J599" s="5" t="s">
        <v>15</v>
      </c>
      <c r="K599" s="5">
        <v>1730</v>
      </c>
      <c r="L599" s="5">
        <v>976</v>
      </c>
      <c r="M599" s="5">
        <v>88.1</v>
      </c>
      <c r="N599" s="5">
        <v>183</v>
      </c>
      <c r="O599" s="5">
        <v>172</v>
      </c>
      <c r="P599" s="5">
        <v>337</v>
      </c>
      <c r="Q599" s="5">
        <v>3.8</v>
      </c>
      <c r="R599" s="5"/>
      <c r="S599" s="5"/>
      <c r="T599" s="5">
        <v>488</v>
      </c>
      <c r="U599" s="5"/>
      <c r="V599" s="5" t="s">
        <v>46</v>
      </c>
      <c r="W599" s="5">
        <v>0.47</v>
      </c>
      <c r="X599" s="5" t="s">
        <v>42</v>
      </c>
      <c r="Y599" s="5">
        <v>0.7</v>
      </c>
      <c r="Z599" s="1">
        <v>0.06</v>
      </c>
      <c r="AA599" s="5">
        <v>3.7</v>
      </c>
      <c r="AB599" s="1" t="s">
        <v>42</v>
      </c>
      <c r="AC599" s="5">
        <v>62.9</v>
      </c>
      <c r="AD599" s="11">
        <v>15.5</v>
      </c>
      <c r="AE599" s="5">
        <v>7.91</v>
      </c>
      <c r="AF599" s="1">
        <v>121</v>
      </c>
      <c r="AG599" s="5">
        <v>0.61</v>
      </c>
      <c r="AH599" s="1">
        <v>20</v>
      </c>
    </row>
    <row r="600" spans="1:34" ht="12.75">
      <c r="A600" s="9">
        <v>37488</v>
      </c>
      <c r="B600" s="5"/>
      <c r="C600" s="5"/>
      <c r="D600" s="5">
        <v>1</v>
      </c>
      <c r="E600" s="5"/>
      <c r="F600" s="5">
        <v>25.63</v>
      </c>
      <c r="G600" s="5"/>
      <c r="H600" s="5">
        <v>8.18</v>
      </c>
      <c r="I600" s="5">
        <v>0.13</v>
      </c>
      <c r="J600" s="5">
        <v>520</v>
      </c>
      <c r="K600" s="5"/>
      <c r="L600" s="5">
        <v>1186</v>
      </c>
      <c r="M600" s="5">
        <v>102</v>
      </c>
      <c r="N600" s="5">
        <v>195</v>
      </c>
      <c r="O600" s="5">
        <v>200</v>
      </c>
      <c r="P600" s="5">
        <v>264</v>
      </c>
      <c r="Q600" s="5">
        <v>2</v>
      </c>
      <c r="R600" s="5"/>
      <c r="S600" s="5"/>
      <c r="T600" s="5">
        <v>600</v>
      </c>
      <c r="U600" s="5"/>
      <c r="V600" s="5">
        <v>0.1</v>
      </c>
      <c r="W600" s="5" t="s">
        <v>47</v>
      </c>
      <c r="X600" s="5">
        <v>2.3</v>
      </c>
      <c r="Y600" s="5"/>
      <c r="Z600" s="1" t="s">
        <v>41</v>
      </c>
      <c r="AA600" s="5">
        <v>6.9</v>
      </c>
      <c r="AB600" s="1" t="s">
        <v>42</v>
      </c>
      <c r="AC600" s="1">
        <v>62.6</v>
      </c>
      <c r="AD600" s="11">
        <v>16.4</v>
      </c>
      <c r="AE600" s="1">
        <v>7.8</v>
      </c>
      <c r="AF600" s="1">
        <v>138</v>
      </c>
      <c r="AG600" s="1">
        <v>0.14</v>
      </c>
      <c r="AH600" s="1">
        <v>17.6</v>
      </c>
    </row>
    <row r="601" spans="1:34" ht="12.75">
      <c r="A601" s="9">
        <v>37516</v>
      </c>
      <c r="B601" s="5">
        <v>583</v>
      </c>
      <c r="C601" s="17">
        <v>0.91</v>
      </c>
      <c r="D601" s="17">
        <v>2</v>
      </c>
      <c r="E601" s="5">
        <v>19.41</v>
      </c>
      <c r="F601" s="5">
        <v>21.45</v>
      </c>
      <c r="G601" s="5">
        <v>6.19</v>
      </c>
      <c r="H601" s="5">
        <v>8.4</v>
      </c>
      <c r="I601" s="5">
        <v>0.23</v>
      </c>
      <c r="J601" s="5">
        <v>56</v>
      </c>
      <c r="K601" s="5">
        <v>261</v>
      </c>
      <c r="L601" s="5">
        <v>1420</v>
      </c>
      <c r="M601" s="5">
        <v>113</v>
      </c>
      <c r="N601" s="5">
        <v>213</v>
      </c>
      <c r="O601" s="5">
        <v>226</v>
      </c>
      <c r="P601" s="5">
        <v>310</v>
      </c>
      <c r="Q601" s="5" t="s">
        <v>42</v>
      </c>
      <c r="R601" s="5"/>
      <c r="S601" s="5"/>
      <c r="T601" s="5">
        <v>866</v>
      </c>
      <c r="U601" s="5"/>
      <c r="V601" s="5">
        <v>0.1</v>
      </c>
      <c r="W601" s="5">
        <v>0.64</v>
      </c>
      <c r="X601" s="5" t="s">
        <v>42</v>
      </c>
      <c r="Y601" s="5">
        <v>0.2</v>
      </c>
      <c r="Z601" s="1">
        <v>0.07</v>
      </c>
      <c r="AA601" s="5">
        <v>2.3</v>
      </c>
      <c r="AB601" s="5">
        <v>7.9</v>
      </c>
      <c r="AC601" s="5">
        <v>84.4</v>
      </c>
      <c r="AD601" s="30">
        <v>20.2</v>
      </c>
      <c r="AE601" s="5">
        <v>8.82</v>
      </c>
      <c r="AF601" s="5">
        <v>170</v>
      </c>
      <c r="AG601" s="5">
        <v>0.67</v>
      </c>
      <c r="AH601" s="5">
        <v>19.8</v>
      </c>
    </row>
    <row r="602" spans="1:30" ht="12.75">
      <c r="A602" s="9">
        <v>37545</v>
      </c>
      <c r="B602" s="17">
        <v>385</v>
      </c>
      <c r="C602" s="5">
        <v>0.46</v>
      </c>
      <c r="D602" s="17">
        <v>1</v>
      </c>
      <c r="E602" s="21">
        <v>19.92</v>
      </c>
      <c r="F602" s="5">
        <v>17.1</v>
      </c>
      <c r="G602" s="5">
        <v>7.6</v>
      </c>
      <c r="H602" s="17">
        <v>8.28</v>
      </c>
      <c r="I602" s="17">
        <v>0.27</v>
      </c>
      <c r="J602" s="5"/>
      <c r="K602" s="5"/>
      <c r="L602" s="17">
        <v>1630</v>
      </c>
      <c r="M602" s="5"/>
      <c r="N602" s="5"/>
      <c r="O602" s="5"/>
      <c r="P602" s="5"/>
      <c r="Q602" s="5"/>
      <c r="T602" s="5"/>
      <c r="V602" s="5"/>
      <c r="AD602" s="11"/>
    </row>
    <row r="603" spans="1:34" ht="12.75">
      <c r="A603" s="22">
        <v>37594</v>
      </c>
      <c r="B603" s="5">
        <v>192</v>
      </c>
      <c r="C603" s="5">
        <v>0.09</v>
      </c>
      <c r="D603" s="5">
        <v>1</v>
      </c>
      <c r="E603" s="5">
        <v>5.65</v>
      </c>
      <c r="F603" s="5">
        <v>10.32</v>
      </c>
      <c r="G603" s="5">
        <v>8.69</v>
      </c>
      <c r="H603" s="5">
        <v>8.57</v>
      </c>
      <c r="I603" s="5" t="s">
        <v>48</v>
      </c>
      <c r="J603" s="5"/>
      <c r="K603" s="5">
        <v>1010</v>
      </c>
      <c r="L603" s="5">
        <v>2030</v>
      </c>
      <c r="M603" s="5">
        <v>229</v>
      </c>
      <c r="N603" s="5">
        <v>397</v>
      </c>
      <c r="O603" s="5">
        <v>261</v>
      </c>
      <c r="P603" s="5">
        <v>386</v>
      </c>
      <c r="Q603" s="5">
        <v>2.3</v>
      </c>
      <c r="R603" s="5"/>
      <c r="S603" s="5"/>
      <c r="T603" s="5">
        <v>1330</v>
      </c>
      <c r="U603" s="5"/>
      <c r="V603" s="5">
        <v>0.2</v>
      </c>
      <c r="W603" s="5">
        <v>0.76</v>
      </c>
      <c r="X603" s="5" t="s">
        <v>42</v>
      </c>
      <c r="Y603" s="5">
        <v>0.2</v>
      </c>
      <c r="Z603" s="1">
        <v>0.16</v>
      </c>
      <c r="AA603" s="5">
        <v>8.7</v>
      </c>
      <c r="AB603" s="5">
        <v>7.4</v>
      </c>
      <c r="AC603" s="5">
        <v>112</v>
      </c>
      <c r="AD603" s="30">
        <v>25</v>
      </c>
      <c r="AE603" s="5">
        <v>10.7</v>
      </c>
      <c r="AF603" s="5">
        <v>279</v>
      </c>
      <c r="AG603" s="5">
        <v>0.63</v>
      </c>
      <c r="AH603" s="5">
        <v>24.4</v>
      </c>
    </row>
    <row r="604" spans="1:34" ht="12.75">
      <c r="A604" s="22">
        <v>37642</v>
      </c>
      <c r="B604" s="17">
        <v>77</v>
      </c>
      <c r="C604" s="17">
        <v>0.24</v>
      </c>
      <c r="D604" s="1" t="s">
        <v>14</v>
      </c>
      <c r="E604" s="17">
        <v>7.56</v>
      </c>
      <c r="F604" s="17">
        <v>9.21</v>
      </c>
      <c r="G604" s="17">
        <v>8.32</v>
      </c>
      <c r="H604" s="17">
        <v>7.93</v>
      </c>
      <c r="I604" s="5">
        <v>0.19</v>
      </c>
      <c r="J604" s="17">
        <v>288</v>
      </c>
      <c r="K604" s="17">
        <v>792</v>
      </c>
      <c r="L604" s="17">
        <v>2290</v>
      </c>
      <c r="M604" s="17">
        <v>277</v>
      </c>
      <c r="N604" s="17">
        <v>445</v>
      </c>
      <c r="O604" s="1">
        <v>254</v>
      </c>
      <c r="P604" s="17">
        <v>417</v>
      </c>
      <c r="Q604" s="5">
        <v>3</v>
      </c>
      <c r="T604" s="17">
        <v>1460</v>
      </c>
      <c r="V604" s="5">
        <v>0.4</v>
      </c>
      <c r="X604" s="5" t="s">
        <v>42</v>
      </c>
      <c r="Z604" s="1">
        <v>0.08</v>
      </c>
      <c r="AA604" s="1">
        <v>16</v>
      </c>
      <c r="AB604" s="1">
        <v>7</v>
      </c>
      <c r="AC604" s="1">
        <v>117</v>
      </c>
      <c r="AD604" s="11">
        <v>27.7</v>
      </c>
      <c r="AE604" s="1">
        <v>10.8</v>
      </c>
      <c r="AF604" s="1">
        <v>332</v>
      </c>
      <c r="AG604" s="1">
        <v>0.67</v>
      </c>
      <c r="AH604" s="1">
        <v>25.4</v>
      </c>
    </row>
    <row r="605" spans="1:34" ht="12.75">
      <c r="A605" s="9">
        <v>37670</v>
      </c>
      <c r="C605" s="5">
        <v>0.65</v>
      </c>
      <c r="D605" s="1" t="s">
        <v>14</v>
      </c>
      <c r="E605" s="5">
        <v>13.1</v>
      </c>
      <c r="F605" s="5">
        <v>14</v>
      </c>
      <c r="G605" s="5">
        <v>8.8</v>
      </c>
      <c r="H605" s="1">
        <v>8.01</v>
      </c>
      <c r="I605" s="1">
        <v>0.51</v>
      </c>
      <c r="J605" s="5">
        <v>118</v>
      </c>
      <c r="K605" s="5">
        <v>1010</v>
      </c>
      <c r="L605" s="1">
        <v>2330</v>
      </c>
      <c r="M605" s="5">
        <v>316</v>
      </c>
      <c r="N605" s="5">
        <v>462</v>
      </c>
      <c r="O605" s="5">
        <v>254</v>
      </c>
      <c r="P605" s="5">
        <v>427</v>
      </c>
      <c r="Q605" s="17" t="s">
        <v>42</v>
      </c>
      <c r="T605" s="5">
        <v>1530</v>
      </c>
      <c r="V605" s="5">
        <v>0.7</v>
      </c>
      <c r="X605" s="1">
        <v>2</v>
      </c>
      <c r="AA605" s="1">
        <v>210</v>
      </c>
      <c r="AB605" s="1">
        <v>110</v>
      </c>
      <c r="AD605" s="11"/>
      <c r="AE605" s="5">
        <v>11.4</v>
      </c>
      <c r="AF605" s="1">
        <v>359</v>
      </c>
      <c r="AG605" s="1">
        <v>0.74</v>
      </c>
      <c r="AH605" s="1">
        <v>25.9</v>
      </c>
    </row>
    <row r="606" spans="1:33" s="32" customFormat="1" ht="12.75">
      <c r="A606" s="24">
        <v>37670</v>
      </c>
      <c r="B606" s="5">
        <v>60.74</v>
      </c>
      <c r="D606" s="35">
        <v>3</v>
      </c>
      <c r="F606" s="33">
        <v>14</v>
      </c>
      <c r="G606" s="35">
        <v>8.8</v>
      </c>
      <c r="H606" s="34">
        <v>8.01</v>
      </c>
      <c r="I606" s="32" t="s">
        <v>79</v>
      </c>
      <c r="J606" s="33">
        <v>1520</v>
      </c>
      <c r="K606" s="33" t="s">
        <v>78</v>
      </c>
      <c r="L606">
        <v>2330</v>
      </c>
      <c r="M606" s="33">
        <v>322</v>
      </c>
      <c r="N606" s="33">
        <v>501</v>
      </c>
      <c r="O606" s="33">
        <v>251</v>
      </c>
      <c r="P606" s="33"/>
      <c r="R606" s="33">
        <v>29</v>
      </c>
      <c r="T606" s="33">
        <v>1460</v>
      </c>
      <c r="U606" s="5">
        <v>5</v>
      </c>
      <c r="V606">
        <v>0.65</v>
      </c>
      <c r="X606" s="32">
        <v>1.54</v>
      </c>
      <c r="Y606" s="34">
        <v>0.26</v>
      </c>
      <c r="Z606" s="34">
        <v>0.16</v>
      </c>
      <c r="AA606">
        <v>10.7</v>
      </c>
      <c r="AB606" s="32">
        <v>32.3</v>
      </c>
      <c r="AC606"/>
      <c r="AD606"/>
      <c r="AF606" s="4">
        <v>4</v>
      </c>
      <c r="AG606" s="35">
        <v>0.76</v>
      </c>
    </row>
    <row r="607" spans="1:34" ht="12.75">
      <c r="A607" s="6">
        <v>37698</v>
      </c>
      <c r="C607" s="5"/>
      <c r="D607" s="1" t="s">
        <v>14</v>
      </c>
      <c r="E607" s="3">
        <v>9.72</v>
      </c>
      <c r="F607" s="5">
        <v>9.51</v>
      </c>
      <c r="G607" s="5">
        <v>8.57</v>
      </c>
      <c r="H607" s="1">
        <v>7.77</v>
      </c>
      <c r="J607" s="5">
        <v>648</v>
      </c>
      <c r="K607" s="5">
        <v>88</v>
      </c>
      <c r="L607" s="1">
        <v>2800</v>
      </c>
      <c r="M607" s="5">
        <v>400</v>
      </c>
      <c r="N607" s="5">
        <v>570</v>
      </c>
      <c r="O607" s="5">
        <v>266</v>
      </c>
      <c r="P607" s="5">
        <v>442</v>
      </c>
      <c r="Q607" s="5">
        <v>5.5</v>
      </c>
      <c r="T607" s="5">
        <v>1760</v>
      </c>
      <c r="V607" s="5">
        <v>0.6</v>
      </c>
      <c r="W607" s="1">
        <v>0.21</v>
      </c>
      <c r="X607" s="5" t="s">
        <v>42</v>
      </c>
      <c r="Z607" s="1">
        <v>0.28</v>
      </c>
      <c r="AA607" s="1">
        <v>12</v>
      </c>
      <c r="AB607" s="1">
        <v>7</v>
      </c>
      <c r="AC607" s="1">
        <v>122</v>
      </c>
      <c r="AD607" s="1">
        <v>32</v>
      </c>
      <c r="AE607" s="1">
        <v>12.2</v>
      </c>
      <c r="AF607" s="1">
        <v>437</v>
      </c>
      <c r="AG607" s="1">
        <v>0.6</v>
      </c>
      <c r="AH607" s="1">
        <v>28.7</v>
      </c>
    </row>
    <row r="608" spans="1:34" ht="12.75">
      <c r="A608" s="6">
        <v>37726</v>
      </c>
      <c r="B608" s="1">
        <v>151</v>
      </c>
      <c r="C608" s="5"/>
      <c r="D608" s="1">
        <v>1</v>
      </c>
      <c r="F608" s="5">
        <v>16.8</v>
      </c>
      <c r="G608" s="5">
        <v>8.6</v>
      </c>
      <c r="H608" s="3">
        <v>8.01</v>
      </c>
      <c r="J608" s="5"/>
      <c r="K608" s="5">
        <v>288</v>
      </c>
      <c r="L608" s="1">
        <v>1982</v>
      </c>
      <c r="M608" s="5">
        <v>255</v>
      </c>
      <c r="N608" s="5">
        <v>341</v>
      </c>
      <c r="O608" s="5">
        <v>232</v>
      </c>
      <c r="P608" s="5">
        <v>352</v>
      </c>
      <c r="Q608" s="5">
        <v>3.6</v>
      </c>
      <c r="T608" s="5">
        <v>1150</v>
      </c>
      <c r="V608" s="5">
        <v>0.2</v>
      </c>
      <c r="W608" s="1">
        <v>0.26</v>
      </c>
      <c r="X608" s="5" t="s">
        <v>42</v>
      </c>
      <c r="Y608" s="1">
        <v>0.2</v>
      </c>
      <c r="Z608" s="1">
        <v>0.1</v>
      </c>
      <c r="AA608" s="1">
        <v>10</v>
      </c>
      <c r="AB608" s="1">
        <v>11</v>
      </c>
      <c r="AC608" s="1">
        <v>103</v>
      </c>
      <c r="AD608" s="11">
        <v>26.5</v>
      </c>
      <c r="AE608" s="5">
        <v>11.5</v>
      </c>
      <c r="AF608" s="1">
        <v>284</v>
      </c>
      <c r="AG608" s="1">
        <v>0.84</v>
      </c>
      <c r="AH608" s="1">
        <v>19.1</v>
      </c>
    </row>
    <row r="609" spans="1:34" ht="12.75">
      <c r="A609" s="9">
        <v>37761</v>
      </c>
      <c r="C609" s="5">
        <v>0.35</v>
      </c>
      <c r="D609" s="1" t="s">
        <v>14</v>
      </c>
      <c r="E609" s="5">
        <v>17</v>
      </c>
      <c r="F609" s="5">
        <v>18</v>
      </c>
      <c r="G609" s="5">
        <v>7.14</v>
      </c>
      <c r="H609" s="1">
        <v>8.11</v>
      </c>
      <c r="I609" s="1">
        <v>0.2</v>
      </c>
      <c r="J609" s="5"/>
      <c r="K609" s="5">
        <v>579</v>
      </c>
      <c r="L609" s="1">
        <v>1750</v>
      </c>
      <c r="M609" s="5">
        <v>217</v>
      </c>
      <c r="N609" s="5">
        <v>330</v>
      </c>
      <c r="O609" s="5">
        <v>193</v>
      </c>
      <c r="P609" s="5">
        <v>262</v>
      </c>
      <c r="Q609" s="5">
        <v>6.7</v>
      </c>
      <c r="T609" s="5">
        <v>1070</v>
      </c>
      <c r="V609" s="5">
        <v>0.4</v>
      </c>
      <c r="X609" s="1">
        <v>3</v>
      </c>
      <c r="Y609" s="1">
        <v>0.3</v>
      </c>
      <c r="Z609" s="1">
        <v>0.06</v>
      </c>
      <c r="AA609" s="1">
        <v>64</v>
      </c>
      <c r="AB609" s="1" t="s">
        <v>49</v>
      </c>
      <c r="AC609" s="1">
        <v>78.5</v>
      </c>
      <c r="AD609" s="11">
        <v>23.8</v>
      </c>
      <c r="AE609" s="1">
        <v>12.8</v>
      </c>
      <c r="AF609" s="1">
        <v>258</v>
      </c>
      <c r="AG609" s="1">
        <v>0.94</v>
      </c>
      <c r="AH609" s="1">
        <v>20.3</v>
      </c>
    </row>
    <row r="610" spans="1:33" s="32" customFormat="1" ht="12.75">
      <c r="A610" s="14">
        <v>37769</v>
      </c>
      <c r="B610" s="32">
        <v>410</v>
      </c>
      <c r="D610" s="35" t="s">
        <v>14</v>
      </c>
      <c r="F610" s="32">
        <v>21.8</v>
      </c>
      <c r="G610" s="35">
        <v>9</v>
      </c>
      <c r="H610" s="32">
        <v>8.3</v>
      </c>
      <c r="I610" s="32">
        <v>0.78</v>
      </c>
      <c r="J610" s="33"/>
      <c r="K610" s="33">
        <v>980</v>
      </c>
      <c r="L610" s="1">
        <v>1390</v>
      </c>
      <c r="M610" s="33">
        <v>166</v>
      </c>
      <c r="N610" s="33">
        <v>259</v>
      </c>
      <c r="O610" s="33">
        <v>188</v>
      </c>
      <c r="P610" s="33"/>
      <c r="R610" s="33">
        <v>114</v>
      </c>
      <c r="S610" s="33">
        <v>16</v>
      </c>
      <c r="T610" s="33">
        <v>884</v>
      </c>
      <c r="U610" s="33">
        <v>5</v>
      </c>
      <c r="V610" s="33">
        <v>0.2</v>
      </c>
      <c r="X610" s="34">
        <v>1.48</v>
      </c>
      <c r="Y610" s="34">
        <v>0.39</v>
      </c>
      <c r="Z610" s="32" t="s">
        <v>80</v>
      </c>
      <c r="AA610" s="1">
        <v>21.4</v>
      </c>
      <c r="AB610" s="1">
        <v>147</v>
      </c>
      <c r="AE610"/>
      <c r="AF610" s="4"/>
      <c r="AG610" s="35">
        <v>0.86</v>
      </c>
    </row>
    <row r="611" spans="1:33" s="32" customFormat="1" ht="12.75">
      <c r="A611" s="14">
        <v>37791</v>
      </c>
      <c r="B611" s="32">
        <v>611</v>
      </c>
      <c r="D611" s="35">
        <v>4</v>
      </c>
      <c r="F611" s="32">
        <v>27</v>
      </c>
      <c r="G611" s="35">
        <v>7.4</v>
      </c>
      <c r="H611" s="32">
        <v>8.4</v>
      </c>
      <c r="I611" s="32">
        <v>0.23</v>
      </c>
      <c r="J611" s="33"/>
      <c r="K611" s="33">
        <v>611</v>
      </c>
      <c r="L611" s="1">
        <v>1170</v>
      </c>
      <c r="M611" s="33">
        <v>124</v>
      </c>
      <c r="N611" s="33">
        <v>210</v>
      </c>
      <c r="O611" s="33">
        <v>180</v>
      </c>
      <c r="P611" s="33"/>
      <c r="R611" s="32">
        <v>143</v>
      </c>
      <c r="S611" s="5">
        <v>16</v>
      </c>
      <c r="T611" s="33">
        <v>764</v>
      </c>
      <c r="U611" s="32">
        <v>4</v>
      </c>
      <c r="V611"/>
      <c r="X611" s="32">
        <v>0.93</v>
      </c>
      <c r="Y611" s="32">
        <v>0.34</v>
      </c>
      <c r="Z611" s="32">
        <v>0.13</v>
      </c>
      <c r="AA611" s="1">
        <v>10.7</v>
      </c>
      <c r="AB611" s="1">
        <v>40.2</v>
      </c>
      <c r="AE611"/>
      <c r="AF611" s="4"/>
      <c r="AG611" s="35">
        <v>0.81</v>
      </c>
    </row>
    <row r="612" spans="1:34" ht="12.75">
      <c r="A612" s="9">
        <v>37796</v>
      </c>
      <c r="B612" s="1">
        <v>448</v>
      </c>
      <c r="C612" s="5">
        <v>0.6</v>
      </c>
      <c r="D612" s="1" t="s">
        <v>14</v>
      </c>
      <c r="E612" s="5">
        <v>30</v>
      </c>
      <c r="F612" s="5">
        <v>22.42</v>
      </c>
      <c r="G612" s="5">
        <v>6.5</v>
      </c>
      <c r="H612" s="1">
        <v>8.39</v>
      </c>
      <c r="I612" s="1">
        <v>0.23</v>
      </c>
      <c r="J612" s="5"/>
      <c r="K612" s="5"/>
      <c r="L612" s="1">
        <v>1200</v>
      </c>
      <c r="M612" s="5">
        <v>128</v>
      </c>
      <c r="N612" s="5">
        <v>202</v>
      </c>
      <c r="O612" s="5">
        <v>192</v>
      </c>
      <c r="P612" s="5">
        <v>263</v>
      </c>
      <c r="Q612" s="5" t="s">
        <v>50</v>
      </c>
      <c r="T612" s="5">
        <v>742</v>
      </c>
      <c r="V612" s="5">
        <v>0.2</v>
      </c>
      <c r="W612" s="1">
        <v>0.26</v>
      </c>
      <c r="X612" s="5" t="s">
        <v>42</v>
      </c>
      <c r="Z612" s="1">
        <v>0.07</v>
      </c>
      <c r="AA612" s="1" t="s">
        <v>51</v>
      </c>
      <c r="AB612" s="1">
        <v>13</v>
      </c>
      <c r="AC612" s="1">
        <v>74</v>
      </c>
      <c r="AD612" s="1">
        <v>20</v>
      </c>
      <c r="AE612" s="5">
        <v>10.2</v>
      </c>
      <c r="AF612" s="1">
        <v>154</v>
      </c>
      <c r="AG612" s="1">
        <v>0.82</v>
      </c>
      <c r="AH612" s="1">
        <v>11.7</v>
      </c>
    </row>
    <row r="613" spans="1:34" ht="12.75">
      <c r="A613" s="9">
        <v>37817</v>
      </c>
      <c r="B613" s="1">
        <v>417</v>
      </c>
      <c r="C613" s="5">
        <v>0.61</v>
      </c>
      <c r="D613" s="1" t="s">
        <v>14</v>
      </c>
      <c r="E613" s="3">
        <v>20.01</v>
      </c>
      <c r="F613" s="5">
        <v>23.6</v>
      </c>
      <c r="G613" s="5">
        <v>4.9</v>
      </c>
      <c r="H613" s="1">
        <v>8.2</v>
      </c>
      <c r="I613" s="1">
        <v>0.15</v>
      </c>
      <c r="J613" s="5">
        <v>4600</v>
      </c>
      <c r="K613" s="5">
        <v>205</v>
      </c>
      <c r="L613" s="1">
        <v>1098</v>
      </c>
      <c r="M613" s="5">
        <v>116</v>
      </c>
      <c r="N613" s="5">
        <v>192</v>
      </c>
      <c r="O613" s="5">
        <v>211</v>
      </c>
      <c r="P613" s="5">
        <v>284</v>
      </c>
      <c r="Q613" s="5">
        <v>6.1</v>
      </c>
      <c r="T613" s="5">
        <v>700</v>
      </c>
      <c r="V613" s="5">
        <v>0.2</v>
      </c>
      <c r="X613" s="1">
        <v>3.3</v>
      </c>
      <c r="Y613" s="1">
        <v>0.5</v>
      </c>
      <c r="Z613" s="1">
        <v>0.14</v>
      </c>
      <c r="AA613" s="1">
        <v>9.5</v>
      </c>
      <c r="AB613" s="1" t="s">
        <v>49</v>
      </c>
      <c r="AC613" s="1">
        <v>65.6</v>
      </c>
      <c r="AD613" s="11"/>
      <c r="AE613" s="1">
        <v>9.24</v>
      </c>
      <c r="AG613" s="1">
        <v>0.73</v>
      </c>
      <c r="AH613" s="1">
        <v>14</v>
      </c>
    </row>
    <row r="614" spans="1:34" ht="12.75">
      <c r="A614" s="9">
        <v>37852</v>
      </c>
      <c r="C614" s="5">
        <v>0.6</v>
      </c>
      <c r="D614" s="1" t="s">
        <v>14</v>
      </c>
      <c r="E614" s="5">
        <v>25.3</v>
      </c>
      <c r="F614" s="5">
        <v>25.8</v>
      </c>
      <c r="G614" s="5">
        <v>6.43</v>
      </c>
      <c r="H614" s="1">
        <v>8.33</v>
      </c>
      <c r="I614" s="1">
        <v>0.1</v>
      </c>
      <c r="J614" s="5">
        <v>280</v>
      </c>
      <c r="K614" s="5">
        <v>84</v>
      </c>
      <c r="L614" s="1">
        <v>1012</v>
      </c>
      <c r="M614" s="5">
        <v>89.1</v>
      </c>
      <c r="N614" s="5">
        <v>165</v>
      </c>
      <c r="O614" s="5">
        <v>161</v>
      </c>
      <c r="P614" s="5">
        <v>220</v>
      </c>
      <c r="Q614" s="5">
        <v>3.4</v>
      </c>
      <c r="T614" s="5">
        <v>588</v>
      </c>
      <c r="V614" s="5"/>
      <c r="X614" s="5" t="s">
        <v>42</v>
      </c>
      <c r="Y614" s="1">
        <v>0.6</v>
      </c>
      <c r="Z614" s="1" t="s">
        <v>41</v>
      </c>
      <c r="AA614" s="1">
        <v>26</v>
      </c>
      <c r="AB614" s="1">
        <v>2</v>
      </c>
      <c r="AC614" s="1">
        <v>62.3</v>
      </c>
      <c r="AD614" s="11">
        <v>16.3</v>
      </c>
      <c r="AG614" s="1">
        <v>0.7</v>
      </c>
      <c r="AH614" s="1">
        <v>11.1</v>
      </c>
    </row>
    <row r="615" spans="1:34" ht="12.75">
      <c r="A615" s="9">
        <v>37887</v>
      </c>
      <c r="B615" s="1">
        <v>2.01</v>
      </c>
      <c r="C615" s="5">
        <v>0.76</v>
      </c>
      <c r="D615" s="1" t="s">
        <v>14</v>
      </c>
      <c r="E615" s="5">
        <v>18.6</v>
      </c>
      <c r="F615" s="5">
        <v>20.3</v>
      </c>
      <c r="G615" s="5">
        <v>7.8</v>
      </c>
      <c r="H615" s="1">
        <v>8.67</v>
      </c>
      <c r="I615" s="1">
        <v>0.5</v>
      </c>
      <c r="J615" s="5">
        <v>300</v>
      </c>
      <c r="K615" s="5">
        <v>238</v>
      </c>
      <c r="L615" s="1">
        <v>1464</v>
      </c>
      <c r="M615" s="5">
        <v>177</v>
      </c>
      <c r="N615" s="5"/>
      <c r="O615" s="5">
        <v>188</v>
      </c>
      <c r="P615" s="5">
        <v>272</v>
      </c>
      <c r="Q615" s="5">
        <v>1.2</v>
      </c>
      <c r="T615" s="5">
        <v>854</v>
      </c>
      <c r="V615" s="5" t="s">
        <v>43</v>
      </c>
      <c r="X615" s="5" t="s">
        <v>42</v>
      </c>
      <c r="Y615" s="1">
        <v>0.2</v>
      </c>
      <c r="AA615" s="1">
        <v>16</v>
      </c>
      <c r="AB615" s="1" t="s">
        <v>42</v>
      </c>
      <c r="AD615" s="11"/>
      <c r="AE615" s="1">
        <v>9.85</v>
      </c>
      <c r="AG615" s="1">
        <v>0.82</v>
      </c>
      <c r="AH615" s="1">
        <v>13.4</v>
      </c>
    </row>
    <row r="616" spans="1:34" ht="12.75">
      <c r="A616" s="9">
        <v>37915</v>
      </c>
      <c r="C616" s="5">
        <v>1.1</v>
      </c>
      <c r="D616" s="1" t="s">
        <v>14</v>
      </c>
      <c r="F616" s="5">
        <v>16.23</v>
      </c>
      <c r="G616" s="5">
        <v>6.3</v>
      </c>
      <c r="H616" s="1">
        <v>7.64</v>
      </c>
      <c r="I616" s="1">
        <v>0.3</v>
      </c>
      <c r="J616" s="5">
        <v>300</v>
      </c>
      <c r="K616" s="5">
        <v>649</v>
      </c>
      <c r="L616" s="1">
        <v>3966</v>
      </c>
      <c r="M616" s="5"/>
      <c r="N616" s="5">
        <v>762</v>
      </c>
      <c r="O616" s="5">
        <v>325</v>
      </c>
      <c r="P616" s="5">
        <v>526</v>
      </c>
      <c r="Q616" s="5">
        <v>8.2</v>
      </c>
      <c r="T616" s="5">
        <v>2580</v>
      </c>
      <c r="V616" s="5">
        <v>4.2</v>
      </c>
      <c r="X616" s="1">
        <v>7.4</v>
      </c>
      <c r="Y616" s="1">
        <v>1.5</v>
      </c>
      <c r="AA616" s="1">
        <v>17</v>
      </c>
      <c r="AB616" s="1">
        <v>19</v>
      </c>
      <c r="AD616" s="11"/>
      <c r="AF616" s="1">
        <v>929</v>
      </c>
      <c r="AG616" s="1">
        <v>0.95</v>
      </c>
      <c r="AH616" s="1">
        <v>44.6</v>
      </c>
    </row>
    <row r="617" spans="1:33" ht="12.75">
      <c r="A617" s="9">
        <v>37922</v>
      </c>
      <c r="B617" s="1">
        <v>11</v>
      </c>
      <c r="C617" s="5"/>
      <c r="D617" s="1" t="s">
        <v>14</v>
      </c>
      <c r="F617" s="5">
        <v>16.5</v>
      </c>
      <c r="G617" s="5">
        <v>9.1</v>
      </c>
      <c r="H617" s="1">
        <v>8</v>
      </c>
      <c r="I617" s="1" t="s">
        <v>81</v>
      </c>
      <c r="J617" s="5"/>
      <c r="K617" s="5"/>
      <c r="M617" s="5">
        <v>665</v>
      </c>
      <c r="N617" s="5">
        <v>826</v>
      </c>
      <c r="O617" s="5">
        <v>294</v>
      </c>
      <c r="P617" s="5"/>
      <c r="Q617" s="5"/>
      <c r="R617" s="1">
        <v>17</v>
      </c>
      <c r="S617" s="1">
        <v>3</v>
      </c>
      <c r="T617" s="5">
        <v>2720</v>
      </c>
      <c r="U617" s="1">
        <v>6</v>
      </c>
      <c r="V617" s="5">
        <v>5.11</v>
      </c>
      <c r="Y617" s="1">
        <v>1.06</v>
      </c>
      <c r="Z617" s="1">
        <v>0.94</v>
      </c>
      <c r="AA617" s="1" t="s">
        <v>51</v>
      </c>
      <c r="AB617" s="1">
        <v>20</v>
      </c>
      <c r="AD617" s="11"/>
      <c r="AG617" s="1">
        <v>1.2</v>
      </c>
    </row>
    <row r="618" spans="1:34" ht="12.75">
      <c r="A618" s="9">
        <v>37943</v>
      </c>
      <c r="B618" s="1">
        <v>13</v>
      </c>
      <c r="C618" s="5">
        <v>0.91</v>
      </c>
      <c r="D618" s="1">
        <v>5</v>
      </c>
      <c r="E618" s="12">
        <v>11</v>
      </c>
      <c r="F618" s="5">
        <v>11.12</v>
      </c>
      <c r="G618" s="5">
        <v>7.69</v>
      </c>
      <c r="H618" s="1">
        <v>6.92</v>
      </c>
      <c r="I618" s="1">
        <v>0.15</v>
      </c>
      <c r="J618" s="5">
        <v>200</v>
      </c>
      <c r="K618" s="5">
        <v>549</v>
      </c>
      <c r="L618" s="1">
        <v>3590</v>
      </c>
      <c r="M618" s="5">
        <v>752</v>
      </c>
      <c r="N618" s="5"/>
      <c r="O618" s="5">
        <v>309</v>
      </c>
      <c r="P618" s="5">
        <v>631</v>
      </c>
      <c r="Q618" s="5">
        <v>7.5</v>
      </c>
      <c r="R618" s="5"/>
      <c r="S618" s="5"/>
      <c r="T618" s="5">
        <v>2870</v>
      </c>
      <c r="U618" s="5"/>
      <c r="V618" s="5">
        <v>5.3</v>
      </c>
      <c r="W618" s="5"/>
      <c r="X618" s="5">
        <v>5.4</v>
      </c>
      <c r="Y618" s="5">
        <v>1.3</v>
      </c>
      <c r="Z618" s="5">
        <v>0.61</v>
      </c>
      <c r="AA618" s="5">
        <v>7</v>
      </c>
      <c r="AB618" s="5">
        <v>19</v>
      </c>
      <c r="AC618" s="1">
        <v>179</v>
      </c>
      <c r="AD618" s="11">
        <v>39.4</v>
      </c>
      <c r="AE618" s="1">
        <v>11.3</v>
      </c>
      <c r="AG618" s="1">
        <v>0.97</v>
      </c>
      <c r="AH618" s="1">
        <v>43.1</v>
      </c>
    </row>
    <row r="619" spans="1:30" ht="12.75">
      <c r="A619" s="9">
        <v>37964</v>
      </c>
      <c r="C619" s="5"/>
      <c r="D619" s="1">
        <v>1</v>
      </c>
      <c r="E619" s="12"/>
      <c r="F619" s="5">
        <v>7.1</v>
      </c>
      <c r="G619" s="5">
        <v>8.63</v>
      </c>
      <c r="H619" s="1">
        <v>6.93</v>
      </c>
      <c r="I619" s="1">
        <v>0.3</v>
      </c>
      <c r="J619" s="5"/>
      <c r="K619" s="5"/>
      <c r="L619" s="1">
        <v>4280</v>
      </c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D619" s="11"/>
    </row>
    <row r="620" spans="1:34" ht="12.75">
      <c r="A620" s="9">
        <v>37971</v>
      </c>
      <c r="C620" s="5"/>
      <c r="D620" s="1" t="s">
        <v>14</v>
      </c>
      <c r="E620" s="3">
        <v>4.13</v>
      </c>
      <c r="F620" s="5">
        <v>4.63</v>
      </c>
      <c r="G620" s="5">
        <v>12</v>
      </c>
      <c r="H620" s="1">
        <v>8.46</v>
      </c>
      <c r="J620" s="5">
        <v>230</v>
      </c>
      <c r="K620" s="5">
        <v>144</v>
      </c>
      <c r="L620" s="1">
        <v>8490</v>
      </c>
      <c r="M620" s="5"/>
      <c r="N620" s="5">
        <v>712</v>
      </c>
      <c r="O620" s="5">
        <v>320</v>
      </c>
      <c r="P620" s="5">
        <v>709</v>
      </c>
      <c r="Q620" s="5">
        <v>5.2</v>
      </c>
      <c r="R620" s="5"/>
      <c r="S620" s="5"/>
      <c r="T620" s="5">
        <v>3060</v>
      </c>
      <c r="U620" s="5"/>
      <c r="V620" s="5">
        <v>1.2</v>
      </c>
      <c r="W620" s="5"/>
      <c r="X620" s="5">
        <v>2.3</v>
      </c>
      <c r="Y620" s="5">
        <v>1.1</v>
      </c>
      <c r="Z620" s="5"/>
      <c r="AA620" s="5">
        <v>37</v>
      </c>
      <c r="AB620" s="5">
        <v>8</v>
      </c>
      <c r="AD620" s="11"/>
      <c r="AE620" s="1">
        <v>11.4</v>
      </c>
      <c r="AF620" s="1">
        <v>791</v>
      </c>
      <c r="AG620" s="1">
        <v>0.79</v>
      </c>
      <c r="AH620" s="1">
        <v>42.8</v>
      </c>
    </row>
    <row r="621" spans="1:34" ht="12.75">
      <c r="A621" s="9">
        <v>38006</v>
      </c>
      <c r="B621" s="1">
        <v>7</v>
      </c>
      <c r="C621" s="5">
        <v>0.38</v>
      </c>
      <c r="D621" s="1">
        <v>3</v>
      </c>
      <c r="E621" s="11">
        <v>6.6</v>
      </c>
      <c r="F621" s="5">
        <v>9.9</v>
      </c>
      <c r="G621" s="5">
        <v>10.2</v>
      </c>
      <c r="I621" s="1">
        <v>0.3</v>
      </c>
      <c r="J621" s="5">
        <v>700</v>
      </c>
      <c r="K621" s="5">
        <v>980</v>
      </c>
      <c r="L621" s="1">
        <v>5230</v>
      </c>
      <c r="M621" s="5"/>
      <c r="N621" s="5"/>
      <c r="O621" s="5">
        <v>295</v>
      </c>
      <c r="P621" s="5">
        <v>618</v>
      </c>
      <c r="Q621" s="5">
        <v>4.2</v>
      </c>
      <c r="R621" s="5"/>
      <c r="S621" s="5"/>
      <c r="T621" s="5">
        <v>2890</v>
      </c>
      <c r="U621" s="5"/>
      <c r="V621" s="5">
        <v>0.61</v>
      </c>
      <c r="W621" s="5"/>
      <c r="X621" s="5" t="s">
        <v>42</v>
      </c>
      <c r="Y621" s="5">
        <v>1.6</v>
      </c>
      <c r="Z621" s="5"/>
      <c r="AA621" s="5">
        <v>24</v>
      </c>
      <c r="AB621" s="5">
        <v>9</v>
      </c>
      <c r="AD621" s="11"/>
      <c r="AG621" s="1">
        <v>0.71</v>
      </c>
      <c r="AH621" s="1">
        <v>42.4</v>
      </c>
    </row>
    <row r="622" spans="1:34" ht="12.75">
      <c r="A622" s="22">
        <v>38034</v>
      </c>
      <c r="B622" s="1">
        <v>9.9</v>
      </c>
      <c r="C622" s="5"/>
      <c r="D622" s="1">
        <v>3</v>
      </c>
      <c r="E622" s="3">
        <v>6.29</v>
      </c>
      <c r="F622" s="5">
        <v>8.54</v>
      </c>
      <c r="G622" s="5">
        <v>12.1</v>
      </c>
      <c r="J622" s="5">
        <v>230</v>
      </c>
      <c r="K622" s="5">
        <v>272</v>
      </c>
      <c r="L622" s="1">
        <v>5340</v>
      </c>
      <c r="M622" s="5">
        <v>756</v>
      </c>
      <c r="N622" s="5">
        <v>864</v>
      </c>
      <c r="O622" s="5">
        <v>305</v>
      </c>
      <c r="P622" s="5">
        <v>636</v>
      </c>
      <c r="Q622" s="5">
        <v>3.4</v>
      </c>
      <c r="R622" s="5">
        <v>19</v>
      </c>
      <c r="S622" s="5">
        <v>9</v>
      </c>
      <c r="T622" s="5">
        <v>3000</v>
      </c>
      <c r="U622" s="5">
        <v>6</v>
      </c>
      <c r="V622" s="5">
        <v>0.4</v>
      </c>
      <c r="W622" s="5">
        <v>0.46</v>
      </c>
      <c r="X622" s="5">
        <v>1.55</v>
      </c>
      <c r="Y622" s="5">
        <v>0.9</v>
      </c>
      <c r="Z622" s="5">
        <v>0.76</v>
      </c>
      <c r="AA622" s="5">
        <v>20</v>
      </c>
      <c r="AB622" s="5">
        <v>25</v>
      </c>
      <c r="AD622" s="11"/>
      <c r="AF622" s="1">
        <v>770</v>
      </c>
      <c r="AG622" s="1">
        <v>0.66</v>
      </c>
      <c r="AH622" s="1">
        <v>37.1</v>
      </c>
    </row>
    <row r="623" spans="1:33" ht="12.75">
      <c r="A623" s="22">
        <v>38040</v>
      </c>
      <c r="C623" s="5"/>
      <c r="F623" s="5"/>
      <c r="G623" s="5"/>
      <c r="J623" s="5"/>
      <c r="K623" s="5"/>
      <c r="M623" s="5">
        <v>779</v>
      </c>
      <c r="N623" s="5">
        <v>891</v>
      </c>
      <c r="O623" s="5">
        <v>294</v>
      </c>
      <c r="P623" s="5"/>
      <c r="Q623" s="5"/>
      <c r="R623" s="5">
        <v>19</v>
      </c>
      <c r="S623" s="5">
        <v>9</v>
      </c>
      <c r="T623" s="5">
        <v>2950</v>
      </c>
      <c r="U623" s="5">
        <v>6</v>
      </c>
      <c r="V623" s="5">
        <v>0.31</v>
      </c>
      <c r="W623" s="5"/>
      <c r="X623" s="5">
        <v>1.55</v>
      </c>
      <c r="Y623" s="5">
        <v>0.84</v>
      </c>
      <c r="Z623" s="5">
        <v>0.76</v>
      </c>
      <c r="AA623" s="5">
        <v>116</v>
      </c>
      <c r="AB623" s="5">
        <v>18.7</v>
      </c>
      <c r="AD623" s="11"/>
      <c r="AG623" s="1">
        <v>1.06</v>
      </c>
    </row>
    <row r="624" spans="1:30" ht="12.75">
      <c r="A624" s="22">
        <v>38043</v>
      </c>
      <c r="B624" s="1">
        <v>11</v>
      </c>
      <c r="C624" s="5"/>
      <c r="D624" s="1">
        <v>1</v>
      </c>
      <c r="F624" s="5">
        <v>13.2</v>
      </c>
      <c r="G624" s="5">
        <v>10.6</v>
      </c>
      <c r="H624" s="1">
        <v>7.8</v>
      </c>
      <c r="J624" s="5"/>
      <c r="K624" s="5">
        <v>230</v>
      </c>
      <c r="L624" s="1">
        <v>4580</v>
      </c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D624" s="11"/>
    </row>
    <row r="625" spans="1:30" ht="12.75">
      <c r="A625" s="22">
        <v>38061</v>
      </c>
      <c r="C625" s="5"/>
      <c r="D625" s="1">
        <v>1</v>
      </c>
      <c r="E625" s="5">
        <v>8.7</v>
      </c>
      <c r="F625" s="5">
        <v>10</v>
      </c>
      <c r="G625" s="5">
        <v>9.4</v>
      </c>
      <c r="H625" s="1">
        <v>8</v>
      </c>
      <c r="I625" s="1">
        <v>0.025</v>
      </c>
      <c r="J625" s="5"/>
      <c r="K625" s="5"/>
      <c r="L625" s="1">
        <v>1569</v>
      </c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D625" s="11"/>
    </row>
    <row r="626" spans="1:34" ht="12.75">
      <c r="A626" s="9">
        <v>38062</v>
      </c>
      <c r="C626" s="5"/>
      <c r="E626" s="12">
        <v>12</v>
      </c>
      <c r="F626" s="5">
        <v>15.6</v>
      </c>
      <c r="G626" s="5">
        <v>9.56</v>
      </c>
      <c r="J626" s="5">
        <v>70</v>
      </c>
      <c r="K626" s="5">
        <v>31</v>
      </c>
      <c r="L626" s="1">
        <v>5110</v>
      </c>
      <c r="M626" s="5">
        <v>800</v>
      </c>
      <c r="N626" s="5">
        <v>860</v>
      </c>
      <c r="O626" s="5">
        <v>302</v>
      </c>
      <c r="P626" s="5">
        <v>545</v>
      </c>
      <c r="Q626" s="5">
        <v>6</v>
      </c>
      <c r="R626" s="5"/>
      <c r="S626" s="5"/>
      <c r="T626" s="5">
        <v>2890</v>
      </c>
      <c r="U626" s="5"/>
      <c r="V626" s="5">
        <v>0.53</v>
      </c>
      <c r="W626" s="5">
        <v>0.2</v>
      </c>
      <c r="X626" s="5" t="s">
        <v>42</v>
      </c>
      <c r="Y626" s="5">
        <v>0.9</v>
      </c>
      <c r="Z626" s="5">
        <v>0.09</v>
      </c>
      <c r="AA626" s="5">
        <v>24</v>
      </c>
      <c r="AB626" s="5">
        <v>14</v>
      </c>
      <c r="AC626" s="1">
        <v>151</v>
      </c>
      <c r="AD626" s="11">
        <v>39.9</v>
      </c>
      <c r="AF626" s="1">
        <v>796</v>
      </c>
      <c r="AH626" s="1">
        <v>36.9</v>
      </c>
    </row>
    <row r="627" spans="1:34" ht="12.75" customHeight="1">
      <c r="A627" s="6">
        <v>38097</v>
      </c>
      <c r="B627" s="1">
        <v>38.8</v>
      </c>
      <c r="C627" s="5"/>
      <c r="D627" s="1" t="s">
        <v>14</v>
      </c>
      <c r="E627" s="12">
        <v>19</v>
      </c>
      <c r="F627" s="5">
        <v>13.6</v>
      </c>
      <c r="G627" s="5">
        <v>9.54</v>
      </c>
      <c r="I627" s="1">
        <v>0.1</v>
      </c>
      <c r="J627" s="5">
        <v>50</v>
      </c>
      <c r="K627" s="5">
        <v>1010</v>
      </c>
      <c r="L627" s="1">
        <v>1670</v>
      </c>
      <c r="M627" s="5">
        <v>181</v>
      </c>
      <c r="N627" s="5">
        <v>262</v>
      </c>
      <c r="O627" s="5">
        <v>187</v>
      </c>
      <c r="P627" s="5">
        <v>298</v>
      </c>
      <c r="Q627" s="5">
        <v>1.6</v>
      </c>
      <c r="R627" s="5"/>
      <c r="S627" s="5"/>
      <c r="T627" s="5">
        <v>948</v>
      </c>
      <c r="U627" s="5"/>
      <c r="V627" s="5">
        <v>0.3</v>
      </c>
      <c r="W627" s="5">
        <v>0.65</v>
      </c>
      <c r="X627" s="1" t="s">
        <v>42</v>
      </c>
      <c r="Y627" s="5">
        <v>0.3</v>
      </c>
      <c r="Z627" s="5">
        <v>0.09</v>
      </c>
      <c r="AA627" s="5">
        <v>6</v>
      </c>
      <c r="AB627" s="5">
        <v>4</v>
      </c>
      <c r="AC627" s="17">
        <v>79.7</v>
      </c>
      <c r="AD627" s="29">
        <v>21.8</v>
      </c>
      <c r="AE627" s="17">
        <v>8.7</v>
      </c>
      <c r="AF627" s="17">
        <v>191</v>
      </c>
      <c r="AG627" s="1">
        <v>0.89</v>
      </c>
      <c r="AH627" s="17">
        <v>11.6</v>
      </c>
    </row>
    <row r="628" spans="1:34" ht="12.75" customHeight="1">
      <c r="A628" s="14">
        <v>38124</v>
      </c>
      <c r="B628" s="1">
        <v>8.8</v>
      </c>
      <c r="C628" s="5"/>
      <c r="D628" s="1" t="s">
        <v>14</v>
      </c>
      <c r="E628" s="12"/>
      <c r="F628" s="5">
        <v>22.3</v>
      </c>
      <c r="G628" s="5">
        <v>9.8</v>
      </c>
      <c r="I628" s="1">
        <v>0.54</v>
      </c>
      <c r="J628" s="5"/>
      <c r="K628" s="5">
        <v>280</v>
      </c>
      <c r="L628" s="1">
        <v>4360</v>
      </c>
      <c r="M628" s="5">
        <v>736</v>
      </c>
      <c r="N628" s="5">
        <v>809</v>
      </c>
      <c r="O628" s="5">
        <v>284</v>
      </c>
      <c r="P628" s="5"/>
      <c r="Q628" s="5"/>
      <c r="R628" s="5"/>
      <c r="S628" s="5"/>
      <c r="T628" s="5">
        <v>2730</v>
      </c>
      <c r="U628" s="5">
        <v>7</v>
      </c>
      <c r="V628" s="5">
        <v>0.47</v>
      </c>
      <c r="W628" s="5">
        <v>0.37</v>
      </c>
      <c r="X628" s="1">
        <v>2.09</v>
      </c>
      <c r="Y628" s="5">
        <v>1.63</v>
      </c>
      <c r="Z628" s="5">
        <v>1.55</v>
      </c>
      <c r="AA628" s="5">
        <v>11.4</v>
      </c>
      <c r="AB628" s="5" t="s">
        <v>49</v>
      </c>
      <c r="AC628" s="17"/>
      <c r="AD628" s="29"/>
      <c r="AE628" s="17"/>
      <c r="AF628" s="17"/>
      <c r="AG628" s="1">
        <v>0.97</v>
      </c>
      <c r="AH628" s="17"/>
    </row>
    <row r="629" spans="1:34" ht="12.75">
      <c r="A629" s="13">
        <v>38125</v>
      </c>
      <c r="C629" s="5">
        <v>0.15</v>
      </c>
      <c r="D629" s="1" t="s">
        <v>14</v>
      </c>
      <c r="E629" s="12">
        <v>22</v>
      </c>
      <c r="F629" s="5">
        <v>18.25</v>
      </c>
      <c r="G629" s="5">
        <v>15.07</v>
      </c>
      <c r="I629" s="1" t="s">
        <v>52</v>
      </c>
      <c r="J629" s="5">
        <v>650</v>
      </c>
      <c r="K629" s="5">
        <v>243</v>
      </c>
      <c r="L629" s="1">
        <v>4185</v>
      </c>
      <c r="M629" s="5">
        <v>838</v>
      </c>
      <c r="N629" s="5">
        <v>982</v>
      </c>
      <c r="O629" s="5">
        <v>283</v>
      </c>
      <c r="P629" s="5">
        <v>645</v>
      </c>
      <c r="Q629" s="5">
        <v>3.1</v>
      </c>
      <c r="R629" s="5">
        <v>43</v>
      </c>
      <c r="S629" s="5">
        <v>9</v>
      </c>
      <c r="T629" s="5">
        <v>3080</v>
      </c>
      <c r="U629" s="5"/>
      <c r="V629" s="5">
        <v>0.55</v>
      </c>
      <c r="W629" s="5">
        <v>0.83</v>
      </c>
      <c r="X629" s="5" t="s">
        <v>42</v>
      </c>
      <c r="Y629" s="5">
        <v>2.2</v>
      </c>
      <c r="Z629" s="5">
        <v>1.77</v>
      </c>
      <c r="AA629" s="5" t="s">
        <v>42</v>
      </c>
      <c r="AB629" s="5">
        <v>2.5</v>
      </c>
      <c r="AD629" s="11"/>
      <c r="AE629" s="1">
        <v>12.6</v>
      </c>
      <c r="AG629" s="1">
        <v>1.21</v>
      </c>
      <c r="AH629" s="1">
        <v>49.8</v>
      </c>
    </row>
    <row r="630" spans="1:34" ht="12.75">
      <c r="A630" s="24">
        <v>38153</v>
      </c>
      <c r="B630" s="1">
        <v>575</v>
      </c>
      <c r="C630" s="5">
        <v>2</v>
      </c>
      <c r="D630" s="1" t="s">
        <v>14</v>
      </c>
      <c r="E630" s="11">
        <v>19.3</v>
      </c>
      <c r="F630" s="5">
        <v>22.6</v>
      </c>
      <c r="G630" s="5">
        <v>7.52</v>
      </c>
      <c r="J630" s="5">
        <v>220</v>
      </c>
      <c r="K630" s="5">
        <v>110</v>
      </c>
      <c r="L630" s="1">
        <v>1339</v>
      </c>
      <c r="M630" s="5">
        <v>130</v>
      </c>
      <c r="N630" s="5">
        <v>198</v>
      </c>
      <c r="O630" s="5">
        <v>197</v>
      </c>
      <c r="P630" s="5">
        <v>297</v>
      </c>
      <c r="Q630" s="5">
        <v>3.3</v>
      </c>
      <c r="R630" s="5"/>
      <c r="S630" s="5"/>
      <c r="T630" s="5">
        <v>730</v>
      </c>
      <c r="U630" s="5"/>
      <c r="V630" s="5">
        <v>0.25</v>
      </c>
      <c r="W630" s="5">
        <v>0.1</v>
      </c>
      <c r="X630" s="5" t="s">
        <v>42</v>
      </c>
      <c r="Y630" s="5">
        <v>0.2</v>
      </c>
      <c r="Z630" s="5"/>
      <c r="AA630" s="5">
        <v>25</v>
      </c>
      <c r="AB630" s="5">
        <v>4</v>
      </c>
      <c r="AC630" s="1">
        <v>77.1</v>
      </c>
      <c r="AD630" s="11">
        <v>18.6</v>
      </c>
      <c r="AG630" s="1">
        <v>0.83</v>
      </c>
      <c r="AH630" s="1">
        <v>18.5</v>
      </c>
    </row>
    <row r="631" spans="1:30" ht="12.75">
      <c r="A631" s="24">
        <v>38160</v>
      </c>
      <c r="C631" s="5"/>
      <c r="D631" s="1">
        <v>4</v>
      </c>
      <c r="E631" s="12">
        <v>23</v>
      </c>
      <c r="F631" s="5">
        <v>22.1</v>
      </c>
      <c r="G631" s="5">
        <v>7.55</v>
      </c>
      <c r="H631" s="1">
        <v>8.41</v>
      </c>
      <c r="J631" s="5"/>
      <c r="K631" s="5"/>
      <c r="L631" s="1">
        <v>1124</v>
      </c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D631" s="11"/>
    </row>
    <row r="632" spans="1:33" ht="12.75">
      <c r="A632" s="24">
        <v>38168</v>
      </c>
      <c r="C632" s="5"/>
      <c r="E632" s="12"/>
      <c r="F632" s="5"/>
      <c r="G632" s="5"/>
      <c r="J632" s="5"/>
      <c r="K632" s="5"/>
      <c r="M632" s="5">
        <v>97</v>
      </c>
      <c r="N632" s="5">
        <v>168</v>
      </c>
      <c r="O632" s="5">
        <v>220</v>
      </c>
      <c r="P632" s="5"/>
      <c r="Q632" s="5"/>
      <c r="R632" s="5">
        <v>692</v>
      </c>
      <c r="S632" s="5">
        <v>78</v>
      </c>
      <c r="T632" s="5">
        <v>590</v>
      </c>
      <c r="U632" s="5">
        <v>4</v>
      </c>
      <c r="V632" s="5">
        <v>0.06</v>
      </c>
      <c r="W632" s="5"/>
      <c r="X632" s="5">
        <v>2.08</v>
      </c>
      <c r="Y632" s="5">
        <v>0.79</v>
      </c>
      <c r="Z632" s="5">
        <v>0.06</v>
      </c>
      <c r="AA632" s="5" t="s">
        <v>51</v>
      </c>
      <c r="AB632" s="5" t="s">
        <v>49</v>
      </c>
      <c r="AD632" s="11"/>
      <c r="AG632" s="1">
        <v>0.66</v>
      </c>
    </row>
    <row r="633" spans="1:30" ht="12.75">
      <c r="A633" s="24">
        <v>38174</v>
      </c>
      <c r="C633" s="5"/>
      <c r="D633" s="1" t="s">
        <v>14</v>
      </c>
      <c r="E633" s="12">
        <v>24</v>
      </c>
      <c r="F633" s="5">
        <v>24</v>
      </c>
      <c r="G633" s="5">
        <v>6.49</v>
      </c>
      <c r="H633" s="1">
        <v>8.47</v>
      </c>
      <c r="J633" s="5"/>
      <c r="K633" s="5"/>
      <c r="L633" s="1">
        <v>1083</v>
      </c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D633" s="11"/>
    </row>
    <row r="634" spans="1:34" ht="12.75" customHeight="1">
      <c r="A634" s="6">
        <v>38188</v>
      </c>
      <c r="B634" s="17">
        <v>825</v>
      </c>
      <c r="C634" s="5"/>
      <c r="E634" s="29">
        <v>24.6</v>
      </c>
      <c r="F634" s="5">
        <v>27</v>
      </c>
      <c r="G634" s="5">
        <v>5.95</v>
      </c>
      <c r="H634" s="17"/>
      <c r="J634" s="5">
        <v>670</v>
      </c>
      <c r="K634" s="5">
        <v>68</v>
      </c>
      <c r="L634" s="17">
        <v>1159</v>
      </c>
      <c r="M634" s="5">
        <v>50</v>
      </c>
      <c r="N634" s="5">
        <v>90.7</v>
      </c>
      <c r="O634" s="5">
        <v>177</v>
      </c>
      <c r="P634" s="5">
        <v>249</v>
      </c>
      <c r="Q634" s="5">
        <v>2.3</v>
      </c>
      <c r="R634" s="5"/>
      <c r="S634" s="5"/>
      <c r="T634" s="5">
        <v>620</v>
      </c>
      <c r="U634" s="5"/>
      <c r="V634" s="5">
        <v>0.02</v>
      </c>
      <c r="W634" s="5" t="s">
        <v>45</v>
      </c>
      <c r="X634" s="1" t="s">
        <v>42</v>
      </c>
      <c r="Y634" s="5" t="s">
        <v>44</v>
      </c>
      <c r="Z634" s="5" t="s">
        <v>41</v>
      </c>
      <c r="AA634" s="5">
        <v>20</v>
      </c>
      <c r="AB634" s="5">
        <v>3</v>
      </c>
      <c r="AC634" s="17">
        <v>71</v>
      </c>
      <c r="AD634" s="29">
        <v>17</v>
      </c>
      <c r="AE634" s="17">
        <v>7.78</v>
      </c>
      <c r="AF634" s="17">
        <v>126</v>
      </c>
      <c r="AG634" s="1">
        <v>0.14</v>
      </c>
      <c r="AH634" s="17">
        <v>19.2</v>
      </c>
    </row>
    <row r="635" spans="1:34" ht="12.75" customHeight="1">
      <c r="A635" s="6">
        <v>38216</v>
      </c>
      <c r="B635" s="17">
        <v>847</v>
      </c>
      <c r="C635" s="5"/>
      <c r="D635" s="1" t="s">
        <v>15</v>
      </c>
      <c r="E635" s="29">
        <v>18.8</v>
      </c>
      <c r="F635" s="5">
        <v>22.9</v>
      </c>
      <c r="G635" s="5">
        <v>6.7</v>
      </c>
      <c r="H635" s="17"/>
      <c r="J635" s="5">
        <v>940</v>
      </c>
      <c r="K635" s="5">
        <v>123</v>
      </c>
      <c r="L635" s="17">
        <v>1035</v>
      </c>
      <c r="M635" s="5">
        <v>87.4</v>
      </c>
      <c r="N635" s="5">
        <v>152</v>
      </c>
      <c r="O635" s="5">
        <v>178</v>
      </c>
      <c r="P635" s="5">
        <v>261</v>
      </c>
      <c r="Q635" s="5">
        <v>5.6</v>
      </c>
      <c r="R635" s="5"/>
      <c r="S635" s="5"/>
      <c r="T635" s="5">
        <v>602</v>
      </c>
      <c r="U635" s="5"/>
      <c r="V635" s="5" t="s">
        <v>53</v>
      </c>
      <c r="W635" s="5">
        <v>0.37</v>
      </c>
      <c r="X635" s="1" t="s">
        <v>42</v>
      </c>
      <c r="Y635" s="5">
        <v>0.3</v>
      </c>
      <c r="Z635" s="5" t="s">
        <v>41</v>
      </c>
      <c r="AA635" s="5">
        <v>8.3</v>
      </c>
      <c r="AB635" s="5" t="s">
        <v>42</v>
      </c>
      <c r="AC635" s="17">
        <v>66.6</v>
      </c>
      <c r="AD635" s="29">
        <v>14.7</v>
      </c>
      <c r="AE635" s="17">
        <v>7.4</v>
      </c>
      <c r="AF635" s="17">
        <v>105</v>
      </c>
      <c r="AG635" s="17">
        <v>0.61</v>
      </c>
      <c r="AH635" s="17">
        <v>207</v>
      </c>
    </row>
    <row r="636" spans="1:34" ht="12.75" customHeight="1">
      <c r="A636" s="6">
        <v>38216</v>
      </c>
      <c r="B636" s="17"/>
      <c r="C636" s="5"/>
      <c r="D636" s="1">
        <v>1</v>
      </c>
      <c r="E636" s="12">
        <v>22</v>
      </c>
      <c r="F636" s="5">
        <v>22.94</v>
      </c>
      <c r="G636" s="5">
        <v>6.39</v>
      </c>
      <c r="H636" s="17">
        <v>8.38</v>
      </c>
      <c r="I636" s="1">
        <v>0.15</v>
      </c>
      <c r="J636" s="5"/>
      <c r="K636" s="5"/>
      <c r="L636" s="17">
        <v>830</v>
      </c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Y636" s="5"/>
      <c r="Z636" s="5"/>
      <c r="AA636" s="5"/>
      <c r="AB636" s="5"/>
      <c r="AC636" s="17"/>
      <c r="AD636" s="29"/>
      <c r="AE636" s="17"/>
      <c r="AF636" s="17"/>
      <c r="AG636" s="17"/>
      <c r="AH636" s="17"/>
    </row>
    <row r="637" spans="1:34" ht="12.75" customHeight="1">
      <c r="A637" s="6">
        <v>38251</v>
      </c>
      <c r="B637" s="17">
        <v>405</v>
      </c>
      <c r="C637" s="5">
        <v>1.3</v>
      </c>
      <c r="D637" s="17">
        <v>2</v>
      </c>
      <c r="E637" s="12">
        <v>18.1</v>
      </c>
      <c r="F637" s="5">
        <v>22</v>
      </c>
      <c r="G637" s="5">
        <v>7.4</v>
      </c>
      <c r="H637" s="17"/>
      <c r="I637" s="1">
        <v>0.13</v>
      </c>
      <c r="J637" s="5">
        <v>45</v>
      </c>
      <c r="K637" s="5"/>
      <c r="L637" s="17">
        <v>1422</v>
      </c>
      <c r="M637" s="5">
        <v>142</v>
      </c>
      <c r="N637" s="5">
        <v>210</v>
      </c>
      <c r="O637" s="5">
        <v>191</v>
      </c>
      <c r="P637" s="5">
        <v>278</v>
      </c>
      <c r="Q637" s="5" t="s">
        <v>54</v>
      </c>
      <c r="R637" s="5"/>
      <c r="S637" s="5"/>
      <c r="T637" s="5">
        <v>782</v>
      </c>
      <c r="U637" s="5"/>
      <c r="V637" s="5">
        <v>0.04</v>
      </c>
      <c r="W637" s="5" t="s">
        <v>43</v>
      </c>
      <c r="X637" s="1" t="s">
        <v>42</v>
      </c>
      <c r="Y637" s="5">
        <v>0.3</v>
      </c>
      <c r="Z637" s="5" t="s">
        <v>55</v>
      </c>
      <c r="AA637" s="5">
        <v>31</v>
      </c>
      <c r="AB637" s="5" t="s">
        <v>42</v>
      </c>
      <c r="AC637" s="17">
        <v>75.2</v>
      </c>
      <c r="AD637" s="29">
        <v>17.7</v>
      </c>
      <c r="AE637" s="17">
        <v>7.75</v>
      </c>
      <c r="AF637" s="17">
        <v>159</v>
      </c>
      <c r="AG637" s="17">
        <v>0.7</v>
      </c>
      <c r="AH637" s="17">
        <v>21.7</v>
      </c>
    </row>
    <row r="638" spans="1:34" ht="12.75" customHeight="1">
      <c r="A638" s="6">
        <v>38251</v>
      </c>
      <c r="B638" s="17"/>
      <c r="C638" s="5"/>
      <c r="D638" s="17">
        <v>2</v>
      </c>
      <c r="E638" s="17">
        <v>22</v>
      </c>
      <c r="F638" s="5">
        <v>21.78</v>
      </c>
      <c r="G638" s="5">
        <v>6.15</v>
      </c>
      <c r="H638" s="17">
        <v>8.56</v>
      </c>
      <c r="I638" s="1">
        <v>0.127</v>
      </c>
      <c r="J638" s="5"/>
      <c r="K638" s="5"/>
      <c r="L638" s="17">
        <v>1224</v>
      </c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Y638" s="5"/>
      <c r="Z638" s="5"/>
      <c r="AA638" s="5"/>
      <c r="AB638" s="5"/>
      <c r="AC638" s="17"/>
      <c r="AD638" s="29"/>
      <c r="AE638" s="17"/>
      <c r="AF638" s="17"/>
      <c r="AG638" s="17"/>
      <c r="AH638" s="17"/>
    </row>
    <row r="639" spans="1:34" ht="12.75" customHeight="1">
      <c r="A639" s="6">
        <v>38272</v>
      </c>
      <c r="B639" s="17"/>
      <c r="C639" s="5">
        <v>1</v>
      </c>
      <c r="D639" s="17">
        <v>1</v>
      </c>
      <c r="E639" s="17"/>
      <c r="F639" s="5">
        <v>18.04</v>
      </c>
      <c r="G639" s="5">
        <v>10.7</v>
      </c>
      <c r="H639" s="17">
        <v>8.6</v>
      </c>
      <c r="I639" s="1">
        <v>0.5</v>
      </c>
      <c r="J639" s="5"/>
      <c r="K639" s="5">
        <v>756</v>
      </c>
      <c r="L639" s="17">
        <v>1980</v>
      </c>
      <c r="M639" s="5">
        <v>297</v>
      </c>
      <c r="N639" s="5">
        <v>370</v>
      </c>
      <c r="O639" s="5">
        <v>206</v>
      </c>
      <c r="P639" s="5"/>
      <c r="Q639" s="5"/>
      <c r="R639" s="5">
        <v>226</v>
      </c>
      <c r="S639" s="5">
        <v>20</v>
      </c>
      <c r="T639" s="5">
        <v>1250</v>
      </c>
      <c r="U639" s="5">
        <v>5</v>
      </c>
      <c r="V639" s="5" t="s">
        <v>41</v>
      </c>
      <c r="W639" s="5"/>
      <c r="X639" s="1">
        <v>1.84</v>
      </c>
      <c r="Y639" s="5">
        <v>0.4</v>
      </c>
      <c r="Z639" s="5" t="s">
        <v>40</v>
      </c>
      <c r="AA639" s="5">
        <v>146</v>
      </c>
      <c r="AB639" s="5">
        <v>19</v>
      </c>
      <c r="AC639" s="17"/>
      <c r="AD639" s="29"/>
      <c r="AE639" s="17"/>
      <c r="AF639" s="17"/>
      <c r="AG639" s="17">
        <v>0.73</v>
      </c>
      <c r="AH639" s="17"/>
    </row>
    <row r="640" spans="1:34" ht="12.75" customHeight="1">
      <c r="A640" s="6">
        <v>38279</v>
      </c>
      <c r="B640" s="17">
        <v>1412</v>
      </c>
      <c r="C640" s="5">
        <v>0.75</v>
      </c>
      <c r="D640" s="1" t="s">
        <v>14</v>
      </c>
      <c r="E640" s="21">
        <v>12.95</v>
      </c>
      <c r="F640" s="5">
        <v>15.21</v>
      </c>
      <c r="G640" s="5">
        <v>8</v>
      </c>
      <c r="H640" s="17"/>
      <c r="J640" s="5">
        <v>200</v>
      </c>
      <c r="K640" s="5">
        <v>261</v>
      </c>
      <c r="L640" s="17">
        <v>3180</v>
      </c>
      <c r="M640" s="5">
        <v>858</v>
      </c>
      <c r="N640" s="5">
        <v>456</v>
      </c>
      <c r="O640" s="5">
        <v>229</v>
      </c>
      <c r="P640" s="5">
        <v>428</v>
      </c>
      <c r="Q640" s="5">
        <v>3.1</v>
      </c>
      <c r="R640" s="5"/>
      <c r="S640" s="5"/>
      <c r="T640" s="5">
        <v>1770</v>
      </c>
      <c r="U640" s="5"/>
      <c r="V640" s="5">
        <v>0.5</v>
      </c>
      <c r="W640" s="5">
        <v>0.21</v>
      </c>
      <c r="X640" s="1" t="s">
        <v>42</v>
      </c>
      <c r="Y640" s="5">
        <v>0.3</v>
      </c>
      <c r="Z640" s="5">
        <v>0.11</v>
      </c>
      <c r="AA640" s="5">
        <v>27</v>
      </c>
      <c r="AB640" s="5" t="s">
        <v>42</v>
      </c>
      <c r="AC640" s="17">
        <v>128</v>
      </c>
      <c r="AD640" s="29">
        <v>33.8</v>
      </c>
      <c r="AE640" s="17">
        <v>11</v>
      </c>
      <c r="AF640" s="17">
        <v>442</v>
      </c>
      <c r="AG640" s="1">
        <v>0.82</v>
      </c>
      <c r="AH640" s="17">
        <v>31.4</v>
      </c>
    </row>
    <row r="641" spans="1:34" ht="12.75" customHeight="1">
      <c r="A641" s="6">
        <v>38286</v>
      </c>
      <c r="B641" s="17"/>
      <c r="C641" s="5"/>
      <c r="D641" s="1">
        <v>1</v>
      </c>
      <c r="E641" s="5">
        <v>19</v>
      </c>
      <c r="F641" s="5">
        <v>16.57</v>
      </c>
      <c r="G641" s="5">
        <v>6.28</v>
      </c>
      <c r="H641" s="17">
        <v>8</v>
      </c>
      <c r="I641" s="1" t="s">
        <v>76</v>
      </c>
      <c r="J641" s="5"/>
      <c r="K641" s="5"/>
      <c r="L641" s="17">
        <v>3760</v>
      </c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Y641" s="5"/>
      <c r="Z641" s="5"/>
      <c r="AA641" s="5"/>
      <c r="AB641" s="5"/>
      <c r="AC641" s="17"/>
      <c r="AD641" s="29"/>
      <c r="AE641" s="17"/>
      <c r="AF641" s="17"/>
      <c r="AH641" s="17"/>
    </row>
    <row r="642" spans="1:34" ht="12.75" customHeight="1">
      <c r="A642" s="6">
        <v>38308</v>
      </c>
      <c r="B642" s="4">
        <v>12.6</v>
      </c>
      <c r="C642" s="5"/>
      <c r="D642" s="4">
        <v>1</v>
      </c>
      <c r="E642" s="4">
        <v>16.78</v>
      </c>
      <c r="F642" s="4">
        <v>11.76</v>
      </c>
      <c r="G642" s="4">
        <v>10.12</v>
      </c>
      <c r="H642" s="4"/>
      <c r="J642" s="4">
        <v>820</v>
      </c>
      <c r="K642" s="4">
        <v>1730</v>
      </c>
      <c r="L642" s="4">
        <v>3800</v>
      </c>
      <c r="M642" s="4">
        <v>473</v>
      </c>
      <c r="N642" s="4">
        <v>677</v>
      </c>
      <c r="O642" s="4">
        <v>294</v>
      </c>
      <c r="P642" s="4">
        <v>482</v>
      </c>
      <c r="Q642" s="5">
        <v>3.8</v>
      </c>
      <c r="R642" s="5"/>
      <c r="S642" s="5"/>
      <c r="T642" s="4">
        <v>1970</v>
      </c>
      <c r="U642" s="5"/>
      <c r="V642" s="4">
        <v>0.22</v>
      </c>
      <c r="W642" s="5">
        <v>0.73</v>
      </c>
      <c r="X642" s="1" t="s">
        <v>42</v>
      </c>
      <c r="Y642" s="4">
        <v>0.8</v>
      </c>
      <c r="Z642" s="4">
        <v>0.33</v>
      </c>
      <c r="AA642" s="4">
        <v>13</v>
      </c>
      <c r="AB642" s="5" t="s">
        <v>42</v>
      </c>
      <c r="AC642" s="4">
        <v>129</v>
      </c>
      <c r="AD642" s="31">
        <v>35.4</v>
      </c>
      <c r="AE642" s="4">
        <v>9.46</v>
      </c>
      <c r="AF642" s="4">
        <v>529</v>
      </c>
      <c r="AG642" s="1">
        <v>0.96</v>
      </c>
      <c r="AH642" s="4">
        <v>39.2</v>
      </c>
    </row>
    <row r="643" spans="1:34" ht="12.75" customHeight="1">
      <c r="A643" s="6">
        <v>38314</v>
      </c>
      <c r="B643" s="5"/>
      <c r="C643" s="5"/>
      <c r="D643" s="5">
        <v>1</v>
      </c>
      <c r="E643" s="5"/>
      <c r="F643" s="5"/>
      <c r="G643" s="5"/>
      <c r="I643" s="1" t="s">
        <v>76</v>
      </c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Y643" s="5"/>
      <c r="Z643" s="5"/>
      <c r="AA643" s="5"/>
      <c r="AB643" s="5"/>
      <c r="AC643" s="5"/>
      <c r="AD643" s="30"/>
      <c r="AE643" s="5"/>
      <c r="AF643" s="5"/>
      <c r="AH643" s="5"/>
    </row>
    <row r="644" spans="1:34" ht="12.75" customHeight="1">
      <c r="A644" s="6">
        <v>38336</v>
      </c>
      <c r="B644" s="17">
        <v>353</v>
      </c>
      <c r="C644" s="5">
        <v>0.5</v>
      </c>
      <c r="D644" s="17" t="s">
        <v>14</v>
      </c>
      <c r="E644" s="29">
        <v>8.4</v>
      </c>
      <c r="F644" s="5">
        <v>9.25</v>
      </c>
      <c r="G644" s="5">
        <v>13.1</v>
      </c>
      <c r="H644" s="17"/>
      <c r="J644" s="5">
        <v>220</v>
      </c>
      <c r="K644" s="5">
        <v>260</v>
      </c>
      <c r="L644" s="17">
        <v>4600</v>
      </c>
      <c r="M644" s="5">
        <v>623</v>
      </c>
      <c r="N644" s="5">
        <v>779</v>
      </c>
      <c r="O644" s="5">
        <v>301</v>
      </c>
      <c r="P644" s="5">
        <v>529</v>
      </c>
      <c r="Q644" s="5">
        <v>4.9</v>
      </c>
      <c r="R644" s="5"/>
      <c r="S644" s="5"/>
      <c r="T644" s="5">
        <v>1330</v>
      </c>
      <c r="U644" s="5"/>
      <c r="V644" s="5">
        <v>0.1</v>
      </c>
      <c r="W644" s="5">
        <v>1.22</v>
      </c>
      <c r="X644" s="1" t="s">
        <v>42</v>
      </c>
      <c r="Y644" s="5">
        <v>1.6</v>
      </c>
      <c r="Z644" s="5">
        <v>1.03</v>
      </c>
      <c r="AA644" s="5">
        <v>8</v>
      </c>
      <c r="AB644" s="5">
        <v>2</v>
      </c>
      <c r="AC644" s="17">
        <v>142</v>
      </c>
      <c r="AD644" s="29">
        <v>40.6</v>
      </c>
      <c r="AE644" s="17">
        <v>10.3</v>
      </c>
      <c r="AF644" s="17">
        <v>690</v>
      </c>
      <c r="AG644" s="17">
        <v>1.04</v>
      </c>
      <c r="AH644" s="17">
        <v>39.7</v>
      </c>
    </row>
    <row r="645" spans="1:34" ht="12.75" customHeight="1">
      <c r="A645" s="6">
        <v>38370</v>
      </c>
      <c r="B645" s="4">
        <v>15</v>
      </c>
      <c r="C645" s="4">
        <v>0.5</v>
      </c>
      <c r="D645" s="17" t="s">
        <v>14</v>
      </c>
      <c r="E645" s="4">
        <v>8.88</v>
      </c>
      <c r="F645" s="4">
        <v>10.68</v>
      </c>
      <c r="G645" s="4">
        <v>13.45</v>
      </c>
      <c r="H645" s="4"/>
      <c r="J645" s="4">
        <v>160</v>
      </c>
      <c r="K645" s="4">
        <v>147</v>
      </c>
      <c r="L645" s="4">
        <v>4260</v>
      </c>
      <c r="M645" s="4">
        <v>614</v>
      </c>
      <c r="N645" s="4">
        <v>841</v>
      </c>
      <c r="O645" s="4">
        <v>300</v>
      </c>
      <c r="P645" s="4">
        <v>556</v>
      </c>
      <c r="Q645" s="5">
        <v>3.4</v>
      </c>
      <c r="R645" s="5"/>
      <c r="S645" s="5"/>
      <c r="T645" s="4">
        <v>2510</v>
      </c>
      <c r="U645" s="5"/>
      <c r="V645" s="4">
        <v>0.1</v>
      </c>
      <c r="W645" s="4">
        <v>0.58</v>
      </c>
      <c r="X645" s="1" t="s">
        <v>42</v>
      </c>
      <c r="Y645" s="4">
        <v>0.6</v>
      </c>
      <c r="Z645" s="4">
        <v>0.33</v>
      </c>
      <c r="AA645" s="4">
        <v>16</v>
      </c>
      <c r="AB645" s="4">
        <v>2</v>
      </c>
      <c r="AC645" s="4">
        <v>173</v>
      </c>
      <c r="AD645" s="31">
        <v>43.3</v>
      </c>
      <c r="AE645" s="4">
        <v>11.4</v>
      </c>
      <c r="AF645" s="4">
        <v>713</v>
      </c>
      <c r="AG645" s="1">
        <v>1.12</v>
      </c>
      <c r="AH645" s="4">
        <v>42.1</v>
      </c>
    </row>
    <row r="646" spans="1:34" ht="12.75" customHeight="1">
      <c r="A646" s="6">
        <v>38377</v>
      </c>
      <c r="B646" s="4"/>
      <c r="C646" s="4"/>
      <c r="D646" s="17" t="s">
        <v>14</v>
      </c>
      <c r="E646" s="4">
        <v>10</v>
      </c>
      <c r="F646" s="4">
        <v>11.3</v>
      </c>
      <c r="G646" s="4">
        <v>9.9</v>
      </c>
      <c r="H646" s="4">
        <v>8.2</v>
      </c>
      <c r="J646" s="4"/>
      <c r="K646" s="4"/>
      <c r="L646" s="4">
        <v>3090</v>
      </c>
      <c r="M646" s="4"/>
      <c r="N646" s="4"/>
      <c r="O646" s="4"/>
      <c r="P646" s="4"/>
      <c r="Q646" s="5"/>
      <c r="R646" s="5"/>
      <c r="S646" s="5"/>
      <c r="T646" s="4"/>
      <c r="U646" s="5"/>
      <c r="V646" s="4"/>
      <c r="W646" s="4"/>
      <c r="Y646" s="4"/>
      <c r="Z646" s="4"/>
      <c r="AA646" s="4"/>
      <c r="AB646" s="4"/>
      <c r="AC646" s="4"/>
      <c r="AD646" s="31"/>
      <c r="AE646" s="4"/>
      <c r="AF646" s="4"/>
      <c r="AH646" s="4"/>
    </row>
    <row r="647" spans="1:34" ht="12.75" customHeight="1">
      <c r="A647" s="6">
        <v>38405</v>
      </c>
      <c r="B647" s="4">
        <v>14</v>
      </c>
      <c r="C647" s="4">
        <v>0.75</v>
      </c>
      <c r="D647" s="1" t="s">
        <v>14</v>
      </c>
      <c r="E647" s="4">
        <v>16</v>
      </c>
      <c r="F647" s="4">
        <v>14.1</v>
      </c>
      <c r="G647" s="4">
        <v>12.73</v>
      </c>
      <c r="H647" s="4"/>
      <c r="J647" s="4">
        <v>480</v>
      </c>
      <c r="K647" s="4">
        <v>299</v>
      </c>
      <c r="L647" s="4">
        <v>4440</v>
      </c>
      <c r="M647" s="4">
        <v>609</v>
      </c>
      <c r="N647" s="4">
        <v>760</v>
      </c>
      <c r="O647" s="4">
        <v>302</v>
      </c>
      <c r="P647" s="4">
        <v>526</v>
      </c>
      <c r="Q647" s="5">
        <v>7</v>
      </c>
      <c r="R647" s="5"/>
      <c r="S647" s="5"/>
      <c r="T647" s="4">
        <v>2390</v>
      </c>
      <c r="U647" s="5"/>
      <c r="V647" s="4">
        <v>0.08</v>
      </c>
      <c r="W647" s="4">
        <v>0.62</v>
      </c>
      <c r="X647" s="1" t="s">
        <v>42</v>
      </c>
      <c r="Y647" s="4">
        <v>1</v>
      </c>
      <c r="Z647" s="4">
        <v>0.64</v>
      </c>
      <c r="AA647" s="4">
        <v>35</v>
      </c>
      <c r="AB647" s="4" t="s">
        <v>42</v>
      </c>
      <c r="AC647" s="4">
        <v>165</v>
      </c>
      <c r="AD647" s="31">
        <v>41.4</v>
      </c>
      <c r="AE647" s="4">
        <v>9.92</v>
      </c>
      <c r="AF647" s="4">
        <v>667</v>
      </c>
      <c r="AG647" s="4">
        <v>0.93</v>
      </c>
      <c r="AH647" s="4">
        <v>38</v>
      </c>
    </row>
    <row r="648" spans="1:34" ht="12.75" customHeight="1">
      <c r="A648" s="6">
        <v>38411</v>
      </c>
      <c r="B648" s="4">
        <v>20.5</v>
      </c>
      <c r="C648" s="4">
        <v>0.89</v>
      </c>
      <c r="D648" s="1">
        <v>1</v>
      </c>
      <c r="E648" s="4"/>
      <c r="F648" s="4">
        <v>16.8</v>
      </c>
      <c r="G648" s="4">
        <v>8.4</v>
      </c>
      <c r="H648" s="4">
        <v>7.7</v>
      </c>
      <c r="I648" s="1">
        <v>0.11</v>
      </c>
      <c r="J648" s="4"/>
      <c r="K648" s="4">
        <v>689</v>
      </c>
      <c r="L648" s="4">
        <v>4880</v>
      </c>
      <c r="M648" s="4">
        <v>862</v>
      </c>
      <c r="N648" s="4">
        <v>1030</v>
      </c>
      <c r="O648" s="4">
        <v>278</v>
      </c>
      <c r="P648" s="4"/>
      <c r="Q648" s="5"/>
      <c r="R648" s="5">
        <v>59</v>
      </c>
      <c r="S648" s="5">
        <v>10</v>
      </c>
      <c r="T648" s="4">
        <v>3090</v>
      </c>
      <c r="U648" s="5">
        <v>6</v>
      </c>
      <c r="V648" s="4">
        <v>0.21</v>
      </c>
      <c r="W648" s="4"/>
      <c r="X648" s="1">
        <v>1.88</v>
      </c>
      <c r="Y648" s="4">
        <v>0.45</v>
      </c>
      <c r="Z648" s="4">
        <v>0.14</v>
      </c>
      <c r="AA648" s="4">
        <v>67</v>
      </c>
      <c r="AB648" s="4">
        <v>5.64</v>
      </c>
      <c r="AC648" s="4"/>
      <c r="AD648" s="31"/>
      <c r="AE648" s="4"/>
      <c r="AF648" s="4"/>
      <c r="AG648" s="4">
        <v>1.15</v>
      </c>
      <c r="AH648" s="4"/>
    </row>
    <row r="649" spans="1:34" ht="12.75" customHeight="1">
      <c r="A649" s="6">
        <v>38426</v>
      </c>
      <c r="B649" s="4">
        <v>400</v>
      </c>
      <c r="C649" s="4">
        <v>1.5</v>
      </c>
      <c r="D649" s="4">
        <v>1</v>
      </c>
      <c r="E649" s="4">
        <v>6.41</v>
      </c>
      <c r="F649" s="4">
        <v>11.3</v>
      </c>
      <c r="G649" s="4">
        <v>10.2</v>
      </c>
      <c r="H649" s="4"/>
      <c r="J649" s="4">
        <v>220</v>
      </c>
      <c r="K649" s="4"/>
      <c r="L649" s="4">
        <v>1670</v>
      </c>
      <c r="M649" s="4">
        <v>208</v>
      </c>
      <c r="N649" s="4">
        <v>212</v>
      </c>
      <c r="O649" s="4">
        <v>263</v>
      </c>
      <c r="P649" s="4">
        <v>389</v>
      </c>
      <c r="Q649" s="5">
        <v>16</v>
      </c>
      <c r="R649" s="5"/>
      <c r="S649" s="5"/>
      <c r="T649" s="4">
        <v>904</v>
      </c>
      <c r="U649" s="5"/>
      <c r="V649" s="4">
        <v>0.15</v>
      </c>
      <c r="W649" s="4">
        <v>0.54</v>
      </c>
      <c r="X649" s="1" t="s">
        <v>42</v>
      </c>
      <c r="Y649" s="4">
        <v>0.6</v>
      </c>
      <c r="Z649" s="4" t="s">
        <v>55</v>
      </c>
      <c r="AA649" s="4">
        <v>15</v>
      </c>
      <c r="AB649" s="4" t="s">
        <v>42</v>
      </c>
      <c r="AC649" s="4">
        <v>94.4</v>
      </c>
      <c r="AD649" s="31">
        <v>21.4</v>
      </c>
      <c r="AE649" s="4">
        <v>10.5</v>
      </c>
      <c r="AF649" s="4">
        <v>202</v>
      </c>
      <c r="AG649" s="4">
        <v>0.81</v>
      </c>
      <c r="AH649" s="4">
        <v>14.8</v>
      </c>
    </row>
    <row r="650" spans="1:34" ht="12.75" customHeight="1">
      <c r="A650" s="6">
        <v>38461</v>
      </c>
      <c r="B650" s="4">
        <v>660</v>
      </c>
      <c r="C650" s="4">
        <v>1.1</v>
      </c>
      <c r="D650" s="17" t="s">
        <v>14</v>
      </c>
      <c r="E650" s="4">
        <v>14.04</v>
      </c>
      <c r="F650" s="4">
        <v>16.8</v>
      </c>
      <c r="G650" s="4">
        <v>9.3</v>
      </c>
      <c r="H650" s="4"/>
      <c r="J650" s="4">
        <v>230</v>
      </c>
      <c r="K650" s="4">
        <v>113</v>
      </c>
      <c r="L650" s="4">
        <v>2550</v>
      </c>
      <c r="M650" s="4">
        <v>112</v>
      </c>
      <c r="N650" s="4">
        <v>188</v>
      </c>
      <c r="O650" s="4">
        <v>213</v>
      </c>
      <c r="P650" s="5">
        <v>307</v>
      </c>
      <c r="Q650" s="5" t="s">
        <v>15</v>
      </c>
      <c r="R650" s="5"/>
      <c r="S650" s="5"/>
      <c r="T650" s="4">
        <v>624</v>
      </c>
      <c r="U650" s="5"/>
      <c r="V650" s="4">
        <v>0.05</v>
      </c>
      <c r="W650" s="4">
        <v>0.27</v>
      </c>
      <c r="X650" s="5">
        <v>3.5</v>
      </c>
      <c r="Y650" s="5">
        <v>0.3</v>
      </c>
      <c r="Z650" s="4">
        <v>0.05</v>
      </c>
      <c r="AA650" s="4">
        <v>4</v>
      </c>
      <c r="AB650" s="4">
        <v>4</v>
      </c>
      <c r="AC650" s="4">
        <v>69.2</v>
      </c>
      <c r="AD650" s="31">
        <v>15.8</v>
      </c>
      <c r="AE650" s="4">
        <v>6.81</v>
      </c>
      <c r="AF650" s="4">
        <v>128</v>
      </c>
      <c r="AG650" s="1">
        <v>0.69</v>
      </c>
      <c r="AH650" s="4">
        <v>16.8</v>
      </c>
    </row>
    <row r="651" spans="1:34" ht="12.75" customHeight="1">
      <c r="A651" s="6">
        <v>38469</v>
      </c>
      <c r="B651" s="4"/>
      <c r="C651" s="4"/>
      <c r="D651" s="17"/>
      <c r="E651" s="4">
        <v>15.5</v>
      </c>
      <c r="F651" s="4">
        <v>16.3</v>
      </c>
      <c r="G651" s="4">
        <v>9.5</v>
      </c>
      <c r="H651" s="4">
        <v>8.4</v>
      </c>
      <c r="J651" s="4"/>
      <c r="K651" s="4"/>
      <c r="L651" s="4">
        <v>917</v>
      </c>
      <c r="M651" s="4"/>
      <c r="N651" s="4"/>
      <c r="O651" s="4"/>
      <c r="P651" s="5"/>
      <c r="Q651" s="5"/>
      <c r="R651" s="5"/>
      <c r="S651" s="5"/>
      <c r="T651" s="4"/>
      <c r="U651" s="5"/>
      <c r="V651" s="4"/>
      <c r="W651" s="4"/>
      <c r="X651" s="5"/>
      <c r="Y651" s="5"/>
      <c r="Z651" s="4"/>
      <c r="AA651" s="4"/>
      <c r="AB651" s="5"/>
      <c r="AC651" s="4"/>
      <c r="AD651" s="31"/>
      <c r="AE651" s="4"/>
      <c r="AF651" s="4"/>
      <c r="AH651" s="4"/>
    </row>
    <row r="652" spans="1:34" ht="12.75" customHeight="1">
      <c r="A652" s="6">
        <v>38489</v>
      </c>
      <c r="B652" s="4"/>
      <c r="C652" s="4"/>
      <c r="D652" s="17">
        <v>3</v>
      </c>
      <c r="E652" s="4">
        <v>23</v>
      </c>
      <c r="F652" s="4">
        <v>20</v>
      </c>
      <c r="G652" s="4"/>
      <c r="H652" s="4">
        <v>7.9</v>
      </c>
      <c r="J652" s="4"/>
      <c r="K652" s="4"/>
      <c r="L652" s="4">
        <v>1100</v>
      </c>
      <c r="M652" s="4"/>
      <c r="N652" s="4"/>
      <c r="O652" s="4"/>
      <c r="P652" s="5"/>
      <c r="Q652" s="5"/>
      <c r="R652" s="5"/>
      <c r="S652" s="5"/>
      <c r="T652" s="4"/>
      <c r="U652" s="5"/>
      <c r="V652" s="4"/>
      <c r="W652" s="4"/>
      <c r="X652" s="5"/>
      <c r="Y652" s="5"/>
      <c r="Z652" s="4"/>
      <c r="AA652" s="4"/>
      <c r="AB652" s="5"/>
      <c r="AC652" s="4"/>
      <c r="AD652" s="31"/>
      <c r="AE652" s="4"/>
      <c r="AF652" s="4"/>
      <c r="AH652" s="4"/>
    </row>
    <row r="653" spans="1:34" ht="12.75" customHeight="1">
      <c r="A653" s="6">
        <v>38489</v>
      </c>
      <c r="B653" s="4">
        <v>510</v>
      </c>
      <c r="C653" s="4">
        <v>0.75</v>
      </c>
      <c r="D653" s="4">
        <v>2</v>
      </c>
      <c r="E653" s="4">
        <v>19.8</v>
      </c>
      <c r="F653" s="4">
        <v>20.2</v>
      </c>
      <c r="G653" s="4">
        <v>7.95</v>
      </c>
      <c r="H653" s="4"/>
      <c r="J653" s="4">
        <v>30</v>
      </c>
      <c r="K653" s="4">
        <v>54</v>
      </c>
      <c r="L653" s="4">
        <v>1256</v>
      </c>
      <c r="M653" s="4">
        <v>115</v>
      </c>
      <c r="N653" s="4">
        <v>190</v>
      </c>
      <c r="O653" s="4">
        <v>188</v>
      </c>
      <c r="P653" s="5">
        <v>270</v>
      </c>
      <c r="Q653" s="5" t="s">
        <v>42</v>
      </c>
      <c r="R653" s="5"/>
      <c r="S653" s="5"/>
      <c r="T653" s="4">
        <v>686</v>
      </c>
      <c r="U653" s="5"/>
      <c r="V653" s="4">
        <v>0.07</v>
      </c>
      <c r="W653" s="4">
        <v>0.3</v>
      </c>
      <c r="X653" s="1" t="s">
        <v>42</v>
      </c>
      <c r="Y653" s="4">
        <v>0.2</v>
      </c>
      <c r="Z653" s="4">
        <v>0.06</v>
      </c>
      <c r="AA653" s="4">
        <v>11</v>
      </c>
      <c r="AB653" s="5" t="s">
        <v>42</v>
      </c>
      <c r="AC653" s="4">
        <v>119</v>
      </c>
      <c r="AD653" s="31">
        <v>35.9</v>
      </c>
      <c r="AE653" s="4">
        <v>50.7</v>
      </c>
      <c r="AF653" s="4">
        <v>453</v>
      </c>
      <c r="AG653" s="4">
        <v>0.68</v>
      </c>
      <c r="AH653" s="4">
        <v>17</v>
      </c>
    </row>
    <row r="654" spans="1:34" ht="12.75" customHeight="1">
      <c r="A654" s="6">
        <v>38503</v>
      </c>
      <c r="B654" s="5">
        <v>918</v>
      </c>
      <c r="C654" s="4">
        <v>1.6</v>
      </c>
      <c r="D654" s="5">
        <v>1</v>
      </c>
      <c r="E654" s="4"/>
      <c r="F654" s="4">
        <v>24.59</v>
      </c>
      <c r="G654" s="4">
        <v>7</v>
      </c>
      <c r="H654" s="4">
        <v>8.03</v>
      </c>
      <c r="I654" s="1">
        <v>0.06</v>
      </c>
      <c r="J654" s="4"/>
      <c r="K654" s="4">
        <v>228.2</v>
      </c>
      <c r="L654" s="4">
        <v>1033</v>
      </c>
      <c r="M654" s="4">
        <v>109</v>
      </c>
      <c r="N654" s="4">
        <v>178</v>
      </c>
      <c r="O654" s="4">
        <v>208</v>
      </c>
      <c r="P654" s="5"/>
      <c r="Q654" s="5"/>
      <c r="R654" s="5">
        <v>226</v>
      </c>
      <c r="S654" s="5">
        <v>20</v>
      </c>
      <c r="T654" s="4">
        <v>712</v>
      </c>
      <c r="U654" s="5">
        <v>3</v>
      </c>
      <c r="V654" s="4" t="s">
        <v>41</v>
      </c>
      <c r="W654" s="4"/>
      <c r="X654" s="1">
        <v>0.92</v>
      </c>
      <c r="Y654" s="5">
        <v>0.4</v>
      </c>
      <c r="Z654" s="5">
        <v>0.26</v>
      </c>
      <c r="AA654" s="4">
        <v>27.2</v>
      </c>
      <c r="AB654" s="5" t="s">
        <v>49</v>
      </c>
      <c r="AC654" s="4"/>
      <c r="AD654" s="31"/>
      <c r="AE654" s="4"/>
      <c r="AF654" s="5"/>
      <c r="AG654" s="4">
        <v>0.62</v>
      </c>
      <c r="AH654" s="4"/>
    </row>
    <row r="655" spans="1:34" ht="12.75" customHeight="1">
      <c r="A655" s="6">
        <v>38518</v>
      </c>
      <c r="B655" s="4">
        <v>784</v>
      </c>
      <c r="C655" s="4">
        <v>1.65</v>
      </c>
      <c r="D655" s="5"/>
      <c r="E655" s="4"/>
      <c r="F655" s="4">
        <v>24.81</v>
      </c>
      <c r="G655" s="1">
        <v>7.53</v>
      </c>
      <c r="H655" s="4">
        <v>8.32</v>
      </c>
      <c r="I655" s="1">
        <v>0.08</v>
      </c>
      <c r="J655" s="4"/>
      <c r="K655" s="4">
        <v>68.3</v>
      </c>
      <c r="L655" s="4">
        <v>935</v>
      </c>
      <c r="M655" s="4">
        <v>94</v>
      </c>
      <c r="N655" s="4">
        <v>159</v>
      </c>
      <c r="O655" s="4">
        <v>196</v>
      </c>
      <c r="P655" s="5">
        <v>3</v>
      </c>
      <c r="Q655" s="5"/>
      <c r="R655" s="5">
        <v>172</v>
      </c>
      <c r="S655" s="5">
        <v>22</v>
      </c>
      <c r="T655" s="4">
        <v>630</v>
      </c>
      <c r="U655" s="5"/>
      <c r="V655" s="4" t="s">
        <v>41</v>
      </c>
      <c r="W655" s="4"/>
      <c r="X655" s="1">
        <v>0.97</v>
      </c>
      <c r="Y655" s="5"/>
      <c r="Z655" s="5">
        <v>0.19</v>
      </c>
      <c r="AA655" s="4">
        <v>10.7</v>
      </c>
      <c r="AB655" s="5">
        <v>9.88</v>
      </c>
      <c r="AC655" s="4"/>
      <c r="AD655" s="31"/>
      <c r="AE655" s="4"/>
      <c r="AF655" s="5"/>
      <c r="AG655" s="4">
        <v>0.61</v>
      </c>
      <c r="AH655" s="4"/>
    </row>
    <row r="656" spans="1:34" ht="12.75" customHeight="1">
      <c r="A656" s="6">
        <v>38524</v>
      </c>
      <c r="B656" s="5">
        <v>625</v>
      </c>
      <c r="C656" s="4">
        <v>1.1</v>
      </c>
      <c r="D656" s="5" t="s">
        <v>14</v>
      </c>
      <c r="E656" s="31">
        <v>22.8</v>
      </c>
      <c r="F656" s="4">
        <v>23.3</v>
      </c>
      <c r="G656" s="4">
        <v>7.27</v>
      </c>
      <c r="H656" s="4"/>
      <c r="J656" s="4">
        <v>90</v>
      </c>
      <c r="K656" s="4">
        <v>19</v>
      </c>
      <c r="L656" s="4">
        <v>1088</v>
      </c>
      <c r="M656" s="4">
        <v>91.7</v>
      </c>
      <c r="N656" s="4">
        <v>154</v>
      </c>
      <c r="O656" s="4">
        <v>193</v>
      </c>
      <c r="P656" s="5">
        <v>218</v>
      </c>
      <c r="Q656" s="5">
        <v>2.4</v>
      </c>
      <c r="R656" s="5"/>
      <c r="S656" s="5"/>
      <c r="T656" s="4">
        <v>576</v>
      </c>
      <c r="U656" s="5"/>
      <c r="V656" s="4">
        <v>0.12</v>
      </c>
      <c r="W656" s="4">
        <v>0.16</v>
      </c>
      <c r="X656" s="1" t="s">
        <v>42</v>
      </c>
      <c r="Y656" s="1" t="s">
        <v>44</v>
      </c>
      <c r="Z656" s="5" t="s">
        <v>56</v>
      </c>
      <c r="AA656" s="4">
        <v>30</v>
      </c>
      <c r="AB656" s="5" t="s">
        <v>42</v>
      </c>
      <c r="AC656" s="4">
        <v>79.3</v>
      </c>
      <c r="AD656" s="31">
        <v>15.4</v>
      </c>
      <c r="AE656" s="4">
        <v>6.92</v>
      </c>
      <c r="AF656" s="5">
        <v>114</v>
      </c>
      <c r="AG656" s="4">
        <v>0.64</v>
      </c>
      <c r="AH656" s="4">
        <v>18.4</v>
      </c>
    </row>
    <row r="657" spans="1:34" ht="12.75" customHeight="1">
      <c r="A657" s="14">
        <v>38552</v>
      </c>
      <c r="B657" s="4">
        <v>945</v>
      </c>
      <c r="C657" s="4">
        <v>1.5</v>
      </c>
      <c r="D657" s="5" t="s">
        <v>14</v>
      </c>
      <c r="E657" s="31">
        <v>22.5</v>
      </c>
      <c r="F657" s="4">
        <v>25.5</v>
      </c>
      <c r="G657" s="4">
        <v>6.04</v>
      </c>
      <c r="H657" s="4"/>
      <c r="J657" s="4">
        <v>180</v>
      </c>
      <c r="K657" s="4">
        <v>242</v>
      </c>
      <c r="L657" s="4">
        <v>862</v>
      </c>
      <c r="M657" s="4">
        <v>64.2</v>
      </c>
      <c r="N657" s="4">
        <v>121</v>
      </c>
      <c r="O657" s="4">
        <v>172</v>
      </c>
      <c r="P657" s="4">
        <v>194</v>
      </c>
      <c r="Q657" s="5">
        <v>1.8</v>
      </c>
      <c r="R657" s="5"/>
      <c r="S657" s="5"/>
      <c r="T657" s="4">
        <v>460</v>
      </c>
      <c r="U657" s="5"/>
      <c r="V657" s="4">
        <v>0.07</v>
      </c>
      <c r="W657" s="5">
        <v>0.15</v>
      </c>
      <c r="X657" s="1" t="s">
        <v>42</v>
      </c>
      <c r="Y657" s="4">
        <v>0.195</v>
      </c>
      <c r="Z657" s="5" t="s">
        <v>41</v>
      </c>
      <c r="AA657" s="4">
        <v>19</v>
      </c>
      <c r="AB657" s="4">
        <v>4</v>
      </c>
      <c r="AC657" s="4">
        <v>60.8</v>
      </c>
      <c r="AD657" s="31">
        <v>12.3</v>
      </c>
      <c r="AE657" s="4">
        <v>5.9</v>
      </c>
      <c r="AF657" s="4">
        <v>82.5</v>
      </c>
      <c r="AG657" s="4">
        <v>0.49</v>
      </c>
      <c r="AH657" s="4">
        <v>21.7</v>
      </c>
    </row>
    <row r="658" spans="1:34" ht="12.75" customHeight="1">
      <c r="A658" s="14">
        <v>38582</v>
      </c>
      <c r="B658" s="4">
        <v>675</v>
      </c>
      <c r="C658" s="4">
        <v>1.5</v>
      </c>
      <c r="D658" s="5" t="s">
        <v>15</v>
      </c>
      <c r="E658" s="31">
        <v>25.8</v>
      </c>
      <c r="F658" s="4">
        <v>26</v>
      </c>
      <c r="G658" s="4">
        <v>6.54</v>
      </c>
      <c r="H658" s="4"/>
      <c r="I658" s="17"/>
      <c r="J658" s="5">
        <v>180</v>
      </c>
      <c r="K658" s="4">
        <v>291</v>
      </c>
      <c r="L658" s="4">
        <v>941</v>
      </c>
      <c r="M658" s="4">
        <v>76.4</v>
      </c>
      <c r="N658" s="4">
        <v>134</v>
      </c>
      <c r="O658" s="4">
        <v>199</v>
      </c>
      <c r="P658" s="4">
        <v>261</v>
      </c>
      <c r="Q658" s="5" t="s">
        <v>42</v>
      </c>
      <c r="R658" s="5"/>
      <c r="S658" s="5"/>
      <c r="T658" s="4">
        <v>506</v>
      </c>
      <c r="U658" s="5"/>
      <c r="V658" s="4">
        <v>0.06</v>
      </c>
      <c r="W658" s="5">
        <v>0.31</v>
      </c>
      <c r="X658" s="1" t="s">
        <v>42</v>
      </c>
      <c r="Y658" s="4">
        <v>0.3</v>
      </c>
      <c r="Z658" s="4">
        <v>0.05</v>
      </c>
      <c r="AA658" s="4"/>
      <c r="AB658" s="5"/>
      <c r="AC658" s="4">
        <v>36.5</v>
      </c>
      <c r="AD658" s="31">
        <v>6.82</v>
      </c>
      <c r="AE658" s="4">
        <v>3.24</v>
      </c>
      <c r="AF658" s="4">
        <v>47.7</v>
      </c>
      <c r="AG658" s="4">
        <v>0.5</v>
      </c>
      <c r="AH658" s="4">
        <v>21.9</v>
      </c>
    </row>
    <row r="659" spans="1:34" ht="12.75" customHeight="1">
      <c r="A659" s="14">
        <v>38615</v>
      </c>
      <c r="B659" s="5">
        <v>450</v>
      </c>
      <c r="C659" s="5">
        <v>1.5</v>
      </c>
      <c r="D659" s="5" t="s">
        <v>14</v>
      </c>
      <c r="E659" s="30">
        <v>20.5</v>
      </c>
      <c r="F659" s="5">
        <v>22.9</v>
      </c>
      <c r="G659" s="5">
        <v>7.32</v>
      </c>
      <c r="H659" s="5"/>
      <c r="I659" s="17"/>
      <c r="J659" s="5">
        <v>760</v>
      </c>
      <c r="K659" s="5"/>
      <c r="L659" s="5">
        <v>968</v>
      </c>
      <c r="M659" s="5">
        <v>88.5</v>
      </c>
      <c r="N659" s="5">
        <v>157</v>
      </c>
      <c r="O659" s="5">
        <v>187</v>
      </c>
      <c r="P659" s="5">
        <v>262</v>
      </c>
      <c r="Q659" s="5" t="s">
        <v>58</v>
      </c>
      <c r="R659" s="5"/>
      <c r="S659" s="5"/>
      <c r="T659" s="5">
        <v>574</v>
      </c>
      <c r="U659" s="5"/>
      <c r="V659" s="5">
        <v>0.03</v>
      </c>
      <c r="W659" s="5"/>
      <c r="X659" s="5" t="s">
        <v>42</v>
      </c>
      <c r="Y659" s="5">
        <v>0.3</v>
      </c>
      <c r="Z659" s="5">
        <v>0.08</v>
      </c>
      <c r="AA659" s="5">
        <v>4</v>
      </c>
      <c r="AB659" s="5">
        <v>2</v>
      </c>
      <c r="AC659" s="5">
        <v>74.5</v>
      </c>
      <c r="AD659" s="30">
        <v>14.2</v>
      </c>
      <c r="AE659" s="5">
        <v>6.89</v>
      </c>
      <c r="AF659" s="5">
        <v>108</v>
      </c>
      <c r="AG659" s="5">
        <v>0.54</v>
      </c>
      <c r="AH659" s="5">
        <v>24.7</v>
      </c>
    </row>
    <row r="660" spans="1:34" ht="12.75" customHeight="1">
      <c r="A660" s="14">
        <v>38622</v>
      </c>
      <c r="B660" s="5"/>
      <c r="C660" s="5"/>
      <c r="D660" s="5" t="s">
        <v>14</v>
      </c>
      <c r="E660" s="30"/>
      <c r="F660" s="5">
        <v>20.8</v>
      </c>
      <c r="G660" s="5">
        <v>7.4</v>
      </c>
      <c r="H660" s="5">
        <v>8.08</v>
      </c>
      <c r="I660" s="17"/>
      <c r="J660" s="5"/>
      <c r="K660" s="5"/>
      <c r="L660" s="5">
        <v>945</v>
      </c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30"/>
      <c r="AE660" s="5"/>
      <c r="AF660" s="5"/>
      <c r="AG660" s="5"/>
      <c r="AH660" s="5"/>
    </row>
    <row r="661" spans="1:34" ht="12.75">
      <c r="A661" s="14">
        <v>38643</v>
      </c>
      <c r="B661" s="5">
        <v>230</v>
      </c>
      <c r="C661" s="5">
        <v>0.65</v>
      </c>
      <c r="D661" s="5">
        <v>4</v>
      </c>
      <c r="E661" s="30">
        <v>18.9</v>
      </c>
      <c r="F661" s="5">
        <v>18.4</v>
      </c>
      <c r="G661" s="5">
        <v>7.9</v>
      </c>
      <c r="H661" s="5"/>
      <c r="I661" s="17"/>
      <c r="J661" s="5">
        <v>440</v>
      </c>
      <c r="K661" s="5">
        <v>365</v>
      </c>
      <c r="L661" s="5">
        <v>1468</v>
      </c>
      <c r="M661" s="5">
        <v>133</v>
      </c>
      <c r="N661" s="5">
        <v>239</v>
      </c>
      <c r="O661" s="5">
        <v>222</v>
      </c>
      <c r="P661" s="5">
        <v>326</v>
      </c>
      <c r="Q661" s="5">
        <v>1.5</v>
      </c>
      <c r="R661" s="5"/>
      <c r="S661" s="5"/>
      <c r="T661" s="5">
        <v>848</v>
      </c>
      <c r="U661" s="5"/>
      <c r="V661" s="5"/>
      <c r="W661" s="5"/>
      <c r="X661" s="5" t="s">
        <v>42</v>
      </c>
      <c r="Y661" s="5">
        <v>0.5</v>
      </c>
      <c r="Z661" s="5">
        <v>0.13</v>
      </c>
      <c r="AA661" s="5">
        <v>13</v>
      </c>
      <c r="AB661" s="5">
        <v>2</v>
      </c>
      <c r="AC661" s="5">
        <v>104</v>
      </c>
      <c r="AD661" s="30">
        <v>20.7</v>
      </c>
      <c r="AE661" s="5">
        <v>9.22</v>
      </c>
      <c r="AF661" s="5">
        <v>157</v>
      </c>
      <c r="AG661" s="5">
        <v>0.59</v>
      </c>
      <c r="AH661" s="5">
        <v>26.3</v>
      </c>
    </row>
    <row r="662" spans="1:34" ht="12.75">
      <c r="A662" s="14">
        <v>38649</v>
      </c>
      <c r="B662" s="5"/>
      <c r="C662" s="5"/>
      <c r="D662" s="5"/>
      <c r="E662" s="30"/>
      <c r="F662" s="5">
        <v>13.1</v>
      </c>
      <c r="G662" s="5">
        <v>6.97</v>
      </c>
      <c r="H662" s="5">
        <v>8.11</v>
      </c>
      <c r="I662" s="17">
        <v>0.3</v>
      </c>
      <c r="J662" s="5"/>
      <c r="K662" s="5">
        <v>165.63</v>
      </c>
      <c r="L662" s="5">
        <v>559</v>
      </c>
      <c r="M662" s="5">
        <v>184</v>
      </c>
      <c r="N662" s="5">
        <v>310</v>
      </c>
      <c r="O662" s="5">
        <v>238</v>
      </c>
      <c r="P662" s="5"/>
      <c r="Q662" s="5"/>
      <c r="R662" s="5">
        <v>32</v>
      </c>
      <c r="S662" s="5" t="s">
        <v>82</v>
      </c>
      <c r="T662" s="5">
        <v>996</v>
      </c>
      <c r="U662" s="5">
        <v>4</v>
      </c>
      <c r="V662" s="5">
        <v>0.06</v>
      </c>
      <c r="W662" s="5"/>
      <c r="X662" s="5">
        <v>0.75</v>
      </c>
      <c r="Y662" s="5">
        <v>0.27</v>
      </c>
      <c r="Z662" s="5">
        <v>0.25</v>
      </c>
      <c r="AA662" s="5">
        <v>12.3</v>
      </c>
      <c r="AB662" s="5" t="s">
        <v>49</v>
      </c>
      <c r="AC662" s="5"/>
      <c r="AD662" s="30"/>
      <c r="AE662" s="5"/>
      <c r="AF662" s="5"/>
      <c r="AG662" s="5">
        <v>0.75</v>
      </c>
      <c r="AH662" s="5"/>
    </row>
    <row r="663" spans="1:34" ht="12.75">
      <c r="A663" s="14">
        <v>38671</v>
      </c>
      <c r="B663" s="5">
        <v>125</v>
      </c>
      <c r="C663" s="5">
        <v>0.35</v>
      </c>
      <c r="D663" s="5" t="s">
        <v>14</v>
      </c>
      <c r="E663" s="30">
        <v>13.5</v>
      </c>
      <c r="F663" s="5">
        <v>11.3</v>
      </c>
      <c r="G663" s="5">
        <v>9.07</v>
      </c>
      <c r="H663" s="5"/>
      <c r="I663" s="17"/>
      <c r="J663" s="5">
        <v>400</v>
      </c>
      <c r="K663" s="5">
        <v>326</v>
      </c>
      <c r="L663" s="5"/>
      <c r="M663" s="5">
        <v>206</v>
      </c>
      <c r="N663" s="5">
        <v>353</v>
      </c>
      <c r="O663" s="5">
        <v>246</v>
      </c>
      <c r="P663" s="5">
        <v>301</v>
      </c>
      <c r="Q663" s="5">
        <v>1.6</v>
      </c>
      <c r="R663" s="5"/>
      <c r="S663" s="5"/>
      <c r="T663" s="5">
        <v>1180</v>
      </c>
      <c r="U663" s="5"/>
      <c r="V663" s="5">
        <v>0.18</v>
      </c>
      <c r="W663" s="5"/>
      <c r="X663" s="5" t="s">
        <v>42</v>
      </c>
      <c r="Y663" s="5" t="s">
        <v>44</v>
      </c>
      <c r="Z663" s="5" t="s">
        <v>41</v>
      </c>
      <c r="AA663" s="5">
        <v>9</v>
      </c>
      <c r="AB663" s="5">
        <v>3</v>
      </c>
      <c r="AC663" s="5">
        <v>113</v>
      </c>
      <c r="AD663" s="30">
        <v>26.3</v>
      </c>
      <c r="AE663" s="5">
        <v>10.9</v>
      </c>
      <c r="AF663" s="5">
        <v>249</v>
      </c>
      <c r="AG663" s="5">
        <v>0.76</v>
      </c>
      <c r="AH663" s="5">
        <v>27.4</v>
      </c>
    </row>
    <row r="664" spans="1:34" ht="12.75">
      <c r="A664" s="9">
        <v>38706</v>
      </c>
      <c r="B664" s="1">
        <v>50</v>
      </c>
      <c r="D664" s="1" t="s">
        <v>14</v>
      </c>
      <c r="E664" s="11"/>
      <c r="F664" s="1">
        <v>11.3</v>
      </c>
      <c r="G664" s="1">
        <v>9.49</v>
      </c>
      <c r="H664" s="1">
        <v>8.4</v>
      </c>
      <c r="J664" s="1">
        <v>320</v>
      </c>
      <c r="K664" s="1">
        <v>816</v>
      </c>
      <c r="L664" s="1">
        <v>1631</v>
      </c>
      <c r="M664" s="1">
        <v>416</v>
      </c>
      <c r="N664" s="1">
        <v>498</v>
      </c>
      <c r="O664" s="1">
        <v>260</v>
      </c>
      <c r="P664" s="1">
        <v>450</v>
      </c>
      <c r="Q664" s="1">
        <v>2.4</v>
      </c>
      <c r="T664" s="1">
        <v>1760</v>
      </c>
      <c r="V664" s="1">
        <v>0.19</v>
      </c>
      <c r="X664" s="1" t="s">
        <v>42</v>
      </c>
      <c r="Y664" s="1" t="s">
        <v>44</v>
      </c>
      <c r="Z664" s="1">
        <v>0.05</v>
      </c>
      <c r="AA664" s="1">
        <v>37</v>
      </c>
      <c r="AB664" s="1">
        <v>3</v>
      </c>
      <c r="AC664" s="1">
        <v>121</v>
      </c>
      <c r="AD664" s="11">
        <v>32</v>
      </c>
      <c r="AE664" s="1">
        <v>10.8</v>
      </c>
      <c r="AF664" s="1">
        <v>419</v>
      </c>
      <c r="AG664" s="1">
        <v>0.81</v>
      </c>
      <c r="AH664" s="1">
        <v>28.6</v>
      </c>
    </row>
    <row r="665" spans="1:34" ht="12.75">
      <c r="A665" s="9">
        <v>38734</v>
      </c>
      <c r="B665" s="1">
        <v>33</v>
      </c>
      <c r="C665" s="1">
        <v>0.25</v>
      </c>
      <c r="D665" s="1" t="s">
        <v>14</v>
      </c>
      <c r="E665" s="11">
        <v>-1.2</v>
      </c>
      <c r="F665" s="1">
        <v>5.71</v>
      </c>
      <c r="G665" s="1">
        <v>11.44</v>
      </c>
      <c r="J665" s="1">
        <v>240</v>
      </c>
      <c r="K665" s="1">
        <v>261</v>
      </c>
      <c r="L665" s="1">
        <v>3110</v>
      </c>
      <c r="M665" s="1">
        <v>369</v>
      </c>
      <c r="N665" s="1">
        <v>536</v>
      </c>
      <c r="O665" s="1">
        <v>285</v>
      </c>
      <c r="P665" s="1">
        <v>475</v>
      </c>
      <c r="Q665" s="1">
        <v>2.2</v>
      </c>
      <c r="T665" s="1">
        <v>1700</v>
      </c>
      <c r="V665" s="1">
        <v>0.25</v>
      </c>
      <c r="X665" s="1" t="s">
        <v>42</v>
      </c>
      <c r="Y665" s="1">
        <v>0.3</v>
      </c>
      <c r="Z665" s="1">
        <v>0.2</v>
      </c>
      <c r="AA665" s="1" t="s">
        <v>42</v>
      </c>
      <c r="AB665" s="1" t="s">
        <v>42</v>
      </c>
      <c r="AC665" s="1">
        <v>134</v>
      </c>
      <c r="AD665" s="11">
        <v>34</v>
      </c>
      <c r="AE665" s="1">
        <v>9.54</v>
      </c>
      <c r="AF665" s="1">
        <v>414</v>
      </c>
      <c r="AG665" s="1">
        <v>0.81</v>
      </c>
      <c r="AH665" s="1">
        <v>35.5</v>
      </c>
    </row>
    <row r="666" spans="1:33" ht="12.75">
      <c r="A666" s="9">
        <v>38761</v>
      </c>
      <c r="B666" s="1">
        <v>23</v>
      </c>
      <c r="C666" s="1">
        <v>0.3</v>
      </c>
      <c r="E666" s="11"/>
      <c r="F666" s="1">
        <v>8.7</v>
      </c>
      <c r="G666" s="1">
        <v>11.1</v>
      </c>
      <c r="H666" s="1">
        <v>8.2</v>
      </c>
      <c r="I666" s="1">
        <v>0.35</v>
      </c>
      <c r="K666" s="1">
        <v>730</v>
      </c>
      <c r="L666" s="1">
        <v>3210</v>
      </c>
      <c r="M666" s="1">
        <v>490</v>
      </c>
      <c r="N666" s="1">
        <v>651</v>
      </c>
      <c r="O666" s="1">
        <v>284</v>
      </c>
      <c r="R666" s="1">
        <v>28</v>
      </c>
      <c r="S666" s="1">
        <v>4</v>
      </c>
      <c r="T666" s="1">
        <v>2030</v>
      </c>
      <c r="U666" s="1">
        <v>4</v>
      </c>
      <c r="V666" s="1">
        <v>0.09</v>
      </c>
      <c r="X666" s="1">
        <v>0.7</v>
      </c>
      <c r="Y666" s="1">
        <v>0.2</v>
      </c>
      <c r="Z666" s="1">
        <v>0.17</v>
      </c>
      <c r="AA666" s="1">
        <v>25.6</v>
      </c>
      <c r="AB666" s="1">
        <v>6.14</v>
      </c>
      <c r="AD666" s="11"/>
      <c r="AG666" s="1">
        <v>0.89</v>
      </c>
    </row>
    <row r="667" spans="1:30" ht="12.75">
      <c r="A667" s="36">
        <v>38762</v>
      </c>
      <c r="D667" s="1" t="s">
        <v>14</v>
      </c>
      <c r="E667" s="11">
        <v>1.6</v>
      </c>
      <c r="F667" s="1">
        <v>8.33</v>
      </c>
      <c r="H667" s="1">
        <v>7.8</v>
      </c>
      <c r="L667" s="1">
        <v>2241</v>
      </c>
      <c r="AD667" s="11"/>
    </row>
    <row r="668" spans="1:34" ht="12.75">
      <c r="A668" s="36">
        <v>38769</v>
      </c>
      <c r="B668" s="1">
        <v>353</v>
      </c>
      <c r="C668" s="1">
        <v>0.25</v>
      </c>
      <c r="D668" s="1">
        <v>3</v>
      </c>
      <c r="E668" s="3">
        <v>14.75</v>
      </c>
      <c r="F668" s="1">
        <v>14.58</v>
      </c>
      <c r="G668" s="1">
        <v>9.4</v>
      </c>
      <c r="J668" s="1">
        <v>570</v>
      </c>
      <c r="K668" s="1">
        <v>866</v>
      </c>
      <c r="L668" s="1">
        <v>3730</v>
      </c>
      <c r="M668" s="1">
        <v>485</v>
      </c>
      <c r="N668" s="1">
        <v>636</v>
      </c>
      <c r="O668" s="1">
        <v>301</v>
      </c>
      <c r="P668" s="1">
        <v>519</v>
      </c>
      <c r="Q668" s="1">
        <v>2.8</v>
      </c>
      <c r="T668" s="1">
        <v>2170</v>
      </c>
      <c r="V668" s="1">
        <v>0.11</v>
      </c>
      <c r="X668" s="1" t="s">
        <v>42</v>
      </c>
      <c r="Y668" s="1">
        <v>0.3</v>
      </c>
      <c r="Z668" s="1">
        <v>0.17</v>
      </c>
      <c r="AA668" s="1">
        <v>6</v>
      </c>
      <c r="AB668" s="1">
        <v>4</v>
      </c>
      <c r="AC668" s="1">
        <v>148</v>
      </c>
      <c r="AD668" s="11">
        <v>39</v>
      </c>
      <c r="AE668" s="1">
        <v>10.1</v>
      </c>
      <c r="AF668" s="1">
        <v>551</v>
      </c>
      <c r="AG668" s="1">
        <v>0.88</v>
      </c>
      <c r="AH668" s="1">
        <v>32.2</v>
      </c>
    </row>
    <row r="669" spans="1:30" ht="12.75">
      <c r="A669" s="36">
        <v>38790</v>
      </c>
      <c r="D669" s="1" t="s">
        <v>14</v>
      </c>
      <c r="E669" s="3">
        <v>8.34</v>
      </c>
      <c r="F669" s="1">
        <v>8.56</v>
      </c>
      <c r="G669" s="1">
        <v>10.23</v>
      </c>
      <c r="H669" s="1">
        <v>8.34</v>
      </c>
      <c r="L669" s="1">
        <v>1005</v>
      </c>
      <c r="AD669" s="11"/>
    </row>
    <row r="670" spans="1:34" ht="12.75">
      <c r="A670" s="36">
        <v>38797</v>
      </c>
      <c r="B670" s="1">
        <v>633</v>
      </c>
      <c r="C670" s="1">
        <v>1</v>
      </c>
      <c r="D670" s="1" t="s">
        <v>14</v>
      </c>
      <c r="E670" s="11">
        <v>12.7</v>
      </c>
      <c r="F670" s="1">
        <v>8.68</v>
      </c>
      <c r="G670" s="1">
        <v>9.31</v>
      </c>
      <c r="H670" s="1">
        <v>8.1</v>
      </c>
      <c r="J670" s="1">
        <v>160</v>
      </c>
      <c r="K670" s="1">
        <v>96</v>
      </c>
      <c r="L670" s="1">
        <v>1067</v>
      </c>
      <c r="M670" s="1">
        <v>147</v>
      </c>
      <c r="N670" s="1">
        <v>135</v>
      </c>
      <c r="O670" s="1">
        <v>183.5</v>
      </c>
      <c r="P670" s="1">
        <v>242</v>
      </c>
      <c r="Q670" s="1">
        <v>3</v>
      </c>
      <c r="T670" s="1">
        <v>668</v>
      </c>
      <c r="V670" s="1" t="s">
        <v>43</v>
      </c>
      <c r="X670" s="1">
        <v>3.6</v>
      </c>
      <c r="Y670" s="1" t="s">
        <v>44</v>
      </c>
      <c r="Z670" s="1">
        <v>0.06</v>
      </c>
      <c r="AA670" s="1">
        <v>9</v>
      </c>
      <c r="AB670" s="1" t="s">
        <v>42</v>
      </c>
      <c r="AC670" s="1">
        <v>83.6</v>
      </c>
      <c r="AD670" s="11">
        <v>17</v>
      </c>
      <c r="AE670" s="1">
        <v>7.91</v>
      </c>
      <c r="AF670" s="1">
        <v>124</v>
      </c>
      <c r="AG670" s="1">
        <v>0.68</v>
      </c>
      <c r="AH670" s="1">
        <v>19.4</v>
      </c>
    </row>
    <row r="671" spans="1:34" ht="12.75">
      <c r="A671" s="36">
        <v>38825</v>
      </c>
      <c r="B671" s="1">
        <v>501</v>
      </c>
      <c r="C671" s="1">
        <v>0.75</v>
      </c>
      <c r="D671" s="1" t="s">
        <v>14</v>
      </c>
      <c r="E671" s="11">
        <v>13.1</v>
      </c>
      <c r="G671" s="1">
        <v>7.31</v>
      </c>
      <c r="H671" s="1">
        <v>8.25</v>
      </c>
      <c r="K671" s="1">
        <v>249</v>
      </c>
      <c r="L671" s="1">
        <v>908</v>
      </c>
      <c r="M671" s="1">
        <v>86.3</v>
      </c>
      <c r="N671" s="1">
        <v>145</v>
      </c>
      <c r="O671" s="1">
        <v>180.1</v>
      </c>
      <c r="P671" s="1">
        <v>247</v>
      </c>
      <c r="Q671" s="1">
        <v>4.2</v>
      </c>
      <c r="T671" s="1">
        <v>562</v>
      </c>
      <c r="V671" s="1">
        <v>0.04</v>
      </c>
      <c r="X671" s="1" t="s">
        <v>42</v>
      </c>
      <c r="Y671" s="1">
        <v>0.21</v>
      </c>
      <c r="Z671" s="1" t="s">
        <v>41</v>
      </c>
      <c r="AA671" s="1">
        <v>60</v>
      </c>
      <c r="AB671" s="1">
        <v>4</v>
      </c>
      <c r="AC671" s="1">
        <v>72.9</v>
      </c>
      <c r="AD671" s="11">
        <v>14.5</v>
      </c>
      <c r="AE671" s="1">
        <v>6.98</v>
      </c>
      <c r="AF671" s="1">
        <v>108</v>
      </c>
      <c r="AG671" s="1">
        <v>0.56</v>
      </c>
      <c r="AH671" s="1">
        <v>17.4</v>
      </c>
    </row>
    <row r="672" spans="1:30" ht="12.75">
      <c r="A672" s="36">
        <v>38832</v>
      </c>
      <c r="D672" s="1" t="s">
        <v>14</v>
      </c>
      <c r="E672" s="11">
        <v>12.6</v>
      </c>
      <c r="F672" s="1">
        <v>16.77</v>
      </c>
      <c r="G672" s="1">
        <v>7.28</v>
      </c>
      <c r="H672" s="1">
        <v>8.42</v>
      </c>
      <c r="L672" s="1">
        <v>996</v>
      </c>
      <c r="AD672" s="11"/>
    </row>
    <row r="673" spans="1:34" ht="12.75">
      <c r="A673" s="36">
        <v>38853</v>
      </c>
      <c r="B673" s="1">
        <v>330</v>
      </c>
      <c r="C673" s="1">
        <v>0.75</v>
      </c>
      <c r="D673" s="1">
        <v>1</v>
      </c>
      <c r="E673" s="11">
        <v>20</v>
      </c>
      <c r="F673" s="1">
        <v>19.9</v>
      </c>
      <c r="G673" s="1">
        <v>6.63</v>
      </c>
      <c r="H673" s="1">
        <v>8.65</v>
      </c>
      <c r="J673" s="1">
        <v>690</v>
      </c>
      <c r="K673" s="1">
        <v>921</v>
      </c>
      <c r="L673" s="1">
        <v>970</v>
      </c>
      <c r="M673" s="1">
        <v>96.9</v>
      </c>
      <c r="N673" s="1">
        <v>161</v>
      </c>
      <c r="O673" s="1">
        <v>177.5</v>
      </c>
      <c r="P673" s="1">
        <v>226</v>
      </c>
      <c r="Q673" s="1">
        <v>3.5</v>
      </c>
      <c r="T673" s="1">
        <v>640</v>
      </c>
      <c r="V673" s="1" t="s">
        <v>43</v>
      </c>
      <c r="Y673" s="1">
        <v>0.0631</v>
      </c>
      <c r="Z673" s="1" t="s">
        <v>41</v>
      </c>
      <c r="AA673" s="1">
        <v>23</v>
      </c>
      <c r="AB673" s="1" t="s">
        <v>42</v>
      </c>
      <c r="AC673" s="1">
        <v>74.5</v>
      </c>
      <c r="AD673" s="11">
        <v>15.8</v>
      </c>
      <c r="AE673" s="1">
        <v>7.9</v>
      </c>
      <c r="AF673" s="1">
        <v>122</v>
      </c>
      <c r="AG673" s="1">
        <v>0.57</v>
      </c>
      <c r="AH673" s="1">
        <v>19.4</v>
      </c>
    </row>
    <row r="674" spans="1:33" ht="12.75">
      <c r="A674" s="36">
        <v>38860</v>
      </c>
      <c r="B674" s="1">
        <v>289</v>
      </c>
      <c r="C674" s="1">
        <v>1.5</v>
      </c>
      <c r="E674" s="11"/>
      <c r="F674" s="1">
        <v>22.9</v>
      </c>
      <c r="G674" s="1">
        <v>7.6</v>
      </c>
      <c r="H674" s="1">
        <v>8.4</v>
      </c>
      <c r="I674" s="1">
        <v>0.18</v>
      </c>
      <c r="K674" s="1">
        <v>490</v>
      </c>
      <c r="L674" s="1">
        <v>1040</v>
      </c>
      <c r="M674" s="1">
        <v>100</v>
      </c>
      <c r="N674" s="1">
        <v>184</v>
      </c>
      <c r="O674" s="1">
        <v>192</v>
      </c>
      <c r="R674" s="1">
        <v>40</v>
      </c>
      <c r="S674" s="1">
        <v>7</v>
      </c>
      <c r="T674" s="1">
        <v>708</v>
      </c>
      <c r="U674" s="1">
        <v>4</v>
      </c>
      <c r="V674" s="1" t="s">
        <v>41</v>
      </c>
      <c r="X674" s="1">
        <v>0.55</v>
      </c>
      <c r="Y674" s="1">
        <v>0.24</v>
      </c>
      <c r="Z674" s="1">
        <v>0.2</v>
      </c>
      <c r="AD674" s="11"/>
      <c r="AG674" s="1">
        <v>0.63</v>
      </c>
    </row>
    <row r="675" spans="1:30" ht="12.75">
      <c r="A675" s="36">
        <v>38860</v>
      </c>
      <c r="D675" s="1" t="s">
        <v>14</v>
      </c>
      <c r="E675" s="11">
        <v>17</v>
      </c>
      <c r="F675" s="1">
        <v>21</v>
      </c>
      <c r="G675" s="1">
        <v>7.2</v>
      </c>
      <c r="H675" s="1">
        <v>8.4</v>
      </c>
      <c r="L675" s="1">
        <v>1006</v>
      </c>
      <c r="AD675" s="11"/>
    </row>
    <row r="676" spans="1:34" ht="12.75">
      <c r="A676" s="36">
        <v>38888</v>
      </c>
      <c r="B676" s="1">
        <v>815</v>
      </c>
      <c r="C676" s="1">
        <v>0.85</v>
      </c>
      <c r="D676" s="1" t="s">
        <v>14</v>
      </c>
      <c r="E676" s="11">
        <v>20.6</v>
      </c>
      <c r="F676" s="1">
        <v>23.7</v>
      </c>
      <c r="G676" s="1">
        <v>6</v>
      </c>
      <c r="H676" s="1">
        <v>8.67</v>
      </c>
      <c r="J676" s="1">
        <v>230</v>
      </c>
      <c r="K676" s="1">
        <v>74</v>
      </c>
      <c r="L676" s="1">
        <v>847</v>
      </c>
      <c r="M676" s="1">
        <v>78.3</v>
      </c>
      <c r="N676" s="1">
        <v>145</v>
      </c>
      <c r="O676" s="1">
        <v>179.7</v>
      </c>
      <c r="P676" s="1">
        <v>223</v>
      </c>
      <c r="Q676" s="1">
        <v>2.8</v>
      </c>
      <c r="T676" s="1">
        <v>552</v>
      </c>
      <c r="V676" s="1">
        <v>0.03</v>
      </c>
      <c r="X676" s="1" t="s">
        <v>42</v>
      </c>
      <c r="Y676" s="1">
        <v>0.114</v>
      </c>
      <c r="Z676" s="1" t="s">
        <v>41</v>
      </c>
      <c r="AA676" s="1">
        <v>17</v>
      </c>
      <c r="AB676" s="1" t="s">
        <v>42</v>
      </c>
      <c r="AC676" s="1">
        <v>80.9</v>
      </c>
      <c r="AD676" s="11">
        <v>15</v>
      </c>
      <c r="AE676" s="1">
        <v>6.82</v>
      </c>
      <c r="AF676" s="1">
        <v>100</v>
      </c>
      <c r="AG676" s="1">
        <v>0.57</v>
      </c>
      <c r="AH676" s="1">
        <v>22.7</v>
      </c>
    </row>
    <row r="677" spans="1:33" ht="12.75">
      <c r="A677" s="36">
        <v>38894</v>
      </c>
      <c r="B677" s="1">
        <v>795</v>
      </c>
      <c r="C677" s="1">
        <v>2</v>
      </c>
      <c r="D677" s="1">
        <v>1</v>
      </c>
      <c r="E677" s="11"/>
      <c r="F677" s="1">
        <v>21.4</v>
      </c>
      <c r="G677" s="1">
        <v>7.1</v>
      </c>
      <c r="H677" s="1">
        <v>8.5</v>
      </c>
      <c r="I677" s="1">
        <v>0.07</v>
      </c>
      <c r="K677" s="1">
        <v>870</v>
      </c>
      <c r="L677" s="1">
        <v>839</v>
      </c>
      <c r="M677" s="1">
        <v>79</v>
      </c>
      <c r="N677" s="1">
        <v>146</v>
      </c>
      <c r="O677" s="1">
        <v>182</v>
      </c>
      <c r="R677" s="1">
        <v>164</v>
      </c>
      <c r="S677" s="1">
        <v>20</v>
      </c>
      <c r="T677" s="1">
        <v>572</v>
      </c>
      <c r="U677" s="1">
        <v>4</v>
      </c>
      <c r="V677" s="1" t="s">
        <v>41</v>
      </c>
      <c r="X677" s="1">
        <v>0.86</v>
      </c>
      <c r="Y677" s="1">
        <v>0.32</v>
      </c>
      <c r="Z677" s="1">
        <v>0.07</v>
      </c>
      <c r="AD677" s="11"/>
      <c r="AG677" s="1">
        <v>0.58</v>
      </c>
    </row>
    <row r="678" spans="1:30" ht="12.75">
      <c r="A678" s="36">
        <v>38895</v>
      </c>
      <c r="D678" s="1" t="s">
        <v>14</v>
      </c>
      <c r="E678" s="11">
        <v>21.6</v>
      </c>
      <c r="F678" s="1">
        <v>21.7</v>
      </c>
      <c r="G678" s="1">
        <v>6.64</v>
      </c>
      <c r="H678" s="1">
        <v>8.4</v>
      </c>
      <c r="L678" s="1">
        <v>691</v>
      </c>
      <c r="AD678" s="11"/>
    </row>
    <row r="679" spans="1:30" ht="12.75">
      <c r="A679" s="36">
        <v>38916</v>
      </c>
      <c r="D679" s="1">
        <v>3</v>
      </c>
      <c r="E679" s="11">
        <v>21</v>
      </c>
      <c r="F679" s="1">
        <v>26</v>
      </c>
      <c r="G679" s="1">
        <v>6.3</v>
      </c>
      <c r="H679" s="1">
        <v>8.4</v>
      </c>
      <c r="I679" s="1">
        <v>0.03</v>
      </c>
      <c r="L679" s="1">
        <v>878</v>
      </c>
      <c r="AD679" s="11"/>
    </row>
    <row r="680" spans="1:34" ht="12.75">
      <c r="A680" s="36">
        <v>38916</v>
      </c>
      <c r="B680" s="1">
        <v>835</v>
      </c>
      <c r="C680" s="1">
        <v>1.1</v>
      </c>
      <c r="D680" s="1">
        <v>3</v>
      </c>
      <c r="E680" s="11">
        <v>20.6</v>
      </c>
      <c r="F680" s="1">
        <v>25.9</v>
      </c>
      <c r="G680" s="1">
        <v>5.43</v>
      </c>
      <c r="H680" s="1">
        <v>8.79</v>
      </c>
      <c r="K680" s="1" t="s">
        <v>15</v>
      </c>
      <c r="L680" s="1">
        <v>877</v>
      </c>
      <c r="M680" s="1">
        <v>76.9</v>
      </c>
      <c r="N680" s="1">
        <v>127</v>
      </c>
      <c r="O680" s="1">
        <v>190.7</v>
      </c>
      <c r="P680" s="1">
        <v>216</v>
      </c>
      <c r="T680" s="1">
        <v>552</v>
      </c>
      <c r="V680" s="1">
        <v>0.03</v>
      </c>
      <c r="X680" s="1" t="s">
        <v>42</v>
      </c>
      <c r="Y680" s="1">
        <v>0.105</v>
      </c>
      <c r="Z680" s="1">
        <v>0.07</v>
      </c>
      <c r="AA680" s="1">
        <v>16</v>
      </c>
      <c r="AB680" s="1" t="s">
        <v>42</v>
      </c>
      <c r="AC680" s="1">
        <v>81.4</v>
      </c>
      <c r="AD680" s="11">
        <v>15.3</v>
      </c>
      <c r="AE680" s="1">
        <v>7.35</v>
      </c>
      <c r="AF680" s="1">
        <v>98.7</v>
      </c>
      <c r="AG680" s="1">
        <v>0.56</v>
      </c>
      <c r="AH680" s="1">
        <v>21.1</v>
      </c>
    </row>
    <row r="681" spans="1:30" ht="12.75">
      <c r="A681" s="36">
        <v>38944</v>
      </c>
      <c r="D681" s="1" t="s">
        <v>14</v>
      </c>
      <c r="E681" s="11">
        <v>20</v>
      </c>
      <c r="F681" s="1">
        <v>24.9</v>
      </c>
      <c r="H681" s="1">
        <v>8.33</v>
      </c>
      <c r="L681" s="1">
        <v>1145</v>
      </c>
      <c r="AD681" s="11"/>
    </row>
    <row r="682" spans="1:34" ht="12.75">
      <c r="A682" s="36">
        <v>38951</v>
      </c>
      <c r="B682" s="1">
        <v>525</v>
      </c>
      <c r="C682" s="1">
        <v>1.7</v>
      </c>
      <c r="D682" s="1">
        <v>3</v>
      </c>
      <c r="E682" s="11">
        <v>23.7</v>
      </c>
      <c r="F682" s="1">
        <v>21.7</v>
      </c>
      <c r="G682" s="1">
        <v>7.36</v>
      </c>
      <c r="H682" s="1">
        <v>7.91</v>
      </c>
      <c r="K682" s="1">
        <v>1410</v>
      </c>
      <c r="L682" s="1">
        <v>1018</v>
      </c>
      <c r="M682" s="1">
        <v>237</v>
      </c>
      <c r="N682" s="1">
        <v>341</v>
      </c>
      <c r="O682" s="1">
        <v>408.4</v>
      </c>
      <c r="P682" s="1">
        <v>200</v>
      </c>
      <c r="Q682" s="1">
        <v>2.2</v>
      </c>
      <c r="T682" s="1">
        <v>582</v>
      </c>
      <c r="V682" s="1">
        <v>0.02</v>
      </c>
      <c r="X682" s="1">
        <v>4.7</v>
      </c>
      <c r="Y682" s="1">
        <v>0.14</v>
      </c>
      <c r="Z682" s="1">
        <v>0.12</v>
      </c>
      <c r="AA682" s="1">
        <v>2</v>
      </c>
      <c r="AB682" s="1" t="s">
        <v>42</v>
      </c>
      <c r="AC682" s="1">
        <v>71</v>
      </c>
      <c r="AD682" s="11">
        <v>13</v>
      </c>
      <c r="AE682" s="1">
        <v>7.04</v>
      </c>
      <c r="AF682" s="1">
        <v>131</v>
      </c>
      <c r="AG682" s="1">
        <v>0.53</v>
      </c>
      <c r="AH682" s="1">
        <v>23.1</v>
      </c>
    </row>
    <row r="683" spans="1:34" ht="12.75">
      <c r="A683" s="36">
        <v>38988</v>
      </c>
      <c r="B683" s="1">
        <v>247</v>
      </c>
      <c r="C683" s="1">
        <v>1</v>
      </c>
      <c r="D683" s="1">
        <v>6</v>
      </c>
      <c r="E683" s="11">
        <v>16.6</v>
      </c>
      <c r="F683" s="1">
        <v>19.5</v>
      </c>
      <c r="G683" s="1">
        <v>8.18</v>
      </c>
      <c r="H683" s="1">
        <v>7.9</v>
      </c>
      <c r="J683" s="1">
        <v>1150</v>
      </c>
      <c r="K683" s="1">
        <v>770</v>
      </c>
      <c r="L683" s="1">
        <v>1385</v>
      </c>
      <c r="M683" s="1">
        <v>169</v>
      </c>
      <c r="N683" s="1">
        <v>236</v>
      </c>
      <c r="O683" s="1">
        <v>211</v>
      </c>
      <c r="P683" s="1">
        <v>267</v>
      </c>
      <c r="Q683" s="1" t="s">
        <v>73</v>
      </c>
      <c r="T683" s="1">
        <v>870</v>
      </c>
      <c r="V683" s="1" t="s">
        <v>74</v>
      </c>
      <c r="X683" s="1" t="s">
        <v>42</v>
      </c>
      <c r="Y683" s="1">
        <v>0.144</v>
      </c>
      <c r="Z683" s="1" t="s">
        <v>55</v>
      </c>
      <c r="AA683" s="1">
        <v>8</v>
      </c>
      <c r="AB683" s="1" t="s">
        <v>42</v>
      </c>
      <c r="AC683" s="1">
        <v>86</v>
      </c>
      <c r="AD683" s="11">
        <v>17.1</v>
      </c>
      <c r="AE683" s="1">
        <v>9.2</v>
      </c>
      <c r="AF683" s="1">
        <v>193</v>
      </c>
      <c r="AG683" s="1">
        <v>0.72</v>
      </c>
      <c r="AH683" s="1">
        <v>21.9</v>
      </c>
    </row>
    <row r="684" spans="1:30" ht="12.75">
      <c r="A684" s="36">
        <v>39002</v>
      </c>
      <c r="B684" s="1">
        <v>300</v>
      </c>
      <c r="E684" s="11"/>
      <c r="F684" s="1">
        <v>18.6</v>
      </c>
      <c r="G684" s="1">
        <v>8.2</v>
      </c>
      <c r="H684" s="1">
        <v>8.2</v>
      </c>
      <c r="I684" s="1">
        <v>0.01</v>
      </c>
      <c r="J684" s="1">
        <v>72000</v>
      </c>
      <c r="L684" s="1">
        <v>940</v>
      </c>
      <c r="AD684" s="11"/>
    </row>
    <row r="685" spans="1:34" ht="12.75">
      <c r="A685" s="36">
        <v>39007</v>
      </c>
      <c r="B685" s="1">
        <v>585</v>
      </c>
      <c r="C685" s="1">
        <v>1.1</v>
      </c>
      <c r="D685" s="1">
        <v>3</v>
      </c>
      <c r="E685" s="11">
        <v>14.9</v>
      </c>
      <c r="G685" s="1">
        <v>8.92</v>
      </c>
      <c r="H685" s="1">
        <v>8</v>
      </c>
      <c r="J685" s="1">
        <v>3800</v>
      </c>
      <c r="K685" s="1">
        <v>2420</v>
      </c>
      <c r="L685" s="1">
        <v>1315</v>
      </c>
      <c r="M685" s="1">
        <v>155</v>
      </c>
      <c r="N685" s="1">
        <v>325</v>
      </c>
      <c r="O685" s="1">
        <v>373.8</v>
      </c>
      <c r="P685" s="1">
        <v>314</v>
      </c>
      <c r="Q685" s="1">
        <v>5.3</v>
      </c>
      <c r="T685" s="1">
        <v>838</v>
      </c>
      <c r="V685" s="1">
        <v>5.3</v>
      </c>
      <c r="X685" s="1">
        <v>3.5</v>
      </c>
      <c r="Y685" s="1">
        <v>0.167</v>
      </c>
      <c r="Z685" s="1">
        <v>0.13</v>
      </c>
      <c r="AA685" s="1" t="s">
        <v>42</v>
      </c>
      <c r="AB685" s="1">
        <v>3</v>
      </c>
      <c r="AC685" s="1">
        <v>92</v>
      </c>
      <c r="AD685" s="11">
        <v>17.9</v>
      </c>
      <c r="AE685" s="1">
        <v>9.1</v>
      </c>
      <c r="AF685" s="1">
        <v>152</v>
      </c>
      <c r="AG685" s="1">
        <v>0.55</v>
      </c>
      <c r="AH685" s="1">
        <v>24.5</v>
      </c>
    </row>
    <row r="686" spans="1:30" ht="12.75">
      <c r="A686" s="36">
        <v>39014</v>
      </c>
      <c r="D686" s="1" t="s">
        <v>15</v>
      </c>
      <c r="E686" s="3">
        <v>14.9</v>
      </c>
      <c r="F686" s="1">
        <v>16.74</v>
      </c>
      <c r="G686" s="1">
        <v>8.41</v>
      </c>
      <c r="H686" s="1">
        <v>8.37</v>
      </c>
      <c r="I686" s="1">
        <v>0.05</v>
      </c>
      <c r="L686" s="1">
        <v>1932</v>
      </c>
      <c r="AD686" s="11"/>
    </row>
    <row r="687" spans="1:34" ht="12.75">
      <c r="A687" s="36">
        <v>39028</v>
      </c>
      <c r="B687" s="1">
        <v>75</v>
      </c>
      <c r="C687" s="1">
        <v>0.7</v>
      </c>
      <c r="D687" s="1" t="s">
        <v>14</v>
      </c>
      <c r="E687" s="3">
        <v>13.75</v>
      </c>
      <c r="F687" s="1">
        <v>12.35</v>
      </c>
      <c r="G687" s="1">
        <v>9.2</v>
      </c>
      <c r="H687" s="1">
        <v>7.9</v>
      </c>
      <c r="J687" s="1">
        <v>921</v>
      </c>
      <c r="K687" s="1" t="s">
        <v>75</v>
      </c>
      <c r="L687" s="1">
        <v>2749</v>
      </c>
      <c r="M687" s="1">
        <v>278</v>
      </c>
      <c r="N687" s="1">
        <v>403</v>
      </c>
      <c r="O687" s="1">
        <v>222.3</v>
      </c>
      <c r="P687" s="1">
        <v>364</v>
      </c>
      <c r="Q687" s="1">
        <v>3.5</v>
      </c>
      <c r="T687" s="1">
        <v>1330</v>
      </c>
      <c r="V687" s="1" t="s">
        <v>74</v>
      </c>
      <c r="X687" s="1" t="s">
        <v>42</v>
      </c>
      <c r="Y687" s="1">
        <v>0.117</v>
      </c>
      <c r="Z687" s="1">
        <v>0.07</v>
      </c>
      <c r="AA687" s="1">
        <v>12</v>
      </c>
      <c r="AB687" s="1" t="s">
        <v>42</v>
      </c>
      <c r="AC687" s="1">
        <v>102</v>
      </c>
      <c r="AD687" s="11">
        <v>26.6</v>
      </c>
      <c r="AE687" s="1">
        <v>11.5</v>
      </c>
      <c r="AF687" s="1">
        <v>303</v>
      </c>
      <c r="AG687" s="1">
        <v>0.69</v>
      </c>
      <c r="AH687" s="1">
        <v>21.6</v>
      </c>
    </row>
    <row r="688" spans="1:34" ht="12.75">
      <c r="A688" s="36">
        <v>39070</v>
      </c>
      <c r="B688" s="1">
        <v>38</v>
      </c>
      <c r="C688" s="1">
        <v>0.7</v>
      </c>
      <c r="D688" s="1" t="s">
        <v>14</v>
      </c>
      <c r="E688" s="3">
        <v>8</v>
      </c>
      <c r="F688" s="1">
        <v>7.96</v>
      </c>
      <c r="G688" s="1">
        <v>10.9</v>
      </c>
      <c r="H688" s="1">
        <v>7.19</v>
      </c>
      <c r="J688" s="1">
        <v>370</v>
      </c>
      <c r="K688" s="1">
        <v>291</v>
      </c>
      <c r="L688" s="1">
        <v>3370</v>
      </c>
      <c r="M688" s="1">
        <v>363</v>
      </c>
      <c r="N688" s="1">
        <v>497</v>
      </c>
      <c r="O688" s="1">
        <v>266.6</v>
      </c>
      <c r="P688" s="1">
        <v>448</v>
      </c>
      <c r="Q688" s="1">
        <v>2.5</v>
      </c>
      <c r="T688" s="1">
        <v>1640</v>
      </c>
      <c r="V688" s="1">
        <v>0.55</v>
      </c>
      <c r="W688" s="1">
        <v>1.03</v>
      </c>
      <c r="X688" s="1">
        <v>2.3</v>
      </c>
      <c r="Y688" s="1" t="s">
        <v>44</v>
      </c>
      <c r="Z688" s="1">
        <v>0.07</v>
      </c>
      <c r="AA688" s="1">
        <v>14</v>
      </c>
      <c r="AB688" s="1">
        <v>4</v>
      </c>
      <c r="AC688" s="1">
        <v>107</v>
      </c>
      <c r="AD688" s="11">
        <v>29.2</v>
      </c>
      <c r="AE688" s="1">
        <v>11</v>
      </c>
      <c r="AF688" s="1">
        <v>400</v>
      </c>
      <c r="AG688" s="1">
        <v>0.78</v>
      </c>
      <c r="AH688" s="1">
        <v>25.2</v>
      </c>
    </row>
    <row r="689" spans="1:30" ht="12.75">
      <c r="A689" s="36">
        <v>39070</v>
      </c>
      <c r="D689" s="1" t="s">
        <v>14</v>
      </c>
      <c r="F689" s="1">
        <v>7.8</v>
      </c>
      <c r="G689" s="1">
        <v>10.95</v>
      </c>
      <c r="H689" s="1">
        <v>8.16</v>
      </c>
      <c r="L689" s="1">
        <v>2196</v>
      </c>
      <c r="AD689" s="11"/>
    </row>
    <row r="690" spans="1:34" ht="12.75">
      <c r="A690" s="9">
        <v>39098</v>
      </c>
      <c r="B690" s="1">
        <v>32.4</v>
      </c>
      <c r="C690" s="1">
        <v>2</v>
      </c>
      <c r="D690" s="1">
        <v>6</v>
      </c>
      <c r="H690" s="1">
        <v>7.8</v>
      </c>
      <c r="J690" s="1">
        <v>520</v>
      </c>
      <c r="K690" s="1">
        <v>866</v>
      </c>
      <c r="M690" s="1">
        <v>399</v>
      </c>
      <c r="N690" s="1">
        <v>520</v>
      </c>
      <c r="O690" s="1">
        <v>275.2</v>
      </c>
      <c r="P690" s="1">
        <v>457</v>
      </c>
      <c r="Q690" s="1">
        <v>2.7</v>
      </c>
      <c r="T690" s="1">
        <v>1680</v>
      </c>
      <c r="V690" s="1">
        <v>0.094</v>
      </c>
      <c r="X690" s="1">
        <v>2.2</v>
      </c>
      <c r="Y690" s="1">
        <v>0.3</v>
      </c>
      <c r="Z690" s="1">
        <v>0.28</v>
      </c>
      <c r="AC690" s="1">
        <v>105</v>
      </c>
      <c r="AD690" s="11">
        <v>29</v>
      </c>
      <c r="AE690" s="1">
        <v>10.5</v>
      </c>
      <c r="AF690" s="1">
        <v>414</v>
      </c>
      <c r="AG690" s="1">
        <v>0.89</v>
      </c>
      <c r="AH690" s="1">
        <v>23.4</v>
      </c>
    </row>
    <row r="691" spans="1:30" ht="12.75">
      <c r="A691" s="9">
        <v>39112</v>
      </c>
      <c r="D691" s="1">
        <v>4</v>
      </c>
      <c r="E691" s="3">
        <v>4.8</v>
      </c>
      <c r="F691" s="1">
        <v>8.28</v>
      </c>
      <c r="G691" s="1">
        <v>11</v>
      </c>
      <c r="H691" s="1">
        <v>7.4</v>
      </c>
      <c r="I691" s="1">
        <v>0.8</v>
      </c>
      <c r="L691" s="1">
        <v>2413</v>
      </c>
      <c r="AD691" s="11"/>
    </row>
    <row r="692" spans="1:34" ht="12.75">
      <c r="A692" s="9">
        <v>39133</v>
      </c>
      <c r="B692" s="1">
        <v>30</v>
      </c>
      <c r="C692" s="1">
        <v>0.6</v>
      </c>
      <c r="D692" s="1">
        <v>6</v>
      </c>
      <c r="E692" s="3">
        <v>10.45</v>
      </c>
      <c r="F692" s="1">
        <v>10.34</v>
      </c>
      <c r="G692" s="1">
        <v>10.2</v>
      </c>
      <c r="H692" s="1">
        <v>7.95</v>
      </c>
      <c r="J692" s="1">
        <v>650</v>
      </c>
      <c r="K692" s="1">
        <v>579</v>
      </c>
      <c r="L692" s="1">
        <v>3964</v>
      </c>
      <c r="M692" s="1">
        <v>452</v>
      </c>
      <c r="N692" s="1">
        <v>574</v>
      </c>
      <c r="O692" s="1">
        <v>282.4</v>
      </c>
      <c r="P692" s="1">
        <v>421</v>
      </c>
      <c r="Q692" s="1">
        <v>2.1</v>
      </c>
      <c r="T692" s="1">
        <v>1910</v>
      </c>
      <c r="V692" s="1">
        <v>0.61</v>
      </c>
      <c r="X692" s="1">
        <v>4.8</v>
      </c>
      <c r="Y692" s="1">
        <v>0.0654</v>
      </c>
      <c r="Z692" s="1">
        <v>0.09</v>
      </c>
      <c r="AA692" s="1">
        <v>15</v>
      </c>
      <c r="AB692" s="1" t="s">
        <v>42</v>
      </c>
      <c r="AC692" s="1">
        <v>103</v>
      </c>
      <c r="AD692" s="11">
        <v>30.6</v>
      </c>
      <c r="AE692" s="1">
        <v>9.8</v>
      </c>
      <c r="AF692" s="1">
        <v>484</v>
      </c>
      <c r="AG692" s="1">
        <v>0.72</v>
      </c>
      <c r="AH692" s="1">
        <v>25.7</v>
      </c>
    </row>
    <row r="693" spans="1:34" ht="12.75">
      <c r="A693" s="38">
        <v>39140</v>
      </c>
      <c r="B693" s="44">
        <v>23</v>
      </c>
      <c r="E693" s="1"/>
      <c r="F693" s="44">
        <v>15.7</v>
      </c>
      <c r="G693" s="44">
        <v>5.6</v>
      </c>
      <c r="H693" s="44">
        <v>7.4</v>
      </c>
      <c r="I693" s="44">
        <v>0.04</v>
      </c>
      <c r="J693" s="44">
        <v>610</v>
      </c>
      <c r="L693" s="44">
        <v>3210</v>
      </c>
      <c r="M693" s="37">
        <v>523</v>
      </c>
      <c r="N693" s="44">
        <v>765</v>
      </c>
      <c r="O693" s="44">
        <v>258</v>
      </c>
      <c r="R693" s="44">
        <v>223</v>
      </c>
      <c r="S693" s="44">
        <v>34</v>
      </c>
      <c r="T693" s="44">
        <v>2040</v>
      </c>
      <c r="U693" s="44">
        <v>8</v>
      </c>
      <c r="V693" s="44">
        <v>0.56</v>
      </c>
      <c r="W693" s="44">
        <v>0.95</v>
      </c>
      <c r="X693" s="44">
        <v>2.25</v>
      </c>
      <c r="Y693" s="44">
        <v>0.51</v>
      </c>
      <c r="Z693" s="44">
        <v>0.08</v>
      </c>
      <c r="AA693" s="44">
        <v>24.3</v>
      </c>
      <c r="AF693" s="17"/>
      <c r="AG693" s="51">
        <v>0.94</v>
      </c>
      <c r="AH693" s="17"/>
    </row>
    <row r="694" spans="1:30" ht="12.75">
      <c r="A694" s="9">
        <v>39154</v>
      </c>
      <c r="C694" s="1">
        <v>0.45</v>
      </c>
      <c r="D694" s="1" t="s">
        <v>14</v>
      </c>
      <c r="E694" s="3">
        <v>10.1</v>
      </c>
      <c r="F694" s="1">
        <v>12.58</v>
      </c>
      <c r="G694" s="1">
        <v>8.88</v>
      </c>
      <c r="H694" s="1">
        <v>8.12</v>
      </c>
      <c r="I694" s="1">
        <v>0.04</v>
      </c>
      <c r="K694" s="1">
        <v>866.4</v>
      </c>
      <c r="L694" s="1">
        <v>1205</v>
      </c>
      <c r="AD694" s="11"/>
    </row>
    <row r="695" spans="1:34" ht="12.75">
      <c r="A695" s="9">
        <v>39162</v>
      </c>
      <c r="B695" s="1">
        <v>850</v>
      </c>
      <c r="D695" s="1">
        <v>3</v>
      </c>
      <c r="E695" s="3">
        <v>14.04</v>
      </c>
      <c r="F695" s="1">
        <v>15.33</v>
      </c>
      <c r="G695" s="1">
        <v>8.47</v>
      </c>
      <c r="H695" s="1">
        <v>8.16</v>
      </c>
      <c r="J695" s="1">
        <v>500</v>
      </c>
      <c r="K695" s="1">
        <v>726</v>
      </c>
      <c r="L695" s="1">
        <v>1430</v>
      </c>
      <c r="M695" s="1">
        <v>153</v>
      </c>
      <c r="N695" s="1">
        <v>126</v>
      </c>
      <c r="O695" s="1">
        <v>223.3</v>
      </c>
      <c r="P695" s="1">
        <v>269</v>
      </c>
      <c r="Q695" s="1">
        <v>5.1</v>
      </c>
      <c r="T695" s="1">
        <v>688</v>
      </c>
      <c r="V695" s="1">
        <v>0.041</v>
      </c>
      <c r="X695" s="1">
        <v>2.3</v>
      </c>
      <c r="Y695" s="17" t="s">
        <v>88</v>
      </c>
      <c r="Z695" s="17" t="s">
        <v>90</v>
      </c>
      <c r="AA695" s="1">
        <v>19</v>
      </c>
      <c r="AB695" s="1">
        <v>7</v>
      </c>
      <c r="AC695" s="1">
        <v>81.8</v>
      </c>
      <c r="AD695" s="11">
        <v>16.1</v>
      </c>
      <c r="AE695" s="1">
        <v>8.6</v>
      </c>
      <c r="AF695" s="1">
        <v>132</v>
      </c>
      <c r="AG695" s="1">
        <v>0.66</v>
      </c>
      <c r="AH695" s="1">
        <v>20.6</v>
      </c>
    </row>
    <row r="696" spans="1:30" ht="12.75">
      <c r="A696" s="9">
        <v>39189</v>
      </c>
      <c r="C696" s="1">
        <v>0.37</v>
      </c>
      <c r="D696" s="1" t="s">
        <v>14</v>
      </c>
      <c r="E696" s="3">
        <v>9.5</v>
      </c>
      <c r="F696" s="1">
        <v>13.94</v>
      </c>
      <c r="G696" s="1">
        <v>9.03</v>
      </c>
      <c r="H696" s="1">
        <v>8.29</v>
      </c>
      <c r="I696" s="1">
        <v>0.045</v>
      </c>
      <c r="K696" s="1">
        <v>71.6</v>
      </c>
      <c r="L696" s="1">
        <v>1085</v>
      </c>
      <c r="AD696" s="11"/>
    </row>
    <row r="697" spans="1:34" ht="12.75">
      <c r="A697" s="9">
        <v>39191</v>
      </c>
      <c r="B697" s="1">
        <v>450</v>
      </c>
      <c r="C697" s="1">
        <v>0.61</v>
      </c>
      <c r="D697" s="1">
        <v>30</v>
      </c>
      <c r="E697" s="3">
        <v>15.96</v>
      </c>
      <c r="F697" s="1">
        <v>16.34</v>
      </c>
      <c r="G697" s="1">
        <v>10.2</v>
      </c>
      <c r="H697" s="1">
        <v>7.85</v>
      </c>
      <c r="J697" s="1">
        <v>240</v>
      </c>
      <c r="K697" s="1">
        <v>135</v>
      </c>
      <c r="L697" s="1">
        <v>1566</v>
      </c>
      <c r="M697" s="1">
        <v>121</v>
      </c>
      <c r="N697" s="1">
        <v>234</v>
      </c>
      <c r="O697" s="1">
        <v>186.7</v>
      </c>
      <c r="P697" s="1">
        <v>250</v>
      </c>
      <c r="Q697" s="1" t="s">
        <v>86</v>
      </c>
      <c r="T697" s="1">
        <v>750</v>
      </c>
      <c r="V697" s="1">
        <v>0.038</v>
      </c>
      <c r="X697" s="17" t="s">
        <v>89</v>
      </c>
      <c r="Y697" s="17" t="s">
        <v>88</v>
      </c>
      <c r="Z697" s="17" t="s">
        <v>90</v>
      </c>
      <c r="AA697" s="1">
        <v>8</v>
      </c>
      <c r="AB697" s="1">
        <v>4</v>
      </c>
      <c r="AC697" s="1">
        <v>79</v>
      </c>
      <c r="AD697" s="11">
        <v>17.9</v>
      </c>
      <c r="AE697" s="1">
        <v>8.4</v>
      </c>
      <c r="AF697" s="1">
        <v>147</v>
      </c>
      <c r="AG697" s="1">
        <v>0.64</v>
      </c>
      <c r="AH697" s="1">
        <v>22.9</v>
      </c>
    </row>
    <row r="698" spans="1:30" ht="12.75">
      <c r="A698" s="9">
        <v>39217</v>
      </c>
      <c r="C698" s="1">
        <v>0.3</v>
      </c>
      <c r="D698" s="1" t="s">
        <v>14</v>
      </c>
      <c r="E698" s="3">
        <v>20.3</v>
      </c>
      <c r="F698" s="34">
        <v>21.3</v>
      </c>
      <c r="G698" s="1">
        <v>7.05</v>
      </c>
      <c r="H698" s="1">
        <v>8.18</v>
      </c>
      <c r="I698" s="1">
        <v>0.06</v>
      </c>
      <c r="K698" s="1">
        <v>396.8</v>
      </c>
      <c r="L698" s="1">
        <v>1281</v>
      </c>
      <c r="AD698" s="11"/>
    </row>
    <row r="699" spans="1:34" ht="12.75">
      <c r="A699" s="38">
        <v>39232</v>
      </c>
      <c r="B699" s="44">
        <v>735</v>
      </c>
      <c r="E699" s="1"/>
      <c r="F699" s="44">
        <v>25.5</v>
      </c>
      <c r="G699" s="44">
        <v>7</v>
      </c>
      <c r="H699" s="44">
        <v>8.5</v>
      </c>
      <c r="I699" s="44">
        <v>0.04</v>
      </c>
      <c r="K699" s="44">
        <v>150</v>
      </c>
      <c r="L699" s="44">
        <v>1170</v>
      </c>
      <c r="M699" s="37">
        <v>109</v>
      </c>
      <c r="N699" s="44">
        <v>229</v>
      </c>
      <c r="O699" s="44">
        <v>191</v>
      </c>
      <c r="R699" s="44">
        <v>249</v>
      </c>
      <c r="S699" s="44">
        <v>28</v>
      </c>
      <c r="T699" s="44">
        <v>730</v>
      </c>
      <c r="U699" s="44">
        <v>4</v>
      </c>
      <c r="V699" s="39" t="s">
        <v>90</v>
      </c>
      <c r="W699" s="44">
        <v>0.51</v>
      </c>
      <c r="X699" s="44">
        <v>1.06</v>
      </c>
      <c r="Y699" s="44">
        <v>0.41</v>
      </c>
      <c r="Z699" s="44">
        <v>0.11</v>
      </c>
      <c r="AA699" s="44">
        <v>31.9</v>
      </c>
      <c r="AF699" s="17"/>
      <c r="AG699" s="51">
        <v>0.6</v>
      </c>
      <c r="AH699" s="17"/>
    </row>
    <row r="700" spans="1:34" ht="12.75">
      <c r="A700" s="9">
        <v>39217</v>
      </c>
      <c r="B700" s="1">
        <v>305</v>
      </c>
      <c r="C700" s="1">
        <v>0.61</v>
      </c>
      <c r="D700" s="1">
        <v>1</v>
      </c>
      <c r="E700" s="3">
        <v>29.82</v>
      </c>
      <c r="F700" s="1">
        <v>21.94</v>
      </c>
      <c r="G700" s="1">
        <v>9.22</v>
      </c>
      <c r="H700" s="1">
        <v>7.73</v>
      </c>
      <c r="J700" s="1">
        <v>770</v>
      </c>
      <c r="K700" s="1">
        <v>687</v>
      </c>
      <c r="L700" s="1">
        <v>1750</v>
      </c>
      <c r="M700" s="1">
        <v>131</v>
      </c>
      <c r="N700" s="1">
        <v>242</v>
      </c>
      <c r="O700" s="1">
        <v>205</v>
      </c>
      <c r="P700" s="1">
        <v>273</v>
      </c>
      <c r="Q700" s="1">
        <v>3.8</v>
      </c>
      <c r="T700" s="1">
        <v>846</v>
      </c>
      <c r="V700" s="1">
        <v>0.06</v>
      </c>
      <c r="X700" s="17" t="s">
        <v>89</v>
      </c>
      <c r="Y700" s="17" t="s">
        <v>88</v>
      </c>
      <c r="Z700" s="1">
        <v>0.05</v>
      </c>
      <c r="AA700" s="1" t="s">
        <v>42</v>
      </c>
      <c r="AB700" s="1" t="s">
        <v>42</v>
      </c>
      <c r="AC700" s="1">
        <v>78.8</v>
      </c>
      <c r="AD700" s="11">
        <v>17.5</v>
      </c>
      <c r="AE700" s="1">
        <v>8.6</v>
      </c>
      <c r="AF700" s="1">
        <v>163</v>
      </c>
      <c r="AG700" s="1">
        <v>0.67</v>
      </c>
      <c r="AH700" s="1">
        <v>23</v>
      </c>
    </row>
    <row r="701" spans="1:30" ht="12.75">
      <c r="A701" s="9">
        <v>39245</v>
      </c>
      <c r="D701" s="1">
        <v>1</v>
      </c>
      <c r="E701" s="3">
        <v>18.7</v>
      </c>
      <c r="F701" s="34">
        <v>21.2</v>
      </c>
      <c r="G701" s="1">
        <v>7.64</v>
      </c>
      <c r="H701" s="1">
        <v>8.26</v>
      </c>
      <c r="I701" s="1">
        <v>0.03</v>
      </c>
      <c r="L701" s="1">
        <v>939</v>
      </c>
      <c r="AD701" s="11"/>
    </row>
    <row r="702" spans="1:34" ht="12.75">
      <c r="A702" s="9">
        <v>39245</v>
      </c>
      <c r="B702" s="1">
        <v>1042</v>
      </c>
      <c r="C702" s="1">
        <v>0.91</v>
      </c>
      <c r="D702" s="1">
        <v>1</v>
      </c>
      <c r="E702" s="3">
        <v>23.08</v>
      </c>
      <c r="F702" s="34">
        <v>21.2</v>
      </c>
      <c r="G702" s="1">
        <v>7.88</v>
      </c>
      <c r="H702" s="1">
        <v>8.03</v>
      </c>
      <c r="J702" s="1">
        <v>280</v>
      </c>
      <c r="K702" s="1">
        <v>158</v>
      </c>
      <c r="L702" s="1">
        <v>1245</v>
      </c>
      <c r="M702" s="1">
        <v>83.9</v>
      </c>
      <c r="N702" s="1">
        <v>175</v>
      </c>
      <c r="O702" s="1">
        <v>182.5</v>
      </c>
      <c r="P702" s="1">
        <v>245</v>
      </c>
      <c r="Q702" s="1" t="s">
        <v>42</v>
      </c>
      <c r="T702" s="1">
        <v>574</v>
      </c>
      <c r="V702" s="1">
        <v>0.04</v>
      </c>
      <c r="X702" s="17" t="s">
        <v>89</v>
      </c>
      <c r="Y702" s="17" t="s">
        <v>88</v>
      </c>
      <c r="Z702" s="17" t="s">
        <v>90</v>
      </c>
      <c r="AA702" s="1">
        <v>10</v>
      </c>
      <c r="AB702" s="1" t="s">
        <v>42</v>
      </c>
      <c r="AC702" s="1">
        <v>76.7</v>
      </c>
      <c r="AD702" s="11">
        <v>15.2</v>
      </c>
      <c r="AE702" s="1">
        <v>8.1</v>
      </c>
      <c r="AF702" s="1">
        <v>110</v>
      </c>
      <c r="AG702" s="1">
        <v>0.61</v>
      </c>
      <c r="AH702" s="1">
        <v>20.3</v>
      </c>
    </row>
    <row r="703" spans="1:34" ht="12.75">
      <c r="A703" s="38">
        <v>39246</v>
      </c>
      <c r="B703" s="39" t="s">
        <v>92</v>
      </c>
      <c r="E703" s="1"/>
      <c r="F703" s="44">
        <v>23.1</v>
      </c>
      <c r="G703" s="44">
        <v>5.9</v>
      </c>
      <c r="H703" s="44">
        <v>8.3</v>
      </c>
      <c r="I703" s="44">
        <v>0.04</v>
      </c>
      <c r="K703" s="44">
        <v>130</v>
      </c>
      <c r="L703" s="44">
        <v>965</v>
      </c>
      <c r="M703" s="37">
        <v>78</v>
      </c>
      <c r="N703" s="44">
        <v>182</v>
      </c>
      <c r="O703" s="44">
        <v>169</v>
      </c>
      <c r="R703" s="44">
        <v>269</v>
      </c>
      <c r="S703" s="44">
        <v>33</v>
      </c>
      <c r="U703" s="44">
        <v>4</v>
      </c>
      <c r="V703" s="39" t="s">
        <v>90</v>
      </c>
      <c r="W703" s="44">
        <v>0.38</v>
      </c>
      <c r="X703" s="44">
        <v>0.72</v>
      </c>
      <c r="Y703" s="44">
        <v>0.36</v>
      </c>
      <c r="Z703" s="44">
        <v>0.09</v>
      </c>
      <c r="AA703" s="44">
        <v>12.6</v>
      </c>
      <c r="AF703" s="17"/>
      <c r="AG703" s="51">
        <v>0.57</v>
      </c>
      <c r="AH703" s="17"/>
    </row>
    <row r="704" spans="1:30" ht="12.75">
      <c r="A704" s="9">
        <v>39280</v>
      </c>
      <c r="D704" s="1">
        <v>4</v>
      </c>
      <c r="E704" s="3">
        <v>22.8</v>
      </c>
      <c r="F704" s="1">
        <v>25.98</v>
      </c>
      <c r="H704" s="1">
        <v>8.3</v>
      </c>
      <c r="L704" s="1">
        <v>924.5</v>
      </c>
      <c r="AD704" s="11"/>
    </row>
    <row r="705" spans="1:34" ht="12.75">
      <c r="A705" s="9">
        <v>39287</v>
      </c>
      <c r="B705" s="1">
        <v>900</v>
      </c>
      <c r="D705" s="1">
        <v>7</v>
      </c>
      <c r="E705" s="3">
        <v>24.7</v>
      </c>
      <c r="F705" s="1">
        <v>24.76</v>
      </c>
      <c r="G705" s="1">
        <v>7.76</v>
      </c>
      <c r="H705" s="1">
        <v>7.98</v>
      </c>
      <c r="J705" s="1">
        <v>1460</v>
      </c>
      <c r="K705" s="1">
        <v>726</v>
      </c>
      <c r="L705" s="1">
        <v>1379</v>
      </c>
      <c r="M705" s="1">
        <v>102</v>
      </c>
      <c r="N705" s="1">
        <v>201</v>
      </c>
      <c r="O705" s="1">
        <v>229</v>
      </c>
      <c r="P705" s="1">
        <v>219</v>
      </c>
      <c r="Q705" s="1" t="s">
        <v>87</v>
      </c>
      <c r="T705" s="1">
        <v>650</v>
      </c>
      <c r="V705" s="1">
        <v>0.21</v>
      </c>
      <c r="X705" s="17" t="s">
        <v>89</v>
      </c>
      <c r="Y705" s="17" t="s">
        <v>88</v>
      </c>
      <c r="Z705" s="17" t="s">
        <v>90</v>
      </c>
      <c r="AA705" s="1">
        <v>11</v>
      </c>
      <c r="AB705" s="1">
        <v>3</v>
      </c>
      <c r="AC705" s="1">
        <v>69.6</v>
      </c>
      <c r="AD705" s="11">
        <v>14.9</v>
      </c>
      <c r="AE705" s="1">
        <v>7.3</v>
      </c>
      <c r="AF705" s="1">
        <v>129</v>
      </c>
      <c r="AG705" s="1">
        <v>0.57</v>
      </c>
      <c r="AH705" s="1">
        <v>23.8</v>
      </c>
    </row>
    <row r="706" spans="1:34" ht="12.75">
      <c r="A706" s="9">
        <v>39315</v>
      </c>
      <c r="B706" s="1">
        <v>950</v>
      </c>
      <c r="D706" s="1">
        <v>1</v>
      </c>
      <c r="E706" s="3">
        <v>30.85</v>
      </c>
      <c r="F706" s="1">
        <v>27.13</v>
      </c>
      <c r="G706" s="1">
        <v>7.25</v>
      </c>
      <c r="H706" s="1">
        <v>8.28</v>
      </c>
      <c r="J706" s="1">
        <v>900</v>
      </c>
      <c r="K706" s="1">
        <v>345</v>
      </c>
      <c r="L706" s="1">
        <v>1324</v>
      </c>
      <c r="M706" s="1">
        <v>95.6</v>
      </c>
      <c r="N706" s="1">
        <v>183</v>
      </c>
      <c r="O706" s="1">
        <v>173.7</v>
      </c>
      <c r="P706" s="1">
        <v>255</v>
      </c>
      <c r="Q706" s="1">
        <v>5.6</v>
      </c>
      <c r="T706" s="1">
        <v>662</v>
      </c>
      <c r="V706" s="1">
        <v>0.03</v>
      </c>
      <c r="X706" s="17" t="s">
        <v>89</v>
      </c>
      <c r="Y706" s="17" t="s">
        <v>88</v>
      </c>
      <c r="Z706" s="17" t="s">
        <v>90</v>
      </c>
      <c r="AA706" s="1">
        <v>29</v>
      </c>
      <c r="AB706" s="1">
        <v>2</v>
      </c>
      <c r="AC706" s="1">
        <v>66.2</v>
      </c>
      <c r="AD706" s="11">
        <v>14.1</v>
      </c>
      <c r="AE706" s="1">
        <v>7.2</v>
      </c>
      <c r="AF706" s="1">
        <v>121</v>
      </c>
      <c r="AG706" s="1">
        <v>0.62</v>
      </c>
      <c r="AH706" s="1">
        <v>22.9</v>
      </c>
    </row>
    <row r="707" spans="1:34" ht="12.75">
      <c r="A707" s="42">
        <v>39343</v>
      </c>
      <c r="B707" s="37">
        <v>750</v>
      </c>
      <c r="C707" s="37">
        <v>0.76</v>
      </c>
      <c r="D707" s="17">
        <v>7</v>
      </c>
      <c r="E707" s="37">
        <v>27.4</v>
      </c>
      <c r="F707" s="37">
        <v>23.1</v>
      </c>
      <c r="G707" s="37">
        <v>8.3</v>
      </c>
      <c r="H707" s="37">
        <v>8.2</v>
      </c>
      <c r="I707" s="17"/>
      <c r="J707" s="17">
        <v>440</v>
      </c>
      <c r="K707" s="17">
        <v>261</v>
      </c>
      <c r="L707" s="37">
        <v>1339</v>
      </c>
      <c r="M707" s="17">
        <v>94.6</v>
      </c>
      <c r="N707" s="17">
        <v>176</v>
      </c>
      <c r="O707" s="17">
        <v>179.5</v>
      </c>
      <c r="P707" s="17">
        <v>241</v>
      </c>
      <c r="Q707" s="17">
        <v>5.5</v>
      </c>
      <c r="R707" s="17"/>
      <c r="S707" s="17"/>
      <c r="T707" s="17">
        <v>626</v>
      </c>
      <c r="U707" s="17"/>
      <c r="V707" s="17">
        <v>0.025</v>
      </c>
      <c r="W707" s="17">
        <v>0.13</v>
      </c>
      <c r="X707" s="17" t="s">
        <v>89</v>
      </c>
      <c r="Y707" s="17" t="s">
        <v>88</v>
      </c>
      <c r="Z707" s="17" t="s">
        <v>90</v>
      </c>
      <c r="AA707" s="17">
        <v>42</v>
      </c>
      <c r="AB707" s="17">
        <v>3</v>
      </c>
      <c r="AC707" s="17">
        <v>67.6</v>
      </c>
      <c r="AD707" s="17">
        <v>14.2</v>
      </c>
      <c r="AE707" s="17">
        <v>7.2</v>
      </c>
      <c r="AF707" s="17">
        <v>125</v>
      </c>
      <c r="AG707" s="17">
        <v>0.58</v>
      </c>
      <c r="AH707" s="17">
        <v>22.8</v>
      </c>
    </row>
    <row r="708" spans="1:34" ht="12.75">
      <c r="A708" s="42">
        <v>39371</v>
      </c>
      <c r="B708" s="37">
        <v>305</v>
      </c>
      <c r="C708" s="37">
        <v>0.7</v>
      </c>
      <c r="D708" s="17" t="s">
        <v>91</v>
      </c>
      <c r="E708" s="37">
        <v>16.7</v>
      </c>
      <c r="F708" s="37">
        <v>15.42</v>
      </c>
      <c r="G708" s="37">
        <v>11.5</v>
      </c>
      <c r="H708" s="37">
        <v>8.4</v>
      </c>
      <c r="I708" s="17"/>
      <c r="J708" s="17">
        <v>780</v>
      </c>
      <c r="K708" s="17">
        <v>726</v>
      </c>
      <c r="L708" s="37">
        <v>1725</v>
      </c>
      <c r="M708" s="17">
        <v>287</v>
      </c>
      <c r="N708" s="17">
        <v>479</v>
      </c>
      <c r="O708" s="17">
        <v>200.6</v>
      </c>
      <c r="P708" s="17">
        <v>295</v>
      </c>
      <c r="Q708" s="17">
        <v>3.6</v>
      </c>
      <c r="R708" s="17"/>
      <c r="S708" s="17"/>
      <c r="T708" s="17">
        <v>870</v>
      </c>
      <c r="U708" s="17"/>
      <c r="V708" s="17">
        <v>0.02</v>
      </c>
      <c r="W708" s="17">
        <v>0.27</v>
      </c>
      <c r="X708" s="17" t="s">
        <v>89</v>
      </c>
      <c r="Y708" s="17" t="s">
        <v>88</v>
      </c>
      <c r="Z708" s="17">
        <v>0.06</v>
      </c>
      <c r="AA708" s="17">
        <v>16</v>
      </c>
      <c r="AB708" s="17">
        <v>4</v>
      </c>
      <c r="AC708" s="17">
        <v>94.7</v>
      </c>
      <c r="AD708" s="17">
        <v>19.4</v>
      </c>
      <c r="AE708" s="17">
        <v>8.4</v>
      </c>
      <c r="AF708" s="17">
        <v>181</v>
      </c>
      <c r="AG708" s="17">
        <v>0.56</v>
      </c>
      <c r="AH708" s="17">
        <v>20.7</v>
      </c>
    </row>
    <row r="709" spans="1:34" ht="12.75">
      <c r="A709" s="38">
        <v>39380</v>
      </c>
      <c r="E709" s="1"/>
      <c r="F709" s="46">
        <v>15.9</v>
      </c>
      <c r="G709" s="46">
        <v>7.7</v>
      </c>
      <c r="H709" s="46">
        <v>8.3</v>
      </c>
      <c r="I709" s="46">
        <v>0.1</v>
      </c>
      <c r="J709" s="47"/>
      <c r="K709" s="47"/>
      <c r="L709" s="47"/>
      <c r="M709" s="17"/>
      <c r="N709" s="39"/>
      <c r="AF709" s="17"/>
      <c r="AG709" s="41"/>
      <c r="AH709" s="17"/>
    </row>
    <row r="710" spans="1:34" ht="12.75">
      <c r="A710" s="42">
        <v>39414</v>
      </c>
      <c r="B710" s="37">
        <v>41</v>
      </c>
      <c r="C710" s="17">
        <v>0.7</v>
      </c>
      <c r="D710" s="17" t="s">
        <v>91</v>
      </c>
      <c r="E710" s="37">
        <v>11.4</v>
      </c>
      <c r="F710" s="48">
        <v>9.4</v>
      </c>
      <c r="G710" s="48">
        <v>13.6</v>
      </c>
      <c r="H710" s="48">
        <v>8.2</v>
      </c>
      <c r="I710" s="49"/>
      <c r="J710" s="49">
        <v>164</v>
      </c>
      <c r="K710" s="49">
        <v>272</v>
      </c>
      <c r="L710" s="48">
        <v>1544</v>
      </c>
      <c r="M710" s="17">
        <v>295</v>
      </c>
      <c r="N710" s="17">
        <v>449</v>
      </c>
      <c r="O710" s="17">
        <v>251.6</v>
      </c>
      <c r="P710" s="17">
        <v>397</v>
      </c>
      <c r="Q710" s="17">
        <v>3.6</v>
      </c>
      <c r="R710" s="17"/>
      <c r="S710" s="17"/>
      <c r="T710" s="17">
        <v>1400</v>
      </c>
      <c r="U710" s="17"/>
      <c r="V710" s="17">
        <v>0.3</v>
      </c>
      <c r="W710" s="17">
        <v>1.15</v>
      </c>
      <c r="X710" s="17" t="s">
        <v>89</v>
      </c>
      <c r="Y710" s="17" t="s">
        <v>88</v>
      </c>
      <c r="Z710" s="17">
        <v>0.18</v>
      </c>
      <c r="AA710" s="17"/>
      <c r="AB710" s="17"/>
      <c r="AC710" s="17">
        <v>106</v>
      </c>
      <c r="AD710" s="17">
        <v>26.4</v>
      </c>
      <c r="AE710" s="17">
        <v>10.8</v>
      </c>
      <c r="AF710" s="17">
        <v>332</v>
      </c>
      <c r="AG710" s="17">
        <v>0.75</v>
      </c>
      <c r="AH710" s="17">
        <v>33.1</v>
      </c>
    </row>
    <row r="711" spans="1:34" ht="12.75">
      <c r="A711" s="43">
        <v>39428</v>
      </c>
      <c r="B711" s="45">
        <v>35</v>
      </c>
      <c r="C711" s="45">
        <v>0.61</v>
      </c>
      <c r="D711" s="45">
        <v>1</v>
      </c>
      <c r="E711" s="45">
        <v>8.93</v>
      </c>
      <c r="F711" s="50">
        <v>9.4</v>
      </c>
      <c r="G711" s="50">
        <v>13</v>
      </c>
      <c r="H711" s="50">
        <v>8.5</v>
      </c>
      <c r="I711" s="47"/>
      <c r="J711" s="47"/>
      <c r="K711" s="47"/>
      <c r="L711" s="50">
        <v>1510</v>
      </c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</row>
    <row r="712" spans="1:33" ht="12.75">
      <c r="A712" s="43">
        <v>39469</v>
      </c>
      <c r="B712" s="52">
        <v>12</v>
      </c>
      <c r="C712" s="52">
        <v>0.4</v>
      </c>
      <c r="D712" s="53" t="s">
        <v>91</v>
      </c>
      <c r="E712" s="52">
        <v>5.9</v>
      </c>
      <c r="F712" s="52">
        <v>7.1</v>
      </c>
      <c r="G712" s="52">
        <v>11.9</v>
      </c>
      <c r="H712" s="52">
        <v>8.4</v>
      </c>
      <c r="J712" s="1">
        <v>348</v>
      </c>
      <c r="K712" s="1">
        <v>816</v>
      </c>
      <c r="M712" s="54">
        <v>551</v>
      </c>
      <c r="N712" s="1" t="s">
        <v>93</v>
      </c>
      <c r="O712" s="1">
        <v>273.9</v>
      </c>
      <c r="P712" s="1">
        <v>545</v>
      </c>
      <c r="Q712" s="1">
        <v>3.1</v>
      </c>
      <c r="T712" s="1">
        <v>12</v>
      </c>
      <c r="V712" s="1">
        <v>0.13</v>
      </c>
      <c r="X712" s="1" t="s">
        <v>94</v>
      </c>
      <c r="Y712" s="1" t="s">
        <v>44</v>
      </c>
      <c r="AA712" s="1">
        <v>25</v>
      </c>
      <c r="AB712" s="1" t="s">
        <v>42</v>
      </c>
      <c r="AC712" s="1">
        <v>154</v>
      </c>
      <c r="AD712" s="1">
        <v>31.2</v>
      </c>
      <c r="AE712" s="1">
        <v>9.2</v>
      </c>
      <c r="AF712" s="1">
        <v>552</v>
      </c>
      <c r="AG712" s="1">
        <v>0.78</v>
      </c>
    </row>
    <row r="713" spans="1:33" ht="12.75">
      <c r="A713" s="43">
        <v>39498</v>
      </c>
      <c r="B713" s="52">
        <v>1550</v>
      </c>
      <c r="C713" s="52">
        <v>0.64</v>
      </c>
      <c r="D713" s="52">
        <v>5</v>
      </c>
      <c r="E713" s="52">
        <v>15.6</v>
      </c>
      <c r="F713" s="53"/>
      <c r="H713" s="52">
        <v>8.3</v>
      </c>
      <c r="J713" s="1">
        <v>296</v>
      </c>
      <c r="K713" s="54">
        <v>387</v>
      </c>
      <c r="L713" s="52">
        <v>2480</v>
      </c>
      <c r="M713" s="54"/>
      <c r="N713" s="54"/>
      <c r="O713" s="54">
        <v>304.7</v>
      </c>
      <c r="P713" s="54">
        <v>543</v>
      </c>
      <c r="Q713" s="54">
        <v>4.8</v>
      </c>
      <c r="T713" s="1">
        <v>2350</v>
      </c>
      <c r="V713" s="1">
        <v>0.038</v>
      </c>
      <c r="X713" s="1" t="s">
        <v>87</v>
      </c>
      <c r="Y713" s="1">
        <v>0.3</v>
      </c>
      <c r="AA713" s="1">
        <v>15</v>
      </c>
      <c r="AB713" s="1" t="s">
        <v>42</v>
      </c>
      <c r="AC713" s="1">
        <v>137</v>
      </c>
      <c r="AD713" s="1">
        <v>35.4</v>
      </c>
      <c r="AE713" s="1">
        <v>9.2</v>
      </c>
      <c r="AF713" s="1">
        <v>562</v>
      </c>
      <c r="AG713" s="1">
        <v>0.96</v>
      </c>
    </row>
    <row r="714" spans="1:34" ht="12.75">
      <c r="A714" s="38">
        <v>39511</v>
      </c>
      <c r="B714" s="44">
        <v>316</v>
      </c>
      <c r="E714" s="1"/>
      <c r="F714" s="46">
        <v>12</v>
      </c>
      <c r="G714" s="46">
        <v>12.1</v>
      </c>
      <c r="H714" s="46">
        <v>8.6</v>
      </c>
      <c r="I714" s="46">
        <v>0.11</v>
      </c>
      <c r="J714" s="47"/>
      <c r="K714" s="46">
        <v>238</v>
      </c>
      <c r="L714" s="46">
        <v>1237</v>
      </c>
      <c r="M714" s="17"/>
      <c r="AF714" s="17"/>
      <c r="AH714" s="17"/>
    </row>
    <row r="715" spans="1:34" ht="12.75">
      <c r="A715" s="38">
        <v>39597</v>
      </c>
      <c r="E715" s="1"/>
      <c r="F715" s="46">
        <v>25.7</v>
      </c>
      <c r="G715" s="46">
        <v>7.9</v>
      </c>
      <c r="H715" s="46">
        <v>8.6</v>
      </c>
      <c r="I715" s="46">
        <v>0.07</v>
      </c>
      <c r="J715" s="47"/>
      <c r="K715" s="46">
        <v>110</v>
      </c>
      <c r="L715" s="46">
        <v>826</v>
      </c>
      <c r="M715" s="17"/>
      <c r="AF715" s="17"/>
      <c r="AH715" s="17"/>
    </row>
    <row r="716" spans="1:34" ht="12.75">
      <c r="A716" s="42"/>
      <c r="E716" s="1"/>
      <c r="F716" s="40"/>
      <c r="G716" s="40"/>
      <c r="H716" s="40"/>
      <c r="I716" s="40"/>
      <c r="K716" s="40"/>
      <c r="L716" s="40"/>
      <c r="M716" s="17"/>
      <c r="AF716" s="17"/>
      <c r="AH716" s="17"/>
    </row>
    <row r="717" spans="1:34" ht="12.75">
      <c r="A717" s="42"/>
      <c r="E717" s="1"/>
      <c r="F717" s="40"/>
      <c r="G717" s="40"/>
      <c r="H717" s="40"/>
      <c r="I717" s="40"/>
      <c r="K717" s="40"/>
      <c r="L717" s="40"/>
      <c r="M717" s="17"/>
      <c r="AF717" s="17"/>
      <c r="AH717" s="17"/>
    </row>
    <row r="718" spans="1:34" ht="12.75">
      <c r="A718" s="42"/>
      <c r="E718" s="1"/>
      <c r="F718" s="40"/>
      <c r="G718" s="40"/>
      <c r="H718" s="40"/>
      <c r="I718" s="40"/>
      <c r="K718" s="40"/>
      <c r="L718" s="40"/>
      <c r="M718" s="17"/>
      <c r="AF718" s="17"/>
      <c r="AH718" s="17"/>
    </row>
    <row r="719" spans="1:30" ht="12.75">
      <c r="E719" s="11"/>
      <c r="AD719" s="11"/>
    </row>
    <row r="720" spans="1:20" ht="12.75">
      <c r="A720" s="9" t="s">
        <v>32</v>
      </c>
      <c r="B720" s="11">
        <f>AVERAGE(B1:B719)</f>
        <v>576.5865318699452</v>
      </c>
      <c r="C720" s="2"/>
      <c r="D720" s="2"/>
      <c r="F720" s="12">
        <f>AVERAGE(F1:F719)</f>
        <v>19.79140556368961</v>
      </c>
      <c r="G720" s="11">
        <f>AVERAGE(G1:G719)</f>
        <v>8.823629441624366</v>
      </c>
      <c r="H720" s="11">
        <f>AVERAGE(H1:H719)</f>
        <v>8.039617346938776</v>
      </c>
      <c r="J720" s="11">
        <f>AVERAGE(J1:J719)</f>
        <v>1511.5460122699387</v>
      </c>
      <c r="K720" s="12">
        <f>GEOMEAN(K582:K719)</f>
        <v>374.35417480763783</v>
      </c>
      <c r="M720" s="11">
        <f>AVERAGE(M1:M719)</f>
        <v>182.50625730994153</v>
      </c>
      <c r="N720" s="11">
        <f>AVERAGE(N1:N719)</f>
        <v>301.0065789473684</v>
      </c>
      <c r="T720" s="12">
        <f>AVERAGE(T1:T719)</f>
        <v>938.4924924924925</v>
      </c>
    </row>
    <row r="721" spans="1:20" ht="12.75">
      <c r="A721" s="9" t="s">
        <v>33</v>
      </c>
      <c r="F721" s="5">
        <v>33</v>
      </c>
      <c r="G721" s="5">
        <v>5</v>
      </c>
      <c r="H721" s="25" t="s">
        <v>34</v>
      </c>
      <c r="J721" s="5">
        <v>200</v>
      </c>
      <c r="K721" s="5"/>
      <c r="M721" s="5"/>
      <c r="N721" s="5"/>
      <c r="T721" s="5">
        <v>1800</v>
      </c>
    </row>
    <row r="722" ht="12.75">
      <c r="AD722" s="11"/>
    </row>
    <row r="723" spans="1:5" ht="12.75">
      <c r="A723" s="1"/>
      <c r="E723" s="1"/>
    </row>
    <row r="724" spans="1:5" ht="12.75">
      <c r="A724" s="1"/>
      <c r="E724" s="1"/>
    </row>
    <row r="725" spans="1:5" ht="12.75">
      <c r="A725" s="1"/>
      <c r="E725" s="1"/>
    </row>
    <row r="726" ht="12.75">
      <c r="F726" s="2"/>
    </row>
    <row r="727" ht="12.75">
      <c r="F727" s="2"/>
    </row>
    <row r="728" ht="12.75">
      <c r="F728" s="2"/>
    </row>
    <row r="729" ht="12.75">
      <c r="F729" s="2"/>
    </row>
    <row r="730" ht="12.75">
      <c r="F730" s="2"/>
    </row>
    <row r="731" ht="12.75">
      <c r="F731" s="2"/>
    </row>
    <row r="732" ht="12.75">
      <c r="F732" s="2"/>
    </row>
    <row r="733" ht="12.75">
      <c r="F733" s="2"/>
    </row>
    <row r="734" ht="12.75">
      <c r="F734" s="2"/>
    </row>
    <row r="735" ht="12.75">
      <c r="F735" s="2"/>
    </row>
    <row r="736" ht="12.75">
      <c r="F736" s="2"/>
    </row>
    <row r="737" ht="12.75">
      <c r="F737" s="2"/>
    </row>
    <row r="738" ht="12.75">
      <c r="F738" s="2"/>
    </row>
    <row r="739" ht="12.75">
      <c r="F739" s="2"/>
    </row>
    <row r="740" ht="12.75">
      <c r="F740" s="2"/>
    </row>
    <row r="741" ht="12.75">
      <c r="F741" s="2"/>
    </row>
    <row r="742" ht="12.75">
      <c r="F742" s="2"/>
    </row>
    <row r="743" ht="12.75">
      <c r="F743" s="2"/>
    </row>
    <row r="744" ht="12.75">
      <c r="F744" s="2"/>
    </row>
    <row r="745" ht="12.75">
      <c r="F745" s="2"/>
    </row>
    <row r="746" ht="12.75">
      <c r="F746" s="2"/>
    </row>
    <row r="747" ht="12.75">
      <c r="F747" s="2"/>
    </row>
    <row r="748" ht="12.75">
      <c r="F748" s="2"/>
    </row>
    <row r="749" ht="12.75">
      <c r="F749" s="2"/>
    </row>
    <row r="803" ht="12.75">
      <c r="F803" s="2"/>
    </row>
    <row r="804" ht="12.75">
      <c r="F804" s="2"/>
    </row>
    <row r="805" ht="12.75">
      <c r="F805" s="2"/>
    </row>
    <row r="806" ht="12.75">
      <c r="F806" s="2"/>
    </row>
    <row r="807" ht="12.75">
      <c r="F807" s="2"/>
    </row>
    <row r="808" ht="12.75">
      <c r="F808" s="2"/>
    </row>
    <row r="809" ht="12.75">
      <c r="F809" s="2"/>
    </row>
    <row r="810" ht="12.75">
      <c r="F810" s="2"/>
    </row>
    <row r="811" ht="12.75">
      <c r="F811" s="2"/>
    </row>
    <row r="812" ht="12.75">
      <c r="F812" s="2"/>
    </row>
    <row r="813" ht="12.75">
      <c r="F813" s="2"/>
    </row>
    <row r="814" ht="12.75">
      <c r="F814" s="2"/>
    </row>
    <row r="815" ht="12.75">
      <c r="F815" s="2"/>
    </row>
    <row r="816" ht="12.75">
      <c r="F816" s="2"/>
    </row>
    <row r="817" ht="12.75">
      <c r="F817" s="2"/>
    </row>
    <row r="818" ht="12.75">
      <c r="F818" s="2"/>
    </row>
    <row r="819" ht="12.75">
      <c r="F819" s="2"/>
    </row>
    <row r="820" ht="12.75">
      <c r="F820" s="2"/>
    </row>
    <row r="821" ht="12.75">
      <c r="F821" s="2"/>
    </row>
    <row r="822" ht="12.75">
      <c r="F822" s="2"/>
    </row>
    <row r="823" ht="12.75">
      <c r="F823" s="2"/>
    </row>
    <row r="824" ht="12.75">
      <c r="F824" s="2"/>
    </row>
    <row r="825" ht="12.75">
      <c r="F825" s="2"/>
    </row>
    <row r="826" ht="12.75">
      <c r="F826" s="2"/>
    </row>
    <row r="827" ht="12.75">
      <c r="F827" s="2"/>
    </row>
    <row r="828" ht="12.75">
      <c r="F828" s="2"/>
    </row>
    <row r="829" ht="12.75">
      <c r="F829" s="2"/>
    </row>
    <row r="830" ht="12.75">
      <c r="F830" s="2"/>
    </row>
    <row r="831" ht="12.75">
      <c r="F831" s="2"/>
    </row>
    <row r="832" ht="12.75">
      <c r="F832" s="2"/>
    </row>
    <row r="833" ht="12.75">
      <c r="F833" s="2"/>
    </row>
    <row r="834" ht="12.75">
      <c r="F834" s="2"/>
    </row>
    <row r="835" ht="12.75">
      <c r="F835" s="2"/>
    </row>
    <row r="836" ht="12.75">
      <c r="F836" s="2"/>
    </row>
    <row r="837" ht="12.75">
      <c r="F837" s="2"/>
    </row>
    <row r="838" ht="12.75">
      <c r="F838" s="2"/>
    </row>
    <row r="839" ht="12.75">
      <c r="F839" s="2"/>
    </row>
    <row r="840" ht="12.75">
      <c r="F840" s="2"/>
    </row>
    <row r="841" ht="12.75">
      <c r="F841" s="2"/>
    </row>
    <row r="842" ht="12.75">
      <c r="F842" s="2"/>
    </row>
    <row r="843" ht="12.75">
      <c r="F843" s="2"/>
    </row>
    <row r="844" ht="12.75">
      <c r="F844" s="2"/>
    </row>
    <row r="845" ht="12.75">
      <c r="F845" s="2"/>
    </row>
    <row r="846" ht="12.75">
      <c r="F846" s="2"/>
    </row>
    <row r="847" ht="12.75">
      <c r="F847" s="2"/>
    </row>
    <row r="848" ht="12.75">
      <c r="F848" s="2"/>
    </row>
    <row r="849" ht="12.75">
      <c r="F849" s="2"/>
    </row>
    <row r="850" ht="12.75">
      <c r="F850" s="2"/>
    </row>
    <row r="851" ht="12.75">
      <c r="F851" s="2"/>
    </row>
    <row r="852" ht="12.75">
      <c r="F852" s="2"/>
    </row>
    <row r="853" ht="12.75">
      <c r="F853" s="2"/>
    </row>
    <row r="854" ht="12.75">
      <c r="F854" s="2"/>
    </row>
    <row r="855" ht="12.75">
      <c r="F855" s="2"/>
    </row>
    <row r="856" ht="12.75">
      <c r="F856" s="2"/>
    </row>
    <row r="857" ht="12.75">
      <c r="F857" s="2"/>
    </row>
    <row r="858" ht="12.75">
      <c r="F858" s="2"/>
    </row>
    <row r="859" ht="12.75">
      <c r="F859" s="2"/>
    </row>
    <row r="860" ht="12.75">
      <c r="F860" s="2"/>
    </row>
    <row r="861" ht="12.75">
      <c r="F861" s="2"/>
    </row>
    <row r="862" ht="12.75">
      <c r="F862" s="2"/>
    </row>
    <row r="863" ht="12.75">
      <c r="F863" s="2"/>
    </row>
    <row r="864" ht="12.75">
      <c r="F864" s="2"/>
    </row>
    <row r="865" ht="12.75">
      <c r="F865" s="2"/>
    </row>
    <row r="866" ht="12.75">
      <c r="F866" s="2"/>
    </row>
    <row r="867" ht="12.75">
      <c r="F867" s="2"/>
    </row>
    <row r="868" ht="12.75">
      <c r="F868" s="2"/>
    </row>
    <row r="869" ht="12.75">
      <c r="F869" s="2"/>
    </row>
    <row r="870" ht="12.75">
      <c r="F870" s="2"/>
    </row>
    <row r="871" ht="12.75">
      <c r="F871" s="2"/>
    </row>
    <row r="872" ht="12.75">
      <c r="F872" s="2"/>
    </row>
    <row r="873" ht="12.75">
      <c r="F873" s="2"/>
    </row>
    <row r="874" ht="12.75">
      <c r="F874" s="2"/>
    </row>
    <row r="875" ht="12.75">
      <c r="F875" s="2"/>
    </row>
    <row r="876" ht="12.75">
      <c r="F876" s="2"/>
    </row>
    <row r="877" ht="12.75">
      <c r="F877" s="2"/>
    </row>
    <row r="878" ht="12.75">
      <c r="F878" s="2"/>
    </row>
    <row r="879" ht="12.75">
      <c r="F879" s="2"/>
    </row>
    <row r="880" ht="12.75">
      <c r="F880" s="2"/>
    </row>
    <row r="881" ht="12.75">
      <c r="F881" s="2"/>
    </row>
    <row r="882" ht="12.75">
      <c r="F882" s="2"/>
    </row>
    <row r="883" ht="12.75">
      <c r="F883" s="2"/>
    </row>
    <row r="884" ht="12.75">
      <c r="F884" s="2"/>
    </row>
    <row r="885" ht="12.75">
      <c r="F885" s="2"/>
    </row>
    <row r="886" ht="12.75">
      <c r="F886" s="2"/>
    </row>
    <row r="887" ht="12.75">
      <c r="F887" s="2"/>
    </row>
    <row r="888" ht="12.75">
      <c r="F888" s="2"/>
    </row>
    <row r="889" ht="12.75">
      <c r="F889" s="2"/>
    </row>
    <row r="890" ht="12.75">
      <c r="F890" s="2"/>
    </row>
    <row r="891" ht="12.75">
      <c r="F891" s="2"/>
    </row>
    <row r="892" ht="12.75">
      <c r="F892" s="2"/>
    </row>
    <row r="893" ht="12.75">
      <c r="F893" s="2"/>
    </row>
    <row r="894" ht="12.75">
      <c r="F894" s="2"/>
    </row>
    <row r="895" ht="12.75">
      <c r="F895" s="2"/>
    </row>
    <row r="896" ht="12.75">
      <c r="F896" s="2"/>
    </row>
    <row r="897" ht="12.75">
      <c r="F897" s="2"/>
    </row>
    <row r="898" ht="12.75">
      <c r="F898" s="2"/>
    </row>
    <row r="899" ht="12.75">
      <c r="F899" s="2"/>
    </row>
    <row r="900" ht="12.75">
      <c r="F900" s="2"/>
    </row>
    <row r="901" ht="12.75">
      <c r="F901" s="2"/>
    </row>
    <row r="902" ht="12.75">
      <c r="F902" s="2"/>
    </row>
    <row r="903" ht="12.75">
      <c r="F903" s="2"/>
    </row>
    <row r="904" ht="12.75">
      <c r="F904" s="2"/>
    </row>
    <row r="905" ht="12.75">
      <c r="F905" s="2"/>
    </row>
    <row r="906" ht="12.75">
      <c r="F906" s="2"/>
    </row>
    <row r="907" ht="12.75">
      <c r="F907" s="2"/>
    </row>
    <row r="908" ht="12.75">
      <c r="F908" s="2"/>
    </row>
    <row r="909" ht="12.75">
      <c r="F909" s="2"/>
    </row>
    <row r="910" ht="12.75">
      <c r="F910" s="2"/>
    </row>
    <row r="911" ht="12.75">
      <c r="F911" s="2"/>
    </row>
    <row r="912" ht="12.75">
      <c r="F912" s="2"/>
    </row>
    <row r="913" ht="12.75">
      <c r="F913" s="2"/>
    </row>
    <row r="914" ht="12.75">
      <c r="F914" s="2"/>
    </row>
    <row r="915" ht="12.75">
      <c r="F915" s="2"/>
    </row>
    <row r="916" ht="12.75">
      <c r="F916" s="2"/>
    </row>
    <row r="917" ht="12.75">
      <c r="F917" s="2"/>
    </row>
    <row r="918" ht="12.75">
      <c r="F918" s="2"/>
    </row>
    <row r="919" ht="12.75">
      <c r="F919" s="2"/>
    </row>
    <row r="920" ht="12.75">
      <c r="F920" s="2"/>
    </row>
    <row r="921" ht="12.75">
      <c r="F921" s="2"/>
    </row>
    <row r="922" ht="12.75">
      <c r="F922" s="2"/>
    </row>
    <row r="923" ht="12.75">
      <c r="F923" s="2"/>
    </row>
    <row r="924" ht="12.75">
      <c r="F924" s="2"/>
    </row>
    <row r="925" ht="12.75">
      <c r="F925" s="2"/>
    </row>
    <row r="926" ht="12.75">
      <c r="F926" s="2"/>
    </row>
    <row r="927" ht="12.75">
      <c r="F927" s="2"/>
    </row>
    <row r="928" ht="12.75">
      <c r="F928" s="2"/>
    </row>
    <row r="929" ht="12.75">
      <c r="F929" s="2"/>
    </row>
    <row r="930" ht="12.75">
      <c r="F930" s="2"/>
    </row>
    <row r="931" ht="12.75">
      <c r="F931" s="2"/>
    </row>
    <row r="932" ht="12.75">
      <c r="F932" s="2"/>
    </row>
    <row r="933" ht="12.75">
      <c r="F933" s="2"/>
    </row>
    <row r="934" ht="12.75">
      <c r="F934" s="2"/>
    </row>
    <row r="935" ht="12.75">
      <c r="F935" s="2"/>
    </row>
    <row r="936" ht="12.75">
      <c r="F936" s="2"/>
    </row>
    <row r="937" ht="12.75">
      <c r="F937" s="2"/>
    </row>
    <row r="938" ht="12.75">
      <c r="F938" s="2"/>
    </row>
    <row r="939" ht="12.75">
      <c r="F939" s="2"/>
    </row>
    <row r="940" ht="12.75">
      <c r="F940" s="2"/>
    </row>
    <row r="941" ht="12.75">
      <c r="F941" s="2"/>
    </row>
    <row r="942" ht="12.75">
      <c r="F942" s="2"/>
    </row>
    <row r="943" ht="12.75">
      <c r="F943" s="2"/>
    </row>
    <row r="944" ht="12.75">
      <c r="F944" s="2"/>
    </row>
    <row r="945" ht="12.75">
      <c r="F945" s="2"/>
    </row>
    <row r="946" ht="12.75">
      <c r="F946" s="2"/>
    </row>
    <row r="947" ht="12.75">
      <c r="F947" s="2"/>
    </row>
    <row r="948" ht="12.75">
      <c r="F948" s="2"/>
    </row>
    <row r="949" ht="12.75">
      <c r="F949" s="2"/>
    </row>
    <row r="950" ht="12.75">
      <c r="F950" s="2"/>
    </row>
    <row r="951" ht="12.75">
      <c r="F951" s="2"/>
    </row>
    <row r="952" ht="12.75">
      <c r="F952" s="2"/>
    </row>
    <row r="953" ht="12.75">
      <c r="F953" s="2"/>
    </row>
    <row r="954" ht="12.75">
      <c r="F954" s="2"/>
    </row>
    <row r="955" ht="12.75">
      <c r="F955" s="2"/>
    </row>
    <row r="956" ht="12.75">
      <c r="F956" s="2"/>
    </row>
    <row r="957" ht="12.75">
      <c r="F957" s="2"/>
    </row>
    <row r="958" ht="12.75">
      <c r="F958" s="2"/>
    </row>
    <row r="959" ht="12.75">
      <c r="F959" s="2"/>
    </row>
    <row r="960" ht="12.75">
      <c r="F960" s="2"/>
    </row>
    <row r="961" ht="12.75">
      <c r="F961" s="2"/>
    </row>
    <row r="962" ht="12.75">
      <c r="F962" s="2"/>
    </row>
    <row r="963" ht="12.75">
      <c r="F963" s="2"/>
    </row>
    <row r="964" ht="12.75">
      <c r="F964" s="2"/>
    </row>
    <row r="965" ht="12.75">
      <c r="F965" s="2"/>
    </row>
    <row r="966" ht="12.75">
      <c r="F966" s="2"/>
    </row>
    <row r="967" ht="12.75">
      <c r="F967" s="2"/>
    </row>
    <row r="968" ht="12.75">
      <c r="F968" s="2"/>
    </row>
    <row r="969" ht="12.75">
      <c r="F969" s="2"/>
    </row>
    <row r="970" ht="12.75">
      <c r="F970" s="2"/>
    </row>
    <row r="971" ht="12.75">
      <c r="F971" s="2"/>
    </row>
    <row r="972" ht="12.75">
      <c r="F972" s="2"/>
    </row>
    <row r="973" ht="12.75">
      <c r="F973" s="2"/>
    </row>
    <row r="974" ht="12.75">
      <c r="F974" s="2"/>
    </row>
    <row r="975" ht="12.75">
      <c r="F975" s="2"/>
    </row>
    <row r="976" ht="12.75">
      <c r="F976" s="2"/>
    </row>
    <row r="977" ht="12.75">
      <c r="F977" s="2"/>
    </row>
    <row r="978" ht="12.75">
      <c r="F978" s="2"/>
    </row>
    <row r="979" ht="12.75">
      <c r="F979" s="2"/>
    </row>
    <row r="980" ht="12.75">
      <c r="F980" s="2"/>
    </row>
    <row r="981" ht="12.75">
      <c r="F981" s="2"/>
    </row>
    <row r="982" ht="12.75">
      <c r="F982" s="2"/>
    </row>
    <row r="983" ht="12.75">
      <c r="F983" s="2"/>
    </row>
    <row r="984" ht="12.75">
      <c r="F984" s="2"/>
    </row>
    <row r="985" ht="12.75">
      <c r="F985" s="2"/>
    </row>
    <row r="986" ht="12.75">
      <c r="F986" s="2"/>
    </row>
    <row r="987" ht="12.75">
      <c r="F987" s="2"/>
    </row>
    <row r="988" ht="12.75">
      <c r="F988" s="2"/>
    </row>
    <row r="989" ht="12.75">
      <c r="F989" s="2"/>
    </row>
    <row r="990" ht="12.75">
      <c r="F990" s="2"/>
    </row>
    <row r="991" ht="12.75">
      <c r="F991" s="2"/>
    </row>
    <row r="992" ht="12.75">
      <c r="F992" s="2"/>
    </row>
    <row r="993" ht="12.75">
      <c r="F993" s="2"/>
    </row>
    <row r="994" ht="12.75">
      <c r="F994" s="2"/>
    </row>
    <row r="995" ht="12.75">
      <c r="F995" s="2"/>
    </row>
    <row r="996" ht="12.75">
      <c r="F996" s="2"/>
    </row>
    <row r="997" ht="12.75">
      <c r="F997" s="2"/>
    </row>
    <row r="998" ht="12.75">
      <c r="F998" s="2"/>
    </row>
    <row r="999" ht="12.75">
      <c r="F999" s="2"/>
    </row>
    <row r="1000" ht="12.75">
      <c r="F1000" s="2"/>
    </row>
    <row r="1001" ht="12.75">
      <c r="F1001" s="2"/>
    </row>
    <row r="1002" ht="12.75">
      <c r="F1002" s="2"/>
    </row>
    <row r="1003" ht="12.75">
      <c r="F1003" s="2"/>
    </row>
    <row r="1004" ht="12.75">
      <c r="F1004" s="2"/>
    </row>
    <row r="1005" ht="12.75">
      <c r="F1005" s="2"/>
    </row>
    <row r="1006" ht="12.75">
      <c r="F1006" s="2"/>
    </row>
    <row r="1007" ht="12.75">
      <c r="F1007" s="2"/>
    </row>
    <row r="1008" ht="12.75">
      <c r="F1008" s="2"/>
    </row>
    <row r="1009" ht="12.75">
      <c r="F1009" s="2"/>
    </row>
    <row r="1010" ht="12.75">
      <c r="F1010" s="2"/>
    </row>
    <row r="1011" ht="12.75">
      <c r="F1011" s="2"/>
    </row>
    <row r="1012" ht="12.75">
      <c r="F1012" s="2"/>
    </row>
    <row r="1013" ht="12.75">
      <c r="F1013" s="2"/>
    </row>
    <row r="1014" ht="12.75">
      <c r="F1014" s="2"/>
    </row>
    <row r="1015" ht="12.75">
      <c r="F1015" s="2"/>
    </row>
    <row r="1016" ht="12.75">
      <c r="F1016" s="2"/>
    </row>
    <row r="1017" ht="12.75">
      <c r="F1017" s="2"/>
    </row>
    <row r="1018" ht="12.75">
      <c r="F1018" s="2"/>
    </row>
    <row r="1019" ht="12.75">
      <c r="F1019" s="2"/>
    </row>
    <row r="1020" ht="12.75">
      <c r="F1020" s="2"/>
    </row>
    <row r="1021" ht="12.75">
      <c r="F1021" s="2"/>
    </row>
    <row r="1022" ht="12.75">
      <c r="F1022" s="2"/>
    </row>
    <row r="1023" ht="12.75">
      <c r="F1023" s="2"/>
    </row>
    <row r="1024" ht="12.75">
      <c r="F1024" s="2"/>
    </row>
    <row r="1025" ht="12.75">
      <c r="F1025" s="2"/>
    </row>
    <row r="1026" ht="12.75">
      <c r="F1026" s="2"/>
    </row>
    <row r="1027" ht="12.75">
      <c r="F1027" s="2"/>
    </row>
    <row r="1028" ht="12.75">
      <c r="F1028" s="2"/>
    </row>
    <row r="1029" ht="12.75">
      <c r="F1029" s="2"/>
    </row>
    <row r="1030" ht="12.75">
      <c r="F1030" s="2"/>
    </row>
    <row r="1031" ht="12.75">
      <c r="F1031" s="2"/>
    </row>
    <row r="1032" ht="12.75">
      <c r="F1032" s="2"/>
    </row>
    <row r="1033" ht="12.75">
      <c r="F1033" s="2"/>
    </row>
    <row r="1034" ht="12.75">
      <c r="F1034" s="2"/>
    </row>
    <row r="1035" ht="12.75">
      <c r="F1035" s="2"/>
    </row>
    <row r="1036" ht="12.75">
      <c r="F1036" s="2"/>
    </row>
    <row r="1037" ht="12.75">
      <c r="F1037" s="2"/>
    </row>
    <row r="1038" ht="12.75">
      <c r="F1038" s="2"/>
    </row>
    <row r="1039" ht="12.75">
      <c r="F1039" s="2"/>
    </row>
    <row r="1040" ht="12.75">
      <c r="F1040" s="2"/>
    </row>
    <row r="1041" ht="12.75">
      <c r="F1041" s="2"/>
    </row>
    <row r="1042" ht="12.75">
      <c r="F1042" s="2"/>
    </row>
    <row r="1043" ht="12.75">
      <c r="F1043" s="2"/>
    </row>
    <row r="1044" ht="12.75">
      <c r="F1044" s="2"/>
    </row>
    <row r="1045" ht="12.75">
      <c r="F1045" s="2"/>
    </row>
    <row r="1046" ht="12.75">
      <c r="F1046" s="2"/>
    </row>
    <row r="1047" ht="12.75">
      <c r="F1047" s="2"/>
    </row>
    <row r="1048" ht="12.75">
      <c r="F1048" s="2"/>
    </row>
    <row r="1049" ht="12.75">
      <c r="F1049" s="2"/>
    </row>
    <row r="1050" ht="12.75">
      <c r="F1050" s="2"/>
    </row>
    <row r="1051" ht="12.75">
      <c r="F1051" s="2"/>
    </row>
    <row r="1052" ht="12.75">
      <c r="F1052" s="2"/>
    </row>
    <row r="1053" ht="12.75">
      <c r="F1053" s="2"/>
    </row>
    <row r="1054" ht="12.75">
      <c r="F1054" s="2"/>
    </row>
    <row r="1055" ht="12.75">
      <c r="F1055" s="2"/>
    </row>
    <row r="1056" ht="12.75">
      <c r="F1056" s="2"/>
    </row>
    <row r="1131" ht="12.75">
      <c r="F1131" s="2"/>
    </row>
    <row r="1132" ht="12.75">
      <c r="F1132" s="2"/>
    </row>
    <row r="1133" ht="12.75">
      <c r="F1133" s="2"/>
    </row>
    <row r="1134" ht="12.75">
      <c r="F1134" s="2"/>
    </row>
    <row r="1135" ht="12.75">
      <c r="F1135" s="2"/>
    </row>
    <row r="1136" ht="12.75">
      <c r="F1136" s="2"/>
    </row>
    <row r="1137" ht="12.75">
      <c r="F1137" s="2"/>
    </row>
    <row r="1138" ht="12.75">
      <c r="F1138" s="2"/>
    </row>
    <row r="1139" ht="12.75">
      <c r="F1139" s="2"/>
    </row>
    <row r="1140" ht="12.75">
      <c r="F1140" s="2"/>
    </row>
    <row r="1141" ht="12.75">
      <c r="F1141" s="2"/>
    </row>
    <row r="1142" ht="12.75">
      <c r="F1142" s="2"/>
    </row>
    <row r="1143" ht="12.75">
      <c r="F1143" s="2"/>
    </row>
    <row r="1144" ht="12.75">
      <c r="F1144" s="2"/>
    </row>
    <row r="1145" ht="12.75">
      <c r="F1145" s="2"/>
    </row>
    <row r="1146" ht="12.75">
      <c r="F1146" s="2"/>
    </row>
    <row r="1147" ht="12.75">
      <c r="F1147" s="2"/>
    </row>
    <row r="1148" ht="12.75">
      <c r="F1148" s="2"/>
    </row>
    <row r="1149" ht="12.75">
      <c r="F1149" s="2"/>
    </row>
    <row r="1150" ht="12.75">
      <c r="F1150" s="2"/>
    </row>
    <row r="1151" ht="12.75">
      <c r="F1151" s="2"/>
    </row>
    <row r="1152" ht="12.75">
      <c r="F1152" s="2"/>
    </row>
    <row r="1153" ht="12.75">
      <c r="F1153" s="2"/>
    </row>
    <row r="1154" ht="12.75">
      <c r="F1154" s="2"/>
    </row>
    <row r="1155" ht="12.75">
      <c r="F1155" s="2"/>
    </row>
    <row r="1156" ht="12.75">
      <c r="F1156" s="2"/>
    </row>
    <row r="1157" ht="12.75">
      <c r="F1157" s="2"/>
    </row>
    <row r="1158" ht="12.75">
      <c r="F1158" s="2"/>
    </row>
    <row r="1159" ht="12.75">
      <c r="F1159" s="2"/>
    </row>
    <row r="1160" ht="12.75">
      <c r="F1160" s="2"/>
    </row>
    <row r="1161" ht="12.75">
      <c r="F1161" s="2"/>
    </row>
    <row r="1162" ht="12.75">
      <c r="F1162" s="2"/>
    </row>
    <row r="1163" ht="12.75">
      <c r="F1163" s="2"/>
    </row>
    <row r="1164" ht="12.75">
      <c r="F1164" s="2"/>
    </row>
    <row r="1165" ht="12.75">
      <c r="F1165" s="2"/>
    </row>
    <row r="1166" ht="12.75">
      <c r="F1166" s="2"/>
    </row>
    <row r="1167" ht="12.75">
      <c r="F1167" s="2"/>
    </row>
    <row r="1168" ht="12.75">
      <c r="F1168" s="2"/>
    </row>
    <row r="1169" ht="12.75">
      <c r="F1169" s="2"/>
    </row>
    <row r="1170" ht="12.75">
      <c r="F1170" s="2"/>
    </row>
    <row r="1171" ht="12.75">
      <c r="F1171" s="2"/>
    </row>
    <row r="1172" ht="12.75">
      <c r="F1172" s="2"/>
    </row>
    <row r="1173" ht="12.75">
      <c r="F1173" s="2"/>
    </row>
    <row r="1174" ht="12.75">
      <c r="F1174" s="2"/>
    </row>
    <row r="1175" ht="12.75">
      <c r="F1175" s="2"/>
    </row>
    <row r="1176" ht="12.75">
      <c r="F1176" s="2"/>
    </row>
    <row r="1177" ht="12.75">
      <c r="F1177" s="2"/>
    </row>
    <row r="1178" ht="12.75">
      <c r="F1178" s="2"/>
    </row>
    <row r="1179" ht="12.75">
      <c r="F1179" s="2"/>
    </row>
    <row r="1180" ht="12.75">
      <c r="F1180" s="2"/>
    </row>
    <row r="1181" ht="12.75">
      <c r="F1181" s="2"/>
    </row>
    <row r="1182" ht="12.75">
      <c r="F1182" s="2"/>
    </row>
    <row r="1183" ht="12.75">
      <c r="F1183" s="2"/>
    </row>
    <row r="1184" ht="12.75">
      <c r="F1184" s="2"/>
    </row>
    <row r="1185" ht="12.75">
      <c r="F1185" s="2"/>
    </row>
    <row r="1186" ht="12.75">
      <c r="F1186" s="2"/>
    </row>
    <row r="1187" ht="12.75">
      <c r="F1187" s="2"/>
    </row>
    <row r="1188" ht="12.75">
      <c r="F1188" s="2"/>
    </row>
    <row r="1189" ht="12.75">
      <c r="F1189" s="2"/>
    </row>
    <row r="1190" ht="12.75">
      <c r="F1190" s="2"/>
    </row>
    <row r="1191" ht="12.75">
      <c r="F1191" s="2"/>
    </row>
    <row r="1192" ht="12.75">
      <c r="F1192" s="2"/>
    </row>
    <row r="1193" ht="12.75">
      <c r="F1193" s="2"/>
    </row>
    <row r="1194" ht="12.75">
      <c r="F1194" s="2"/>
    </row>
    <row r="1195" ht="12.75">
      <c r="F1195" s="2"/>
    </row>
    <row r="1196" ht="12.75">
      <c r="F1196" s="2"/>
    </row>
    <row r="1197" ht="12.75">
      <c r="F1197" s="2"/>
    </row>
    <row r="1198" ht="12.75">
      <c r="F1198" s="2"/>
    </row>
    <row r="1199" ht="12.75">
      <c r="F1199" s="2"/>
    </row>
    <row r="1200" ht="12.75">
      <c r="F1200" s="2"/>
    </row>
    <row r="1201" ht="12.75">
      <c r="F1201" s="2"/>
    </row>
    <row r="1202" ht="12.75">
      <c r="F1202" s="2"/>
    </row>
    <row r="1203" ht="12.75">
      <c r="F1203" s="2"/>
    </row>
    <row r="1204" ht="12.75">
      <c r="F1204" s="2"/>
    </row>
    <row r="1205" ht="12.75">
      <c r="F1205" s="2"/>
    </row>
    <row r="1206" ht="12.75">
      <c r="F1206" s="2"/>
    </row>
    <row r="1207" ht="12.75">
      <c r="F1207" s="2"/>
    </row>
    <row r="1208" ht="12.75">
      <c r="F1208" s="2"/>
    </row>
    <row r="1209" ht="12.75">
      <c r="F1209" s="2"/>
    </row>
    <row r="1210" ht="12.75">
      <c r="F1210" s="2"/>
    </row>
    <row r="1211" ht="12.75">
      <c r="F1211" s="2"/>
    </row>
    <row r="1212" ht="12.75">
      <c r="F1212" s="2"/>
    </row>
    <row r="1213" ht="12.75">
      <c r="F1213" s="2"/>
    </row>
    <row r="1214" ht="12.75">
      <c r="F1214" s="2"/>
    </row>
    <row r="1215" ht="12.75">
      <c r="F1215" s="2"/>
    </row>
    <row r="1216" ht="12.75">
      <c r="F1216" s="2"/>
    </row>
    <row r="1217" ht="12.75">
      <c r="F1217" s="2"/>
    </row>
    <row r="1218" ht="12.75">
      <c r="F1218" s="2"/>
    </row>
    <row r="1219" ht="12.75">
      <c r="F1219" s="2"/>
    </row>
    <row r="1220" ht="12.75">
      <c r="F1220" s="2"/>
    </row>
    <row r="1221" ht="12.75">
      <c r="F1221" s="2"/>
    </row>
    <row r="1222" ht="12.75">
      <c r="F1222" s="2"/>
    </row>
    <row r="1223" ht="12.75">
      <c r="F1223" s="2"/>
    </row>
    <row r="1224" ht="12.75">
      <c r="F1224" s="2"/>
    </row>
    <row r="1225" ht="12.75">
      <c r="F1225" s="2"/>
    </row>
    <row r="1226" ht="12.75">
      <c r="F1226" s="2"/>
    </row>
    <row r="1227" ht="12.75">
      <c r="F1227" s="2"/>
    </row>
    <row r="1228" ht="12.75">
      <c r="F1228" s="2"/>
    </row>
    <row r="1229" ht="12.75">
      <c r="F1229" s="2"/>
    </row>
    <row r="1230" ht="12.75">
      <c r="F1230" s="2"/>
    </row>
    <row r="1231" ht="12.75">
      <c r="F1231" s="2"/>
    </row>
    <row r="1232" ht="12.75">
      <c r="F1232" s="2"/>
    </row>
    <row r="1233" ht="12.75">
      <c r="F1233" s="2"/>
    </row>
    <row r="1234" ht="12.75">
      <c r="F1234" s="2"/>
    </row>
    <row r="1235" ht="12.75">
      <c r="F1235" s="2"/>
    </row>
    <row r="1236" ht="12.75">
      <c r="F1236" s="2"/>
    </row>
    <row r="1237" ht="12.75">
      <c r="F1237" s="2"/>
    </row>
    <row r="1238" ht="12.75">
      <c r="F1238" s="2"/>
    </row>
    <row r="1239" ht="12.75">
      <c r="F1239" s="2"/>
    </row>
    <row r="1240" ht="12.75">
      <c r="F1240" s="2"/>
    </row>
    <row r="1241" ht="12.75">
      <c r="F1241" s="2"/>
    </row>
    <row r="1242" ht="12.75">
      <c r="F1242" s="2"/>
    </row>
    <row r="1243" ht="12.75">
      <c r="F1243" s="2"/>
    </row>
    <row r="1244" ht="12.75">
      <c r="F1244" s="2"/>
    </row>
    <row r="1245" ht="12.75">
      <c r="F1245" s="2"/>
    </row>
    <row r="1246" ht="12.75">
      <c r="F1246" s="2"/>
    </row>
    <row r="1247" ht="12.75">
      <c r="F1247" s="2"/>
    </row>
    <row r="1248" ht="12.75">
      <c r="F1248" s="2"/>
    </row>
    <row r="1249" ht="12.75">
      <c r="F1249" s="2"/>
    </row>
    <row r="1250" ht="12.75">
      <c r="F1250" s="2"/>
    </row>
    <row r="1251" ht="12.75">
      <c r="F1251" s="2"/>
    </row>
    <row r="1252" ht="12.75">
      <c r="F1252" s="2"/>
    </row>
    <row r="1253" ht="12.75">
      <c r="F1253" s="2"/>
    </row>
    <row r="1254" ht="12.75">
      <c r="F1254" s="2"/>
    </row>
    <row r="1255" ht="12.75">
      <c r="F1255" s="2"/>
    </row>
    <row r="1256" ht="12.75">
      <c r="F1256" s="2"/>
    </row>
    <row r="1257" ht="12.75">
      <c r="F1257" s="2"/>
    </row>
    <row r="1258" ht="12.75">
      <c r="F1258" s="2"/>
    </row>
    <row r="1259" ht="12.75">
      <c r="F1259" s="2"/>
    </row>
    <row r="1260" ht="12.75">
      <c r="F1260" s="2"/>
    </row>
    <row r="1261" ht="12.75">
      <c r="F1261" s="2"/>
    </row>
    <row r="1262" ht="12.75">
      <c r="F1262" s="2"/>
    </row>
    <row r="1263" ht="12.75">
      <c r="F1263" s="2"/>
    </row>
    <row r="1264" ht="12.75">
      <c r="F1264" s="2"/>
    </row>
    <row r="1265" ht="12.75">
      <c r="F1265" s="2"/>
    </row>
    <row r="1266" ht="12.75">
      <c r="F1266" s="2"/>
    </row>
    <row r="1267" ht="12.75">
      <c r="F1267" s="2"/>
    </row>
    <row r="1268" ht="12.75">
      <c r="F1268" s="2"/>
    </row>
    <row r="1269" ht="12.75">
      <c r="F1269" s="2"/>
    </row>
    <row r="1270" ht="12.75">
      <c r="F1270" s="2"/>
    </row>
    <row r="1271" ht="12.75">
      <c r="F1271" s="2"/>
    </row>
    <row r="1272" ht="12.75">
      <c r="F1272" s="2"/>
    </row>
    <row r="1273" ht="12.75">
      <c r="F1273" s="2"/>
    </row>
    <row r="1274" ht="12.75">
      <c r="F1274" s="2"/>
    </row>
    <row r="1275" ht="12.75">
      <c r="F1275" s="2"/>
    </row>
    <row r="1276" ht="12.75">
      <c r="F1276" s="2"/>
    </row>
    <row r="1277" ht="12.75">
      <c r="F1277" s="2"/>
    </row>
    <row r="1278" ht="12.75">
      <c r="F1278" s="2"/>
    </row>
    <row r="1279" ht="12.75">
      <c r="F1279" s="2"/>
    </row>
    <row r="1280" ht="12.75">
      <c r="F1280" s="2"/>
    </row>
    <row r="1281" ht="12.75">
      <c r="F1281" s="2"/>
    </row>
    <row r="1282" ht="12.75">
      <c r="F1282" s="2"/>
    </row>
    <row r="1283" ht="12.75">
      <c r="F1283" s="2"/>
    </row>
    <row r="1284" ht="12.75">
      <c r="F1284" s="2"/>
    </row>
    <row r="1285" ht="12.75">
      <c r="F1285" s="2"/>
    </row>
    <row r="1286" ht="12.75">
      <c r="F1286" s="2"/>
    </row>
    <row r="1287" ht="12.75">
      <c r="F1287" s="2"/>
    </row>
    <row r="1288" ht="12.75">
      <c r="F1288" s="2"/>
    </row>
    <row r="1289" ht="12.75">
      <c r="F1289" s="2"/>
    </row>
    <row r="1290" ht="12.75">
      <c r="F1290" s="2"/>
    </row>
    <row r="1291" ht="12.75">
      <c r="F1291" s="2"/>
    </row>
    <row r="1292" ht="12.75">
      <c r="F1292" s="2"/>
    </row>
    <row r="1293" ht="12.75">
      <c r="F1293" s="2"/>
    </row>
    <row r="1294" ht="12.75">
      <c r="F1294" s="2"/>
    </row>
    <row r="1295" ht="12.75">
      <c r="F1295" s="2"/>
    </row>
    <row r="1296" ht="12.75">
      <c r="F1296" s="2"/>
    </row>
    <row r="1297" ht="12.75">
      <c r="F1297" s="2"/>
    </row>
    <row r="1298" ht="12.75">
      <c r="F1298" s="2"/>
    </row>
    <row r="1299" ht="12.75">
      <c r="F1299" s="2"/>
    </row>
    <row r="1300" ht="12.75">
      <c r="F1300" s="2"/>
    </row>
    <row r="1301" ht="12.75">
      <c r="F1301" s="2"/>
    </row>
    <row r="1302" ht="12.75">
      <c r="F1302" s="2"/>
    </row>
    <row r="1303" ht="12.75">
      <c r="F1303" s="2"/>
    </row>
    <row r="1304" ht="12.75">
      <c r="F1304" s="2"/>
    </row>
    <row r="1305" ht="12.75">
      <c r="F1305" s="2"/>
    </row>
    <row r="1306" ht="12.75">
      <c r="F1306" s="2"/>
    </row>
    <row r="1307" ht="12.75">
      <c r="F1307" s="2"/>
    </row>
    <row r="1308" ht="12.75">
      <c r="F1308" s="2"/>
    </row>
    <row r="1309" ht="12.75">
      <c r="F1309" s="2"/>
    </row>
    <row r="1310" ht="12.75">
      <c r="F1310" s="2"/>
    </row>
    <row r="1311" ht="12.75">
      <c r="F1311" s="2"/>
    </row>
    <row r="1312" ht="12.75">
      <c r="F1312" s="2"/>
    </row>
    <row r="1313" ht="12.75">
      <c r="F1313" s="2"/>
    </row>
    <row r="1314" ht="12.75">
      <c r="F1314" s="2"/>
    </row>
    <row r="1315" ht="12.75">
      <c r="F1315" s="2"/>
    </row>
    <row r="1316" ht="12.75">
      <c r="F1316" s="2"/>
    </row>
    <row r="1317" ht="12.75">
      <c r="F1317" s="2"/>
    </row>
    <row r="1318" ht="12.75">
      <c r="F1318" s="2"/>
    </row>
    <row r="1319" ht="12.75">
      <c r="F1319" s="2"/>
    </row>
    <row r="1320" ht="12.75">
      <c r="F1320" s="2"/>
    </row>
    <row r="1321" ht="12.75">
      <c r="F1321" s="2"/>
    </row>
    <row r="1322" ht="12.75">
      <c r="F1322" s="2"/>
    </row>
    <row r="1323" ht="12.75">
      <c r="F1323" s="2"/>
    </row>
    <row r="1324" ht="12.75">
      <c r="F1324" s="2"/>
    </row>
    <row r="1325" ht="12.75">
      <c r="F1325" s="2"/>
    </row>
    <row r="1326" ht="12.75">
      <c r="F1326" s="2"/>
    </row>
    <row r="1327" ht="12.75">
      <c r="F1327" s="2"/>
    </row>
    <row r="1328" ht="12.75">
      <c r="F1328" s="2"/>
    </row>
    <row r="1329" ht="12.75">
      <c r="F1329" s="2"/>
    </row>
    <row r="1330" ht="12.75">
      <c r="F1330" s="2"/>
    </row>
    <row r="1331" ht="12.75">
      <c r="F1331" s="2"/>
    </row>
    <row r="1332" ht="12.75">
      <c r="F1332" s="2"/>
    </row>
    <row r="1333" ht="12.75">
      <c r="F1333" s="2"/>
    </row>
    <row r="1334" ht="12.75">
      <c r="F1334" s="2"/>
    </row>
    <row r="1335" ht="12.75">
      <c r="F1335" s="2"/>
    </row>
    <row r="1336" ht="12.75">
      <c r="F1336" s="2"/>
    </row>
    <row r="1337" ht="12.75">
      <c r="F1337" s="2"/>
    </row>
    <row r="1338" ht="12.75">
      <c r="F1338" s="2"/>
    </row>
    <row r="1339" ht="12.75">
      <c r="F1339" s="2"/>
    </row>
    <row r="1340" ht="12.75">
      <c r="F1340" s="2"/>
    </row>
    <row r="1341" ht="12.75">
      <c r="F1341" s="2"/>
    </row>
    <row r="1342" ht="12.75">
      <c r="F1342" s="2"/>
    </row>
    <row r="1343" ht="12.75">
      <c r="F1343" s="2"/>
    </row>
    <row r="1344" ht="12.75">
      <c r="F1344" s="2"/>
    </row>
    <row r="1345" ht="12.75">
      <c r="F1345" s="2"/>
    </row>
    <row r="1346" ht="12.75">
      <c r="F1346" s="2"/>
    </row>
    <row r="1347" ht="12.75">
      <c r="F1347" s="2"/>
    </row>
    <row r="1348" ht="12.75">
      <c r="F1348" s="2"/>
    </row>
    <row r="1349" ht="12.75">
      <c r="F1349" s="2"/>
    </row>
    <row r="1350" ht="12.75">
      <c r="F1350" s="2"/>
    </row>
    <row r="1351" ht="12.75">
      <c r="F1351" s="2"/>
    </row>
    <row r="1352" ht="12.75">
      <c r="F1352" s="2"/>
    </row>
    <row r="1353" ht="12.75">
      <c r="F1353" s="2"/>
    </row>
    <row r="1354" ht="12.75">
      <c r="F1354" s="2"/>
    </row>
    <row r="1355" ht="12.75">
      <c r="F1355" s="2"/>
    </row>
    <row r="1356" ht="12.75">
      <c r="F1356" s="2"/>
    </row>
    <row r="1357" ht="12.75">
      <c r="F1357" s="2"/>
    </row>
    <row r="1358" ht="12.75">
      <c r="F1358" s="2"/>
    </row>
    <row r="1359" ht="12.75">
      <c r="F1359" s="2"/>
    </row>
    <row r="1360" ht="12.75">
      <c r="F1360" s="2"/>
    </row>
    <row r="1361" ht="12.75">
      <c r="F1361" s="2"/>
    </row>
    <row r="1362" ht="12.75">
      <c r="F1362" s="2"/>
    </row>
    <row r="1363" ht="12.75">
      <c r="F1363" s="2"/>
    </row>
    <row r="1364" ht="12.75">
      <c r="F1364" s="2"/>
    </row>
    <row r="1365" ht="12.75">
      <c r="F1365" s="2"/>
    </row>
    <row r="1366" ht="12.75">
      <c r="F1366" s="2"/>
    </row>
    <row r="1367" ht="12.75">
      <c r="F1367" s="2"/>
    </row>
    <row r="1368" ht="12.75">
      <c r="F1368" s="2"/>
    </row>
    <row r="1369" ht="12.75">
      <c r="F1369" s="2"/>
    </row>
    <row r="1370" ht="12.75">
      <c r="F1370" s="2"/>
    </row>
    <row r="1371" ht="12.75">
      <c r="F1371" s="2"/>
    </row>
    <row r="1372" ht="12.75">
      <c r="F1372" s="2"/>
    </row>
    <row r="1373" ht="12.75">
      <c r="F1373" s="2"/>
    </row>
    <row r="1374" ht="12.75">
      <c r="F1374" s="2"/>
    </row>
    <row r="1375" ht="12.75">
      <c r="F1375" s="2"/>
    </row>
    <row r="1376" ht="12.75">
      <c r="F1376" s="2"/>
    </row>
    <row r="1377" ht="12.75">
      <c r="F1377" s="2"/>
    </row>
    <row r="1378" ht="12.75">
      <c r="F1378" s="2"/>
    </row>
    <row r="1379" ht="12.75">
      <c r="F1379" s="2"/>
    </row>
    <row r="1380" ht="12.75">
      <c r="F1380" s="2"/>
    </row>
    <row r="1381" ht="12.75">
      <c r="F1381" s="2"/>
    </row>
    <row r="1382" ht="12.75">
      <c r="F1382" s="2"/>
    </row>
    <row r="1383" ht="12.75">
      <c r="F1383" s="2"/>
    </row>
    <row r="1384" ht="12.75">
      <c r="F1384" s="2"/>
    </row>
    <row r="1385" ht="12.75">
      <c r="F1385" s="2"/>
    </row>
    <row r="1386" ht="12.75">
      <c r="F1386" s="2"/>
    </row>
    <row r="1387" ht="12.75">
      <c r="F1387" s="2"/>
    </row>
    <row r="1388" ht="12.75">
      <c r="F1388" s="2"/>
    </row>
    <row r="1389" ht="12.75">
      <c r="F1389" s="2"/>
    </row>
    <row r="1390" ht="12.75">
      <c r="F1390" s="2"/>
    </row>
    <row r="1391" ht="12.75">
      <c r="F1391" s="2"/>
    </row>
    <row r="1392" ht="12.75">
      <c r="F1392" s="2"/>
    </row>
    <row r="1393" ht="12.75">
      <c r="F1393" s="2"/>
    </row>
    <row r="1394" ht="12.75">
      <c r="F1394" s="2"/>
    </row>
    <row r="1395" ht="12.75">
      <c r="F1395" s="2"/>
    </row>
    <row r="1396" ht="12.75">
      <c r="F1396" s="2"/>
    </row>
    <row r="1397" ht="12.75">
      <c r="F1397" s="2"/>
    </row>
    <row r="1398" ht="12.75">
      <c r="F1398" s="2"/>
    </row>
    <row r="1399" ht="12.75">
      <c r="F1399" s="2"/>
    </row>
    <row r="1400" ht="12.75">
      <c r="F1400" s="2"/>
    </row>
    <row r="1401" ht="12.75">
      <c r="F1401" s="2"/>
    </row>
    <row r="1402" ht="12.75">
      <c r="F1402" s="2"/>
    </row>
    <row r="1403" ht="12.75">
      <c r="F1403" s="2"/>
    </row>
    <row r="1404" ht="12.75">
      <c r="F1404" s="2"/>
    </row>
    <row r="1405" ht="12.75">
      <c r="F1405" s="2"/>
    </row>
    <row r="1406" ht="12.75">
      <c r="F1406" s="2"/>
    </row>
    <row r="1407" ht="12.75">
      <c r="F1407" s="2"/>
    </row>
    <row r="1408" ht="12.75">
      <c r="F1408" s="2"/>
    </row>
    <row r="1409" ht="12.75">
      <c r="F1409" s="2"/>
    </row>
    <row r="1410" ht="12.75">
      <c r="F1410" s="2"/>
    </row>
    <row r="1411" ht="12.75">
      <c r="F1411" s="2"/>
    </row>
    <row r="1412" ht="12.75">
      <c r="F1412" s="2"/>
    </row>
    <row r="1447" ht="12.75">
      <c r="F1447" s="2"/>
    </row>
    <row r="1448" ht="12.75">
      <c r="F1448" s="2"/>
    </row>
    <row r="1449" ht="12.75">
      <c r="F1449" s="2"/>
    </row>
    <row r="1450" ht="12.75">
      <c r="F1450" s="2"/>
    </row>
    <row r="1451" ht="12.75">
      <c r="F1451" s="2"/>
    </row>
    <row r="1452" ht="12.75">
      <c r="F1452" s="2"/>
    </row>
    <row r="1453" ht="12.75">
      <c r="F1453" s="2"/>
    </row>
    <row r="1454" ht="12.75">
      <c r="F1454" s="2"/>
    </row>
    <row r="1455" ht="12.75">
      <c r="F1455" s="2"/>
    </row>
    <row r="1456" ht="12.75">
      <c r="F1456" s="2"/>
    </row>
    <row r="1457" ht="12.75">
      <c r="F1457" s="2"/>
    </row>
    <row r="1458" ht="12.75">
      <c r="F1458" s="2"/>
    </row>
    <row r="1459" ht="12.75">
      <c r="F1459" s="2"/>
    </row>
    <row r="1460" ht="12.75">
      <c r="F1460" s="2"/>
    </row>
    <row r="1461" ht="12.75">
      <c r="F1461" s="2"/>
    </row>
    <row r="1462" ht="12.75">
      <c r="F1462" s="2"/>
    </row>
    <row r="1463" ht="12.75">
      <c r="F1463" s="2"/>
    </row>
    <row r="1464" ht="12.75">
      <c r="F1464" s="2"/>
    </row>
    <row r="1465" ht="12.75">
      <c r="F1465" s="2"/>
    </row>
    <row r="1466" ht="12.75">
      <c r="F1466" s="2"/>
    </row>
    <row r="1467" ht="12.75">
      <c r="F1467" s="2"/>
    </row>
    <row r="1468" ht="12.75">
      <c r="F1468" s="2"/>
    </row>
    <row r="1469" ht="12.75">
      <c r="F1469" s="2"/>
    </row>
    <row r="1470" ht="12.75">
      <c r="F1470" s="2"/>
    </row>
    <row r="1471" ht="12.75">
      <c r="F1471" s="2"/>
    </row>
    <row r="1472" ht="12.75">
      <c r="F1472" s="2"/>
    </row>
    <row r="1473" ht="12.75">
      <c r="F1473" s="2"/>
    </row>
    <row r="1474" ht="12.75">
      <c r="F1474" s="2"/>
    </row>
    <row r="1475" ht="12.75">
      <c r="F1475" s="2"/>
    </row>
    <row r="1476" ht="12.75">
      <c r="F1476" s="2"/>
    </row>
    <row r="1477" ht="12.75">
      <c r="F1477" s="2"/>
    </row>
    <row r="1478" ht="12.75">
      <c r="F1478" s="2"/>
    </row>
    <row r="1479" ht="12.75">
      <c r="F1479" s="2"/>
    </row>
    <row r="1480" ht="12.75">
      <c r="F1480" s="2"/>
    </row>
    <row r="1481" ht="12.75">
      <c r="F1481" s="2"/>
    </row>
    <row r="1482" ht="12.75">
      <c r="F1482" s="2"/>
    </row>
    <row r="1483" ht="12.75">
      <c r="F1483" s="2"/>
    </row>
    <row r="1484" ht="12.75">
      <c r="F1484" s="2"/>
    </row>
    <row r="1485" ht="12.75">
      <c r="F1485" s="2"/>
    </row>
    <row r="1486" ht="12.75">
      <c r="F1486" s="2"/>
    </row>
    <row r="1487" ht="12.75">
      <c r="F1487" s="2"/>
    </row>
    <row r="1488" ht="12.75">
      <c r="F1488" s="2"/>
    </row>
    <row r="1489" ht="12.75">
      <c r="F1489" s="2"/>
    </row>
    <row r="1490" ht="12.75">
      <c r="F1490" s="2"/>
    </row>
    <row r="1491" ht="12.75">
      <c r="F1491" s="2"/>
    </row>
    <row r="1492" ht="12.75">
      <c r="F1492" s="2"/>
    </row>
    <row r="1493" ht="12.75">
      <c r="F1493" s="2"/>
    </row>
    <row r="1494" ht="12.75">
      <c r="F1494" s="2"/>
    </row>
    <row r="1495" ht="12.75">
      <c r="F1495" s="2"/>
    </row>
    <row r="1496" ht="12.75">
      <c r="F1496" s="2"/>
    </row>
    <row r="1497" ht="12.75">
      <c r="F1497" s="2"/>
    </row>
    <row r="1498" ht="12.75">
      <c r="F1498" s="2"/>
    </row>
    <row r="1499" ht="12.75">
      <c r="F1499" s="2"/>
    </row>
    <row r="1500" ht="12.75">
      <c r="F1500" s="2"/>
    </row>
    <row r="1501" ht="12.75">
      <c r="F1501" s="2"/>
    </row>
    <row r="1502" ht="12.75">
      <c r="F1502" s="2"/>
    </row>
    <row r="1503" ht="12.75">
      <c r="F1503" s="2"/>
    </row>
    <row r="1504" ht="12.75">
      <c r="F1504" s="2"/>
    </row>
    <row r="1505" ht="12.75">
      <c r="F1505" s="2"/>
    </row>
    <row r="1506" ht="12.75">
      <c r="F1506" s="2"/>
    </row>
    <row r="1507" ht="12.75">
      <c r="F1507" s="2"/>
    </row>
    <row r="1508" ht="12.75">
      <c r="F1508" s="2"/>
    </row>
    <row r="1509" ht="12.75">
      <c r="F1509" s="2"/>
    </row>
    <row r="1510" ht="12.75">
      <c r="F1510" s="2"/>
    </row>
    <row r="1511" ht="12.75">
      <c r="F1511" s="2"/>
    </row>
    <row r="1512" ht="12.75">
      <c r="F1512" s="2"/>
    </row>
    <row r="1513" ht="12.75">
      <c r="F1513" s="2"/>
    </row>
    <row r="1514" ht="12.75">
      <c r="F1514" s="2"/>
    </row>
    <row r="1515" ht="12.75">
      <c r="F1515" s="2"/>
    </row>
    <row r="1516" ht="12.75">
      <c r="F1516" s="2"/>
    </row>
    <row r="1517" ht="12.75">
      <c r="F1517" s="2"/>
    </row>
    <row r="1518" ht="12.75">
      <c r="F1518" s="2"/>
    </row>
    <row r="1519" ht="12.75">
      <c r="F1519" s="2"/>
    </row>
    <row r="1520" ht="12.75">
      <c r="F1520" s="2"/>
    </row>
    <row r="1521" ht="12.75">
      <c r="F1521" s="2"/>
    </row>
    <row r="1522" ht="12.75">
      <c r="F1522" s="2"/>
    </row>
    <row r="1523" ht="12.75">
      <c r="F1523" s="2"/>
    </row>
    <row r="1524" ht="12.75">
      <c r="F1524" s="2"/>
    </row>
    <row r="1525" ht="12.75">
      <c r="F1525" s="2"/>
    </row>
    <row r="1526" ht="12.75">
      <c r="F1526" s="2"/>
    </row>
    <row r="1527" ht="12.75">
      <c r="F1527" s="2"/>
    </row>
    <row r="1528" ht="12.75">
      <c r="F1528" s="2"/>
    </row>
    <row r="1529" ht="12.75">
      <c r="F1529" s="2"/>
    </row>
    <row r="1530" ht="12.75">
      <c r="F1530" s="2"/>
    </row>
    <row r="1531" ht="12.75">
      <c r="F1531" s="2"/>
    </row>
    <row r="1532" ht="12.75">
      <c r="F1532" s="2"/>
    </row>
    <row r="1533" ht="12.75">
      <c r="F1533" s="2"/>
    </row>
    <row r="1534" ht="12.75">
      <c r="F1534" s="2"/>
    </row>
    <row r="1535" ht="12.75">
      <c r="F1535" s="2"/>
    </row>
    <row r="1536" ht="12.75">
      <c r="F1536" s="2"/>
    </row>
    <row r="1537" ht="12.75">
      <c r="F1537" s="2"/>
    </row>
    <row r="1538" ht="12.75">
      <c r="F1538" s="2"/>
    </row>
    <row r="1539" ht="12.75">
      <c r="F1539" s="2"/>
    </row>
    <row r="1540" ht="12.75">
      <c r="F1540" s="2"/>
    </row>
    <row r="1541" ht="12.75">
      <c r="F1541" s="2"/>
    </row>
    <row r="1542" ht="12.75">
      <c r="F1542" s="2"/>
    </row>
    <row r="1543" ht="12.75">
      <c r="F1543" s="2"/>
    </row>
    <row r="1544" ht="12.75">
      <c r="F1544" s="2"/>
    </row>
    <row r="1545" ht="12.75">
      <c r="F1545" s="2"/>
    </row>
    <row r="1546" ht="12.75">
      <c r="F1546" s="2"/>
    </row>
    <row r="1547" ht="12.75">
      <c r="F1547" s="2"/>
    </row>
    <row r="1548" ht="12.75">
      <c r="F1548" s="2"/>
    </row>
    <row r="1549" ht="12.75">
      <c r="F1549" s="2"/>
    </row>
    <row r="1550" ht="12.75">
      <c r="F1550" s="2"/>
    </row>
    <row r="1551" ht="12.75">
      <c r="F1551" s="2"/>
    </row>
    <row r="1552" ht="12.75">
      <c r="F1552" s="2"/>
    </row>
    <row r="1553" ht="12.75">
      <c r="F1553" s="2"/>
    </row>
    <row r="1554" ht="12.75">
      <c r="F1554" s="2"/>
    </row>
    <row r="1555" ht="12.75">
      <c r="F1555" s="2"/>
    </row>
    <row r="1556" ht="12.75">
      <c r="F1556" s="2"/>
    </row>
    <row r="1557" ht="12.75">
      <c r="F1557" s="2"/>
    </row>
    <row r="1558" ht="12.75">
      <c r="F1558" s="2"/>
    </row>
    <row r="1559" ht="12.75">
      <c r="F1559" s="2"/>
    </row>
    <row r="1560" ht="12.75">
      <c r="F1560" s="2"/>
    </row>
    <row r="1561" ht="12.75">
      <c r="F1561" s="2"/>
    </row>
    <row r="1562" ht="12.75">
      <c r="F1562" s="2"/>
    </row>
    <row r="1563" ht="12.75">
      <c r="F1563" s="2"/>
    </row>
    <row r="1564" ht="12.75">
      <c r="F1564" s="2"/>
    </row>
    <row r="1565" ht="12.75">
      <c r="F1565" s="2"/>
    </row>
    <row r="1566" ht="12.75">
      <c r="F1566" s="2"/>
    </row>
    <row r="1567" ht="12.75">
      <c r="F1567" s="2"/>
    </row>
    <row r="1568" ht="12.75">
      <c r="F1568" s="2"/>
    </row>
    <row r="1569" ht="12.75">
      <c r="F1569" s="2"/>
    </row>
    <row r="1570" ht="12.75">
      <c r="F1570" s="2"/>
    </row>
    <row r="1571" ht="12.75">
      <c r="F1571" s="2"/>
    </row>
    <row r="1572" ht="12.75">
      <c r="F1572" s="2"/>
    </row>
    <row r="1573" ht="12.75">
      <c r="F1573" s="2"/>
    </row>
    <row r="1574" ht="12.75">
      <c r="F1574" s="2"/>
    </row>
    <row r="1575" ht="12.75">
      <c r="F1575" s="2"/>
    </row>
    <row r="1576" ht="12.75">
      <c r="F1576" s="2"/>
    </row>
    <row r="1577" ht="12.75">
      <c r="F1577" s="2"/>
    </row>
    <row r="1578" ht="12.75">
      <c r="F1578" s="2"/>
    </row>
    <row r="1579" ht="12.75">
      <c r="F1579" s="2"/>
    </row>
    <row r="1580" ht="12.75">
      <c r="F1580" s="2"/>
    </row>
    <row r="1581" ht="12.75">
      <c r="F1581" s="2"/>
    </row>
    <row r="1582" ht="12.75">
      <c r="F1582" s="2"/>
    </row>
    <row r="1583" ht="12.75">
      <c r="F1583" s="2"/>
    </row>
    <row r="1584" ht="12.75">
      <c r="F1584" s="2"/>
    </row>
    <row r="1585" ht="12.75">
      <c r="F1585" s="2"/>
    </row>
    <row r="1586" ht="12.75">
      <c r="F1586" s="2"/>
    </row>
    <row r="1587" ht="12.75">
      <c r="F1587" s="2"/>
    </row>
    <row r="1588" ht="12.75">
      <c r="F1588" s="2"/>
    </row>
    <row r="1589" ht="12.75">
      <c r="F158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cp:lastPrinted>2001-09-27T19:20:02Z</cp:lastPrinted>
  <dcterms:created xsi:type="dcterms:W3CDTF">2001-01-23T14:45:33Z</dcterms:created>
  <dcterms:modified xsi:type="dcterms:W3CDTF">2009-01-05T17:21:45Z</dcterms:modified>
  <cp:category/>
  <cp:version/>
  <cp:contentType/>
  <cp:contentStatus/>
</cp:coreProperties>
</file>