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1635" windowWidth="19200" windowHeight="12435" tabRatio="745" activeTab="0"/>
  </bookViews>
  <sheets>
    <sheet name="Project Description SS and VSS" sheetId="1" r:id="rId1"/>
    <sheet name="Travel Forecasts SS Only" sheetId="2" r:id="rId2"/>
    <sheet name="Cost Effectiveness SS Only" sheetId="3" r:id="rId3"/>
    <sheet name="Land Use SS Only" sheetId="4" r:id="rId4"/>
    <sheet name="Finance SS and VSS" sheetId="5" r:id="rId5"/>
  </sheets>
  <definedNames>
    <definedName name="_ftn1" localSheetId="0">'Project Description SS and VSS'!#REF!</definedName>
    <definedName name="_ftn2" localSheetId="0">'Project Description SS and VSS'!#REF!</definedName>
    <definedName name="_ftn3" localSheetId="0">'Project Description SS and VSS'!#REF!</definedName>
    <definedName name="_ftn4" localSheetId="0">'Project Description SS and VSS'!$A$150</definedName>
    <definedName name="_ftn5" localSheetId="0">'Project Description SS and VSS'!#REF!</definedName>
    <definedName name="_ftnref1" localSheetId="0">'Project Description SS and VSS'!#REF!</definedName>
    <definedName name="_ftnref2" localSheetId="0">'Project Description SS and VSS'!#REF!</definedName>
    <definedName name="_ftnref3" localSheetId="0">'Project Description SS and VSS'!#REF!</definedName>
    <definedName name="_ftnref4" localSheetId="0">'Project Description SS and VSS'!$A$105</definedName>
    <definedName name="_ftnref5" localSheetId="0">'Project Description SS and VSS'!#REF!</definedName>
    <definedName name="_xlnm.Print_Area" localSheetId="4">'Finance SS and VSS'!$A$1:$F$101</definedName>
    <definedName name="_xlnm.Print_Area" localSheetId="3">'Land Use SS Only'!$A$1:$F$39</definedName>
    <definedName name="_xlnm.Print_Area" localSheetId="0">'Project Description SS and VSS'!$A$1:$D$195</definedName>
    <definedName name="_xlnm.Print_Area" localSheetId="1">'Travel Forecasts SS Only'!$A$1:$L$42</definedName>
    <definedName name="Template11" localSheetId="4">'Finance SS and VSS'!$A$3</definedName>
  </definedNames>
  <calcPr fullCalcOnLoad="1"/>
</workbook>
</file>

<file path=xl/comments1.xml><?xml version="1.0" encoding="utf-8"?>
<comments xmlns="http://schemas.openxmlformats.org/spreadsheetml/2006/main">
  <authors>
    <author>daye</author>
  </authors>
  <commentList>
    <comment ref="C54" authorId="0">
      <text>
        <r>
          <rPr>
            <sz val="10"/>
            <rFont val="Arial"/>
            <family val="2"/>
          </rPr>
          <t>Insert additional rows if necessary</t>
        </r>
      </text>
    </comment>
    <comment ref="C74" authorId="0">
      <text>
        <r>
          <rPr>
            <sz val="10"/>
            <rFont val="Arial"/>
            <family val="2"/>
          </rPr>
          <t>Insert additional rows if necessary</t>
        </r>
      </text>
    </comment>
    <comment ref="C94" authorId="0">
      <text>
        <r>
          <rPr>
            <sz val="10"/>
            <rFont val="Arial"/>
            <family val="2"/>
          </rPr>
          <t>Value linked from Finance Template</t>
        </r>
      </text>
    </comment>
    <comment ref="C95" authorId="0">
      <text>
        <r>
          <rPr>
            <sz val="10"/>
            <rFont val="Arial"/>
            <family val="2"/>
          </rPr>
          <t>Value linked from Finance Template</t>
        </r>
      </text>
    </comment>
    <comment ref="B2" authorId="0">
      <text>
        <r>
          <rPr>
            <sz val="10"/>
            <rFont val="Arial"/>
            <family val="2"/>
          </rPr>
          <t xml:space="preserve">Enter your official name for the project as you would like it reflected in the Annual Report on Funding Recommendations </t>
        </r>
      </text>
    </comment>
  </commentList>
</comments>
</file>

<file path=xl/comments5.xml><?xml version="1.0" encoding="utf-8"?>
<comments xmlns="http://schemas.openxmlformats.org/spreadsheetml/2006/main">
  <authors>
    <author>daye</author>
  </authors>
  <commentList>
    <comment ref="B4" authorId="0">
      <text>
        <r>
          <rPr>
            <sz val="10"/>
            <rFont val="Arial"/>
            <family val="2"/>
          </rPr>
          <t>Please enter entire number in the cells in this worksheet.  Do not abbreviate.  For example, enter $1,000,000 rather than $1.0.  Otherwise calculations will not work correctly.</t>
        </r>
      </text>
    </comment>
  </commentList>
</comments>
</file>

<file path=xl/sharedStrings.xml><?xml version="1.0" encoding="utf-8"?>
<sst xmlns="http://schemas.openxmlformats.org/spreadsheetml/2006/main" count="597" uniqueCount="338">
  <si>
    <t>Total</t>
  </si>
  <si>
    <t>Alternative</t>
  </si>
  <si>
    <t>Line</t>
  </si>
  <si>
    <t>Source/Calculation</t>
  </si>
  <si>
    <t>New Starts Baseline</t>
  </si>
  <si>
    <t>Value</t>
  </si>
  <si>
    <t>Source</t>
  </si>
  <si>
    <t>PROJECT DESCRIPTION TEMPLATE</t>
  </si>
  <si>
    <t>PROJECT NAME:</t>
  </si>
  <si>
    <t>Participating Agencies</t>
  </si>
  <si>
    <t>Lead Agency</t>
  </si>
  <si>
    <t>Name</t>
  </si>
  <si>
    <t>Contact Person</t>
  </si>
  <si>
    <t>Address</t>
  </si>
  <si>
    <t>Telephone Number</t>
  </si>
  <si>
    <t>Fax Number</t>
  </si>
  <si>
    <t>Email</t>
  </si>
  <si>
    <t>Transit Agency</t>
  </si>
  <si>
    <t>State Department of Transportation</t>
  </si>
  <si>
    <t>Other Relevant Agencies</t>
  </si>
  <si>
    <t>PROJECT DESCRIPTION TEMPLATE (Page 2)</t>
  </si>
  <si>
    <t>Project Definition</t>
  </si>
  <si>
    <t>Length (miles)</t>
  </si>
  <si>
    <t>Mode/Technology</t>
  </si>
  <si>
    <t>Number of Stations</t>
  </si>
  <si>
    <t>List each station with major transfer facilities to other modes</t>
  </si>
  <si>
    <t>Number of vehicles/rolling stock</t>
  </si>
  <si>
    <t>Above grade</t>
  </si>
  <si>
    <t>Below grade</t>
  </si>
  <si>
    <t>At grade</t>
  </si>
  <si>
    <t>Exclusive</t>
  </si>
  <si>
    <t>Mixed Traffic</t>
  </si>
  <si>
    <t>Ownership – who owns the right of way?</t>
  </si>
  <si>
    <t>Current Use: active freight or passenger service?</t>
  </si>
  <si>
    <t>PROJECT DESCRIPTION TEMPLATE (Page 3)</t>
  </si>
  <si>
    <t>Project Planning Dates</t>
  </si>
  <si>
    <t>Base Year</t>
  </si>
  <si>
    <t>Capital Cost Estimate</t>
  </si>
  <si>
    <t>Year of Expenditure</t>
  </si>
  <si>
    <t>Levels of Service</t>
  </si>
  <si>
    <t>Headways</t>
  </si>
  <si>
    <t>Weekday Peak</t>
  </si>
  <si>
    <t>Weekday Off-peak</t>
  </si>
  <si>
    <t>Weekday Evening</t>
  </si>
  <si>
    <t>Weekend</t>
  </si>
  <si>
    <t>Hours of Service</t>
  </si>
  <si>
    <t>Weekday</t>
  </si>
  <si>
    <t>PROJECT DESCRIPTION TEMPLATE (Page 4)</t>
  </si>
  <si>
    <t>Project Schedule</t>
  </si>
  <si>
    <t>Insert anticipated or actual dates/durations</t>
  </si>
  <si>
    <t>Planning Studies Initiated</t>
  </si>
  <si>
    <t>Planning Studies Completed</t>
  </si>
  <si>
    <t>LPA selected</t>
  </si>
  <si>
    <t>LPA included in the financially constrained long range plan</t>
  </si>
  <si>
    <t>Included in Financially Constrained TIP</t>
  </si>
  <si>
    <t>Initiation of DEIS</t>
  </si>
  <si>
    <t>Completion of DEIS</t>
  </si>
  <si>
    <t>Initiation of FEIS</t>
  </si>
  <si>
    <t>Completion of FEIS</t>
  </si>
  <si>
    <t>Public Referenda (where applicable)</t>
  </si>
  <si>
    <t>Preliminary Engineering (duration – dates of beginning and ending)</t>
  </si>
  <si>
    <t>Final Design (duration)</t>
  </si>
  <si>
    <t>FFGA- submit request to award (duration)</t>
  </si>
  <si>
    <t>Construction (duration)</t>
  </si>
  <si>
    <t>Testing (duration)</t>
  </si>
  <si>
    <t>Revenue Operations</t>
  </si>
  <si>
    <t>Project Management</t>
  </si>
  <si>
    <t>Project Manager</t>
  </si>
  <si>
    <t>Phone</t>
  </si>
  <si>
    <t>Fax</t>
  </si>
  <si>
    <t>Agency CEO</t>
  </si>
  <si>
    <t>Ridership Forecasts</t>
  </si>
  <si>
    <t>Project Management (continued)</t>
  </si>
  <si>
    <t>Cost Estimates</t>
  </si>
  <si>
    <t>Land Use Assessment</t>
  </si>
  <si>
    <t>Financial Assessment</t>
  </si>
  <si>
    <t>Project Maps</t>
  </si>
  <si>
    <t>Contractors</t>
  </si>
  <si>
    <t>Current Prime Contractor</t>
  </si>
  <si>
    <t>Prime Contractor: Project Manager</t>
  </si>
  <si>
    <t>Metropolitan Planning Organization</t>
  </si>
  <si>
    <t>Type of Alignment by Segment (Number of Miles)</t>
  </si>
  <si>
    <t>Metropolitan Area</t>
  </si>
  <si>
    <t>Total Population</t>
  </si>
  <si>
    <t>Total Employment</t>
  </si>
  <si>
    <t>Employment – Percent of Metropolitan Area</t>
  </si>
  <si>
    <t xml:space="preserve">Corridor </t>
  </si>
  <si>
    <t>Population – Percent of Metropolitan  Area</t>
  </si>
  <si>
    <t>Corridor Land Area (sq. mi.)</t>
  </si>
  <si>
    <t>Population Density (persons per sq. mi.)</t>
  </si>
  <si>
    <t>Employment Density (jobs per sq. mi.)</t>
  </si>
  <si>
    <t>Housing Units</t>
  </si>
  <si>
    <t>Population</t>
  </si>
  <si>
    <t>Employment</t>
  </si>
  <si>
    <t>Housing Unit Density (units per sq. mi.)</t>
  </si>
  <si>
    <t>Employment Density (persons per sq. mi.)</t>
  </si>
  <si>
    <t>Central Business District [see footnote 1]</t>
  </si>
  <si>
    <t>Section 5309 New Starts Funding Anticipated (YOE $):</t>
  </si>
  <si>
    <t>Estimated Cost of Preliminary Engineering (YOE $):</t>
  </si>
  <si>
    <t>Estimated Cost of Final Design (YOE $):</t>
  </si>
  <si>
    <t xml:space="preserve">(Non-5309 New Starts Funds such as FTA Section 5307, Surface Transportation Program (STP), Congestion Mitigation and Air Quality (CMAQ), Section 5309 Rail Modernization, etc.) </t>
  </si>
  <si>
    <t>Type of Funds</t>
  </si>
  <si>
    <t>Dollar Amount</t>
  </si>
  <si>
    <t>% of Total Capital Cost</t>
  </si>
  <si>
    <t>1)</t>
  </si>
  <si>
    <t>2)</t>
  </si>
  <si>
    <t>3)</t>
  </si>
  <si>
    <t>4)</t>
  </si>
  <si>
    <t xml:space="preserve">State Capital Funding Sources </t>
  </si>
  <si>
    <t>Local Capital Funding Sources</t>
  </si>
  <si>
    <t xml:space="preserve">Private Sector/In-kind match/Other </t>
  </si>
  <si>
    <t>New Starts Project Financial Commitment</t>
  </si>
  <si>
    <t xml:space="preserve">Other Federal Sources </t>
  </si>
  <si>
    <t>Specify Whether New or Existing Funding Source</t>
  </si>
  <si>
    <t>Identify Supporting Documentation Submitted to Verify Funding Source</t>
  </si>
  <si>
    <t xml:space="preserve">State Sources </t>
  </si>
  <si>
    <t>Local Sources</t>
  </si>
  <si>
    <t>Innovative Financing Methods</t>
  </si>
  <si>
    <t xml:space="preserve">Innovative Funding Source </t>
  </si>
  <si>
    <t xml:space="preserve">Anticipated Funding Amount </t>
  </si>
  <si>
    <t>Identify Supporting Documentation Submitted</t>
  </si>
  <si>
    <t>Type of Funding Source</t>
  </si>
  <si>
    <t>Annual/Dedicated</t>
  </si>
  <si>
    <t>Farebox Revenues</t>
  </si>
  <si>
    <t>State Revenue Source A</t>
  </si>
  <si>
    <t>State Revenue Source B</t>
  </si>
  <si>
    <t>State Revenue Source C</t>
  </si>
  <si>
    <t>Local Revenue Source A</t>
  </si>
  <si>
    <t>Local Revenue Source B</t>
  </si>
  <si>
    <t>Local Revenue Source C</t>
  </si>
  <si>
    <t>Other</t>
  </si>
  <si>
    <t>Transit System Operating Characteristics</t>
  </si>
  <si>
    <t xml:space="preserve">Current Systemwide Characteristics </t>
  </si>
  <si>
    <t>(Can be the same data as reported to the FTA for the National Transit Database)</t>
  </si>
  <si>
    <t xml:space="preserve"> Number/Value</t>
  </si>
  <si>
    <t>Number/Value</t>
  </si>
  <si>
    <t>Farebox Recovery Percent</t>
  </si>
  <si>
    <t>Number of Buses</t>
  </si>
  <si>
    <t>Number of Rail Vehicles</t>
  </si>
  <si>
    <t>Current Annual Passenger Boardings</t>
  </si>
  <si>
    <t>Daily Passenger Boardings</t>
  </si>
  <si>
    <t>Average Fare</t>
  </si>
  <si>
    <t>Average Age of Buses</t>
  </si>
  <si>
    <t>Revenue Miles of Service Provided</t>
  </si>
  <si>
    <t>Average Age of Rail Vehicles</t>
  </si>
  <si>
    <t>Revenue Hours of Service Provided</t>
  </si>
  <si>
    <t xml:space="preserve">Revenue Miles of Service </t>
  </si>
  <si>
    <t xml:space="preserve">Revenue Hours of Service </t>
  </si>
  <si>
    <t>List each station separately, including the number of park and ride spaces at each and whether structured or surface parking</t>
  </si>
  <si>
    <t>Section 5309 New Starts Share of Project Cost:</t>
  </si>
  <si>
    <t>(Donations of right-of-way, construction of stations or parking, or funding for the project from a non-governmental entity, business, or business assoc.)</t>
  </si>
  <si>
    <t>(Municipal, City, County, Township, or Regional funding such as bonds, sales tax, legislative appropriation, transportation trust funds, etc.)</t>
  </si>
  <si>
    <t>(Funds provided by State agencies or legislatures such as bonds, dedicated sales tax, annual legislative appropriation, transportation trust funds, etc.)</t>
  </si>
  <si>
    <t>Reference Notes:  The following categories and definitions are applied to funding sources:</t>
  </si>
  <si>
    <t>(Unconventional sources of funding which may include TIFIA, State Infrastructure Banks, Public/Private partnerships, Toll Credits, revenue finance methods, etc.)</t>
  </si>
  <si>
    <t xml:space="preserve">Number of Rail Vehicles </t>
  </si>
  <si>
    <t>Summit: table 30</t>
  </si>
  <si>
    <t>Summit: table 40</t>
  </si>
  <si>
    <t>Summit: table 20</t>
  </si>
  <si>
    <t>Summit: table 70 / 60</t>
  </si>
  <si>
    <t>Summit: (tables 44+47+48) / 60</t>
  </si>
  <si>
    <t>Daily hours of user benefits (UB)</t>
  </si>
  <si>
    <t>Positive UB hours from coverage changes</t>
  </si>
  <si>
    <t>Annualization factor (days/year)</t>
  </si>
  <si>
    <t>Daily new transit trips</t>
  </si>
  <si>
    <t>Daily transit trips, Baseline Alternative</t>
  </si>
  <si>
    <t>Daily transit trips, Build Alternative</t>
  </si>
  <si>
    <t>Daily person trips, Build Alternative</t>
  </si>
  <si>
    <t>Special-market forecasts</t>
  </si>
  <si>
    <t>Daily new transit trips -- distribution (%)</t>
  </si>
  <si>
    <t>Daily user benefits -- distribution (%)</t>
  </si>
  <si>
    <t>Daily transit trips, Baseline Alternative -- distribution (%)</t>
  </si>
  <si>
    <t>Percent of project trips that are new transit trips</t>
  </si>
  <si>
    <t>Minutes of user benefits per daily project trip (before capping)</t>
  </si>
  <si>
    <t>Minutes of user benefits per daily project trip (after capping)</t>
  </si>
  <si>
    <t>Daily project trips per station area employee</t>
  </si>
  <si>
    <t>Daily project trips per station area resident</t>
  </si>
  <si>
    <t>Daily minutes of user benefits per station area resident</t>
  </si>
  <si>
    <t>Daily minutes of user benefits per station area employee</t>
  </si>
  <si>
    <t>Summit: capping impact / 60</t>
  </si>
  <si>
    <t>Travel forecasts</t>
  </si>
  <si>
    <t>Special-market UB hours per event-day</t>
  </si>
  <si>
    <t>Special-market project trips per event-day</t>
  </si>
  <si>
    <t>Annualization factor (event-days / year)</t>
  </si>
  <si>
    <t>---</t>
  </si>
  <si>
    <t>Purpose 1</t>
  </si>
  <si>
    <t>Purpose 2</t>
  </si>
  <si>
    <t>Purpose 3</t>
  </si>
  <si>
    <t>Purpose 4</t>
  </si>
  <si>
    <t>Purpose 5</t>
  </si>
  <si>
    <t>Purpose 6</t>
  </si>
  <si>
    <t>Purpose 7</t>
  </si>
  <si>
    <t>Purpose 8</t>
  </si>
  <si>
    <t>Trip-Purpose-Specific Quality-Control Measures</t>
  </si>
  <si>
    <t>Special-Markets Quality-Control Measures</t>
  </si>
  <si>
    <t>General Quality Control Measures (Excluding Special Markets)</t>
  </si>
  <si>
    <t>ANNUAL TOTAL</t>
  </si>
  <si>
    <t>DAILY TOTAL</t>
  </si>
  <si>
    <t>Minutes of user benefits per project trip, special markets only</t>
  </si>
  <si>
    <t>Annual new transit trips, special markets only -- distribution (%)</t>
  </si>
  <si>
    <t>Annual user benefits, special markets only -- distribution (%)</t>
  </si>
  <si>
    <t>Entry</t>
  </si>
  <si>
    <t>Summit: standard report</t>
  </si>
  <si>
    <t>Current/similar guideway</t>
  </si>
  <si>
    <t>Trip-Purpose-Specific Information</t>
  </si>
  <si>
    <t>Special-Markets Information</t>
  </si>
  <si>
    <t>General Information</t>
  </si>
  <si>
    <t>Daily project trips, transit dependents</t>
  </si>
  <si>
    <t>Daily project trips, no special mkts</t>
  </si>
  <si>
    <t>Daily project pass-miles, no special mkts</t>
  </si>
  <si>
    <t>Daily project pass-miles, trn dependents</t>
  </si>
  <si>
    <t>Percent of user benefits that are coverage related</t>
  </si>
  <si>
    <t>Percent of user benefits that are off-model</t>
  </si>
  <si>
    <t>Project length (miles)</t>
  </si>
  <si>
    <t>Mobility Improvements</t>
  </si>
  <si>
    <t>Opening Year Travel Forecast</t>
  </si>
  <si>
    <t>Station-area employees (within 1/2 mile)</t>
  </si>
  <si>
    <t>Station-area residents (within 1/2 mile)</t>
  </si>
  <si>
    <t>Status of Existing Right of Way</t>
  </si>
  <si>
    <t>Project Planning and Development Schedule</t>
  </si>
  <si>
    <t>Item</t>
  </si>
  <si>
    <t>Land Area (square miles)</t>
  </si>
  <si>
    <t>Total All Station Areas (1/2-mile radius)  [See footnote 2]</t>
  </si>
  <si>
    <t>Employment Density (e.g., jobs per sq. mi.)</t>
  </si>
  <si>
    <t>CBD Lane Area (sq. mi.)</t>
  </si>
  <si>
    <t>FINANCE TEMPLATE</t>
  </si>
  <si>
    <t>Other Federal Capital Funding Sources</t>
  </si>
  <si>
    <r>
      <t>Committed:</t>
    </r>
    <r>
      <rPr>
        <sz val="10"/>
        <rFont val="Arial"/>
        <family val="2"/>
      </rPr>
      <t xml:space="preserve"> Committed sources are programmed capital funds that </t>
    </r>
    <r>
      <rPr>
        <b/>
        <u val="single"/>
        <sz val="10"/>
        <rFont val="Arial"/>
        <family val="2"/>
      </rPr>
      <t>have all the necessary approvals</t>
    </r>
    <r>
      <rPr>
        <sz val="10"/>
        <rFont val="Arial"/>
        <family val="2"/>
      </rPr>
      <t xml:space="preserve"> (legislative or referendum) to be used to fund the proposed project </t>
    </r>
    <r>
      <rPr>
        <b/>
        <u val="single"/>
        <sz val="10"/>
        <rFont val="Arial"/>
        <family val="2"/>
      </rPr>
      <t>without any additional action</t>
    </r>
    <r>
      <rPr>
        <sz val="10"/>
        <rFont val="Arial"/>
        <family val="2"/>
      </rPr>
      <t>.  These capital funds have been formally programmed in the MPO’s TIP and/or any related local, regional, or state CIP or appropriation.  Examples include dedicated or approved tax revenues, state capital grants that have been approved by all required legislative bodies, cash reserves that have been dedicated to the proposed project, and additional debt capacity that requires no further approvals and has been dedicated by the transit agency to the proposed project.</t>
    </r>
  </si>
  <si>
    <r>
      <t>Budgeted:</t>
    </r>
    <r>
      <rPr>
        <sz val="10"/>
        <rFont val="Arial"/>
        <family val="2"/>
      </rPr>
      <t xml:space="preserve"> This category is for funds that have been budgeted and/or programmed for use on the proposed project but remain uncommitted, i.e., the funds have not yet received statutory approval.  Examples include debt financing in an agency-adopted CIP that has yet to receive final legislative approval, or state capital grants that have been included in the state budget, but are still awaiting legislative approval.  These funds are almost certain to be committed in the near future.  Funds will be classified as budgeted where available funding cannot be committed until the Full Funding Grant Agreement (FFGA) is executed, or due to local practices outside of the project sponsor’s control (e.g., the project development schedule extends beyond the TIP period).</t>
    </r>
  </si>
  <si>
    <r>
      <t>Planned:</t>
    </r>
    <r>
      <rPr>
        <sz val="10"/>
        <rFont val="Arial"/>
        <family val="2"/>
      </rPr>
      <t xml:space="preserve"> This category is for funds that are identified and have a reasonable chance of being committed, but are neither committed nor budgeted.  Examples include proposed sources that require a scheduled referendum, reasonable requests for state/local capital grants, and proposed debt financing that has not yet been adopted in the agency’s CIP.</t>
    </r>
  </si>
  <si>
    <r>
      <t xml:space="preserve">Proposed Sources of Operating Funds </t>
    </r>
    <r>
      <rPr>
        <sz val="10"/>
        <rFont val="Arial"/>
        <family val="2"/>
      </rPr>
      <t>(Proposed sources of operating funds that are anticipated to support operating expenses of the transit system.)</t>
    </r>
  </si>
  <si>
    <r>
      <t xml:space="preserve">Future Transit System with New Starts Project </t>
    </r>
    <r>
      <rPr>
        <sz val="10"/>
        <rFont val="Arial"/>
        <family val="2"/>
      </rPr>
      <t>(Systemwide characteristics at completion of the New Starts Project)</t>
    </r>
  </si>
  <si>
    <t>FINANCE TEMPLATE (page 2)</t>
  </si>
  <si>
    <t>(Linked from page 1)</t>
  </si>
  <si>
    <t>Private Sector/In-kind Match/Other</t>
  </si>
  <si>
    <t>Specify Status of Funds --Committed, Budgeted, or Planned (See notes below)</t>
  </si>
  <si>
    <t>QA/QC CHECK: TOTAL CAPITAL COSTS LESS SECTION 5309 FUNDING LESS NON-SEC. 5309 FUNDING (SHOULD EQUAL $0)</t>
  </si>
  <si>
    <t>FINANCE TEMPLATE (page 3)</t>
  </si>
  <si>
    <t>Summary Information from the Operating Finance Plan</t>
  </si>
  <si>
    <t>New Starts Project Annual Operating Cost in the Forecast Year (YOE$):</t>
  </si>
  <si>
    <t>Total Transit System (including New Starts Project) Annual Operating Cost in the Forecast Year (YOE$)</t>
  </si>
  <si>
    <t>Difference</t>
  </si>
  <si>
    <t>A</t>
  </si>
  <si>
    <t>B</t>
  </si>
  <si>
    <t>C</t>
  </si>
  <si>
    <t>D</t>
  </si>
  <si>
    <t>E</t>
  </si>
  <si>
    <t>Annualization Factor</t>
  </si>
  <si>
    <t>Column:</t>
  </si>
  <si>
    <t>New Starts         Build</t>
  </si>
  <si>
    <t>Annual Value</t>
  </si>
  <si>
    <t>Special-market pass-miles per event-day</t>
  </si>
  <si>
    <t>Transit trips for model-based trip purposes</t>
  </si>
  <si>
    <t>Transit trips for special markets</t>
  </si>
  <si>
    <t>Transit trips total</t>
  </si>
  <si>
    <t>User benefits for model-based purposes (hrs)</t>
  </si>
  <si>
    <t>User benefits for special markets (hrs)</t>
  </si>
  <si>
    <t>User benefits total (hrs)</t>
  </si>
  <si>
    <t>Project trips by transit dependents</t>
  </si>
  <si>
    <t>Project trips for model-based trip purposes</t>
  </si>
  <si>
    <t>Project trips for special markets</t>
  </si>
  <si>
    <t>Project trips total</t>
  </si>
  <si>
    <t>Project passenger-miles by transit dependents</t>
  </si>
  <si>
    <t>Project passenger-miles for model-based trip purposes</t>
  </si>
  <si>
    <t>Project passenger-miles for special markets</t>
  </si>
  <si>
    <t>Project passenger-miles total</t>
  </si>
  <si>
    <t>Share of UBs to transit dependents (percent)</t>
  </si>
  <si>
    <t>User benefits per project pass-mile for all riders (mins)</t>
  </si>
  <si>
    <t>Linked from the Travel Forecasts template</t>
  </si>
  <si>
    <t>Sum of lines 1 and 2</t>
  </si>
  <si>
    <t>Sum of lines 4 and 5</t>
  </si>
  <si>
    <t>Sum of lines 7 and 8</t>
  </si>
  <si>
    <t>Sum of lines 10 and 11</t>
  </si>
  <si>
    <t>Line 6 divided by line 12 (times 60 mins/hr)</t>
  </si>
  <si>
    <t>User benefits for transit dependents</t>
  </si>
  <si>
    <t>Daily hours of UBs for transit dependents</t>
  </si>
  <si>
    <t>Percent of user benefits accruing to transit dependents</t>
  </si>
  <si>
    <t>Line 14 divided by line 16 (times 60 mins/hr)</t>
  </si>
  <si>
    <t>Line 14 divided by line 6</t>
  </si>
  <si>
    <t>Cost Effectiveness</t>
  </si>
  <si>
    <t>Source: SSC Worksheets</t>
  </si>
  <si>
    <t>Source: O&amp;M cost models (attach documentation).</t>
  </si>
  <si>
    <t>Line 6</t>
  </si>
  <si>
    <t>Annual user benefits total (hours)</t>
  </si>
  <si>
    <t>Cost-Effectiveness:                                                                        incremental annualized cost / annualized user benefits ($/hour)</t>
  </si>
  <si>
    <t>Share of person trips by transit dependents (percent)</t>
  </si>
  <si>
    <t>Transit dependents: (share of UBs) / (share of pers-trips)</t>
  </si>
  <si>
    <t>Line 18 divided by line 19</t>
  </si>
  <si>
    <t>Linked from Travel Forecasts template</t>
  </si>
  <si>
    <t>Total transit ridership</t>
  </si>
  <si>
    <r>
      <t xml:space="preserve">Total Capital Cost of Project in Millions of YOE dollars                    (including finance charges, cost of PE and FD, and construction): </t>
    </r>
    <r>
      <rPr>
        <sz val="10"/>
        <rFont val="Arial"/>
        <family val="2"/>
      </rPr>
      <t>(from SCC Main Worksheet)</t>
    </r>
  </si>
  <si>
    <t>TOTAL NON-SECTION 5309 FUNDING (millions of YOE dollars)</t>
  </si>
  <si>
    <t>Contractor Responsible for Travel Forecasts</t>
  </si>
  <si>
    <t>Contractor Responsible for Capital Cost Estimates</t>
  </si>
  <si>
    <t>Key Agency Staff:                  Overall New Starts Criteria</t>
  </si>
  <si>
    <t xml:space="preserve">Key Agency Staff: </t>
  </si>
  <si>
    <t>Key Agency Staff:</t>
  </si>
  <si>
    <t>Documentation</t>
  </si>
  <si>
    <t>Environmental</t>
  </si>
  <si>
    <t>[1] Please summarize fare policy assumptions used for all regional transit services modeled in the forecast year.  Attach this summary to the Project Description Template.</t>
  </si>
  <si>
    <t>Fare Policy Assumptions Used in Travel Forecasts [footnote 1]</t>
  </si>
  <si>
    <t>User benefits per pass-mile for transit dependents</t>
  </si>
  <si>
    <t>Cost Per New Transit Trip:                                                                        incremental annualized cost / incremental annual transit trips ($/new trip)</t>
  </si>
  <si>
    <t>Line 23 divided by line 24</t>
  </si>
  <si>
    <t>Line 23 divided by line 26</t>
  </si>
  <si>
    <t>Sum of lines 21 and 22</t>
  </si>
  <si>
    <t>Dollar Amount                         (millions of YOE dollars)</t>
  </si>
  <si>
    <t>Dollar Amount                        (millions of YOE dollars)</t>
  </si>
  <si>
    <r>
      <t xml:space="preserve">Total Finance Charges Included in Capital Cost (include finance charges that are expected prior to either the revenue operations date or the fulfillment of the Section 5309 New Starts funding commitment, even if the financing charges are incurred by a funding partner that is not the project sponsor): </t>
    </r>
    <r>
      <rPr>
        <sz val="10"/>
        <rFont val="Arial"/>
        <family val="2"/>
      </rPr>
      <t>(from SCC Main Worksheet)</t>
    </r>
  </si>
  <si>
    <t>TF template cell L30 / TF template cell L31</t>
  </si>
  <si>
    <t>Market 1</t>
  </si>
  <si>
    <t>Market 2</t>
  </si>
  <si>
    <t>Market 3</t>
  </si>
  <si>
    <t>Market 4</t>
  </si>
  <si>
    <t>Market 5</t>
  </si>
  <si>
    <t>Market 6</t>
  </si>
  <si>
    <t>Market 7</t>
  </si>
  <si>
    <t>Market 8</t>
  </si>
  <si>
    <t>Linked from Project Descrip Template</t>
  </si>
  <si>
    <t>Linked from Land Use Template</t>
  </si>
  <si>
    <t>CMAQ</t>
  </si>
  <si>
    <t>FFGA</t>
  </si>
  <si>
    <t xml:space="preserve">Project average trip distance / project length  </t>
  </si>
  <si>
    <t xml:space="preserve"> </t>
  </si>
  <si>
    <t>BaseYear/Opening Year</t>
  </si>
  <si>
    <t>Population and Employment – Metropolitan Area, CBD, and Station Areas</t>
  </si>
  <si>
    <t>QUANTITATIVE LAND USE INFORMATION FOR SMALL STARTS</t>
  </si>
  <si>
    <t>COST-EFFECTIVENESS FOR SMALL STARTS TEMPLATE</t>
  </si>
  <si>
    <t>TRAVEL FORECASTS TEMPLATE (OPENING YEAR)</t>
  </si>
  <si>
    <t>Base Year/Opening Year</t>
  </si>
  <si>
    <t>2008 constant dollars</t>
  </si>
  <si>
    <t>Percent change in user benefits due to capping</t>
  </si>
  <si>
    <t>Change in hours of UBs due to capping</t>
  </si>
  <si>
    <t>Annualized capital cost (millions of constant 2008 dollars)</t>
  </si>
  <si>
    <t>Total systemwide annual operating and maintenance cost (millions of constant 2008 dollars)</t>
  </si>
  <si>
    <t>Total annualized cost in forecast year                           (millions of constant 2008 dollars)</t>
  </si>
  <si>
    <t>[1] Optionally, employment for the largest activity center(s) served by the Small Starts project may be reported.</t>
  </si>
  <si>
    <r>
      <t xml:space="preserve">Total Capital Cost of Project in Millions of Constant 2008 Dollars                     </t>
    </r>
    <r>
      <rPr>
        <sz val="10"/>
        <rFont val="Arial"/>
        <family val="2"/>
      </rPr>
      <t>(from the SCC Main Worksheet)</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</si>
</sst>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quot;$&quot;* #,##0.0_);_(&quot;$&quot;* \(#,##0.0\);_(&quot;$&quot;* &quot;-&quot;??_);_(@_)"/>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
    <numFmt numFmtId="176" formatCode="???,???"/>
    <numFmt numFmtId="177" formatCode="&quot;$&quot;??.00"/>
    <numFmt numFmtId="178" formatCode="_(&quot;$&quot;* #,##0_);_(&quot;$&quot;* \(#,##0\);_(&quot;$&quot;* &quot;-&quot;??_);_(@_)"/>
    <numFmt numFmtId="179" formatCode="_(&quot;$&quot;* #,##0.000_);_(&quot;$&quot;* \(#,##0.000\);_(&quot;$&quot;* &quot;-&quot;??_);_(@_)"/>
    <numFmt numFmtId="180" formatCode="&quot;$&quot;#,##0.0_);\(&quot;$&quot;#,##0.0\)"/>
    <numFmt numFmtId="181" formatCode="#,##0.0_);\(#,##0.0\)"/>
    <numFmt numFmtId="182" formatCode="#,##0.0"/>
    <numFmt numFmtId="183" formatCode="#,##0.000"/>
    <numFmt numFmtId="184" formatCode="#,##0.0000"/>
    <numFmt numFmtId="185" formatCode="#,##0.00000"/>
    <numFmt numFmtId="186" formatCode="#,##0.000000"/>
    <numFmt numFmtId="187" formatCode="_(&quot;$&quot;* #,##0.0_);_(&quot;$&quot;* \(#,##0.0\);_(&quot;$&quot;* &quot;-&quot;_);_(@_)"/>
    <numFmt numFmtId="188" formatCode="_(&quot;$&quot;* #,##0.00_);_(&quot;$&quot;* \(#,##0.00\);_(&quot;$&quot;* &quot;-&quot;_);_(@_)"/>
    <numFmt numFmtId="189" formatCode="&quot;$&quot;*???"/>
    <numFmt numFmtId="190" formatCode="??,??0"/>
    <numFmt numFmtId="191" formatCode="&quot;Yes&quot;;&quot;Yes&quot;;&quot;No&quot;"/>
    <numFmt numFmtId="192" formatCode="&quot;True&quot;;&quot;True&quot;;&quot;False&quot;"/>
    <numFmt numFmtId="193" formatCode="&quot;On&quot;;&quot;On&quot;;&quot;Off&quot;"/>
    <numFmt numFmtId="194" formatCode="0.00_)"/>
    <numFmt numFmtId="195" formatCode="mm/dd/yy"/>
    <numFmt numFmtId="196" formatCode="&quot;$&quot;#,##0"/>
    <numFmt numFmtId="197" formatCode="0.0%"/>
    <numFmt numFmtId="198" formatCode="[$€-2]\ #,##0.00_);[Red]\([$€-2]\ #,##0.00\)"/>
    <numFmt numFmtId="199" formatCode="????.0"/>
    <numFmt numFmtId="200" formatCode="&quot;$&quot;#,##0.0"/>
    <numFmt numFmtId="201" formatCode="&quot;$&quot;#,##0.00"/>
    <numFmt numFmtId="202" formatCode="&quot;$&quot;#,##0.000"/>
  </numFmts>
  <fonts count="18">
    <font>
      <sz val="8"/>
      <name val="Arial"/>
      <family val="0"/>
    </font>
    <font>
      <b/>
      <sz val="8"/>
      <name val="Arial"/>
      <family val="0"/>
    </font>
    <font>
      <i/>
      <sz val="8"/>
      <name val="Arial"/>
      <family val="0"/>
    </font>
    <font>
      <b/>
      <i/>
      <sz val="8"/>
      <name val="Arial"/>
      <family val="0"/>
    </font>
    <font>
      <b/>
      <sz val="8"/>
      <color indexed="8"/>
      <name val="Arial"/>
      <family val="2"/>
    </font>
    <font>
      <u val="single"/>
      <sz val="8"/>
      <color indexed="12"/>
      <name val="Arial"/>
      <family val="0"/>
    </font>
    <font>
      <u val="single"/>
      <sz val="8"/>
      <color indexed="36"/>
      <name val="Arial"/>
      <family val="0"/>
    </font>
    <font>
      <b/>
      <sz val="12"/>
      <name val="Arial"/>
      <family val="2"/>
    </font>
    <font>
      <sz val="12"/>
      <name val="Arial"/>
      <family val="2"/>
    </font>
    <font>
      <b/>
      <sz val="14"/>
      <name val="Arial"/>
      <family val="2"/>
    </font>
    <font>
      <sz val="9"/>
      <name val="Arial"/>
      <family val="2"/>
    </font>
    <font>
      <b/>
      <sz val="18"/>
      <name val="Arial"/>
      <family val="2"/>
    </font>
    <font>
      <sz val="10"/>
      <name val="Arial"/>
      <family val="0"/>
    </font>
    <font>
      <b/>
      <sz val="9"/>
      <name val="Arial"/>
      <family val="2"/>
    </font>
    <font>
      <b/>
      <sz val="10"/>
      <name val="Arial"/>
      <family val="2"/>
    </font>
    <font>
      <i/>
      <sz val="10"/>
      <name val="Arial"/>
      <family val="2"/>
    </font>
    <font>
      <b/>
      <i/>
      <sz val="10"/>
      <name val="Arial"/>
      <family val="2"/>
    </font>
    <font>
      <b/>
      <u val="single"/>
      <sz val="10"/>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47"/>
        <bgColor indexed="64"/>
      </patternFill>
    </fill>
  </fills>
  <borders count="112">
    <border>
      <left/>
      <right/>
      <top/>
      <bottom/>
      <diagonal/>
    </border>
    <border>
      <left style="medium"/>
      <right style="thin"/>
      <top style="thin"/>
      <bottom style="medium"/>
    </border>
    <border>
      <left style="medium"/>
      <right style="thin"/>
      <top style="thin"/>
      <bottom style="thin"/>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medium"/>
      <top style="medium"/>
      <bottom style="medium"/>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medium"/>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medium"/>
      <top style="thin"/>
      <bottom>
        <color indexed="63"/>
      </bottom>
    </border>
    <border>
      <left>
        <color indexed="63"/>
      </left>
      <right style="hair"/>
      <top style="medium"/>
      <bottom style="thin"/>
    </border>
    <border>
      <left>
        <color indexed="63"/>
      </left>
      <right style="thin"/>
      <top style="thin"/>
      <bottom style="medium"/>
    </border>
    <border>
      <left>
        <color indexed="63"/>
      </left>
      <right style="medium"/>
      <top style="medium"/>
      <bottom>
        <color indexed="63"/>
      </bottom>
    </border>
    <border>
      <left style="thin"/>
      <right style="medium"/>
      <top style="medium"/>
      <bottom style="hair"/>
    </border>
    <border>
      <left style="thin"/>
      <right style="medium"/>
      <top>
        <color indexed="63"/>
      </top>
      <bottom style="thin"/>
    </border>
    <border>
      <left style="thin"/>
      <right style="medium"/>
      <top>
        <color indexed="63"/>
      </top>
      <bottom style="hair"/>
    </border>
    <border>
      <left style="thin"/>
      <right style="medium"/>
      <top style="hair"/>
      <bottom style="hair"/>
    </border>
    <border>
      <left style="thin"/>
      <right style="medium"/>
      <top style="hair"/>
      <bottom style="thin"/>
    </border>
    <border>
      <left style="thin"/>
      <right style="medium"/>
      <top style="hair"/>
      <bottom style="medium"/>
    </border>
    <border>
      <left style="thin"/>
      <right style="medium"/>
      <top style="thin"/>
      <bottom style="hair"/>
    </border>
    <border>
      <left style="thin"/>
      <right>
        <color indexed="63"/>
      </right>
      <top style="thin"/>
      <bottom style="medium"/>
    </border>
    <border>
      <left style="thin"/>
      <right style="thin"/>
      <top style="medium"/>
      <bottom style="thin"/>
    </border>
    <border>
      <left style="medium"/>
      <right>
        <color indexed="63"/>
      </right>
      <top>
        <color indexed="63"/>
      </top>
      <bottom>
        <color indexed="63"/>
      </botto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style="medium"/>
      <top style="thin"/>
      <bottom style="double"/>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medium"/>
      <top>
        <color indexed="63"/>
      </top>
      <bottom style="medium"/>
    </border>
    <border>
      <left>
        <color indexed="63"/>
      </left>
      <right style="thin"/>
      <top style="thin"/>
      <bottom>
        <color indexed="63"/>
      </bottom>
    </border>
    <border>
      <left style="thin"/>
      <right style="medium"/>
      <top style="medium"/>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style="medium"/>
      <bottom style="thin"/>
    </border>
    <border>
      <left style="medium"/>
      <right style="thin"/>
      <top>
        <color indexed="63"/>
      </top>
      <bottom>
        <color indexed="63"/>
      </bottom>
    </border>
    <border>
      <left style="medium"/>
      <right style="thin"/>
      <top style="medium"/>
      <bottom style="medium"/>
    </border>
    <border>
      <left>
        <color indexed="63"/>
      </left>
      <right>
        <color indexed="63"/>
      </right>
      <top style="medium"/>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thin"/>
      <bottom style="double"/>
    </border>
    <border>
      <left style="thin"/>
      <right>
        <color indexed="63"/>
      </right>
      <top style="medium"/>
      <bottom style="thin"/>
    </border>
    <border>
      <left style="thin"/>
      <right>
        <color indexed="63"/>
      </right>
      <top style="thin"/>
      <bottom>
        <color indexed="63"/>
      </bottom>
    </border>
    <border>
      <left style="medium"/>
      <right>
        <color indexed="63"/>
      </right>
      <top>
        <color indexed="63"/>
      </top>
      <bottom style="thin"/>
    </border>
    <border>
      <left>
        <color indexed="63"/>
      </left>
      <right style="thin"/>
      <top style="medium"/>
      <bottom style="medium"/>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hair"/>
      <right>
        <color indexed="63"/>
      </right>
      <top style="medium"/>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medium"/>
    </border>
    <border>
      <left style="hair"/>
      <right style="thin"/>
      <top style="hair"/>
      <bottom style="medium"/>
    </border>
    <border>
      <left>
        <color indexed="63"/>
      </left>
      <right style="hair"/>
      <top style="hair"/>
      <bottom style="thin"/>
    </border>
    <border>
      <left style="hair"/>
      <right style="thin"/>
      <top>
        <color indexed="63"/>
      </top>
      <bottom style="thin"/>
    </border>
    <border>
      <left>
        <color indexed="63"/>
      </left>
      <right style="hair"/>
      <top>
        <color indexed="63"/>
      </top>
      <bottom style="hair"/>
    </border>
    <border>
      <left style="hair"/>
      <right style="thin"/>
      <top>
        <color indexed="63"/>
      </top>
      <bottom style="hair"/>
    </border>
    <border>
      <left style="hair"/>
      <right>
        <color indexed="63"/>
      </right>
      <top style="thin"/>
      <bottom style="thin"/>
    </border>
    <border>
      <left>
        <color indexed="63"/>
      </left>
      <right>
        <color indexed="63"/>
      </right>
      <top style="medium"/>
      <bottom style="hair"/>
    </border>
    <border>
      <left>
        <color indexed="63"/>
      </left>
      <right style="thin"/>
      <top style="medium"/>
      <bottom style="hair"/>
    </border>
    <border>
      <left style="medium"/>
      <right>
        <color indexed="63"/>
      </right>
      <top style="medium"/>
      <bottom style="hair"/>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style="medium"/>
      <bottom>
        <color indexed="63"/>
      </bottom>
    </border>
    <border>
      <left style="medium"/>
      <right>
        <color indexed="63"/>
      </right>
      <top style="thin"/>
      <bottom style="double"/>
    </border>
    <border>
      <left style="thin"/>
      <right style="thin"/>
      <top style="medium"/>
      <bottom style="medium"/>
    </border>
    <border>
      <left style="thin"/>
      <right style="medium"/>
      <top style="medium"/>
      <bottom style="mediu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85">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8" fillId="0" borderId="0" xfId="0" applyFont="1" applyAlignment="1">
      <alignment/>
    </xf>
    <xf numFmtId="0" fontId="8" fillId="3" borderId="0" xfId="0" applyFont="1" applyFill="1" applyAlignment="1">
      <alignment/>
    </xf>
    <xf numFmtId="0" fontId="8" fillId="3" borderId="0" xfId="0" applyFont="1" applyFill="1" applyAlignment="1">
      <alignment horizontal="center"/>
    </xf>
    <xf numFmtId="0" fontId="8" fillId="0" borderId="0" xfId="0" applyFont="1" applyFill="1" applyAlignment="1">
      <alignment/>
    </xf>
    <xf numFmtId="0" fontId="8" fillId="0" borderId="0" xfId="0" applyFont="1" applyAlignment="1" applyProtection="1">
      <alignment/>
      <protection locked="0"/>
    </xf>
    <xf numFmtId="0" fontId="0" fillId="2" borderId="0" xfId="0" applyFill="1" applyBorder="1" applyAlignment="1">
      <alignment/>
    </xf>
    <xf numFmtId="0" fontId="10" fillId="2" borderId="0" xfId="0" applyFont="1" applyFill="1" applyBorder="1" applyAlignment="1">
      <alignment/>
    </xf>
    <xf numFmtId="0" fontId="10" fillId="2" borderId="0" xfId="0" applyFont="1" applyFill="1" applyAlignment="1">
      <alignment/>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top" wrapText="1"/>
    </xf>
    <xf numFmtId="0" fontId="0" fillId="0" borderId="0" xfId="0" applyFont="1" applyAlignment="1">
      <alignment/>
    </xf>
    <xf numFmtId="0" fontId="12" fillId="0" borderId="0" xfId="0" applyFont="1" applyAlignment="1">
      <alignment/>
    </xf>
    <xf numFmtId="0" fontId="14" fillId="4" borderId="4" xfId="0" applyFont="1" applyFill="1" applyBorder="1" applyAlignment="1" applyProtection="1">
      <alignment vertical="top" wrapText="1"/>
      <protection locked="0"/>
    </xf>
    <xf numFmtId="0" fontId="14" fillId="4" borderId="5" xfId="0" applyFont="1" applyFill="1" applyBorder="1" applyAlignment="1" applyProtection="1">
      <alignment vertical="top" wrapText="1"/>
      <protection locked="0"/>
    </xf>
    <xf numFmtId="0" fontId="14" fillId="4" borderId="6" xfId="0" applyFont="1" applyFill="1" applyBorder="1" applyAlignment="1" applyProtection="1">
      <alignment vertical="top" wrapText="1"/>
      <protection locked="0"/>
    </xf>
    <xf numFmtId="0" fontId="14" fillId="4" borderId="7" xfId="0" applyFont="1" applyFill="1" applyBorder="1" applyAlignment="1" applyProtection="1">
      <alignment vertical="top" wrapText="1"/>
      <protection locked="0"/>
    </xf>
    <xf numFmtId="0" fontId="14" fillId="4" borderId="8" xfId="0" applyFont="1" applyFill="1" applyBorder="1" applyAlignment="1" applyProtection="1">
      <alignment vertical="top" wrapText="1"/>
      <protection locked="0"/>
    </xf>
    <xf numFmtId="0" fontId="0" fillId="0" borderId="0" xfId="0" applyFont="1" applyFill="1" applyAlignment="1">
      <alignment/>
    </xf>
    <xf numFmtId="0" fontId="7" fillId="4" borderId="9" xfId="0" applyFont="1" applyFill="1" applyBorder="1" applyAlignment="1">
      <alignment vertical="top" wrapText="1"/>
    </xf>
    <xf numFmtId="0" fontId="12" fillId="0" borderId="0" xfId="0" applyFont="1" applyFill="1" applyAlignment="1">
      <alignment/>
    </xf>
    <xf numFmtId="0" fontId="12" fillId="0" borderId="0" xfId="0" applyFont="1" applyFill="1" applyAlignment="1">
      <alignment wrapText="1"/>
    </xf>
    <xf numFmtId="0" fontId="14" fillId="4" borderId="10" xfId="0" applyFont="1" applyFill="1" applyBorder="1" applyAlignment="1">
      <alignment vertical="top" wrapText="1"/>
    </xf>
    <xf numFmtId="0" fontId="14" fillId="4" borderId="11" xfId="0" applyFont="1" applyFill="1" applyBorder="1" applyAlignment="1">
      <alignment vertical="top" wrapText="1"/>
    </xf>
    <xf numFmtId="0" fontId="14" fillId="4" borderId="9" xfId="0" applyFont="1" applyFill="1" applyBorder="1" applyAlignment="1">
      <alignment vertical="top" wrapText="1"/>
    </xf>
    <xf numFmtId="0" fontId="12" fillId="0" borderId="12" xfId="0" applyFont="1" applyBorder="1" applyAlignment="1" applyProtection="1">
      <alignment vertical="top" wrapText="1"/>
      <protection locked="0"/>
    </xf>
    <xf numFmtId="0" fontId="12" fillId="0" borderId="13"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4" borderId="11" xfId="0" applyFont="1" applyFill="1" applyBorder="1" applyAlignment="1">
      <alignment vertical="top" wrapText="1"/>
    </xf>
    <xf numFmtId="0" fontId="15" fillId="0" borderId="14" xfId="0" applyFont="1" applyBorder="1" applyAlignment="1" applyProtection="1">
      <alignment horizontal="center" vertical="top" wrapText="1"/>
      <protection locked="0"/>
    </xf>
    <xf numFmtId="0" fontId="12" fillId="4" borderId="9" xfId="0" applyFont="1" applyFill="1" applyBorder="1" applyAlignment="1">
      <alignment vertical="top" wrapText="1"/>
    </xf>
    <xf numFmtId="0" fontId="15" fillId="0" borderId="12" xfId="0" applyFont="1" applyBorder="1" applyAlignment="1" applyProtection="1">
      <alignment horizontal="center" vertical="top" wrapText="1"/>
      <protection locked="0"/>
    </xf>
    <xf numFmtId="0" fontId="14" fillId="4" borderId="11" xfId="0" applyFont="1" applyFill="1" applyBorder="1" applyAlignment="1">
      <alignment horizontal="right" vertical="top" wrapText="1"/>
    </xf>
    <xf numFmtId="0" fontId="14" fillId="4" borderId="15" xfId="0" applyFont="1" applyFill="1" applyBorder="1" applyAlignment="1">
      <alignment vertical="top" wrapText="1"/>
    </xf>
    <xf numFmtId="0" fontId="14" fillId="4" borderId="12" xfId="0" applyFont="1" applyFill="1" applyBorder="1" applyAlignment="1">
      <alignment vertical="top" wrapText="1"/>
    </xf>
    <xf numFmtId="0" fontId="14" fillId="4" borderId="12" xfId="0" applyFont="1" applyFill="1" applyBorder="1" applyAlignment="1">
      <alignment horizontal="center" vertical="top" wrapText="1"/>
    </xf>
    <xf numFmtId="0" fontId="12" fillId="4" borderId="12" xfId="0" applyFont="1" applyFill="1" applyBorder="1" applyAlignment="1" applyProtection="1">
      <alignment vertical="top" wrapText="1"/>
      <protection locked="0"/>
    </xf>
    <xf numFmtId="0" fontId="14" fillId="4" borderId="16" xfId="0" applyFont="1" applyFill="1" applyBorder="1" applyAlignment="1">
      <alignment vertical="top" wrapText="1"/>
    </xf>
    <xf numFmtId="0" fontId="14" fillId="4" borderId="12" xfId="0" applyFont="1" applyFill="1" applyBorder="1" applyAlignment="1">
      <alignment horizontal="right" vertical="top" wrapText="1"/>
    </xf>
    <xf numFmtId="0" fontId="16" fillId="4" borderId="16" xfId="0" applyFont="1" applyFill="1" applyBorder="1" applyAlignment="1">
      <alignment horizontal="right" vertical="top" wrapText="1"/>
    </xf>
    <xf numFmtId="0" fontId="16" fillId="4" borderId="12" xfId="0" applyFont="1" applyFill="1" applyBorder="1" applyAlignment="1">
      <alignment horizontal="right" vertical="top" wrapText="1"/>
    </xf>
    <xf numFmtId="0" fontId="14" fillId="4" borderId="17" xfId="0" applyFont="1" applyFill="1" applyBorder="1" applyAlignment="1">
      <alignment horizontal="right" vertical="top" wrapText="1"/>
    </xf>
    <xf numFmtId="0" fontId="14" fillId="4" borderId="6" xfId="0" applyFont="1" applyFill="1" applyBorder="1" applyAlignment="1">
      <alignment horizontal="right" vertical="top" wrapText="1"/>
    </xf>
    <xf numFmtId="0" fontId="14" fillId="4" borderId="7" xfId="0" applyFont="1" applyFill="1" applyBorder="1" applyAlignment="1">
      <alignment horizontal="right" vertical="top" wrapText="1"/>
    </xf>
    <xf numFmtId="0" fontId="14" fillId="4" borderId="8" xfId="0" applyFont="1" applyFill="1" applyBorder="1" applyAlignment="1">
      <alignment horizontal="right" vertical="top" wrapText="1"/>
    </xf>
    <xf numFmtId="0" fontId="14" fillId="4" borderId="18" xfId="0" applyFont="1" applyFill="1" applyBorder="1" applyAlignment="1">
      <alignment vertical="top" wrapText="1"/>
    </xf>
    <xf numFmtId="0" fontId="8" fillId="2" borderId="0" xfId="0" applyFont="1" applyFill="1" applyAlignment="1">
      <alignment/>
    </xf>
    <xf numFmtId="0" fontId="7" fillId="4" borderId="15" xfId="0" applyFont="1" applyFill="1" applyBorder="1" applyAlignment="1">
      <alignment/>
    </xf>
    <xf numFmtId="0" fontId="13" fillId="4" borderId="13" xfId="0" applyFont="1" applyFill="1" applyBorder="1" applyAlignment="1">
      <alignment horizontal="center" vertical="center" wrapText="1"/>
    </xf>
    <xf numFmtId="3" fontId="10" fillId="4" borderId="19" xfId="0" applyNumberFormat="1" applyFont="1" applyFill="1" applyBorder="1" applyAlignment="1">
      <alignment horizontal="center"/>
    </xf>
    <xf numFmtId="3" fontId="10" fillId="4" borderId="19" xfId="0" applyNumberFormat="1" applyFont="1" applyFill="1" applyBorder="1" applyAlignment="1" quotePrefix="1">
      <alignment horizontal="center"/>
    </xf>
    <xf numFmtId="9" fontId="10" fillId="4" borderId="20" xfId="21" applyFont="1" applyFill="1" applyBorder="1" applyAlignment="1" quotePrefix="1">
      <alignment horizontal="center"/>
    </xf>
    <xf numFmtId="0" fontId="13" fillId="4" borderId="21" xfId="0" applyFont="1" applyFill="1" applyBorder="1" applyAlignment="1">
      <alignment horizontal="center" vertical="center"/>
    </xf>
    <xf numFmtId="0" fontId="13" fillId="4" borderId="21" xfId="0" applyFont="1" applyFill="1" applyBorder="1" applyAlignment="1" applyProtection="1">
      <alignment horizontal="center" vertical="center" wrapText="1"/>
      <protection locked="0"/>
    </xf>
    <xf numFmtId="0" fontId="10" fillId="4" borderId="22" xfId="0" applyFont="1" applyFill="1" applyBorder="1" applyAlignment="1">
      <alignment horizontal="left"/>
    </xf>
    <xf numFmtId="3" fontId="10" fillId="4" borderId="23" xfId="0" applyNumberFormat="1" applyFont="1" applyFill="1" applyBorder="1" applyAlignment="1" quotePrefix="1">
      <alignment horizontal="center"/>
    </xf>
    <xf numFmtId="9" fontId="10" fillId="4" borderId="24" xfId="21" applyFont="1" applyFill="1" applyBorder="1" applyAlignment="1" quotePrefix="1">
      <alignment horizontal="center"/>
    </xf>
    <xf numFmtId="0" fontId="0" fillId="0" borderId="0" xfId="0" applyFill="1" applyBorder="1" applyAlignment="1">
      <alignment/>
    </xf>
    <xf numFmtId="0" fontId="10" fillId="0" borderId="0" xfId="0" applyFont="1" applyFill="1" applyBorder="1" applyAlignment="1">
      <alignment/>
    </xf>
    <xf numFmtId="3" fontId="10" fillId="0" borderId="0" xfId="0" applyNumberFormat="1" applyFont="1" applyFill="1" applyBorder="1" applyAlignment="1" quotePrefix="1">
      <alignment horizontal="center"/>
    </xf>
    <xf numFmtId="0" fontId="10" fillId="4" borderId="22" xfId="0" applyFont="1" applyFill="1" applyBorder="1" applyAlignment="1">
      <alignment/>
    </xf>
    <xf numFmtId="3" fontId="10" fillId="4" borderId="25" xfId="0" applyNumberFormat="1" applyFont="1" applyFill="1" applyBorder="1" applyAlignment="1">
      <alignment horizontal="center"/>
    </xf>
    <xf numFmtId="3" fontId="10" fillId="4" borderId="20" xfId="0" applyNumberFormat="1" applyFont="1" applyFill="1" applyBorder="1" applyAlignment="1" quotePrefix="1">
      <alignment horizontal="center"/>
    </xf>
    <xf numFmtId="3" fontId="13" fillId="4" borderId="21" xfId="0" applyNumberFormat="1" applyFont="1" applyFill="1" applyBorder="1" applyAlignment="1" applyProtection="1">
      <alignment horizontal="center" vertical="center" wrapText="1"/>
      <protection locked="0"/>
    </xf>
    <xf numFmtId="0" fontId="13" fillId="4" borderId="26" xfId="0" applyFont="1" applyFill="1" applyBorder="1" applyAlignment="1">
      <alignment horizontal="center" vertical="center"/>
    </xf>
    <xf numFmtId="0" fontId="10" fillId="4" borderId="22" xfId="0" applyFont="1" applyFill="1" applyBorder="1" applyAlignment="1">
      <alignment vertical="center"/>
    </xf>
    <xf numFmtId="0" fontId="10" fillId="4" borderId="27" xfId="0" applyFont="1" applyFill="1" applyBorder="1" applyAlignment="1">
      <alignment vertical="center"/>
    </xf>
    <xf numFmtId="3" fontId="13" fillId="4" borderId="13" xfId="0" applyNumberFormat="1" applyFont="1" applyFill="1" applyBorder="1" applyAlignment="1">
      <alignment horizontal="center" vertical="center"/>
    </xf>
    <xf numFmtId="0" fontId="13" fillId="4" borderId="28" xfId="0" applyFont="1" applyFill="1" applyBorder="1" applyAlignment="1">
      <alignment horizontal="center" vertical="center" wrapText="1"/>
    </xf>
    <xf numFmtId="174" fontId="10" fillId="4" borderId="29" xfId="0" applyNumberFormat="1" applyFont="1" applyFill="1" applyBorder="1" applyAlignment="1">
      <alignment horizontal="center"/>
    </xf>
    <xf numFmtId="174" fontId="10" fillId="4" borderId="30" xfId="0" applyNumberFormat="1" applyFont="1" applyFill="1" applyBorder="1" applyAlignment="1">
      <alignment horizontal="center"/>
    </xf>
    <xf numFmtId="9" fontId="10" fillId="4" borderId="31" xfId="0" applyNumberFormat="1" applyFont="1" applyFill="1" applyBorder="1" applyAlignment="1">
      <alignment horizontal="center"/>
    </xf>
    <xf numFmtId="9" fontId="10" fillId="4" borderId="32" xfId="0" applyNumberFormat="1" applyFont="1" applyFill="1" applyBorder="1" applyAlignment="1" quotePrefix="1">
      <alignment horizontal="center"/>
    </xf>
    <xf numFmtId="9" fontId="10" fillId="4" borderId="33" xfId="0" applyNumberFormat="1" applyFont="1" applyFill="1" applyBorder="1" applyAlignment="1">
      <alignment horizontal="center"/>
    </xf>
    <xf numFmtId="2" fontId="10" fillId="4" borderId="34" xfId="0" applyNumberFormat="1" applyFont="1" applyFill="1" applyBorder="1" applyAlignment="1">
      <alignment horizontal="center"/>
    </xf>
    <xf numFmtId="3" fontId="10" fillId="4" borderId="14" xfId="0" applyNumberFormat="1" applyFont="1" applyFill="1" applyBorder="1" applyAlignment="1" quotePrefix="1">
      <alignment horizontal="center"/>
    </xf>
    <xf numFmtId="174" fontId="10" fillId="4" borderId="12" xfId="0" applyNumberFormat="1" applyFont="1" applyFill="1" applyBorder="1" applyAlignment="1">
      <alignment horizontal="center"/>
    </xf>
    <xf numFmtId="0" fontId="13" fillId="4" borderId="3" xfId="0" applyFont="1" applyFill="1" applyBorder="1" applyAlignment="1">
      <alignment horizontal="center" vertical="center" wrapText="1"/>
    </xf>
    <xf numFmtId="2" fontId="10" fillId="4" borderId="29" xfId="0" applyNumberFormat="1" applyFont="1" applyFill="1" applyBorder="1" applyAlignment="1">
      <alignment horizontal="center"/>
    </xf>
    <xf numFmtId="2" fontId="10" fillId="4" borderId="33" xfId="0" applyNumberFormat="1" applyFont="1" applyFill="1" applyBorder="1" applyAlignment="1">
      <alignment horizontal="center"/>
    </xf>
    <xf numFmtId="2" fontId="10" fillId="4" borderId="31" xfId="0" applyNumberFormat="1" applyFont="1" applyFill="1" applyBorder="1" applyAlignment="1">
      <alignment horizontal="center"/>
    </xf>
    <xf numFmtId="0" fontId="0" fillId="4" borderId="35" xfId="0" applyFill="1" applyBorder="1" applyAlignment="1">
      <alignment/>
    </xf>
    <xf numFmtId="0" fontId="0" fillId="4" borderId="32" xfId="0" applyFill="1" applyBorder="1" applyAlignment="1">
      <alignment/>
    </xf>
    <xf numFmtId="0" fontId="0" fillId="4" borderId="34" xfId="0" applyFill="1" applyBorder="1" applyAlignment="1">
      <alignment/>
    </xf>
    <xf numFmtId="3" fontId="10" fillId="0" borderId="24" xfId="0" applyNumberFormat="1" applyFont="1" applyFill="1" applyBorder="1" applyAlignment="1" applyProtection="1">
      <alignment horizontal="center"/>
      <protection locked="0"/>
    </xf>
    <xf numFmtId="3" fontId="10" fillId="0" borderId="36" xfId="0" applyNumberFormat="1" applyFont="1" applyFill="1" applyBorder="1" applyAlignment="1" applyProtection="1">
      <alignment horizontal="center"/>
      <protection locked="0"/>
    </xf>
    <xf numFmtId="3" fontId="10" fillId="0" borderId="24" xfId="0" applyNumberFormat="1" applyFont="1" applyFill="1" applyBorder="1" applyAlignment="1" applyProtection="1" quotePrefix="1">
      <alignment horizontal="center"/>
      <protection locked="0"/>
    </xf>
    <xf numFmtId="0" fontId="13" fillId="0" borderId="21" xfId="0"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wrapText="1"/>
      <protection locked="0"/>
    </xf>
    <xf numFmtId="3" fontId="10" fillId="0" borderId="23" xfId="0" applyNumberFormat="1" applyFont="1" applyFill="1" applyBorder="1" applyAlignment="1" applyProtection="1">
      <alignment horizontal="center"/>
      <protection locked="0"/>
    </xf>
    <xf numFmtId="3" fontId="10" fillId="0" borderId="23" xfId="0" applyNumberFormat="1" applyFont="1" applyFill="1" applyBorder="1" applyAlignment="1" applyProtection="1" quotePrefix="1">
      <alignment horizontal="center"/>
      <protection locked="0"/>
    </xf>
    <xf numFmtId="0" fontId="14" fillId="4" borderId="5" xfId="0" applyFont="1" applyFill="1" applyBorder="1" applyAlignment="1">
      <alignment vertical="top" wrapText="1"/>
    </xf>
    <xf numFmtId="0" fontId="14" fillId="4" borderId="22" xfId="0" applyFont="1" applyFill="1" applyBorder="1" applyAlignment="1">
      <alignment vertical="top" wrapText="1"/>
    </xf>
    <xf numFmtId="0" fontId="14" fillId="4" borderId="38" xfId="0" applyFont="1" applyFill="1" applyBorder="1" applyAlignment="1">
      <alignment vertical="top" wrapText="1"/>
    </xf>
    <xf numFmtId="197" fontId="12" fillId="4" borderId="12" xfId="21" applyNumberFormat="1" applyFont="1" applyFill="1" applyBorder="1" applyAlignment="1">
      <alignment horizontal="center" vertical="top" wrapText="1"/>
    </xf>
    <xf numFmtId="0" fontId="12" fillId="4" borderId="12" xfId="0" applyFont="1" applyFill="1" applyBorder="1" applyAlignment="1">
      <alignment vertical="top" wrapText="1"/>
    </xf>
    <xf numFmtId="0" fontId="12" fillId="3" borderId="0" xfId="0" applyFont="1" applyFill="1" applyAlignment="1">
      <alignment/>
    </xf>
    <xf numFmtId="0" fontId="14" fillId="3" borderId="0" xfId="0" applyFont="1" applyFill="1" applyAlignment="1" quotePrefix="1">
      <alignment horizontal="left"/>
    </xf>
    <xf numFmtId="0" fontId="12" fillId="3" borderId="11" xfId="0" applyFont="1" applyFill="1" applyBorder="1" applyAlignment="1" applyProtection="1">
      <alignment vertical="top" wrapText="1"/>
      <protection locked="0"/>
    </xf>
    <xf numFmtId="0" fontId="12" fillId="3" borderId="9" xfId="0" applyFont="1" applyFill="1" applyBorder="1" applyAlignment="1">
      <alignment vertical="top" wrapText="1"/>
    </xf>
    <xf numFmtId="0" fontId="12" fillId="3" borderId="13" xfId="0" applyFont="1" applyFill="1" applyBorder="1" applyAlignment="1" applyProtection="1">
      <alignment vertical="top" wrapText="1"/>
      <protection locked="0"/>
    </xf>
    <xf numFmtId="197" fontId="12" fillId="4" borderId="13" xfId="21" applyNumberFormat="1" applyFont="1" applyFill="1" applyBorder="1" applyAlignment="1">
      <alignment horizontal="center" vertical="top" wrapText="1"/>
    </xf>
    <xf numFmtId="0" fontId="12" fillId="3" borderId="5" xfId="0" applyFont="1" applyFill="1" applyBorder="1" applyAlignment="1" applyProtection="1">
      <alignment vertical="top" wrapText="1"/>
      <protection locked="0"/>
    </xf>
    <xf numFmtId="0" fontId="12" fillId="3" borderId="14" xfId="0" applyFont="1" applyFill="1" applyBorder="1" applyAlignment="1" applyProtection="1">
      <alignment vertical="top" wrapText="1"/>
      <protection locked="0"/>
    </xf>
    <xf numFmtId="197" fontId="12" fillId="4" borderId="14" xfId="21" applyNumberFormat="1" applyFont="1" applyFill="1" applyBorder="1" applyAlignment="1">
      <alignment horizontal="center" vertical="top" wrapText="1"/>
    </xf>
    <xf numFmtId="0" fontId="12" fillId="3" borderId="17" xfId="0" applyFont="1" applyFill="1" applyBorder="1" applyAlignment="1" applyProtection="1">
      <alignment vertical="top" wrapText="1"/>
      <protection locked="0"/>
    </xf>
    <xf numFmtId="0" fontId="12" fillId="3" borderId="6" xfId="0" applyFont="1" applyFill="1" applyBorder="1" applyAlignment="1" applyProtection="1">
      <alignment vertical="top" wrapText="1"/>
      <protection locked="0"/>
    </xf>
    <xf numFmtId="0" fontId="12" fillId="3" borderId="7" xfId="0" applyFont="1" applyFill="1" applyBorder="1" applyAlignment="1" applyProtection="1">
      <alignment vertical="top" wrapText="1"/>
      <protection locked="0"/>
    </xf>
    <xf numFmtId="197" fontId="12" fillId="4" borderId="39" xfId="21" applyNumberFormat="1" applyFont="1" applyFill="1" applyBorder="1" applyAlignment="1">
      <alignment horizontal="center" vertical="top" wrapText="1"/>
    </xf>
    <xf numFmtId="0" fontId="12" fillId="3" borderId="39" xfId="0" applyFont="1" applyFill="1" applyBorder="1" applyAlignment="1" applyProtection="1">
      <alignment vertical="top" wrapText="1"/>
      <protection locked="0"/>
    </xf>
    <xf numFmtId="0" fontId="12" fillId="4" borderId="17" xfId="0" applyFont="1" applyFill="1" applyBorder="1" applyAlignment="1">
      <alignment vertical="top" wrapText="1"/>
    </xf>
    <xf numFmtId="0" fontId="12" fillId="4" borderId="6" xfId="0" applyFont="1" applyFill="1" applyBorder="1" applyAlignment="1">
      <alignment vertical="top" wrapText="1"/>
    </xf>
    <xf numFmtId="0" fontId="12" fillId="4" borderId="7" xfId="0" applyFont="1" applyFill="1" applyBorder="1" applyAlignment="1">
      <alignment vertical="top" wrapText="1"/>
    </xf>
    <xf numFmtId="0" fontId="14" fillId="4" borderId="40" xfId="0" applyFont="1" applyFill="1" applyBorder="1" applyAlignment="1" applyProtection="1">
      <alignment horizontal="left" vertical="top" wrapText="1"/>
      <protection locked="0"/>
    </xf>
    <xf numFmtId="0" fontId="14" fillId="4" borderId="12" xfId="0" applyFont="1" applyFill="1" applyBorder="1" applyAlignment="1" applyProtection="1">
      <alignment horizontal="left" vertical="top" wrapText="1"/>
      <protection locked="0"/>
    </xf>
    <xf numFmtId="0" fontId="14" fillId="4" borderId="41" xfId="0" applyFont="1" applyFill="1" applyBorder="1" applyAlignment="1" applyProtection="1">
      <alignment horizontal="left" vertical="top" wrapText="1"/>
      <protection locked="0"/>
    </xf>
    <xf numFmtId="0" fontId="14" fillId="4" borderId="15" xfId="0" applyFont="1" applyFill="1" applyBorder="1" applyAlignment="1" quotePrefix="1">
      <alignment horizontal="left" vertical="top" wrapText="1"/>
    </xf>
    <xf numFmtId="0" fontId="12" fillId="3" borderId="14" xfId="0" applyFont="1" applyFill="1" applyBorder="1" applyAlignment="1" applyProtection="1">
      <alignment horizontal="center" vertical="top" wrapText="1"/>
      <protection locked="0"/>
    </xf>
    <xf numFmtId="0" fontId="12" fillId="3" borderId="42" xfId="0" applyFont="1" applyFill="1" applyBorder="1" applyAlignment="1" applyProtection="1">
      <alignment vertical="top" wrapText="1"/>
      <protection locked="0"/>
    </xf>
    <xf numFmtId="0" fontId="12" fillId="3" borderId="43" xfId="0" applyFont="1" applyFill="1" applyBorder="1" applyAlignment="1" applyProtection="1">
      <alignment horizontal="center" vertical="top" wrapText="1"/>
      <protection locked="0"/>
    </xf>
    <xf numFmtId="0" fontId="12" fillId="3" borderId="39" xfId="0" applyFont="1" applyFill="1" applyBorder="1" applyAlignment="1" applyProtection="1">
      <alignment horizontal="center" vertical="top" wrapText="1"/>
      <protection locked="0"/>
    </xf>
    <xf numFmtId="0" fontId="12" fillId="3" borderId="42" xfId="0" applyFont="1" applyFill="1" applyBorder="1" applyAlignment="1" applyProtection="1">
      <alignment horizontal="center" vertical="top" wrapText="1"/>
      <protection locked="0"/>
    </xf>
    <xf numFmtId="0" fontId="14" fillId="4" borderId="10" xfId="0" applyFont="1" applyFill="1" applyBorder="1" applyAlignment="1" quotePrefix="1">
      <alignment horizontal="left" vertical="top" wrapText="1"/>
    </xf>
    <xf numFmtId="0" fontId="12" fillId="3" borderId="44" xfId="0" applyFont="1" applyFill="1" applyBorder="1" applyAlignment="1" applyProtection="1">
      <alignment vertical="top" wrapText="1"/>
      <protection locked="0"/>
    </xf>
    <xf numFmtId="0" fontId="12" fillId="3" borderId="13" xfId="0" applyFont="1" applyFill="1" applyBorder="1" applyAlignment="1" applyProtection="1" quotePrefix="1">
      <alignment horizontal="center" vertical="top" wrapText="1"/>
      <protection locked="0"/>
    </xf>
    <xf numFmtId="0" fontId="12" fillId="2" borderId="4" xfId="0" applyFont="1" applyFill="1" applyBorder="1" applyAlignment="1" applyProtection="1">
      <alignment vertical="top" wrapText="1"/>
      <protection locked="0"/>
    </xf>
    <xf numFmtId="5" fontId="12" fillId="0" borderId="10" xfId="17" applyNumberFormat="1" applyFont="1" applyFill="1" applyBorder="1" applyAlignment="1" applyProtection="1">
      <alignment horizontal="center" vertical="center" wrapText="1"/>
      <protection locked="0"/>
    </xf>
    <xf numFmtId="0" fontId="14" fillId="4" borderId="45" xfId="0" applyFont="1" applyFill="1" applyBorder="1" applyAlignment="1">
      <alignment vertical="top" wrapText="1"/>
    </xf>
    <xf numFmtId="0" fontId="12" fillId="4" borderId="46" xfId="0" applyFont="1" applyFill="1" applyBorder="1" applyAlignment="1">
      <alignment vertical="top" wrapText="1"/>
    </xf>
    <xf numFmtId="0" fontId="14" fillId="4" borderId="47" xfId="0" applyFont="1" applyFill="1" applyBorder="1" applyAlignment="1" applyProtection="1">
      <alignment vertical="top" wrapText="1"/>
      <protection locked="0"/>
    </xf>
    <xf numFmtId="0" fontId="14" fillId="4" borderId="2" xfId="0" applyFont="1" applyFill="1" applyBorder="1" applyAlignment="1" applyProtection="1">
      <alignment vertical="top" wrapText="1"/>
      <protection locked="0"/>
    </xf>
    <xf numFmtId="0" fontId="14" fillId="4" borderId="2" xfId="0" applyFont="1" applyFill="1" applyBorder="1" applyAlignment="1" applyProtection="1" quotePrefix="1">
      <alignment horizontal="left" vertical="top" wrapText="1"/>
      <protection locked="0"/>
    </xf>
    <xf numFmtId="0" fontId="14" fillId="4" borderId="1" xfId="0" applyFont="1" applyFill="1" applyBorder="1" applyAlignment="1" applyProtection="1">
      <alignment vertical="top" wrapText="1"/>
      <protection locked="0"/>
    </xf>
    <xf numFmtId="0" fontId="14" fillId="4" borderId="21" xfId="0" applyFont="1" applyFill="1" applyBorder="1" applyAlignment="1">
      <alignment horizontal="right"/>
    </xf>
    <xf numFmtId="0" fontId="14" fillId="4" borderId="37" xfId="0" applyFont="1" applyFill="1" applyBorder="1" applyAlignment="1">
      <alignment horizontal="center"/>
    </xf>
    <xf numFmtId="0" fontId="12" fillId="0" borderId="0" xfId="0" applyFont="1" applyAlignment="1">
      <alignment/>
    </xf>
    <xf numFmtId="0" fontId="12" fillId="4" borderId="47" xfId="0" applyFont="1" applyFill="1" applyBorder="1" applyAlignment="1">
      <alignment horizontal="center" vertical="center"/>
    </xf>
    <xf numFmtId="0" fontId="12" fillId="4" borderId="4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24" xfId="0" applyFont="1" applyFill="1" applyBorder="1" applyAlignment="1">
      <alignment horizontal="center" vertical="center" wrapText="1"/>
    </xf>
    <xf numFmtId="178" fontId="12" fillId="0" borderId="23" xfId="17" applyNumberFormat="1" applyFont="1" applyFill="1" applyBorder="1" applyAlignment="1" applyProtection="1">
      <alignment horizontal="center" vertical="center"/>
      <protection locked="0"/>
    </xf>
    <xf numFmtId="0" fontId="14" fillId="4" borderId="37" xfId="0" applyFont="1" applyFill="1" applyBorder="1" applyAlignment="1">
      <alignment horizontal="left" wrapText="1"/>
    </xf>
    <xf numFmtId="3" fontId="12" fillId="4" borderId="37" xfId="0" applyNumberFormat="1" applyFont="1" applyFill="1" applyBorder="1" applyAlignment="1">
      <alignment horizontal="center" wrapText="1"/>
    </xf>
    <xf numFmtId="0" fontId="14" fillId="4" borderId="23" xfId="0" applyFont="1" applyFill="1" applyBorder="1" applyAlignment="1">
      <alignment horizontal="left" wrapText="1"/>
    </xf>
    <xf numFmtId="3" fontId="12" fillId="4" borderId="23" xfId="0" applyNumberFormat="1" applyFont="1" applyFill="1" applyBorder="1" applyAlignment="1" quotePrefix="1">
      <alignment horizontal="center" wrapText="1"/>
    </xf>
    <xf numFmtId="0" fontId="12" fillId="4" borderId="23" xfId="0" applyFont="1" applyFill="1" applyBorder="1" applyAlignment="1" quotePrefix="1">
      <alignment horizontal="center" wrapText="1"/>
    </xf>
    <xf numFmtId="0" fontId="14" fillId="4" borderId="49" xfId="0" applyFont="1" applyFill="1" applyBorder="1" applyAlignment="1">
      <alignment horizontal="left" wrapText="1"/>
    </xf>
    <xf numFmtId="0" fontId="12" fillId="4" borderId="49" xfId="0" applyFont="1" applyFill="1" applyBorder="1" applyAlignment="1" quotePrefix="1">
      <alignment horizontal="center" wrapText="1"/>
    </xf>
    <xf numFmtId="0" fontId="14" fillId="4" borderId="50" xfId="0" applyFont="1" applyFill="1" applyBorder="1" applyAlignment="1">
      <alignment horizontal="center" wrapText="1"/>
    </xf>
    <xf numFmtId="0" fontId="14" fillId="4" borderId="2" xfId="0" applyFont="1" applyFill="1" applyBorder="1" applyAlignment="1">
      <alignment horizontal="center" wrapText="1"/>
    </xf>
    <xf numFmtId="3" fontId="12" fillId="4" borderId="19" xfId="0" applyNumberFormat="1" applyFont="1" applyFill="1" applyBorder="1" applyAlignment="1">
      <alignment horizontal="center" wrapText="1"/>
    </xf>
    <xf numFmtId="0" fontId="14" fillId="4" borderId="1" xfId="0" applyFont="1" applyFill="1" applyBorder="1" applyAlignment="1">
      <alignment horizontal="center" wrapText="1"/>
    </xf>
    <xf numFmtId="0" fontId="14" fillId="4" borderId="24" xfId="0" applyFont="1" applyFill="1" applyBorder="1" applyAlignment="1">
      <alignment horizontal="left" wrapText="1"/>
    </xf>
    <xf numFmtId="3" fontId="12" fillId="4" borderId="24" xfId="0" applyNumberFormat="1" applyFont="1" applyFill="1" applyBorder="1" applyAlignment="1" quotePrefix="1">
      <alignment horizontal="center" wrapText="1"/>
    </xf>
    <xf numFmtId="0" fontId="12" fillId="4" borderId="24" xfId="0" applyFont="1" applyFill="1" applyBorder="1" applyAlignment="1" quotePrefix="1">
      <alignment horizontal="center" wrapText="1"/>
    </xf>
    <xf numFmtId="3" fontId="12" fillId="4" borderId="20" xfId="0" applyNumberFormat="1" applyFont="1" applyFill="1" applyBorder="1" applyAlignment="1">
      <alignment horizontal="center" wrapText="1"/>
    </xf>
    <xf numFmtId="3" fontId="12" fillId="4" borderId="51" xfId="0" applyNumberFormat="1" applyFont="1" applyFill="1" applyBorder="1" applyAlignment="1">
      <alignment horizontal="center" wrapText="1"/>
    </xf>
    <xf numFmtId="3" fontId="12" fillId="4" borderId="37" xfId="0" applyNumberFormat="1" applyFont="1" applyFill="1" applyBorder="1" applyAlignment="1" quotePrefix="1">
      <alignment horizontal="center" wrapText="1"/>
    </xf>
    <xf numFmtId="0" fontId="12" fillId="4" borderId="37" xfId="0" applyFont="1" applyFill="1" applyBorder="1" applyAlignment="1" quotePrefix="1">
      <alignment horizontal="center" wrapText="1"/>
    </xf>
    <xf numFmtId="0" fontId="12" fillId="4" borderId="24" xfId="0" applyFont="1" applyFill="1" applyBorder="1" applyAlignment="1">
      <alignment horizontal="center" wrapText="1"/>
    </xf>
    <xf numFmtId="0" fontId="10" fillId="4" borderId="52" xfId="0" applyFont="1" applyFill="1" applyBorder="1" applyAlignment="1">
      <alignment vertical="center"/>
    </xf>
    <xf numFmtId="3" fontId="12" fillId="4" borderId="25" xfId="0" applyNumberFormat="1" applyFont="1" applyFill="1" applyBorder="1" applyAlignment="1">
      <alignment horizontal="center" wrapText="1"/>
    </xf>
    <xf numFmtId="178" fontId="12" fillId="0" borderId="48" xfId="17" applyNumberFormat="1" applyFont="1" applyBorder="1" applyAlignment="1" applyProtection="1">
      <alignment horizontal="center" vertical="center"/>
      <protection locked="0"/>
    </xf>
    <xf numFmtId="178" fontId="12" fillId="0" borderId="48" xfId="17" applyNumberFormat="1" applyFont="1" applyFill="1" applyBorder="1" applyAlignment="1" applyProtection="1">
      <alignment horizontal="center" vertical="center"/>
      <protection locked="0"/>
    </xf>
    <xf numFmtId="3" fontId="12" fillId="4" borderId="23" xfId="0" applyNumberFormat="1" applyFont="1" applyFill="1" applyBorder="1" applyAlignment="1">
      <alignment horizontal="center" wrapText="1"/>
    </xf>
    <xf numFmtId="0" fontId="14" fillId="4" borderId="47" xfId="0" applyFont="1" applyFill="1" applyBorder="1" applyAlignment="1">
      <alignment horizontal="center" vertical="center"/>
    </xf>
    <xf numFmtId="0" fontId="12" fillId="4" borderId="50" xfId="0" applyFont="1" applyFill="1" applyBorder="1" applyAlignment="1">
      <alignment/>
    </xf>
    <xf numFmtId="0" fontId="14" fillId="4" borderId="53" xfId="0" applyFont="1" applyFill="1" applyBorder="1" applyAlignment="1">
      <alignment horizontal="center"/>
    </xf>
    <xf numFmtId="0" fontId="14" fillId="4" borderId="47" xfId="0" applyFont="1" applyFill="1" applyBorder="1" applyAlignment="1">
      <alignment horizontal="center" wrapText="1"/>
    </xf>
    <xf numFmtId="3" fontId="12" fillId="4" borderId="30" xfId="0" applyNumberFormat="1" applyFont="1" applyFill="1" applyBorder="1" applyAlignment="1">
      <alignment horizontal="center" wrapText="1"/>
    </xf>
    <xf numFmtId="3" fontId="12" fillId="4" borderId="53" xfId="0" applyNumberFormat="1" applyFont="1" applyFill="1" applyBorder="1" applyAlignment="1">
      <alignment horizontal="center" wrapText="1"/>
    </xf>
    <xf numFmtId="0" fontId="14" fillId="4" borderId="48" xfId="0" applyFont="1" applyFill="1" applyBorder="1" applyAlignment="1">
      <alignment horizontal="left" wrapText="1"/>
    </xf>
    <xf numFmtId="3" fontId="12" fillId="4" borderId="48" xfId="0" applyNumberFormat="1" applyFont="1" applyFill="1" applyBorder="1" applyAlignment="1" quotePrefix="1">
      <alignment horizontal="center" wrapText="1"/>
    </xf>
    <xf numFmtId="0" fontId="12" fillId="4" borderId="48" xfId="0" applyFont="1" applyFill="1" applyBorder="1" applyAlignment="1" quotePrefix="1">
      <alignment horizontal="center" wrapText="1"/>
    </xf>
    <xf numFmtId="3" fontId="12" fillId="4" borderId="48" xfId="0" applyNumberFormat="1" applyFont="1" applyFill="1" applyBorder="1" applyAlignment="1">
      <alignment horizontal="center" wrapText="1"/>
    </xf>
    <xf numFmtId="197" fontId="12" fillId="4" borderId="20" xfId="21" applyNumberFormat="1" applyFont="1" applyFill="1" applyBorder="1" applyAlignment="1">
      <alignment horizontal="center" wrapText="1"/>
    </xf>
    <xf numFmtId="182" fontId="12" fillId="4" borderId="25" xfId="0" applyNumberFormat="1" applyFont="1" applyFill="1" applyBorder="1" applyAlignment="1">
      <alignment horizontal="center" wrapText="1"/>
    </xf>
    <xf numFmtId="182" fontId="12" fillId="4" borderId="20" xfId="0" applyNumberFormat="1" applyFont="1" applyFill="1" applyBorder="1" applyAlignment="1">
      <alignment horizontal="center" wrapText="1"/>
    </xf>
    <xf numFmtId="182" fontId="12" fillId="4" borderId="37" xfId="0" applyNumberFormat="1" applyFont="1" applyFill="1" applyBorder="1" applyAlignment="1">
      <alignment horizontal="center" wrapText="1"/>
    </xf>
    <xf numFmtId="182" fontId="12" fillId="4" borderId="48" xfId="0" applyNumberFormat="1" applyFont="1" applyFill="1" applyBorder="1" applyAlignment="1">
      <alignment horizontal="center" wrapText="1"/>
    </xf>
    <xf numFmtId="182" fontId="12" fillId="4" borderId="23" xfId="0" applyNumberFormat="1" applyFont="1" applyFill="1" applyBorder="1" applyAlignment="1">
      <alignment horizontal="center" wrapText="1"/>
    </xf>
    <xf numFmtId="9" fontId="10" fillId="4" borderId="23" xfId="21" applyFont="1" applyFill="1" applyBorder="1" applyAlignment="1" quotePrefix="1">
      <alignment horizontal="center"/>
    </xf>
    <xf numFmtId="9" fontId="10" fillId="4" borderId="19" xfId="21" applyFont="1" applyFill="1" applyBorder="1" applyAlignment="1" quotePrefix="1">
      <alignment horizontal="center"/>
    </xf>
    <xf numFmtId="0" fontId="14" fillId="4" borderId="48" xfId="0" applyFont="1" applyFill="1" applyBorder="1" applyAlignment="1">
      <alignment vertical="center" wrapText="1"/>
    </xf>
    <xf numFmtId="197" fontId="12" fillId="4" borderId="19" xfId="21" applyNumberFormat="1" applyFont="1" applyFill="1" applyBorder="1" applyAlignment="1">
      <alignment horizontal="center" wrapText="1"/>
    </xf>
    <xf numFmtId="197" fontId="12" fillId="4" borderId="25" xfId="21" applyNumberFormat="1" applyFont="1" applyFill="1" applyBorder="1" applyAlignment="1">
      <alignment horizontal="center" wrapText="1"/>
    </xf>
    <xf numFmtId="0" fontId="12" fillId="4" borderId="50" xfId="0" applyFont="1" applyFill="1" applyBorder="1" applyAlignment="1">
      <alignment horizontal="center" vertical="center"/>
    </xf>
    <xf numFmtId="0" fontId="12" fillId="4" borderId="37" xfId="0" applyFont="1" applyFill="1" applyBorder="1" applyAlignment="1">
      <alignment horizontal="center" vertical="center" wrapText="1"/>
    </xf>
    <xf numFmtId="0" fontId="12" fillId="4" borderId="17" xfId="0" applyFont="1" applyFill="1" applyBorder="1" applyAlignment="1">
      <alignment horizontal="left" wrapText="1"/>
    </xf>
    <xf numFmtId="0" fontId="12" fillId="4" borderId="6" xfId="0" applyFont="1" applyFill="1" applyBorder="1" applyAlignment="1">
      <alignment horizontal="left" wrapText="1"/>
    </xf>
    <xf numFmtId="0" fontId="12" fillId="4" borderId="7" xfId="0" applyFont="1" applyFill="1" applyBorder="1" applyAlignment="1">
      <alignment horizontal="left" wrapText="1"/>
    </xf>
    <xf numFmtId="0" fontId="12" fillId="4" borderId="13" xfId="0" applyFont="1" applyFill="1" applyBorder="1" applyAlignment="1">
      <alignment horizontal="left" wrapText="1"/>
    </xf>
    <xf numFmtId="0" fontId="12" fillId="4" borderId="54" xfId="0" applyFont="1" applyFill="1" applyBorder="1" applyAlignment="1">
      <alignment horizontal="left" wrapText="1"/>
    </xf>
    <xf numFmtId="0" fontId="12" fillId="4" borderId="14" xfId="0" applyFont="1" applyFill="1" applyBorder="1" applyAlignment="1">
      <alignment horizontal="left" wrapText="1"/>
    </xf>
    <xf numFmtId="0" fontId="12" fillId="4" borderId="39" xfId="0" applyFont="1" applyFill="1" applyBorder="1" applyAlignment="1">
      <alignment horizontal="left" wrapText="1"/>
    </xf>
    <xf numFmtId="0" fontId="14" fillId="4" borderId="11" xfId="0" applyFont="1" applyFill="1" applyBorder="1" applyAlignment="1" quotePrefix="1">
      <alignment horizontal="right" vertical="top" wrapText="1"/>
    </xf>
    <xf numFmtId="0" fontId="10" fillId="4" borderId="55" xfId="0" applyFont="1" applyFill="1" applyBorder="1" applyAlignment="1">
      <alignment horizontal="left"/>
    </xf>
    <xf numFmtId="0" fontId="13" fillId="4" borderId="56" xfId="0" applyFont="1" applyFill="1" applyBorder="1" applyAlignment="1">
      <alignment horizontal="left" vertical="center" indent="2"/>
    </xf>
    <xf numFmtId="0" fontId="0" fillId="4" borderId="45" xfId="0" applyFill="1" applyBorder="1" applyAlignment="1">
      <alignment horizontal="center"/>
    </xf>
    <xf numFmtId="0" fontId="0" fillId="4" borderId="57" xfId="0" applyFill="1" applyBorder="1" applyAlignment="1">
      <alignment horizontal="center"/>
    </xf>
    <xf numFmtId="0" fontId="0" fillId="4" borderId="46" xfId="0" applyFill="1" applyBorder="1" applyAlignment="1">
      <alignment horizontal="center"/>
    </xf>
    <xf numFmtId="0" fontId="0" fillId="4" borderId="2" xfId="0" applyFill="1" applyBorder="1" applyAlignment="1">
      <alignment horizontal="center"/>
    </xf>
    <xf numFmtId="0" fontId="10" fillId="4" borderId="2" xfId="0" applyFont="1" applyFill="1" applyBorder="1" applyAlignment="1">
      <alignment horizontal="center"/>
    </xf>
    <xf numFmtId="0" fontId="10" fillId="4" borderId="1" xfId="0" applyFont="1" applyFill="1" applyBorder="1" applyAlignment="1">
      <alignment horizontal="center"/>
    </xf>
    <xf numFmtId="0" fontId="10" fillId="4" borderId="47" xfId="0" applyFont="1" applyFill="1" applyBorder="1" applyAlignment="1">
      <alignment horizontal="center"/>
    </xf>
    <xf numFmtId="0" fontId="10" fillId="4" borderId="58" xfId="0" applyFont="1" applyFill="1" applyBorder="1" applyAlignment="1">
      <alignment horizontal="center"/>
    </xf>
    <xf numFmtId="0" fontId="0" fillId="0" borderId="59" xfId="0" applyFill="1" applyBorder="1" applyAlignment="1">
      <alignment horizontal="center"/>
    </xf>
    <xf numFmtId="3" fontId="10" fillId="0" borderId="59" xfId="0" applyNumberFormat="1" applyFont="1" applyFill="1" applyBorder="1" applyAlignment="1" quotePrefix="1">
      <alignment horizontal="center"/>
    </xf>
    <xf numFmtId="0" fontId="13" fillId="4" borderId="37" xfId="0" applyFont="1" applyFill="1" applyBorder="1" applyAlignment="1">
      <alignment horizontal="center" vertical="center"/>
    </xf>
    <xf numFmtId="0" fontId="10" fillId="4" borderId="23" xfId="0" applyFont="1" applyFill="1" applyBorder="1" applyAlignment="1">
      <alignment/>
    </xf>
    <xf numFmtId="0" fontId="10" fillId="4" borderId="24" xfId="0" applyFont="1" applyFill="1" applyBorder="1" applyAlignment="1">
      <alignment/>
    </xf>
    <xf numFmtId="0" fontId="10" fillId="4" borderId="23" xfId="0" applyFont="1" applyFill="1" applyBorder="1" applyAlignment="1">
      <alignment vertical="center"/>
    </xf>
    <xf numFmtId="0" fontId="10" fillId="4" borderId="49" xfId="0" applyFont="1" applyFill="1" applyBorder="1" applyAlignment="1">
      <alignment vertical="center"/>
    </xf>
    <xf numFmtId="0" fontId="10" fillId="4" borderId="24" xfId="0" applyFont="1" applyFill="1" applyBorder="1" applyAlignment="1">
      <alignment vertical="center"/>
    </xf>
    <xf numFmtId="0" fontId="10" fillId="4" borderId="60" xfId="0" applyFont="1" applyFill="1" applyBorder="1" applyAlignment="1">
      <alignment/>
    </xf>
    <xf numFmtId="0" fontId="10" fillId="4" borderId="61" xfId="0" applyFont="1" applyFill="1" applyBorder="1" applyAlignment="1">
      <alignment/>
    </xf>
    <xf numFmtId="0" fontId="12" fillId="4" borderId="14" xfId="0" applyFont="1" applyFill="1" applyBorder="1" applyAlignment="1" quotePrefix="1">
      <alignment horizontal="left" wrapText="1"/>
    </xf>
    <xf numFmtId="0" fontId="10" fillId="4" borderId="17" xfId="0" applyFont="1" applyFill="1" applyBorder="1" applyAlignment="1">
      <alignment vertical="center" wrapText="1"/>
    </xf>
    <xf numFmtId="0" fontId="10" fillId="4" borderId="6" xfId="0" applyFont="1" applyFill="1" applyBorder="1" applyAlignment="1">
      <alignment vertical="center" wrapText="1"/>
    </xf>
    <xf numFmtId="0" fontId="14" fillId="4" borderId="10" xfId="0" applyFont="1" applyFill="1" applyBorder="1" applyAlignment="1" quotePrefix="1">
      <alignment horizontal="right" vertical="top" wrapText="1"/>
    </xf>
    <xf numFmtId="0" fontId="14" fillId="4" borderId="59" xfId="0" applyFont="1" applyFill="1" applyBorder="1" applyAlignment="1">
      <alignment horizontal="right" vertical="top" wrapText="1"/>
    </xf>
    <xf numFmtId="0" fontId="14" fillId="4" borderId="21" xfId="0" applyFont="1" applyFill="1" applyBorder="1" applyAlignment="1">
      <alignment horizontal="left" wrapText="1"/>
    </xf>
    <xf numFmtId="0" fontId="14" fillId="4" borderId="62" xfId="0" applyFont="1" applyFill="1" applyBorder="1" applyAlignment="1">
      <alignment horizontal="left" wrapText="1"/>
    </xf>
    <xf numFmtId="0" fontId="14" fillId="4" borderId="60" xfId="0" applyFont="1" applyFill="1" applyBorder="1" applyAlignment="1">
      <alignment horizontal="left" wrapText="1"/>
    </xf>
    <xf numFmtId="0" fontId="14" fillId="4" borderId="52" xfId="0" applyFont="1" applyFill="1" applyBorder="1" applyAlignment="1">
      <alignment horizontal="left" wrapText="1"/>
    </xf>
    <xf numFmtId="0" fontId="14" fillId="4" borderId="27" xfId="0" applyFont="1" applyFill="1" applyBorder="1" applyAlignment="1">
      <alignment horizontal="left" wrapText="1"/>
    </xf>
    <xf numFmtId="0" fontId="14" fillId="4" borderId="49" xfId="0" applyFont="1" applyFill="1" applyBorder="1" applyAlignment="1" quotePrefix="1">
      <alignment horizontal="left" wrapText="1"/>
    </xf>
    <xf numFmtId="0" fontId="14" fillId="4" borderId="48" xfId="0" applyFont="1" applyFill="1" applyBorder="1" applyAlignment="1" quotePrefix="1">
      <alignment horizontal="left" vertical="center" wrapText="1"/>
    </xf>
    <xf numFmtId="0" fontId="14" fillId="4" borderId="23" xfId="0" applyFont="1" applyFill="1" applyBorder="1" applyAlignment="1">
      <alignment vertical="center" wrapText="1"/>
    </xf>
    <xf numFmtId="0" fontId="14" fillId="4" borderId="24" xfId="0" applyFont="1" applyFill="1" applyBorder="1" applyAlignment="1" quotePrefix="1">
      <alignment horizontal="left" vertical="center" wrapText="1"/>
    </xf>
    <xf numFmtId="0" fontId="10" fillId="4" borderId="6" xfId="0" applyFont="1" applyFill="1" applyBorder="1" applyAlignment="1" quotePrefix="1">
      <alignment horizontal="left" vertical="center" wrapText="1"/>
    </xf>
    <xf numFmtId="0" fontId="10" fillId="4" borderId="7" xfId="0" applyFont="1" applyFill="1" applyBorder="1" applyAlignment="1" quotePrefix="1">
      <alignment horizontal="left" vertical="center" wrapText="1"/>
    </xf>
    <xf numFmtId="0" fontId="12" fillId="4" borderId="63" xfId="0" applyFont="1" applyFill="1" applyBorder="1" applyAlignment="1" quotePrefix="1">
      <alignment horizontal="left" wrapText="1"/>
    </xf>
    <xf numFmtId="178" fontId="12" fillId="4" borderId="48" xfId="0" applyNumberFormat="1" applyFont="1" applyFill="1" applyBorder="1" applyAlignment="1" applyProtection="1">
      <alignment horizontal="center" vertical="center"/>
      <protection/>
    </xf>
    <xf numFmtId="178" fontId="12" fillId="4" borderId="23" xfId="0" applyNumberFormat="1" applyFont="1" applyFill="1" applyBorder="1" applyAlignment="1" applyProtection="1">
      <alignment horizontal="center" vertical="center"/>
      <protection/>
    </xf>
    <xf numFmtId="37" fontId="12" fillId="4" borderId="23" xfId="15" applyNumberFormat="1" applyFont="1" applyFill="1" applyBorder="1" applyAlignment="1" applyProtection="1">
      <alignment horizontal="center" vertical="center"/>
      <protection/>
    </xf>
    <xf numFmtId="37" fontId="12" fillId="4" borderId="23" xfId="15" applyNumberFormat="1" applyFont="1" applyFill="1" applyBorder="1" applyAlignment="1" applyProtection="1" quotePrefix="1">
      <alignment horizontal="center" vertical="center"/>
      <protection/>
    </xf>
    <xf numFmtId="0" fontId="0" fillId="4" borderId="24" xfId="0" applyFill="1" applyBorder="1" applyAlignment="1" applyProtection="1">
      <alignment horizontal="center" vertical="top"/>
      <protection/>
    </xf>
    <xf numFmtId="3" fontId="12" fillId="4" borderId="49" xfId="0" applyNumberFormat="1" applyFont="1" applyFill="1" applyBorder="1" applyAlignment="1" applyProtection="1">
      <alignment horizontal="center" vertical="center"/>
      <protection/>
    </xf>
    <xf numFmtId="0" fontId="12" fillId="4" borderId="18" xfId="0" applyFont="1" applyFill="1" applyBorder="1" applyAlignment="1" applyProtection="1">
      <alignment vertical="top" wrapText="1"/>
      <protection locked="0"/>
    </xf>
    <xf numFmtId="0" fontId="12" fillId="4" borderId="28" xfId="0" applyFont="1" applyFill="1" applyBorder="1" applyAlignment="1" applyProtection="1">
      <alignment vertical="top" wrapText="1"/>
      <protection locked="0"/>
    </xf>
    <xf numFmtId="0" fontId="12" fillId="4" borderId="4" xfId="0" applyFont="1" applyFill="1" applyBorder="1" applyAlignment="1" applyProtection="1">
      <alignment vertical="top" wrapText="1"/>
      <protection locked="0"/>
    </xf>
    <xf numFmtId="0" fontId="12" fillId="4" borderId="13" xfId="0" applyFont="1" applyFill="1" applyBorder="1" applyAlignment="1" applyProtection="1">
      <alignment vertical="top" wrapText="1"/>
      <protection locked="0"/>
    </xf>
    <xf numFmtId="9" fontId="10" fillId="4" borderId="23" xfId="0" applyNumberFormat="1" applyFont="1" applyFill="1" applyBorder="1" applyAlignment="1" quotePrefix="1">
      <alignment horizontal="center"/>
    </xf>
    <xf numFmtId="9" fontId="10" fillId="4" borderId="19" xfId="0" applyNumberFormat="1" applyFont="1" applyFill="1" applyBorder="1" applyAlignment="1" quotePrefix="1">
      <alignment horizontal="center"/>
    </xf>
    <xf numFmtId="196" fontId="12" fillId="3" borderId="16" xfId="17" applyNumberFormat="1" applyFont="1" applyFill="1" applyBorder="1" applyAlignment="1" applyProtection="1">
      <alignment horizontal="center" vertical="center" wrapText="1"/>
      <protection locked="0"/>
    </xf>
    <xf numFmtId="196" fontId="12" fillId="3" borderId="28" xfId="17" applyNumberFormat="1" applyFont="1" applyFill="1" applyBorder="1" applyAlignment="1" applyProtection="1">
      <alignment horizontal="center" vertical="center" wrapText="1"/>
      <protection locked="0"/>
    </xf>
    <xf numFmtId="196" fontId="12" fillId="3" borderId="3" xfId="17" applyNumberFormat="1" applyFont="1" applyFill="1" applyBorder="1" applyAlignment="1" applyProtection="1">
      <alignment horizontal="center" vertical="center" wrapText="1"/>
      <protection locked="0"/>
    </xf>
    <xf numFmtId="3" fontId="12" fillId="3" borderId="14" xfId="0" applyNumberFormat="1" applyFont="1" applyFill="1" applyBorder="1" applyAlignment="1" applyProtection="1">
      <alignment horizontal="center" vertical="top" wrapText="1"/>
      <protection locked="0"/>
    </xf>
    <xf numFmtId="3" fontId="12" fillId="3" borderId="39" xfId="0" applyNumberFormat="1" applyFont="1" applyFill="1" applyBorder="1" applyAlignment="1" applyProtection="1">
      <alignment horizontal="center" vertical="top" wrapText="1"/>
      <protection locked="0"/>
    </xf>
    <xf numFmtId="196" fontId="12" fillId="3" borderId="13" xfId="17" applyNumberFormat="1" applyFont="1" applyFill="1" applyBorder="1" applyAlignment="1" applyProtection="1">
      <alignment horizontal="center" vertical="top" wrapText="1"/>
      <protection locked="0"/>
    </xf>
    <xf numFmtId="196" fontId="12" fillId="3" borderId="14" xfId="17" applyNumberFormat="1" applyFont="1" applyFill="1" applyBorder="1" applyAlignment="1" applyProtection="1">
      <alignment horizontal="center" vertical="top" wrapText="1"/>
      <protection locked="0"/>
    </xf>
    <xf numFmtId="0" fontId="12" fillId="3" borderId="55" xfId="0" applyFont="1" applyFill="1" applyBorder="1" applyAlignment="1" applyProtection="1">
      <alignment horizontal="center" vertical="top" wrapText="1"/>
      <protection locked="0"/>
    </xf>
    <xf numFmtId="0" fontId="12" fillId="3" borderId="13" xfId="0" applyFont="1" applyFill="1" applyBorder="1" applyAlignment="1" applyProtection="1">
      <alignment horizontal="center" vertical="top" wrapText="1"/>
      <protection locked="0"/>
    </xf>
    <xf numFmtId="0" fontId="12" fillId="3" borderId="56" xfId="0" applyFont="1" applyFill="1" applyBorder="1" applyAlignment="1" applyProtection="1">
      <alignment horizontal="center" vertical="top" wrapText="1"/>
      <protection locked="0"/>
    </xf>
    <xf numFmtId="201" fontId="12" fillId="3" borderId="14" xfId="0" applyNumberFormat="1" applyFont="1" applyFill="1" applyBorder="1" applyAlignment="1" applyProtection="1">
      <alignment horizontal="center" vertical="top" wrapText="1"/>
      <protection locked="0"/>
    </xf>
    <xf numFmtId="9" fontId="12" fillId="3" borderId="54" xfId="21" applyFont="1" applyFill="1" applyBorder="1" applyAlignment="1" applyProtection="1">
      <alignment horizontal="center" vertical="top" wrapText="1"/>
      <protection locked="0"/>
    </xf>
    <xf numFmtId="3" fontId="12" fillId="0" borderId="40" xfId="0" applyNumberFormat="1" applyFont="1" applyBorder="1" applyAlignment="1" applyProtection="1">
      <alignment vertical="top" wrapText="1"/>
      <protection locked="0"/>
    </xf>
    <xf numFmtId="0" fontId="14" fillId="4" borderId="28" xfId="0" applyFont="1" applyFill="1" applyBorder="1" applyAlignment="1" applyProtection="1">
      <alignment horizontal="center" vertical="top" wrapText="1"/>
      <protection locked="0"/>
    </xf>
    <xf numFmtId="0" fontId="14" fillId="4" borderId="12" xfId="0" applyFont="1" applyFill="1" applyBorder="1" applyAlignment="1" applyProtection="1">
      <alignment horizontal="center" vertical="top" wrapText="1"/>
      <protection locked="0"/>
    </xf>
    <xf numFmtId="0" fontId="12" fillId="3" borderId="7" xfId="0" applyFont="1" applyFill="1" applyBorder="1" applyAlignment="1" applyProtection="1">
      <alignment horizontal="center" vertical="top" wrapText="1"/>
      <protection locked="0"/>
    </xf>
    <xf numFmtId="0" fontId="14" fillId="4" borderId="64" xfId="0" applyFont="1" applyFill="1" applyBorder="1" applyAlignment="1" applyProtection="1">
      <alignment horizontal="center" vertical="top" wrapText="1"/>
      <protection locked="0"/>
    </xf>
    <xf numFmtId="0" fontId="14" fillId="4" borderId="41" xfId="0" applyFont="1" applyFill="1" applyBorder="1" applyAlignment="1" applyProtection="1">
      <alignment horizontal="center" vertical="top" wrapText="1"/>
      <protection locked="0"/>
    </xf>
    <xf numFmtId="0" fontId="12" fillId="3" borderId="65" xfId="0" applyFont="1" applyFill="1" applyBorder="1" applyAlignment="1" applyProtection="1">
      <alignment horizontal="center" vertical="top" wrapText="1"/>
      <protection locked="0"/>
    </xf>
    <xf numFmtId="196" fontId="12" fillId="3" borderId="65" xfId="17" applyNumberFormat="1" applyFont="1" applyFill="1" applyBorder="1" applyAlignment="1" applyProtection="1">
      <alignment horizontal="center" vertical="top" wrapText="1"/>
      <protection locked="0"/>
    </xf>
    <xf numFmtId="196" fontId="12" fillId="4" borderId="12" xfId="17" applyNumberFormat="1" applyFont="1" applyFill="1" applyBorder="1" applyAlignment="1">
      <alignment horizontal="center" vertical="top" wrapText="1"/>
    </xf>
    <xf numFmtId="14" fontId="12" fillId="0" borderId="14" xfId="0" applyNumberFormat="1" applyFont="1" applyBorder="1" applyAlignment="1" applyProtection="1">
      <alignment vertical="top" wrapText="1"/>
      <protection locked="0"/>
    </xf>
    <xf numFmtId="3" fontId="13" fillId="0" borderId="66" xfId="0" applyNumberFormat="1" applyFont="1" applyFill="1" applyBorder="1" applyAlignment="1" applyProtection="1" quotePrefix="1">
      <alignment horizontal="center" vertical="center" wrapText="1"/>
      <protection locked="0"/>
    </xf>
    <xf numFmtId="3" fontId="13" fillId="0" borderId="37" xfId="0" applyNumberFormat="1" applyFont="1" applyFill="1" applyBorder="1" applyAlignment="1" applyProtection="1" quotePrefix="1">
      <alignment horizontal="center" vertical="center" wrapText="1"/>
      <protection locked="0"/>
    </xf>
    <xf numFmtId="3" fontId="10" fillId="0" borderId="14" xfId="0" applyNumberFormat="1" applyFont="1" applyFill="1" applyBorder="1" applyAlignment="1" applyProtection="1" quotePrefix="1">
      <alignment horizontal="center"/>
      <protection locked="0"/>
    </xf>
    <xf numFmtId="3" fontId="10" fillId="0" borderId="12" xfId="0" applyNumberFormat="1" applyFont="1" applyFill="1" applyBorder="1" applyAlignment="1" applyProtection="1" quotePrefix="1">
      <alignment horizontal="center"/>
      <protection locked="0"/>
    </xf>
    <xf numFmtId="182" fontId="10" fillId="4" borderId="24" xfId="0" applyNumberFormat="1" applyFont="1" applyFill="1" applyBorder="1" applyAlignment="1" quotePrefix="1">
      <alignment horizontal="center"/>
    </xf>
    <xf numFmtId="182" fontId="10" fillId="4" borderId="20" xfId="0" applyNumberFormat="1" applyFont="1" applyFill="1" applyBorder="1" applyAlignment="1" quotePrefix="1">
      <alignment horizontal="center"/>
    </xf>
    <xf numFmtId="3" fontId="10" fillId="0" borderId="67" xfId="0" applyNumberFormat="1" applyFont="1" applyFill="1" applyBorder="1" applyAlignment="1" applyProtection="1">
      <alignment horizontal="center"/>
      <protection locked="0"/>
    </xf>
    <xf numFmtId="3" fontId="10" fillId="0" borderId="49" xfId="0" applyNumberFormat="1" applyFont="1" applyFill="1" applyBorder="1" applyAlignment="1" applyProtection="1">
      <alignment horizontal="center"/>
      <protection locked="0"/>
    </xf>
    <xf numFmtId="9" fontId="10" fillId="4" borderId="19" xfId="15" applyNumberFormat="1" applyFont="1" applyFill="1" applyBorder="1" applyAlignment="1">
      <alignment horizontal="center"/>
    </xf>
    <xf numFmtId="3" fontId="10" fillId="4" borderId="14" xfId="0" applyNumberFormat="1" applyFont="1" applyFill="1" applyBorder="1" applyAlignment="1" applyProtection="1" quotePrefix="1">
      <alignment horizontal="center"/>
      <protection locked="0"/>
    </xf>
    <xf numFmtId="197" fontId="12" fillId="4" borderId="12" xfId="21" applyNumberFormat="1" applyFont="1" applyFill="1" applyBorder="1" applyAlignment="1" applyProtection="1">
      <alignment horizontal="center" vertical="top" wrapText="1"/>
      <protection/>
    </xf>
    <xf numFmtId="197" fontId="12" fillId="4" borderId="3" xfId="21" applyNumberFormat="1" applyFont="1" applyFill="1" applyBorder="1" applyAlignment="1" applyProtection="1" quotePrefix="1">
      <alignment horizontal="center" vertical="top" wrapText="1"/>
      <protection/>
    </xf>
    <xf numFmtId="0" fontId="14" fillId="4" borderId="12" xfId="0" applyFont="1" applyFill="1" applyBorder="1" applyAlignment="1" applyProtection="1">
      <alignment horizontal="right" vertical="top" wrapText="1"/>
      <protection locked="0"/>
    </xf>
    <xf numFmtId="0" fontId="14" fillId="4" borderId="5" xfId="0" applyFont="1" applyFill="1" applyBorder="1" applyAlignment="1" applyProtection="1">
      <alignment horizontal="right" vertical="top" wrapText="1"/>
      <protection locked="0"/>
    </xf>
    <xf numFmtId="0" fontId="14" fillId="4" borderId="14" xfId="0" applyFont="1" applyFill="1" applyBorder="1" applyAlignment="1" applyProtection="1">
      <alignment horizontal="right" vertical="top" wrapText="1"/>
      <protection locked="0"/>
    </xf>
    <xf numFmtId="0" fontId="14" fillId="4" borderId="40" xfId="0" applyFont="1" applyFill="1" applyBorder="1" applyAlignment="1" applyProtection="1">
      <alignment horizontal="right" vertical="top" wrapText="1"/>
      <protection locked="0"/>
    </xf>
    <xf numFmtId="0" fontId="16" fillId="4" borderId="3" xfId="0" applyFont="1" applyFill="1" applyBorder="1" applyAlignment="1">
      <alignment horizontal="right" vertical="top" wrapText="1"/>
    </xf>
    <xf numFmtId="0" fontId="14" fillId="4" borderId="4" xfId="0" applyFont="1" applyFill="1" applyBorder="1" applyAlignment="1" applyProtection="1">
      <alignment horizontal="right" vertical="top" wrapText="1"/>
      <protection locked="0"/>
    </xf>
    <xf numFmtId="0" fontId="14" fillId="4" borderId="13" xfId="0" applyFont="1" applyFill="1" applyBorder="1" applyAlignment="1" applyProtection="1">
      <alignment horizontal="right" vertical="top" wrapText="1"/>
      <protection locked="0"/>
    </xf>
    <xf numFmtId="0" fontId="16" fillId="4" borderId="3" xfId="0" applyFont="1" applyFill="1" applyBorder="1" applyAlignment="1">
      <alignment horizontal="center" vertical="top" wrapText="1"/>
    </xf>
    <xf numFmtId="0" fontId="16" fillId="4" borderId="18" xfId="0" applyFont="1" applyFill="1" applyBorder="1" applyAlignment="1">
      <alignment horizontal="right" vertical="top" wrapText="1"/>
    </xf>
    <xf numFmtId="0" fontId="16" fillId="4" borderId="59" xfId="0" applyFont="1" applyFill="1" applyBorder="1" applyAlignment="1">
      <alignment horizontal="right" vertical="top" wrapText="1"/>
    </xf>
    <xf numFmtId="0" fontId="14" fillId="4" borderId="18" xfId="0" applyFont="1" applyFill="1" applyBorder="1" applyAlignment="1">
      <alignment horizontal="left" vertical="top" wrapText="1"/>
    </xf>
    <xf numFmtId="0" fontId="14" fillId="4" borderId="3" xfId="0" applyFont="1" applyFill="1" applyBorder="1" applyAlignment="1">
      <alignment horizontal="left" vertical="top" wrapText="1"/>
    </xf>
    <xf numFmtId="0" fontId="16" fillId="4" borderId="18" xfId="0" applyFont="1" applyFill="1" applyBorder="1" applyAlignment="1">
      <alignment horizontal="center" vertical="top" wrapText="1"/>
    </xf>
    <xf numFmtId="0" fontId="16" fillId="4" borderId="59" xfId="0" applyFont="1" applyFill="1" applyBorder="1" applyAlignment="1">
      <alignment horizontal="center" vertical="top" wrapText="1"/>
    </xf>
    <xf numFmtId="0" fontId="12" fillId="0" borderId="3" xfId="0" applyFont="1" applyBorder="1" applyAlignment="1" applyProtection="1">
      <alignment vertical="top" wrapText="1"/>
      <protection locked="0"/>
    </xf>
    <xf numFmtId="0" fontId="14" fillId="4" borderId="18" xfId="0" applyFont="1" applyFill="1" applyBorder="1" applyAlignment="1" quotePrefix="1">
      <alignment horizontal="left" wrapText="1"/>
    </xf>
    <xf numFmtId="0" fontId="14" fillId="4" borderId="3" xfId="0" applyFont="1" applyFill="1" applyBorder="1" applyAlignment="1">
      <alignment wrapText="1"/>
    </xf>
    <xf numFmtId="0" fontId="12" fillId="0" borderId="18" xfId="0" applyFont="1" applyBorder="1" applyAlignment="1" applyProtection="1">
      <alignment vertical="top" wrapText="1"/>
      <protection locked="0"/>
    </xf>
    <xf numFmtId="0" fontId="12" fillId="0" borderId="13" xfId="0" applyFont="1" applyBorder="1" applyAlignment="1" applyProtection="1">
      <alignment horizontal="center" vertical="top" wrapText="1"/>
      <protection locked="0"/>
    </xf>
    <xf numFmtId="178" fontId="12" fillId="4" borderId="18" xfId="17" applyNumberFormat="1" applyFont="1" applyFill="1" applyBorder="1" applyAlignment="1">
      <alignment vertical="top" wrapText="1"/>
    </xf>
    <xf numFmtId="178" fontId="12" fillId="4" borderId="3" xfId="17" applyNumberFormat="1" applyFont="1" applyFill="1" applyBorder="1" applyAlignment="1">
      <alignment vertical="top" wrapText="1"/>
    </xf>
    <xf numFmtId="0" fontId="12" fillId="0" borderId="53" xfId="0" applyFont="1" applyBorder="1" applyAlignment="1" applyProtection="1">
      <alignment horizontal="center" vertical="top" wrapText="1"/>
      <protection locked="0"/>
    </xf>
    <xf numFmtId="0" fontId="12" fillId="0" borderId="18" xfId="0" applyFont="1" applyBorder="1" applyAlignment="1" applyProtection="1">
      <alignment horizontal="center" vertical="top" wrapText="1"/>
      <protection locked="0"/>
    </xf>
    <xf numFmtId="0" fontId="12" fillId="0" borderId="3" xfId="0" applyFont="1" applyBorder="1" applyAlignment="1" applyProtection="1">
      <alignment horizontal="center" vertical="top" wrapText="1"/>
      <protection locked="0"/>
    </xf>
    <xf numFmtId="0" fontId="12" fillId="0" borderId="4" xfId="0" applyFont="1" applyBorder="1" applyAlignment="1" applyProtection="1">
      <alignment horizontal="center" vertical="top" wrapText="1"/>
      <protection locked="0"/>
    </xf>
    <xf numFmtId="0" fontId="14" fillId="4" borderId="10" xfId="0" applyFont="1" applyFill="1" applyBorder="1" applyAlignment="1" quotePrefix="1">
      <alignment horizontal="right" vertical="top" wrapText="1"/>
    </xf>
    <xf numFmtId="0" fontId="14" fillId="4" borderId="11" xfId="0" applyFont="1" applyFill="1" applyBorder="1" applyAlignment="1">
      <alignment horizontal="right" vertical="top" wrapText="1"/>
    </xf>
    <xf numFmtId="0" fontId="14" fillId="4" borderId="9" xfId="0" applyFont="1" applyFill="1" applyBorder="1" applyAlignment="1">
      <alignment horizontal="right" vertical="top" wrapText="1"/>
    </xf>
    <xf numFmtId="0" fontId="12" fillId="0" borderId="62" xfId="0" applyFont="1" applyBorder="1" applyAlignment="1" applyProtection="1">
      <alignment horizontal="center" vertical="top" wrapText="1"/>
      <protection locked="0"/>
    </xf>
    <xf numFmtId="0" fontId="12" fillId="0" borderId="48" xfId="0" applyFont="1" applyBorder="1" applyAlignment="1" applyProtection="1">
      <alignment horizontal="center" vertical="top" wrapText="1"/>
      <protection locked="0"/>
    </xf>
    <xf numFmtId="0" fontId="12" fillId="0" borderId="22" xfId="0" applyFont="1" applyBorder="1" applyAlignment="1" applyProtection="1">
      <alignment horizontal="center" vertical="top" wrapText="1"/>
      <protection locked="0"/>
    </xf>
    <xf numFmtId="0" fontId="12" fillId="0" borderId="23" xfId="0" applyFont="1" applyBorder="1" applyAlignment="1" applyProtection="1">
      <alignment horizontal="center" vertical="top" wrapText="1"/>
      <protection locked="0"/>
    </xf>
    <xf numFmtId="0" fontId="12" fillId="0" borderId="27" xfId="0" applyFont="1" applyBorder="1" applyAlignment="1" applyProtection="1">
      <alignment horizontal="center" vertical="top" wrapText="1"/>
      <protection locked="0"/>
    </xf>
    <xf numFmtId="0" fontId="12" fillId="0" borderId="24" xfId="0" applyFont="1" applyBorder="1" applyAlignment="1" applyProtection="1">
      <alignment horizontal="center" vertical="top" wrapText="1"/>
      <protection locked="0"/>
    </xf>
    <xf numFmtId="0" fontId="14" fillId="4" borderId="10" xfId="0" applyFont="1" applyFill="1" applyBorder="1" applyAlignment="1">
      <alignment vertical="top" wrapText="1"/>
    </xf>
    <xf numFmtId="0" fontId="14" fillId="4" borderId="11" xfId="0" applyFont="1" applyFill="1" applyBorder="1" applyAlignment="1">
      <alignment vertical="top" wrapText="1"/>
    </xf>
    <xf numFmtId="0" fontId="14" fillId="4" borderId="9" xfId="0" applyFont="1" applyFill="1" applyBorder="1" applyAlignment="1">
      <alignment vertical="top" wrapText="1"/>
    </xf>
    <xf numFmtId="0" fontId="12" fillId="0" borderId="5" xfId="0" applyFont="1" applyBorder="1" applyAlignment="1" applyProtection="1">
      <alignment horizontal="center" vertical="top" wrapText="1"/>
      <protection locked="0"/>
    </xf>
    <xf numFmtId="0" fontId="12" fillId="0" borderId="14" xfId="0" applyFont="1" applyBorder="1" applyAlignment="1" applyProtection="1">
      <alignment horizontal="center" vertical="top" wrapText="1"/>
      <protection locked="0"/>
    </xf>
    <xf numFmtId="0" fontId="14" fillId="4" borderId="10"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4" borderId="9" xfId="0" applyFont="1" applyFill="1" applyBorder="1" applyAlignment="1">
      <alignment horizontal="left" vertical="top" wrapText="1"/>
    </xf>
    <xf numFmtId="0" fontId="12" fillId="0" borderId="68" xfId="0" applyFont="1" applyBorder="1" applyAlignment="1" applyProtection="1">
      <alignment horizontal="center" vertical="top" wrapText="1"/>
      <protection locked="0"/>
    </xf>
    <xf numFmtId="0" fontId="12" fillId="0" borderId="54" xfId="0" applyFont="1" applyBorder="1" applyAlignment="1" applyProtection="1">
      <alignment horizontal="center" vertical="top" wrapText="1"/>
      <protection locked="0"/>
    </xf>
    <xf numFmtId="0" fontId="12" fillId="0" borderId="42" xfId="0" applyFont="1" applyBorder="1" applyAlignment="1" applyProtection="1">
      <alignment horizontal="center" vertical="top" wrapText="1"/>
      <protection locked="0"/>
    </xf>
    <xf numFmtId="0" fontId="12" fillId="0" borderId="39" xfId="0" applyFont="1" applyBorder="1" applyAlignment="1" applyProtection="1">
      <alignment horizontal="center" vertical="top" wrapText="1"/>
      <protection locked="0"/>
    </xf>
    <xf numFmtId="0" fontId="9" fillId="4" borderId="18" xfId="0" applyFont="1" applyFill="1" applyBorder="1" applyAlignment="1">
      <alignment horizontal="center" vertical="top" wrapText="1"/>
    </xf>
    <xf numFmtId="0" fontId="9" fillId="4" borderId="59" xfId="0" applyFont="1" applyFill="1" applyBorder="1" applyAlignment="1">
      <alignment horizontal="center" vertical="top" wrapText="1"/>
    </xf>
    <xf numFmtId="0" fontId="9" fillId="4" borderId="3" xfId="0" applyFont="1" applyFill="1" applyBorder="1" applyAlignment="1">
      <alignment horizontal="center" vertical="top" wrapText="1"/>
    </xf>
    <xf numFmtId="0" fontId="14" fillId="4" borderId="18" xfId="0" applyFont="1" applyFill="1" applyBorder="1" applyAlignment="1">
      <alignment horizontal="center" vertical="top" wrapText="1"/>
    </xf>
    <xf numFmtId="0" fontId="14" fillId="4" borderId="59" xfId="0" applyFont="1" applyFill="1" applyBorder="1" applyAlignment="1">
      <alignment horizontal="center" vertical="top" wrapText="1"/>
    </xf>
    <xf numFmtId="0" fontId="14" fillId="4" borderId="3" xfId="0" applyFont="1" applyFill="1" applyBorder="1" applyAlignment="1">
      <alignment horizontal="center" vertical="top" wrapText="1"/>
    </xf>
    <xf numFmtId="0" fontId="7" fillId="0" borderId="18" xfId="0" applyFont="1" applyBorder="1" applyAlignment="1" applyProtection="1">
      <alignment horizontal="center" vertical="top" wrapText="1"/>
      <protection locked="0"/>
    </xf>
    <xf numFmtId="0" fontId="7" fillId="0" borderId="59"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12" fillId="0" borderId="50" xfId="0" applyFont="1" applyBorder="1" applyAlignment="1" applyProtection="1">
      <alignment horizontal="center" vertical="top" wrapText="1"/>
      <protection locked="0"/>
    </xf>
    <xf numFmtId="0" fontId="14" fillId="4" borderId="10" xfId="0" applyFont="1" applyFill="1" applyBorder="1" applyAlignment="1">
      <alignment horizontal="right" vertical="top" wrapText="1"/>
    </xf>
    <xf numFmtId="0" fontId="12" fillId="0" borderId="4" xfId="0" applyFont="1" applyBorder="1" applyAlignment="1" applyProtection="1">
      <alignment vertical="top" wrapText="1"/>
      <protection locked="0"/>
    </xf>
    <xf numFmtId="0" fontId="12" fillId="0" borderId="13" xfId="0" applyFont="1" applyBorder="1" applyAlignment="1" applyProtection="1">
      <alignment vertical="top" wrapText="1"/>
      <protection locked="0"/>
    </xf>
    <xf numFmtId="0" fontId="12" fillId="0" borderId="5"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42" xfId="0" applyFont="1" applyBorder="1" applyAlignment="1" applyProtection="1">
      <alignment vertical="top" wrapText="1"/>
      <protection locked="0"/>
    </xf>
    <xf numFmtId="0" fontId="12" fillId="0" borderId="39" xfId="0" applyFont="1" applyBorder="1" applyAlignment="1" applyProtection="1">
      <alignment vertical="top" wrapText="1"/>
      <protection locked="0"/>
    </xf>
    <xf numFmtId="0" fontId="14" fillId="4" borderId="10" xfId="0" applyFont="1" applyFill="1" applyBorder="1" applyAlignment="1">
      <alignment horizontal="center" vertical="top" wrapText="1"/>
    </xf>
    <xf numFmtId="0" fontId="14" fillId="4" borderId="11" xfId="0" applyFont="1" applyFill="1" applyBorder="1" applyAlignment="1">
      <alignment horizontal="center" vertical="top" wrapText="1"/>
    </xf>
    <xf numFmtId="0" fontId="14" fillId="4" borderId="9" xfId="0" applyFont="1" applyFill="1" applyBorder="1" applyAlignment="1">
      <alignment horizontal="center" vertical="top" wrapText="1"/>
    </xf>
    <xf numFmtId="0" fontId="12" fillId="0" borderId="68" xfId="0" applyFont="1" applyBorder="1" applyAlignment="1" applyProtection="1">
      <alignment vertical="top" wrapText="1"/>
      <protection locked="0"/>
    </xf>
    <xf numFmtId="0" fontId="12" fillId="0" borderId="54" xfId="0"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40" xfId="0" applyFont="1" applyBorder="1" applyAlignment="1" applyProtection="1">
      <alignment horizontal="center" vertical="top" wrapText="1"/>
      <protection locked="0"/>
    </xf>
    <xf numFmtId="0" fontId="12" fillId="0" borderId="12" xfId="0" applyFont="1" applyBorder="1" applyAlignment="1" applyProtection="1">
      <alignment horizontal="center" vertical="top" wrapText="1"/>
      <protection locked="0"/>
    </xf>
    <xf numFmtId="0" fontId="12" fillId="0" borderId="21" xfId="0" applyFont="1" applyBorder="1" applyAlignment="1" applyProtection="1">
      <alignment horizontal="center" vertical="top" wrapText="1"/>
      <protection locked="0"/>
    </xf>
    <xf numFmtId="0" fontId="12" fillId="0" borderId="19" xfId="0" applyFont="1" applyBorder="1" applyAlignment="1" applyProtection="1">
      <alignment horizontal="center" vertical="top" wrapText="1"/>
      <protection locked="0"/>
    </xf>
    <xf numFmtId="0" fontId="12" fillId="0" borderId="20" xfId="0" applyFont="1" applyBorder="1" applyAlignment="1" applyProtection="1">
      <alignment horizontal="center" vertical="top" wrapText="1"/>
      <protection locked="0"/>
    </xf>
    <xf numFmtId="0" fontId="12" fillId="0" borderId="0" xfId="0" applyFont="1" applyAlignment="1" quotePrefix="1">
      <alignment horizontal="left" wrapText="1"/>
    </xf>
    <xf numFmtId="0" fontId="12" fillId="0" borderId="0" xfId="0" applyFont="1" applyAlignment="1">
      <alignment horizontal="left" wrapText="1"/>
    </xf>
    <xf numFmtId="0" fontId="12" fillId="0" borderId="52" xfId="0" applyFont="1" applyBorder="1" applyAlignment="1" applyProtection="1">
      <alignment horizontal="center" vertical="top" wrapText="1"/>
      <protection locked="0"/>
    </xf>
    <xf numFmtId="0" fontId="12" fillId="0" borderId="49" xfId="0" applyFont="1" applyBorder="1" applyAlignment="1" applyProtection="1">
      <alignment horizontal="center" vertical="top" wrapText="1"/>
      <protection locked="0"/>
    </xf>
    <xf numFmtId="0" fontId="12" fillId="4" borderId="59" xfId="0" applyFont="1" applyFill="1" applyBorder="1" applyAlignment="1" applyProtection="1">
      <alignment horizontal="center" vertical="top" wrapText="1"/>
      <protection locked="0"/>
    </xf>
    <xf numFmtId="0" fontId="12" fillId="4" borderId="69" xfId="0" applyFont="1" applyFill="1" applyBorder="1" applyAlignment="1" applyProtection="1">
      <alignment horizontal="center" vertical="top" wrapText="1"/>
      <protection locked="0"/>
    </xf>
    <xf numFmtId="0" fontId="7" fillId="4" borderId="18" xfId="0" applyFont="1" applyFill="1" applyBorder="1" applyAlignment="1">
      <alignment horizontal="center" vertical="top" wrapText="1"/>
    </xf>
    <xf numFmtId="0" fontId="7" fillId="4" borderId="59" xfId="0" applyFont="1" applyFill="1" applyBorder="1" applyAlignment="1">
      <alignment horizontal="center" vertical="top" wrapText="1"/>
    </xf>
    <xf numFmtId="0" fontId="7" fillId="4" borderId="3" xfId="0" applyFont="1" applyFill="1" applyBorder="1" applyAlignment="1">
      <alignment horizontal="center" vertical="top" wrapText="1"/>
    </xf>
    <xf numFmtId="0" fontId="12" fillId="0" borderId="18" xfId="0" applyFont="1" applyFill="1" applyBorder="1" applyAlignment="1" applyProtection="1">
      <alignment horizontal="center" vertical="top" wrapText="1"/>
      <protection locked="0"/>
    </xf>
    <xf numFmtId="0" fontId="12" fillId="0" borderId="3" xfId="0" applyFont="1" applyFill="1" applyBorder="1" applyAlignment="1" applyProtection="1">
      <alignment horizontal="center" vertical="top" wrapText="1"/>
      <protection locked="0"/>
    </xf>
    <xf numFmtId="0" fontId="7" fillId="4" borderId="18" xfId="0" applyFont="1" applyFill="1" applyBorder="1" applyAlignment="1">
      <alignment horizontal="center"/>
    </xf>
    <xf numFmtId="0" fontId="7" fillId="4" borderId="3" xfId="0" applyFont="1" applyFill="1" applyBorder="1" applyAlignment="1">
      <alignment horizontal="center"/>
    </xf>
    <xf numFmtId="0" fontId="13" fillId="4" borderId="18"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69" xfId="0" applyFont="1" applyFill="1" applyBorder="1" applyAlignment="1">
      <alignment horizontal="center" vertical="center"/>
    </xf>
    <xf numFmtId="3" fontId="10" fillId="4" borderId="5" xfId="0" applyNumberFormat="1" applyFont="1" applyFill="1" applyBorder="1" applyAlignment="1">
      <alignment horizontal="left"/>
    </xf>
    <xf numFmtId="3" fontId="10" fillId="4" borderId="55" xfId="0" applyNumberFormat="1" applyFont="1" applyFill="1" applyBorder="1" applyAlignment="1" quotePrefix="1">
      <alignment horizontal="left"/>
    </xf>
    <xf numFmtId="3" fontId="10" fillId="4" borderId="70" xfId="0" applyNumberFormat="1" applyFont="1" applyFill="1" applyBorder="1" applyAlignment="1" quotePrefix="1">
      <alignment horizontal="left"/>
    </xf>
    <xf numFmtId="0" fontId="10" fillId="4" borderId="71" xfId="0" applyFont="1" applyFill="1" applyBorder="1" applyAlignment="1" quotePrefix="1">
      <alignment horizontal="left"/>
    </xf>
    <xf numFmtId="0" fontId="10" fillId="4" borderId="43" xfId="0" applyFont="1" applyFill="1" applyBorder="1" applyAlignment="1">
      <alignment horizontal="left"/>
    </xf>
    <xf numFmtId="0" fontId="10" fillId="4" borderId="27" xfId="0" applyFont="1" applyFill="1" applyBorder="1" applyAlignment="1">
      <alignment horizontal="left"/>
    </xf>
    <xf numFmtId="0" fontId="10" fillId="4" borderId="42" xfId="0" applyFont="1" applyFill="1" applyBorder="1" applyAlignment="1">
      <alignment horizontal="left"/>
    </xf>
    <xf numFmtId="0" fontId="10" fillId="4" borderId="72" xfId="0" applyFont="1" applyFill="1" applyBorder="1" applyAlignment="1">
      <alignment horizontal="left"/>
    </xf>
    <xf numFmtId="3" fontId="13" fillId="4" borderId="73" xfId="0" applyNumberFormat="1" applyFont="1" applyFill="1" applyBorder="1" applyAlignment="1">
      <alignment horizontal="center" vertical="center"/>
    </xf>
    <xf numFmtId="3" fontId="13" fillId="4" borderId="56" xfId="0" applyNumberFormat="1" applyFont="1" applyFill="1" applyBorder="1" applyAlignment="1" quotePrefix="1">
      <alignment horizontal="center" vertical="center"/>
    </xf>
    <xf numFmtId="3" fontId="13" fillId="4" borderId="21" xfId="0" applyNumberFormat="1" applyFont="1" applyFill="1" applyBorder="1" applyAlignment="1" quotePrefix="1">
      <alignment horizontal="center" vertical="center"/>
    </xf>
    <xf numFmtId="0" fontId="10" fillId="4" borderId="55" xfId="0" applyFont="1" applyFill="1" applyBorder="1" applyAlignment="1">
      <alignment horizontal="left"/>
    </xf>
    <xf numFmtId="0" fontId="10" fillId="4" borderId="22" xfId="0" applyFont="1" applyFill="1" applyBorder="1" applyAlignment="1">
      <alignment horizontal="left"/>
    </xf>
    <xf numFmtId="0" fontId="0" fillId="4" borderId="74" xfId="0" applyFill="1" applyBorder="1" applyAlignment="1">
      <alignment horizontal="center"/>
    </xf>
    <xf numFmtId="0" fontId="0" fillId="4" borderId="75" xfId="0" applyFill="1" applyBorder="1" applyAlignment="1">
      <alignment horizontal="center"/>
    </xf>
    <xf numFmtId="0" fontId="0" fillId="4" borderId="76" xfId="0" applyFill="1" applyBorder="1" applyAlignment="1">
      <alignment horizontal="center"/>
    </xf>
    <xf numFmtId="0" fontId="0" fillId="4" borderId="77" xfId="0" applyFill="1" applyBorder="1" applyAlignment="1">
      <alignment horizontal="center"/>
    </xf>
    <xf numFmtId="0" fontId="0" fillId="4" borderId="78" xfId="0" applyFill="1" applyBorder="1" applyAlignment="1">
      <alignment horizontal="center"/>
    </xf>
    <xf numFmtId="0" fontId="0" fillId="4" borderId="79" xfId="0" applyFill="1" applyBorder="1" applyAlignment="1">
      <alignment horizontal="center"/>
    </xf>
    <xf numFmtId="0" fontId="10" fillId="4" borderId="80" xfId="0" applyFont="1" applyFill="1" applyBorder="1" applyAlignment="1">
      <alignment horizontal="left"/>
    </xf>
    <xf numFmtId="0" fontId="10" fillId="4" borderId="81" xfId="0" applyFont="1" applyFill="1" applyBorder="1" applyAlignment="1">
      <alignment horizontal="left"/>
    </xf>
    <xf numFmtId="0" fontId="10" fillId="4" borderId="82" xfId="0" applyFont="1" applyFill="1" applyBorder="1" applyAlignment="1">
      <alignment horizontal="left"/>
    </xf>
    <xf numFmtId="0" fontId="10" fillId="4" borderId="83" xfId="0" applyFont="1" applyFill="1" applyBorder="1" applyAlignment="1">
      <alignment horizontal="left"/>
    </xf>
    <xf numFmtId="0" fontId="10" fillId="4" borderId="84" xfId="0" applyFont="1" applyFill="1" applyBorder="1" applyAlignment="1">
      <alignment horizontal="left"/>
    </xf>
    <xf numFmtId="0" fontId="10" fillId="4" borderId="85" xfId="0" applyFont="1" applyFill="1" applyBorder="1" applyAlignment="1">
      <alignment horizontal="left"/>
    </xf>
    <xf numFmtId="0" fontId="0" fillId="4" borderId="86" xfId="0" applyFill="1" applyBorder="1" applyAlignment="1">
      <alignment horizontal="center"/>
    </xf>
    <xf numFmtId="0" fontId="0" fillId="4" borderId="87" xfId="0" applyFill="1" applyBorder="1" applyAlignment="1">
      <alignment horizontal="center"/>
    </xf>
    <xf numFmtId="0" fontId="0" fillId="4" borderId="88" xfId="0" applyFill="1" applyBorder="1" applyAlignment="1">
      <alignment horizontal="center"/>
    </xf>
    <xf numFmtId="0" fontId="10" fillId="4" borderId="89" xfId="0" applyFont="1" applyFill="1" applyBorder="1" applyAlignment="1">
      <alignment horizontal="left"/>
    </xf>
    <xf numFmtId="0" fontId="10" fillId="4" borderId="90" xfId="0" applyFont="1" applyFill="1" applyBorder="1" applyAlignment="1">
      <alignment horizontal="left"/>
    </xf>
    <xf numFmtId="0" fontId="10" fillId="4" borderId="84" xfId="0" applyFont="1" applyFill="1" applyBorder="1" applyAlignment="1">
      <alignment horizontal="left"/>
    </xf>
    <xf numFmtId="0" fontId="10" fillId="4" borderId="85" xfId="0" applyFont="1" applyFill="1" applyBorder="1" applyAlignment="1">
      <alignment horizontal="left"/>
    </xf>
    <xf numFmtId="0" fontId="10" fillId="4" borderId="55" xfId="0" applyFont="1" applyFill="1" applyBorder="1" applyAlignment="1">
      <alignment horizontal="left"/>
    </xf>
    <xf numFmtId="0" fontId="10" fillId="4" borderId="22" xfId="0" applyFont="1" applyFill="1" applyBorder="1" applyAlignment="1">
      <alignment horizontal="left"/>
    </xf>
    <xf numFmtId="0" fontId="10" fillId="4" borderId="91" xfId="0" applyFont="1" applyFill="1" applyBorder="1" applyAlignment="1">
      <alignment horizontal="left"/>
    </xf>
    <xf numFmtId="0" fontId="10" fillId="4" borderId="92" xfId="0" applyFont="1" applyFill="1" applyBorder="1" applyAlignment="1">
      <alignment horizontal="left"/>
    </xf>
    <xf numFmtId="0" fontId="10" fillId="4" borderId="93" xfId="0" applyFont="1" applyFill="1" applyBorder="1" applyAlignment="1">
      <alignment horizontal="left"/>
    </xf>
    <xf numFmtId="0" fontId="10" fillId="4" borderId="94" xfId="0" applyFont="1" applyFill="1" applyBorder="1" applyAlignment="1">
      <alignment horizontal="left"/>
    </xf>
    <xf numFmtId="0" fontId="10" fillId="4" borderId="78" xfId="0" applyFont="1" applyFill="1" applyBorder="1" applyAlignment="1">
      <alignment horizontal="left"/>
    </xf>
    <xf numFmtId="0" fontId="10" fillId="4" borderId="79" xfId="0" applyFont="1" applyFill="1" applyBorder="1" applyAlignment="1">
      <alignment horizontal="left"/>
    </xf>
    <xf numFmtId="3" fontId="10" fillId="4" borderId="95" xfId="0" applyNumberFormat="1" applyFont="1" applyFill="1" applyBorder="1" applyAlignment="1">
      <alignment horizontal="left"/>
    </xf>
    <xf numFmtId="3" fontId="10" fillId="4" borderId="22" xfId="0" applyNumberFormat="1" applyFont="1" applyFill="1" applyBorder="1" applyAlignment="1" quotePrefix="1">
      <alignment horizontal="left"/>
    </xf>
    <xf numFmtId="3" fontId="10" fillId="4" borderId="95" xfId="0" applyNumberFormat="1" applyFont="1" applyFill="1" applyBorder="1" applyAlignment="1" quotePrefix="1">
      <alignment horizontal="left"/>
    </xf>
    <xf numFmtId="0" fontId="7" fillId="4" borderId="59" xfId="0" applyFont="1" applyFill="1" applyBorder="1" applyAlignment="1">
      <alignment horizontal="center"/>
    </xf>
    <xf numFmtId="3" fontId="13" fillId="4" borderId="4" xfId="0" applyNumberFormat="1" applyFont="1" applyFill="1" applyBorder="1" applyAlignment="1" quotePrefix="1">
      <alignment horizontal="center" vertical="center"/>
    </xf>
    <xf numFmtId="3" fontId="13" fillId="4" borderId="26" xfId="0" applyNumberFormat="1" applyFont="1" applyFill="1" applyBorder="1" applyAlignment="1" quotePrefix="1">
      <alignment horizontal="center" vertical="center"/>
    </xf>
    <xf numFmtId="0" fontId="10" fillId="4" borderId="96" xfId="0" applyFont="1" applyFill="1" applyBorder="1" applyAlignment="1">
      <alignment horizontal="left"/>
    </xf>
    <xf numFmtId="0" fontId="10" fillId="4" borderId="97" xfId="0" applyFont="1" applyFill="1" applyBorder="1" applyAlignment="1">
      <alignment horizontal="left"/>
    </xf>
    <xf numFmtId="0" fontId="10" fillId="4" borderId="98" xfId="0" applyFont="1" applyFill="1" applyBorder="1" applyAlignment="1">
      <alignment horizontal="left"/>
    </xf>
    <xf numFmtId="0" fontId="10" fillId="4" borderId="96" xfId="0" applyFont="1" applyFill="1" applyBorder="1" applyAlignment="1">
      <alignment horizontal="left"/>
    </xf>
    <xf numFmtId="0" fontId="10" fillId="4" borderId="97" xfId="0" applyFont="1" applyFill="1" applyBorder="1" applyAlignment="1">
      <alignment horizontal="left"/>
    </xf>
    <xf numFmtId="0" fontId="10" fillId="4" borderId="24" xfId="0" applyFont="1" applyFill="1" applyBorder="1" applyAlignment="1">
      <alignment horizontal="left"/>
    </xf>
    <xf numFmtId="201" fontId="12" fillId="4" borderId="99" xfId="17" applyNumberFormat="1" applyFont="1" applyFill="1" applyBorder="1" applyAlignment="1" applyProtection="1" quotePrefix="1">
      <alignment horizontal="center" vertical="center" wrapText="1"/>
      <protection/>
    </xf>
    <xf numFmtId="201" fontId="12" fillId="4" borderId="14" xfId="17" applyNumberFormat="1" applyFont="1" applyFill="1" applyBorder="1" applyAlignment="1" applyProtection="1" quotePrefix="1">
      <alignment horizontal="center" vertical="center" wrapText="1"/>
      <protection/>
    </xf>
    <xf numFmtId="0" fontId="12" fillId="4" borderId="99" xfId="0" applyFont="1" applyFill="1" applyBorder="1" applyAlignment="1" applyProtection="1" quotePrefix="1">
      <alignment horizontal="center" vertical="center" wrapText="1"/>
      <protection/>
    </xf>
    <xf numFmtId="0" fontId="12" fillId="4" borderId="14" xfId="0" applyFont="1" applyFill="1" applyBorder="1" applyAlignment="1" applyProtection="1" quotePrefix="1">
      <alignment horizontal="center" vertical="center" wrapText="1"/>
      <protection/>
    </xf>
    <xf numFmtId="201" fontId="12" fillId="4" borderId="36" xfId="0" applyNumberFormat="1" applyFont="1" applyFill="1" applyBorder="1" applyAlignment="1" applyProtection="1" quotePrefix="1">
      <alignment horizontal="center" vertical="center" wrapText="1"/>
      <protection/>
    </xf>
    <xf numFmtId="201" fontId="12" fillId="4" borderId="39" xfId="0" applyNumberFormat="1" applyFont="1" applyFill="1" applyBorder="1" applyAlignment="1" applyProtection="1" quotePrefix="1">
      <alignment horizontal="center" vertical="center" wrapText="1"/>
      <protection/>
    </xf>
    <xf numFmtId="0" fontId="7" fillId="0" borderId="40" xfId="0" applyFont="1" applyBorder="1" applyAlignment="1">
      <alignment horizontal="center"/>
    </xf>
    <xf numFmtId="0" fontId="7" fillId="0" borderId="41" xfId="0" applyFont="1" applyBorder="1" applyAlignment="1">
      <alignment horizontal="center"/>
    </xf>
    <xf numFmtId="0" fontId="7" fillId="0" borderId="12" xfId="0" applyFont="1" applyBorder="1" applyAlignment="1">
      <alignment horizontal="center"/>
    </xf>
    <xf numFmtId="0" fontId="14" fillId="4" borderId="37" xfId="0" applyFont="1" applyFill="1" applyBorder="1" applyAlignment="1">
      <alignment horizontal="center" vertical="center"/>
    </xf>
    <xf numFmtId="0" fontId="14" fillId="4" borderId="100" xfId="0" applyFont="1" applyFill="1" applyBorder="1" applyAlignment="1">
      <alignment horizontal="center" vertical="center" wrapText="1"/>
    </xf>
    <xf numFmtId="0" fontId="14" fillId="4" borderId="61" xfId="0" applyFont="1" applyFill="1" applyBorder="1" applyAlignment="1">
      <alignment horizontal="center" vertical="center" wrapText="1"/>
    </xf>
    <xf numFmtId="0" fontId="14" fillId="4" borderId="101"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102"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2" fillId="4" borderId="66" xfId="0" applyFont="1" applyFill="1" applyBorder="1" applyAlignment="1" applyProtection="1" quotePrefix="1">
      <alignment horizontal="center" vertical="center" wrapText="1"/>
      <protection/>
    </xf>
    <xf numFmtId="0" fontId="12" fillId="4" borderId="13" xfId="0" applyFont="1" applyFill="1" applyBorder="1" applyAlignment="1" applyProtection="1" quotePrefix="1">
      <alignment horizontal="center" vertical="center" wrapText="1"/>
      <protection/>
    </xf>
    <xf numFmtId="0" fontId="7" fillId="0" borderId="38"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7" fillId="4" borderId="18" xfId="0" applyFont="1" applyFill="1" applyBorder="1" applyAlignment="1">
      <alignment horizontal="left"/>
    </xf>
    <xf numFmtId="0" fontId="7" fillId="4" borderId="59" xfId="0" applyFont="1" applyFill="1" applyBorder="1" applyAlignment="1">
      <alignment horizontal="left"/>
    </xf>
    <xf numFmtId="0" fontId="7" fillId="4" borderId="18" xfId="0" applyNumberFormat="1" applyFont="1" applyFill="1" applyBorder="1" applyAlignment="1">
      <alignment horizontal="center"/>
    </xf>
    <xf numFmtId="0" fontId="7" fillId="4" borderId="59" xfId="0" applyNumberFormat="1" applyFont="1" applyFill="1" applyBorder="1" applyAlignment="1">
      <alignment horizontal="center"/>
    </xf>
    <xf numFmtId="0" fontId="7" fillId="4" borderId="3" xfId="0" applyNumberFormat="1" applyFont="1" applyFill="1" applyBorder="1" applyAlignment="1">
      <alignment horizontal="center"/>
    </xf>
    <xf numFmtId="0" fontId="7" fillId="4" borderId="10" xfId="0" applyFont="1" applyFill="1" applyBorder="1" applyAlignment="1">
      <alignment horizontal="center" vertical="center"/>
    </xf>
    <xf numFmtId="0" fontId="7" fillId="4" borderId="9" xfId="0" applyFont="1" applyFill="1" applyBorder="1" applyAlignment="1">
      <alignment horizontal="center" vertical="center"/>
    </xf>
    <xf numFmtId="0" fontId="8" fillId="0" borderId="0" xfId="0" applyFont="1" applyAlignment="1">
      <alignment horizontal="left" wrapText="1"/>
    </xf>
    <xf numFmtId="0" fontId="12" fillId="0" borderId="0" xfId="0" applyFont="1" applyAlignment="1">
      <alignment horizontal="left" wrapText="1"/>
    </xf>
    <xf numFmtId="0" fontId="12" fillId="0" borderId="0" xfId="0" applyFont="1" applyFill="1" applyAlignment="1">
      <alignment horizontal="left" wrapText="1"/>
    </xf>
    <xf numFmtId="0" fontId="14" fillId="4" borderId="103" xfId="0" applyFont="1" applyFill="1" applyBorder="1" applyAlignment="1">
      <alignment vertical="top" wrapText="1"/>
    </xf>
    <xf numFmtId="0" fontId="14" fillId="4" borderId="28" xfId="0" applyFont="1" applyFill="1" applyBorder="1" applyAlignment="1">
      <alignment vertical="top" wrapText="1"/>
    </xf>
    <xf numFmtId="0" fontId="14" fillId="4" borderId="40" xfId="0" applyFont="1" applyFill="1" applyBorder="1" applyAlignment="1">
      <alignment vertical="top" wrapText="1"/>
    </xf>
    <xf numFmtId="0" fontId="14" fillId="4" borderId="12" xfId="0" applyFont="1" applyFill="1" applyBorder="1" applyAlignment="1">
      <alignment vertical="top" wrapText="1"/>
    </xf>
    <xf numFmtId="0" fontId="14" fillId="4" borderId="103" xfId="0" applyFont="1" applyFill="1" applyBorder="1" applyAlignment="1">
      <alignment horizontal="center" vertical="top" wrapText="1"/>
    </xf>
    <xf numFmtId="0" fontId="14" fillId="4" borderId="28" xfId="0" applyFont="1" applyFill="1" applyBorder="1" applyAlignment="1">
      <alignment horizontal="center" vertical="top" wrapText="1"/>
    </xf>
    <xf numFmtId="0" fontId="14" fillId="4" borderId="40" xfId="0" applyFont="1" applyFill="1" applyBorder="1" applyAlignment="1">
      <alignment horizontal="center" vertical="top" wrapText="1"/>
    </xf>
    <xf numFmtId="0" fontId="14" fillId="4" borderId="12" xfId="0" applyFont="1" applyFill="1" applyBorder="1" applyAlignment="1">
      <alignment horizontal="center" vertical="top" wrapText="1"/>
    </xf>
    <xf numFmtId="0" fontId="14" fillId="4" borderId="4" xfId="0" applyFont="1" applyFill="1" applyBorder="1" applyAlignment="1">
      <alignment vertical="top" wrapText="1"/>
    </xf>
    <xf numFmtId="0" fontId="14" fillId="4" borderId="56" xfId="0" applyFont="1" applyFill="1" applyBorder="1" applyAlignment="1">
      <alignment vertical="top" wrapText="1"/>
    </xf>
    <xf numFmtId="0" fontId="12" fillId="4" borderId="56" xfId="0" applyFont="1" applyFill="1" applyBorder="1" applyAlignment="1">
      <alignment vertical="top" wrapText="1"/>
    </xf>
    <xf numFmtId="0" fontId="12" fillId="4" borderId="13" xfId="0" applyFont="1" applyFill="1" applyBorder="1" applyAlignment="1">
      <alignment vertical="top" wrapText="1"/>
    </xf>
    <xf numFmtId="0" fontId="14" fillId="4" borderId="47" xfId="0" applyFont="1" applyFill="1" applyBorder="1" applyAlignment="1">
      <alignment vertical="top" wrapText="1"/>
    </xf>
    <xf numFmtId="0" fontId="14" fillId="4" borderId="48" xfId="0" applyFont="1" applyFill="1" applyBorder="1" applyAlignment="1">
      <alignment vertical="top" wrapText="1"/>
    </xf>
    <xf numFmtId="3" fontId="12" fillId="3" borderId="48" xfId="15" applyNumberFormat="1" applyFont="1" applyFill="1" applyBorder="1" applyAlignment="1" applyProtection="1">
      <alignment horizontal="center" vertical="top" wrapText="1"/>
      <protection locked="0"/>
    </xf>
    <xf numFmtId="3" fontId="12" fillId="3" borderId="30" xfId="15" applyNumberFormat="1" applyFont="1" applyFill="1" applyBorder="1" applyAlignment="1" applyProtection="1">
      <alignment horizontal="center" vertical="top" wrapText="1"/>
      <protection locked="0"/>
    </xf>
    <xf numFmtId="0" fontId="14" fillId="4" borderId="104" xfId="0" applyFont="1" applyFill="1" applyBorder="1" applyAlignment="1">
      <alignment vertical="top" wrapText="1"/>
    </xf>
    <xf numFmtId="0" fontId="14" fillId="4" borderId="49" xfId="0" applyFont="1" applyFill="1" applyBorder="1" applyAlignment="1">
      <alignment vertical="top" wrapText="1"/>
    </xf>
    <xf numFmtId="3" fontId="12" fillId="3" borderId="49" xfId="15" applyNumberFormat="1" applyFont="1" applyFill="1" applyBorder="1" applyAlignment="1" applyProtection="1">
      <alignment horizontal="center" vertical="top" wrapText="1"/>
      <protection locked="0"/>
    </xf>
    <xf numFmtId="3" fontId="12" fillId="3" borderId="25" xfId="15" applyNumberFormat="1" applyFont="1" applyFill="1" applyBorder="1" applyAlignment="1" applyProtection="1">
      <alignment horizontal="center" vertical="top" wrapText="1"/>
      <protection locked="0"/>
    </xf>
    <xf numFmtId="0" fontId="14" fillId="4" borderId="68" xfId="0" applyFont="1" applyFill="1" applyBorder="1" applyAlignment="1">
      <alignment/>
    </xf>
    <xf numFmtId="0" fontId="14" fillId="4" borderId="105" xfId="0" applyFont="1" applyFill="1" applyBorder="1" applyAlignment="1">
      <alignment/>
    </xf>
    <xf numFmtId="0" fontId="12" fillId="4" borderId="105" xfId="0" applyFont="1" applyFill="1" applyBorder="1" applyAlignment="1">
      <alignment vertical="top" wrapText="1"/>
    </xf>
    <xf numFmtId="0" fontId="12" fillId="4" borderId="54" xfId="0" applyFont="1" applyFill="1" applyBorder="1" applyAlignment="1">
      <alignment vertical="top" wrapText="1"/>
    </xf>
    <xf numFmtId="0" fontId="14" fillId="4" borderId="68" xfId="0" applyFont="1" applyFill="1" applyBorder="1" applyAlignment="1">
      <alignment vertical="top" wrapText="1"/>
    </xf>
    <xf numFmtId="0" fontId="14" fillId="4" borderId="62" xfId="0" applyFont="1" applyFill="1" applyBorder="1" applyAlignment="1">
      <alignment vertical="top" wrapText="1"/>
    </xf>
    <xf numFmtId="3" fontId="12" fillId="3" borderId="99" xfId="15" applyNumberFormat="1" applyFont="1" applyFill="1" applyBorder="1" applyAlignment="1" applyProtection="1">
      <alignment horizontal="center" vertical="top" wrapText="1"/>
      <protection locked="0"/>
    </xf>
    <xf numFmtId="3" fontId="12" fillId="3" borderId="22" xfId="15" applyNumberFormat="1" applyFont="1" applyFill="1" applyBorder="1" applyAlignment="1" applyProtection="1">
      <alignment horizontal="center" vertical="top" wrapText="1"/>
      <protection locked="0"/>
    </xf>
    <xf numFmtId="3" fontId="12" fillId="3" borderId="105" xfId="15" applyNumberFormat="1" applyFont="1" applyFill="1" applyBorder="1" applyAlignment="1" applyProtection="1">
      <alignment horizontal="center" vertical="top" wrapText="1"/>
      <protection locked="0"/>
    </xf>
    <xf numFmtId="3" fontId="12" fillId="3" borderId="54" xfId="15" applyNumberFormat="1" applyFont="1" applyFill="1" applyBorder="1" applyAlignment="1" applyProtection="1">
      <alignment horizontal="center" vertical="top" wrapText="1"/>
      <protection locked="0"/>
    </xf>
    <xf numFmtId="0" fontId="14" fillId="4" borderId="5" xfId="0" applyFont="1" applyFill="1" applyBorder="1" applyAlignment="1">
      <alignment vertical="top" wrapText="1"/>
    </xf>
    <xf numFmtId="0" fontId="14" fillId="4" borderId="22" xfId="0" applyFont="1" applyFill="1" applyBorder="1" applyAlignment="1">
      <alignment vertical="top" wrapText="1"/>
    </xf>
    <xf numFmtId="0" fontId="12" fillId="4" borderId="99" xfId="0" applyFont="1" applyFill="1" applyBorder="1" applyAlignment="1">
      <alignment horizontal="center"/>
    </xf>
    <xf numFmtId="0" fontId="12" fillId="4" borderId="22" xfId="0" applyFont="1" applyFill="1" applyBorder="1" applyAlignment="1">
      <alignment horizontal="center"/>
    </xf>
    <xf numFmtId="0" fontId="12" fillId="4" borderId="14" xfId="0" applyFont="1" applyFill="1" applyBorder="1" applyAlignment="1">
      <alignment horizontal="center"/>
    </xf>
    <xf numFmtId="3" fontId="12" fillId="4" borderId="36" xfId="0" applyNumberFormat="1" applyFont="1" applyFill="1" applyBorder="1" applyAlignment="1">
      <alignment horizontal="center"/>
    </xf>
    <xf numFmtId="3" fontId="12" fillId="4" borderId="39" xfId="0" applyNumberFormat="1" applyFont="1" applyFill="1" applyBorder="1" applyAlignment="1">
      <alignment horizontal="center"/>
    </xf>
    <xf numFmtId="0" fontId="14" fillId="4" borderId="2" xfId="0" applyFont="1" applyFill="1" applyBorder="1" applyAlignment="1">
      <alignment vertical="top" wrapText="1"/>
    </xf>
    <xf numFmtId="0" fontId="14" fillId="4" borderId="23" xfId="0" applyFont="1" applyFill="1" applyBorder="1" applyAlignment="1">
      <alignment vertical="top" wrapText="1"/>
    </xf>
    <xf numFmtId="9" fontId="12" fillId="4" borderId="23" xfId="21" applyFont="1" applyFill="1" applyBorder="1" applyAlignment="1" applyProtection="1">
      <alignment horizontal="center" vertical="top" wrapText="1"/>
      <protection locked="0"/>
    </xf>
    <xf numFmtId="9" fontId="12" fillId="4" borderId="19" xfId="21" applyFont="1" applyFill="1" applyBorder="1" applyAlignment="1" applyProtection="1">
      <alignment horizontal="center" vertical="top" wrapText="1"/>
      <protection locked="0"/>
    </xf>
    <xf numFmtId="0" fontId="14" fillId="4" borderId="4" xfId="0" applyFont="1" applyFill="1" applyBorder="1" applyAlignment="1">
      <alignment horizontal="left" vertical="top" wrapText="1"/>
    </xf>
    <xf numFmtId="0" fontId="14" fillId="4" borderId="56" xfId="0" applyFont="1" applyFill="1" applyBorder="1" applyAlignment="1">
      <alignment horizontal="left" vertical="top" wrapText="1"/>
    </xf>
    <xf numFmtId="0" fontId="14" fillId="4" borderId="13" xfId="0" applyFont="1" applyFill="1" applyBorder="1" applyAlignment="1">
      <alignment horizontal="left" vertical="top" wrapText="1"/>
    </xf>
    <xf numFmtId="174" fontId="12" fillId="3" borderId="23" xfId="0" applyNumberFormat="1" applyFont="1" applyFill="1" applyBorder="1" applyAlignment="1" applyProtection="1">
      <alignment horizontal="center" vertical="top" wrapText="1"/>
      <protection locked="0"/>
    </xf>
    <xf numFmtId="174" fontId="12" fillId="4" borderId="23" xfId="0" applyNumberFormat="1" applyFont="1" applyFill="1" applyBorder="1" applyAlignment="1" applyProtection="1">
      <alignment horizontal="center" vertical="top" wrapText="1"/>
      <protection locked="0"/>
    </xf>
    <xf numFmtId="174" fontId="12" fillId="4" borderId="19" xfId="0" applyNumberFormat="1" applyFont="1" applyFill="1" applyBorder="1" applyAlignment="1" applyProtection="1">
      <alignment horizontal="center" vertical="top" wrapText="1"/>
      <protection locked="0"/>
    </xf>
    <xf numFmtId="3" fontId="12" fillId="4" borderId="55" xfId="0" applyNumberFormat="1" applyFont="1" applyFill="1" applyBorder="1" applyAlignment="1" applyProtection="1">
      <alignment horizontal="center" vertical="top" wrapText="1"/>
      <protection/>
    </xf>
    <xf numFmtId="3" fontId="12" fillId="4" borderId="14" xfId="0" applyNumberFormat="1" applyFont="1" applyFill="1" applyBorder="1" applyAlignment="1" applyProtection="1">
      <alignment horizontal="center" vertical="top" wrapText="1"/>
      <protection/>
    </xf>
    <xf numFmtId="3" fontId="12" fillId="4" borderId="41" xfId="0" applyNumberFormat="1" applyFont="1" applyFill="1" applyBorder="1" applyAlignment="1" applyProtection="1">
      <alignment horizontal="center" vertical="top" wrapText="1"/>
      <protection/>
    </xf>
    <xf numFmtId="3" fontId="12" fillId="4" borderId="12" xfId="0" applyNumberFormat="1" applyFont="1" applyFill="1" applyBorder="1" applyAlignment="1" applyProtection="1">
      <alignment horizontal="center" vertical="top" wrapText="1"/>
      <protection/>
    </xf>
    <xf numFmtId="0" fontId="14" fillId="4" borderId="40" xfId="0" applyFont="1" applyFill="1" applyBorder="1" applyAlignment="1">
      <alignment horizontal="left" vertical="top" wrapText="1"/>
    </xf>
    <xf numFmtId="0" fontId="14" fillId="4" borderId="60" xfId="0" applyFont="1" applyFill="1" applyBorder="1" applyAlignment="1">
      <alignment horizontal="left" vertical="top" wrapText="1"/>
    </xf>
    <xf numFmtId="174" fontId="12" fillId="4" borderId="41" xfId="0" applyNumberFormat="1" applyFont="1" applyFill="1" applyBorder="1" applyAlignment="1" applyProtection="1">
      <alignment horizontal="center" vertical="top" wrapText="1"/>
      <protection locked="0"/>
    </xf>
    <xf numFmtId="174" fontId="12" fillId="4" borderId="60" xfId="0" applyNumberFormat="1" applyFont="1" applyFill="1" applyBorder="1" applyAlignment="1" applyProtection="1">
      <alignment horizontal="center" vertical="top" wrapText="1"/>
      <protection locked="0"/>
    </xf>
    <xf numFmtId="174" fontId="12" fillId="4" borderId="55" xfId="0" applyNumberFormat="1" applyFont="1" applyFill="1" applyBorder="1" applyAlignment="1" applyProtection="1">
      <alignment horizontal="center" vertical="top" wrapText="1"/>
      <protection locked="0"/>
    </xf>
    <xf numFmtId="174" fontId="12" fillId="4" borderId="22" xfId="0" applyNumberFormat="1" applyFont="1" applyFill="1" applyBorder="1" applyAlignment="1" applyProtection="1">
      <alignment horizontal="center" vertical="top" wrapText="1"/>
      <protection locked="0"/>
    </xf>
    <xf numFmtId="0" fontId="14" fillId="4" borderId="5" xfId="0" applyFont="1" applyFill="1" applyBorder="1" applyAlignment="1">
      <alignment horizontal="left" vertical="top" wrapText="1"/>
    </xf>
    <xf numFmtId="0" fontId="14" fillId="4" borderId="22" xfId="0" applyFont="1" applyFill="1" applyBorder="1" applyAlignment="1">
      <alignment horizontal="left" vertical="top" wrapText="1"/>
    </xf>
    <xf numFmtId="3" fontId="12" fillId="0" borderId="106" xfId="15" applyNumberFormat="1" applyFont="1" applyFill="1" applyBorder="1" applyAlignment="1" applyProtection="1">
      <alignment horizontal="center" vertical="top" wrapText="1"/>
      <protection locked="0"/>
    </xf>
    <xf numFmtId="3" fontId="12" fillId="0" borderId="54" xfId="15" applyNumberFormat="1" applyFont="1" applyFill="1" applyBorder="1" applyAlignment="1" applyProtection="1">
      <alignment horizontal="center" vertical="top" wrapText="1"/>
      <protection locked="0"/>
    </xf>
    <xf numFmtId="3" fontId="12" fillId="0" borderId="48" xfId="15" applyNumberFormat="1" applyFont="1" applyFill="1" applyBorder="1" applyAlignment="1" applyProtection="1">
      <alignment horizontal="center" vertical="top" wrapText="1"/>
      <protection locked="0"/>
    </xf>
    <xf numFmtId="3" fontId="12" fillId="0" borderId="30" xfId="15" applyNumberFormat="1" applyFont="1" applyFill="1" applyBorder="1" applyAlignment="1" applyProtection="1">
      <alignment horizontal="center" vertical="top" wrapText="1"/>
      <protection locked="0"/>
    </xf>
    <xf numFmtId="182" fontId="12" fillId="0" borderId="105" xfId="15" applyNumberFormat="1" applyFont="1" applyFill="1" applyBorder="1" applyAlignment="1" applyProtection="1" quotePrefix="1">
      <alignment horizontal="center" vertical="top" wrapText="1"/>
      <protection locked="0"/>
    </xf>
    <xf numFmtId="182" fontId="12" fillId="0" borderId="54" xfId="15" applyNumberFormat="1" applyFont="1" applyFill="1" applyBorder="1" applyAlignment="1" applyProtection="1">
      <alignment horizontal="center" vertical="top" wrapText="1"/>
      <protection locked="0"/>
    </xf>
    <xf numFmtId="0" fontId="14" fillId="4" borderId="1" xfId="0" applyFont="1" applyFill="1" applyBorder="1" applyAlignment="1">
      <alignment vertical="top" wrapText="1"/>
    </xf>
    <xf numFmtId="0" fontId="14" fillId="4" borderId="24" xfId="0" applyFont="1" applyFill="1" applyBorder="1" applyAlignment="1">
      <alignment vertical="top" wrapText="1"/>
    </xf>
    <xf numFmtId="174" fontId="12" fillId="4" borderId="24" xfId="0" applyNumberFormat="1" applyFont="1" applyFill="1" applyBorder="1" applyAlignment="1" applyProtection="1">
      <alignment horizontal="center" vertical="top" wrapText="1"/>
      <protection locked="0"/>
    </xf>
    <xf numFmtId="174" fontId="12" fillId="4" borderId="20" xfId="0" applyNumberFormat="1" applyFont="1" applyFill="1" applyBorder="1" applyAlignment="1" applyProtection="1">
      <alignment horizontal="center" vertical="top" wrapText="1"/>
      <protection locked="0"/>
    </xf>
    <xf numFmtId="0" fontId="14" fillId="0" borderId="2"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59" xfId="0" applyFont="1" applyFill="1" applyBorder="1" applyAlignment="1">
      <alignment horizontal="center" vertical="top" wrapText="1"/>
    </xf>
    <xf numFmtId="0" fontId="14" fillId="0" borderId="3" xfId="0" applyFont="1" applyFill="1" applyBorder="1" applyAlignment="1">
      <alignment horizontal="center" vertical="top" wrapText="1"/>
    </xf>
    <xf numFmtId="3" fontId="12" fillId="3" borderId="23" xfId="15" applyNumberFormat="1" applyFont="1" applyFill="1" applyBorder="1" applyAlignment="1" applyProtection="1">
      <alignment horizontal="center" vertical="top" wrapText="1"/>
      <protection locked="0"/>
    </xf>
    <xf numFmtId="3" fontId="12" fillId="3" borderId="19" xfId="15" applyNumberFormat="1" applyFont="1" applyFill="1" applyBorder="1" applyAlignment="1" applyProtection="1">
      <alignment horizontal="center" vertical="top" wrapText="1"/>
      <protection locked="0"/>
    </xf>
    <xf numFmtId="0" fontId="14" fillId="4" borderId="60" xfId="0" applyFont="1" applyFill="1" applyBorder="1" applyAlignment="1">
      <alignment vertical="top" wrapText="1"/>
    </xf>
    <xf numFmtId="3" fontId="12" fillId="4" borderId="27" xfId="0" applyNumberFormat="1" applyFont="1" applyFill="1" applyBorder="1" applyAlignment="1">
      <alignment horizontal="center"/>
    </xf>
    <xf numFmtId="174" fontId="12" fillId="0" borderId="23" xfId="0" applyNumberFormat="1" applyFont="1" applyFill="1" applyBorder="1" applyAlignment="1" applyProtection="1">
      <alignment horizontal="center" vertical="top" wrapText="1"/>
      <protection locked="0"/>
    </xf>
    <xf numFmtId="174" fontId="12" fillId="0" borderId="19" xfId="0" applyNumberFormat="1" applyFont="1" applyFill="1" applyBorder="1" applyAlignment="1" applyProtection="1">
      <alignment horizontal="center" vertical="top" wrapText="1"/>
      <protection locked="0"/>
    </xf>
    <xf numFmtId="0" fontId="12" fillId="0" borderId="23" xfId="0" applyFont="1" applyFill="1" applyBorder="1" applyAlignment="1" applyProtection="1">
      <alignment horizontal="center" vertical="top" wrapText="1"/>
      <protection locked="0"/>
    </xf>
    <xf numFmtId="3" fontId="12" fillId="4" borderId="48" xfId="15" applyNumberFormat="1" applyFont="1" applyFill="1" applyBorder="1" applyAlignment="1" applyProtection="1">
      <alignment horizontal="center" vertical="top" wrapText="1"/>
      <protection locked="0"/>
    </xf>
    <xf numFmtId="182" fontId="12" fillId="4" borderId="105" xfId="15" applyNumberFormat="1" applyFont="1" applyFill="1" applyBorder="1" applyAlignment="1" applyProtection="1">
      <alignment horizontal="center" vertical="top" wrapText="1"/>
      <protection locked="0"/>
    </xf>
    <xf numFmtId="182" fontId="12" fillId="4" borderId="62" xfId="15" applyNumberFormat="1" applyFont="1" applyFill="1" applyBorder="1" applyAlignment="1" applyProtection="1">
      <alignment horizontal="center" vertical="top" wrapText="1"/>
      <protection locked="0"/>
    </xf>
    <xf numFmtId="0" fontId="14" fillId="4" borderId="68" xfId="0" applyFont="1" applyFill="1" applyBorder="1" applyAlignment="1">
      <alignment horizontal="left" vertical="top" wrapText="1"/>
    </xf>
    <xf numFmtId="0" fontId="14" fillId="4" borderId="62" xfId="0" applyFont="1" applyFill="1" applyBorder="1" applyAlignment="1">
      <alignment horizontal="left" vertical="top" wrapText="1"/>
    </xf>
    <xf numFmtId="3" fontId="12" fillId="3" borderId="36" xfId="0" applyNumberFormat="1" applyFont="1" applyFill="1" applyBorder="1" applyAlignment="1" applyProtection="1">
      <alignment horizontal="center" vertical="top" wrapText="1"/>
      <protection locked="0"/>
    </xf>
    <xf numFmtId="3" fontId="12" fillId="3" borderId="39" xfId="0" applyNumberFormat="1" applyFont="1" applyFill="1" applyBorder="1" applyAlignment="1" applyProtection="1">
      <alignment horizontal="center" vertical="top" wrapText="1"/>
      <protection locked="0"/>
    </xf>
    <xf numFmtId="0" fontId="12" fillId="4" borderId="99" xfId="0" applyFont="1" applyFill="1" applyBorder="1" applyAlignment="1" applyProtection="1">
      <alignment horizontal="center" vertical="top" wrapText="1"/>
      <protection locked="0"/>
    </xf>
    <xf numFmtId="0" fontId="12" fillId="4" borderId="14" xfId="0" applyFont="1" applyFill="1" applyBorder="1" applyAlignment="1" applyProtection="1">
      <alignment horizontal="center" vertical="top" wrapText="1"/>
      <protection locked="0"/>
    </xf>
    <xf numFmtId="3" fontId="12" fillId="3" borderId="99" xfId="0" applyNumberFormat="1" applyFont="1" applyFill="1" applyBorder="1" applyAlignment="1" applyProtection="1">
      <alignment horizontal="center" vertical="top" wrapText="1"/>
      <protection locked="0"/>
    </xf>
    <xf numFmtId="3" fontId="12" fillId="3" borderId="14" xfId="0" applyNumberFormat="1" applyFont="1" applyFill="1" applyBorder="1" applyAlignment="1" applyProtection="1">
      <alignment horizontal="center" vertical="top" wrapText="1"/>
      <protection locked="0"/>
    </xf>
    <xf numFmtId="0" fontId="12" fillId="3" borderId="99" xfId="0" applyFont="1" applyFill="1" applyBorder="1" applyAlignment="1" applyProtection="1">
      <alignment horizontal="center" vertical="top" wrapText="1"/>
      <protection locked="0"/>
    </xf>
    <xf numFmtId="0" fontId="12" fillId="3" borderId="14" xfId="0" applyFont="1" applyFill="1" applyBorder="1" applyAlignment="1" applyProtection="1">
      <alignment horizontal="center" vertical="top" wrapText="1"/>
      <protection locked="0"/>
    </xf>
    <xf numFmtId="201" fontId="12" fillId="3" borderId="99" xfId="0" applyNumberFormat="1" applyFont="1" applyFill="1" applyBorder="1" applyAlignment="1" applyProtection="1">
      <alignment horizontal="center" vertical="top" wrapText="1"/>
      <protection locked="0"/>
    </xf>
    <xf numFmtId="201" fontId="12" fillId="3" borderId="14" xfId="0" applyNumberFormat="1" applyFont="1" applyFill="1" applyBorder="1" applyAlignment="1" applyProtection="1">
      <alignment horizontal="center" vertical="top" wrapText="1"/>
      <protection locked="0"/>
    </xf>
    <xf numFmtId="0" fontId="14" fillId="4" borderId="18" xfId="0" applyFont="1" applyFill="1" applyBorder="1" applyAlignment="1">
      <alignment vertical="top" wrapText="1"/>
    </xf>
    <xf numFmtId="0" fontId="14" fillId="4" borderId="3" xfId="0" applyFont="1" applyFill="1" applyBorder="1" applyAlignment="1">
      <alignment vertical="top" wrapText="1"/>
    </xf>
    <xf numFmtId="196" fontId="12" fillId="0" borderId="18" xfId="17" applyNumberFormat="1" applyFont="1" applyFill="1" applyBorder="1" applyAlignment="1" applyProtection="1">
      <alignment horizontal="center" vertical="center" wrapText="1"/>
      <protection locked="0"/>
    </xf>
    <xf numFmtId="196" fontId="12" fillId="0" borderId="3" xfId="17" applyNumberFormat="1" applyFont="1" applyFill="1" applyBorder="1" applyAlignment="1" applyProtection="1">
      <alignment horizontal="center" vertical="center" wrapText="1"/>
      <protection locked="0"/>
    </xf>
    <xf numFmtId="0" fontId="14" fillId="4" borderId="18" xfId="0" applyFont="1" applyFill="1" applyBorder="1" applyAlignment="1" quotePrefix="1">
      <alignment horizontal="left" vertical="top" wrapText="1"/>
    </xf>
    <xf numFmtId="197" fontId="12" fillId="4" borderId="18" xfId="21" applyNumberFormat="1" applyFont="1" applyFill="1" applyBorder="1" applyAlignment="1">
      <alignment horizontal="center" wrapText="1"/>
    </xf>
    <xf numFmtId="197" fontId="12" fillId="4" borderId="3" xfId="21" applyNumberFormat="1" applyFont="1" applyFill="1" applyBorder="1" applyAlignment="1">
      <alignment horizontal="center" wrapText="1"/>
    </xf>
    <xf numFmtId="196" fontId="12" fillId="0" borderId="18" xfId="17" applyNumberFormat="1" applyFont="1" applyFill="1" applyBorder="1" applyAlignment="1" applyProtection="1">
      <alignment horizontal="center" wrapText="1"/>
      <protection locked="0"/>
    </xf>
    <xf numFmtId="196" fontId="12" fillId="0" borderId="3" xfId="17" applyNumberFormat="1" applyFont="1" applyFill="1" applyBorder="1" applyAlignment="1" applyProtection="1">
      <alignment horizontal="center" wrapText="1"/>
      <protection locked="0"/>
    </xf>
    <xf numFmtId="0" fontId="14" fillId="4" borderId="59" xfId="0" applyFont="1" applyFill="1" applyBorder="1" applyAlignment="1">
      <alignment vertical="top" wrapText="1"/>
    </xf>
    <xf numFmtId="0" fontId="14" fillId="4" borderId="2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2" fillId="3" borderId="4" xfId="0" applyFont="1" applyFill="1" applyBorder="1" applyAlignment="1" applyProtection="1">
      <alignment vertical="top" wrapText="1"/>
      <protection locked="0"/>
    </xf>
    <xf numFmtId="0" fontId="12" fillId="3" borderId="56" xfId="0" applyFont="1" applyFill="1" applyBorder="1" applyAlignment="1" applyProtection="1">
      <alignment vertical="top" wrapText="1"/>
      <protection locked="0"/>
    </xf>
    <xf numFmtId="196" fontId="12" fillId="3" borderId="4" xfId="17" applyNumberFormat="1" applyFont="1" applyFill="1" applyBorder="1" applyAlignment="1" applyProtection="1">
      <alignment horizontal="center" vertical="top" wrapText="1"/>
      <protection locked="0"/>
    </xf>
    <xf numFmtId="196" fontId="12" fillId="3" borderId="13" xfId="17" applyNumberFormat="1" applyFont="1" applyFill="1" applyBorder="1" applyAlignment="1" applyProtection="1">
      <alignment horizontal="center" vertical="top" wrapText="1"/>
      <protection locked="0"/>
    </xf>
    <xf numFmtId="0" fontId="12" fillId="3" borderId="5" xfId="0" applyFont="1" applyFill="1" applyBorder="1" applyAlignment="1" applyProtection="1">
      <alignment vertical="top" wrapText="1"/>
      <protection locked="0"/>
    </xf>
    <xf numFmtId="0" fontId="12" fillId="3" borderId="55" xfId="0" applyFont="1" applyFill="1" applyBorder="1" applyAlignment="1" applyProtection="1">
      <alignment vertical="top" wrapText="1"/>
      <protection locked="0"/>
    </xf>
    <xf numFmtId="196" fontId="12" fillId="3" borderId="5" xfId="17" applyNumberFormat="1" applyFont="1" applyFill="1" applyBorder="1" applyAlignment="1" applyProtection="1">
      <alignment horizontal="center" vertical="top" wrapText="1"/>
      <protection locked="0"/>
    </xf>
    <xf numFmtId="196" fontId="12" fillId="3" borderId="14" xfId="17" applyNumberFormat="1" applyFont="1" applyFill="1" applyBorder="1" applyAlignment="1" applyProtection="1">
      <alignment horizontal="center" vertical="top" wrapText="1"/>
      <protection locked="0"/>
    </xf>
    <xf numFmtId="0" fontId="14" fillId="4" borderId="64" xfId="0" applyFont="1" applyFill="1" applyBorder="1" applyAlignment="1">
      <alignment vertical="top" wrapText="1"/>
    </xf>
    <xf numFmtId="0" fontId="14" fillId="4" borderId="41" xfId="0" applyFont="1" applyFill="1" applyBorder="1" applyAlignment="1">
      <alignment vertical="top" wrapText="1"/>
    </xf>
    <xf numFmtId="0" fontId="14" fillId="4" borderId="10"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3" xfId="0" applyFont="1" applyFill="1" applyBorder="1" applyAlignment="1" quotePrefix="1">
      <alignment horizontal="center" vertical="center" wrapText="1"/>
    </xf>
    <xf numFmtId="0" fontId="14" fillId="4" borderId="40" xfId="0" applyFont="1" applyFill="1" applyBorder="1" applyAlignment="1">
      <alignment horizontal="center" vertical="center" wrapText="1"/>
    </xf>
    <xf numFmtId="0" fontId="12" fillId="3" borderId="40" xfId="0" applyFont="1" applyFill="1" applyBorder="1" applyAlignment="1" applyProtection="1">
      <alignment vertical="top" wrapText="1"/>
      <protection locked="0"/>
    </xf>
    <xf numFmtId="0" fontId="12" fillId="3" borderId="41" xfId="0" applyFont="1" applyFill="1" applyBorder="1" applyAlignment="1" applyProtection="1">
      <alignment vertical="top" wrapText="1"/>
      <protection locked="0"/>
    </xf>
    <xf numFmtId="196" fontId="12" fillId="3" borderId="40" xfId="17" applyNumberFormat="1" applyFont="1" applyFill="1" applyBorder="1" applyAlignment="1" applyProtection="1">
      <alignment horizontal="center" vertical="top" wrapText="1"/>
      <protection locked="0"/>
    </xf>
    <xf numFmtId="196" fontId="12" fillId="3" borderId="12" xfId="17" applyNumberFormat="1" applyFont="1" applyFill="1" applyBorder="1" applyAlignment="1" applyProtection="1">
      <alignment horizontal="center" vertical="top" wrapText="1"/>
      <protection locked="0"/>
    </xf>
    <xf numFmtId="0" fontId="12" fillId="3" borderId="50" xfId="0" applyFont="1" applyFill="1" applyBorder="1" applyAlignment="1" applyProtection="1">
      <alignment vertical="top" wrapText="1"/>
      <protection locked="0"/>
    </xf>
    <xf numFmtId="0" fontId="12" fillId="3" borderId="66" xfId="0" applyFont="1" applyFill="1" applyBorder="1" applyAlignment="1" applyProtection="1">
      <alignment vertical="top" wrapText="1"/>
      <protection locked="0"/>
    </xf>
    <xf numFmtId="0" fontId="12" fillId="3" borderId="2" xfId="0" applyFont="1" applyFill="1" applyBorder="1" applyAlignment="1" applyProtection="1">
      <alignment vertical="top" wrapText="1"/>
      <protection locked="0"/>
    </xf>
    <xf numFmtId="0" fontId="12" fillId="3" borderId="99" xfId="0" applyFont="1" applyFill="1" applyBorder="1" applyAlignment="1" applyProtection="1">
      <alignment vertical="top" wrapText="1"/>
      <protection locked="0"/>
    </xf>
    <xf numFmtId="0" fontId="14" fillId="4" borderId="40" xfId="0" applyFont="1" applyFill="1" applyBorder="1" applyAlignment="1" quotePrefix="1">
      <alignment horizontal="left" vertical="top" wrapText="1"/>
    </xf>
    <xf numFmtId="0" fontId="12" fillId="3" borderId="1" xfId="0" applyFont="1" applyFill="1" applyBorder="1" applyAlignment="1" applyProtection="1">
      <alignment vertical="top" wrapText="1"/>
      <protection locked="0"/>
    </xf>
    <xf numFmtId="0" fontId="12" fillId="3" borderId="36" xfId="0" applyFont="1" applyFill="1" applyBorder="1" applyAlignment="1" applyProtection="1">
      <alignment vertical="top" wrapText="1"/>
      <protection locked="0"/>
    </xf>
    <xf numFmtId="0" fontId="14" fillId="4" borderId="103" xfId="0" applyFont="1" applyFill="1" applyBorder="1" applyAlignment="1">
      <alignment horizontal="left" vertical="top" wrapText="1"/>
    </xf>
    <xf numFmtId="0" fontId="14" fillId="4" borderId="64" xfId="0" applyFont="1" applyFill="1" applyBorder="1" applyAlignment="1">
      <alignment horizontal="left" vertical="top" wrapText="1"/>
    </xf>
    <xf numFmtId="0" fontId="14" fillId="4" borderId="41" xfId="0" applyFont="1" applyFill="1" applyBorder="1" applyAlignment="1">
      <alignment horizontal="left" vertical="top" wrapText="1"/>
    </xf>
    <xf numFmtId="0" fontId="14" fillId="4" borderId="28" xfId="0" applyFont="1" applyFill="1" applyBorder="1" applyAlignment="1">
      <alignment horizontal="left" vertical="top" wrapText="1"/>
    </xf>
    <xf numFmtId="0" fontId="14" fillId="4" borderId="103" xfId="0" applyFont="1" applyFill="1" applyBorder="1" applyAlignment="1" applyProtection="1">
      <alignment horizontal="center" vertical="top" wrapText="1"/>
      <protection locked="0"/>
    </xf>
    <xf numFmtId="0" fontId="14" fillId="4" borderId="40" xfId="0" applyFont="1" applyFill="1" applyBorder="1" applyAlignment="1" applyProtection="1">
      <alignment horizontal="center" vertical="top" wrapText="1"/>
      <protection locked="0"/>
    </xf>
    <xf numFmtId="0" fontId="12" fillId="3" borderId="5" xfId="0" applyFont="1" applyFill="1" applyBorder="1" applyAlignment="1" applyProtection="1">
      <alignment horizontal="center" vertical="top" wrapText="1"/>
      <protection locked="0"/>
    </xf>
    <xf numFmtId="0" fontId="12" fillId="4" borderId="40" xfId="0" applyFont="1" applyFill="1" applyBorder="1" applyAlignment="1" quotePrefix="1">
      <alignment horizontal="left" vertical="top" wrapText="1"/>
    </xf>
    <xf numFmtId="0" fontId="12" fillId="4" borderId="41" xfId="0" applyFont="1" applyFill="1" applyBorder="1" applyAlignment="1">
      <alignment vertical="top" wrapText="1"/>
    </xf>
    <xf numFmtId="0" fontId="12" fillId="4" borderId="12" xfId="0" applyFont="1" applyFill="1" applyBorder="1" applyAlignment="1">
      <alignment vertical="top" wrapText="1"/>
    </xf>
    <xf numFmtId="0" fontId="12" fillId="3" borderId="1" xfId="0" applyFont="1" applyFill="1" applyBorder="1" applyAlignment="1" applyProtection="1">
      <alignment horizontal="left" vertical="top" wrapText="1"/>
      <protection locked="0"/>
    </xf>
    <xf numFmtId="0" fontId="12" fillId="3" borderId="24" xfId="0" applyFont="1" applyFill="1" applyBorder="1" applyAlignment="1" applyProtection="1">
      <alignment horizontal="left" vertical="top" wrapText="1"/>
      <protection locked="0"/>
    </xf>
    <xf numFmtId="0" fontId="12" fillId="3" borderId="20" xfId="0" applyFont="1" applyFill="1" applyBorder="1" applyAlignment="1" applyProtection="1">
      <alignment horizontal="left" vertical="top" wrapText="1"/>
      <protection locked="0"/>
    </xf>
    <xf numFmtId="0" fontId="12" fillId="3" borderId="55" xfId="0" applyFont="1" applyFill="1" applyBorder="1" applyAlignment="1" applyProtection="1">
      <alignment horizontal="center" vertical="top" wrapText="1"/>
      <protection locked="0"/>
    </xf>
    <xf numFmtId="0" fontId="14" fillId="4" borderId="45" xfId="0" applyFont="1" applyFill="1" applyBorder="1" applyAlignment="1" applyProtection="1">
      <alignment horizontal="left" vertical="top" wrapText="1"/>
      <protection locked="0"/>
    </xf>
    <xf numFmtId="0" fontId="14" fillId="4" borderId="100" xfId="0" applyFont="1" applyFill="1" applyBorder="1" applyAlignment="1" applyProtection="1">
      <alignment horizontal="left" vertical="top" wrapText="1"/>
      <protection locked="0"/>
    </xf>
    <xf numFmtId="0" fontId="14" fillId="4" borderId="107"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2" fillId="3" borderId="56" xfId="0" applyFont="1" applyFill="1" applyBorder="1" applyAlignment="1" applyProtection="1">
      <alignment horizontal="left" vertical="top" wrapText="1"/>
      <protection locked="0"/>
    </xf>
    <xf numFmtId="0" fontId="12" fillId="3" borderId="13"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12" fillId="3" borderId="23" xfId="0" applyFont="1" applyFill="1" applyBorder="1" applyAlignment="1" applyProtection="1">
      <alignment horizontal="left" vertical="top" wrapText="1"/>
      <protection locked="0"/>
    </xf>
    <xf numFmtId="0" fontId="12" fillId="3" borderId="19" xfId="0" applyFont="1" applyFill="1" applyBorder="1" applyAlignment="1" applyProtection="1">
      <alignment horizontal="left" vertical="top" wrapText="1"/>
      <protection locked="0"/>
    </xf>
    <xf numFmtId="0" fontId="12" fillId="3" borderId="50" xfId="0" applyFont="1" applyFill="1" applyBorder="1" applyAlignment="1" applyProtection="1">
      <alignment horizontal="left" vertical="top" wrapText="1"/>
      <protection locked="0"/>
    </xf>
    <xf numFmtId="0" fontId="12" fillId="3" borderId="37" xfId="0" applyFont="1" applyFill="1" applyBorder="1" applyAlignment="1" applyProtection="1">
      <alignment horizontal="left" vertical="top" wrapText="1"/>
      <protection locked="0"/>
    </xf>
    <xf numFmtId="0" fontId="12" fillId="3" borderId="53" xfId="0" applyFont="1" applyFill="1" applyBorder="1" applyAlignment="1" applyProtection="1">
      <alignment horizontal="left" vertical="top" wrapText="1"/>
      <protection locked="0"/>
    </xf>
    <xf numFmtId="0" fontId="12" fillId="4" borderId="40" xfId="0" applyFont="1" applyFill="1" applyBorder="1" applyAlignment="1">
      <alignment horizontal="center"/>
    </xf>
    <xf numFmtId="0" fontId="12" fillId="4" borderId="12" xfId="0" applyFont="1" applyFill="1" applyBorder="1" applyAlignment="1">
      <alignment horizontal="center"/>
    </xf>
    <xf numFmtId="0" fontId="12" fillId="3" borderId="5" xfId="0" applyFont="1" applyFill="1" applyBorder="1" applyAlignment="1" applyProtection="1">
      <alignment horizontal="center"/>
      <protection locked="0"/>
    </xf>
    <xf numFmtId="0" fontId="12" fillId="3" borderId="14" xfId="0" applyFont="1" applyFill="1" applyBorder="1" applyAlignment="1" applyProtection="1">
      <alignment horizontal="center"/>
      <protection locked="0"/>
    </xf>
    <xf numFmtId="0" fontId="12" fillId="3" borderId="108" xfId="0" applyFont="1" applyFill="1" applyBorder="1" applyAlignment="1" applyProtection="1">
      <alignment horizontal="center"/>
      <protection locked="0"/>
    </xf>
    <xf numFmtId="0" fontId="12" fillId="3" borderId="65" xfId="0" applyFont="1" applyFill="1" applyBorder="1" applyAlignment="1" applyProtection="1">
      <alignment horizontal="center"/>
      <protection locked="0"/>
    </xf>
    <xf numFmtId="0" fontId="14" fillId="4" borderId="103" xfId="0" applyFont="1" applyFill="1" applyBorder="1" applyAlignment="1">
      <alignment horizontal="center" vertical="center" wrapText="1"/>
    </xf>
    <xf numFmtId="0" fontId="14" fillId="4" borderId="6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2" fillId="3" borderId="42" xfId="0" applyFont="1" applyFill="1" applyBorder="1" applyAlignment="1" applyProtection="1">
      <alignment horizontal="left" vertical="top" wrapText="1"/>
      <protection locked="0"/>
    </xf>
    <xf numFmtId="0" fontId="12" fillId="3" borderId="39" xfId="0" applyFont="1" applyFill="1" applyBorder="1" applyAlignment="1" applyProtection="1">
      <alignment horizontal="left" vertical="top" wrapText="1"/>
      <protection locked="0"/>
    </xf>
    <xf numFmtId="0" fontId="14" fillId="4" borderId="10" xfId="0" applyFont="1" applyFill="1" applyBorder="1" applyAlignment="1" applyProtection="1">
      <alignment horizontal="center" vertical="top" wrapText="1"/>
      <protection locked="0"/>
    </xf>
    <xf numFmtId="0" fontId="14" fillId="4" borderId="9" xfId="0" applyFont="1" applyFill="1" applyBorder="1" applyAlignment="1" applyProtection="1">
      <alignment horizontal="center" vertical="top" wrapText="1"/>
      <protection locked="0"/>
    </xf>
    <xf numFmtId="3" fontId="12" fillId="3" borderId="5" xfId="17" applyNumberFormat="1" applyFont="1" applyFill="1" applyBorder="1" applyAlignment="1" applyProtection="1">
      <alignment horizontal="center" vertical="top" wrapText="1"/>
      <protection locked="0"/>
    </xf>
    <xf numFmtId="3" fontId="12" fillId="3" borderId="14" xfId="17" applyNumberFormat="1" applyFont="1" applyFill="1" applyBorder="1" applyAlignment="1" applyProtection="1">
      <alignment horizontal="center" vertical="top" wrapText="1"/>
      <protection locked="0"/>
    </xf>
    <xf numFmtId="196" fontId="12" fillId="4" borderId="18" xfId="17" applyNumberFormat="1" applyFont="1" applyFill="1" applyBorder="1" applyAlignment="1" applyProtection="1">
      <alignment horizontal="center" vertical="top" wrapText="1"/>
      <protection/>
    </xf>
    <xf numFmtId="196" fontId="12" fillId="4" borderId="3" xfId="17" applyNumberFormat="1" applyFont="1" applyFill="1" applyBorder="1" applyAlignment="1" applyProtection="1">
      <alignment horizontal="center" vertical="top" wrapText="1"/>
      <protection/>
    </xf>
    <xf numFmtId="0" fontId="14" fillId="3" borderId="0" xfId="0" applyFont="1" applyFill="1" applyAlignment="1" quotePrefix="1">
      <alignment horizontal="left" vertical="center" wrapText="1"/>
    </xf>
    <xf numFmtId="0" fontId="12" fillId="3" borderId="0" xfId="0" applyFont="1" applyFill="1" applyAlignment="1">
      <alignment horizontal="left" vertical="center" wrapText="1"/>
    </xf>
    <xf numFmtId="0" fontId="14" fillId="4" borderId="12" xfId="0" applyFont="1" applyFill="1" applyBorder="1" applyAlignment="1">
      <alignment horizontal="left" vertical="top" wrapText="1"/>
    </xf>
    <xf numFmtId="0" fontId="12" fillId="3" borderId="5" xfId="0" applyFont="1" applyFill="1" applyBorder="1" applyAlignment="1" applyProtection="1">
      <alignment horizontal="left" vertical="top" wrapText="1"/>
      <protection locked="0"/>
    </xf>
    <xf numFmtId="0" fontId="12" fillId="3" borderId="14" xfId="0" applyFont="1" applyFill="1" applyBorder="1" applyAlignment="1" applyProtection="1">
      <alignment horizontal="left" vertical="top" wrapText="1"/>
      <protection locked="0"/>
    </xf>
    <xf numFmtId="0" fontId="14" fillId="4" borderId="58" xfId="0" applyFont="1" applyFill="1" applyBorder="1" applyAlignment="1" applyProtection="1">
      <alignment horizontal="left" vertical="top" wrapText="1"/>
      <protection locked="0"/>
    </xf>
    <xf numFmtId="0" fontId="14" fillId="4" borderId="109" xfId="0" applyFont="1" applyFill="1" applyBorder="1" applyAlignment="1" applyProtection="1">
      <alignment horizontal="left" vertical="top" wrapText="1"/>
      <protection locked="0"/>
    </xf>
    <xf numFmtId="0" fontId="14" fillId="4" borderId="110" xfId="0" applyFont="1" applyFill="1" applyBorder="1" applyAlignment="1" applyProtection="1">
      <alignment horizontal="left" vertical="top" wrapText="1"/>
      <protection locked="0"/>
    </xf>
    <xf numFmtId="0" fontId="12" fillId="3" borderId="4" xfId="0" applyFont="1" applyFill="1" applyBorder="1" applyAlignment="1" applyProtection="1">
      <alignment horizontal="center" vertical="top" wrapText="1"/>
      <protection locked="0"/>
    </xf>
    <xf numFmtId="0" fontId="12" fillId="3" borderId="13" xfId="0" applyFont="1" applyFill="1" applyBorder="1" applyAlignment="1" applyProtection="1">
      <alignment horizontal="center" vertical="top" wrapText="1"/>
      <protection locked="0"/>
    </xf>
    <xf numFmtId="0" fontId="12" fillId="3" borderId="56" xfId="0" applyFont="1" applyFill="1" applyBorder="1" applyAlignment="1" applyProtection="1">
      <alignment horizontal="center" vertical="top" wrapText="1"/>
      <protection locked="0"/>
    </xf>
    <xf numFmtId="0" fontId="14" fillId="3" borderId="0" xfId="0" applyFont="1" applyFill="1" applyBorder="1" applyAlignment="1" quotePrefix="1">
      <alignment horizontal="left" vertical="center" wrapText="1"/>
    </xf>
    <xf numFmtId="0" fontId="12" fillId="3" borderId="0" xfId="0" applyFont="1" applyFill="1" applyBorder="1" applyAlignment="1">
      <alignment horizontal="left" vertical="center" wrapText="1"/>
    </xf>
    <xf numFmtId="0" fontId="12" fillId="3" borderId="41" xfId="0" applyFont="1" applyFill="1" applyBorder="1" applyAlignment="1">
      <alignment horizontal="center"/>
    </xf>
    <xf numFmtId="0" fontId="14" fillId="4" borderId="18" xfId="0" applyFont="1" applyFill="1" applyBorder="1" applyAlignment="1" applyProtection="1">
      <alignment horizontal="left" vertical="top" wrapText="1"/>
      <protection/>
    </xf>
    <xf numFmtId="0" fontId="14" fillId="4" borderId="59" xfId="0" applyFont="1" applyFill="1" applyBorder="1" applyAlignment="1" applyProtection="1">
      <alignment horizontal="left" vertical="top" wrapText="1"/>
      <protection/>
    </xf>
    <xf numFmtId="0" fontId="14" fillId="4" borderId="3" xfId="0" applyFont="1" applyFill="1" applyBorder="1" applyAlignment="1" applyProtection="1">
      <alignment horizontal="left" vertical="top" wrapText="1"/>
      <protection/>
    </xf>
    <xf numFmtId="0" fontId="14" fillId="4" borderId="15" xfId="0" applyFont="1" applyFill="1" applyBorder="1" applyAlignment="1">
      <alignment horizontal="left" vertical="top" wrapText="1"/>
    </xf>
    <xf numFmtId="0" fontId="14" fillId="4" borderId="10" xfId="0" applyFont="1" applyFill="1" applyBorder="1" applyAlignment="1" quotePrefix="1">
      <alignment horizontal="center" vertical="center" wrapText="1"/>
    </xf>
    <xf numFmtId="0" fontId="11" fillId="3" borderId="18" xfId="0" applyFont="1" applyFill="1" applyBorder="1" applyAlignment="1">
      <alignment horizontal="center"/>
    </xf>
    <xf numFmtId="0" fontId="11" fillId="3" borderId="59" xfId="0" applyFont="1" applyFill="1" applyBorder="1" applyAlignment="1">
      <alignment horizontal="center"/>
    </xf>
    <xf numFmtId="0" fontId="11" fillId="3" borderId="3" xfId="0" applyFont="1" applyFill="1" applyBorder="1" applyAlignment="1">
      <alignment horizontal="center"/>
    </xf>
    <xf numFmtId="0" fontId="12" fillId="4" borderId="18" xfId="0" applyFont="1" applyFill="1" applyBorder="1" applyAlignment="1" applyProtection="1">
      <alignment horizontal="center" vertical="top" wrapText="1"/>
      <protection/>
    </xf>
    <xf numFmtId="0" fontId="12" fillId="4" borderId="59" xfId="0" applyFont="1" applyFill="1" applyBorder="1" applyAlignment="1" applyProtection="1">
      <alignment horizontal="center" vertical="top" wrapText="1"/>
      <protection/>
    </xf>
    <xf numFmtId="0" fontId="12" fillId="4" borderId="3" xfId="0" applyFont="1" applyFill="1" applyBorder="1" applyAlignment="1" applyProtection="1">
      <alignment horizontal="center" vertical="top" wrapText="1"/>
      <protection/>
    </xf>
    <xf numFmtId="3" fontId="12" fillId="3" borderId="4" xfId="17" applyNumberFormat="1" applyFont="1" applyFill="1" applyBorder="1" applyAlignment="1" applyProtection="1">
      <alignment horizontal="center" vertical="top" wrapText="1"/>
      <protection locked="0"/>
    </xf>
    <xf numFmtId="3" fontId="12" fillId="3" borderId="13" xfId="17" applyNumberFormat="1" applyFont="1" applyFill="1" applyBorder="1" applyAlignment="1" applyProtection="1">
      <alignment horizontal="center" vertical="top" wrapText="1"/>
      <protection locked="0"/>
    </xf>
    <xf numFmtId="0" fontId="12" fillId="3" borderId="18" xfId="0" applyFont="1" applyFill="1" applyBorder="1" applyAlignment="1" applyProtection="1">
      <alignment horizontal="center"/>
      <protection locked="0"/>
    </xf>
    <xf numFmtId="0" fontId="12" fillId="3" borderId="59"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4" fillId="4" borderId="3" xfId="0" applyFont="1" applyFill="1" applyBorder="1" applyAlignment="1" quotePrefix="1">
      <alignment horizontal="left" vertical="top" wrapText="1"/>
    </xf>
    <xf numFmtId="0" fontId="12" fillId="3" borderId="18" xfId="0" applyFont="1" applyFill="1" applyBorder="1" applyAlignment="1">
      <alignment horizontal="center"/>
    </xf>
    <xf numFmtId="0" fontId="12" fillId="3" borderId="59"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pplyProtection="1">
      <alignment horizontal="center"/>
      <protection locked="0"/>
    </xf>
    <xf numFmtId="0" fontId="12" fillId="3" borderId="13" xfId="0" applyFont="1" applyFill="1" applyBorder="1" applyAlignment="1" applyProtection="1">
      <alignment horizontal="center"/>
      <protection locked="0"/>
    </xf>
    <xf numFmtId="196" fontId="12" fillId="0" borderId="18" xfId="0" applyNumberFormat="1" applyFont="1" applyFill="1" applyBorder="1" applyAlignment="1" applyProtection="1">
      <alignment horizontal="center" vertical="center"/>
      <protection locked="0"/>
    </xf>
    <xf numFmtId="196" fontId="12" fillId="0" borderId="3" xfId="0" applyNumberFormat="1" applyFont="1" applyFill="1" applyBorder="1" applyAlignment="1" applyProtection="1">
      <alignment horizontal="center" vertical="center"/>
      <protection locked="0"/>
    </xf>
    <xf numFmtId="0" fontId="14" fillId="4" borderId="111" xfId="0" applyFont="1" applyFill="1" applyBorder="1" applyAlignment="1">
      <alignment horizontal="left" vertical="top" wrapText="1"/>
    </xf>
    <xf numFmtId="0" fontId="14" fillId="4" borderId="4" xfId="0" applyFont="1" applyFill="1" applyBorder="1" applyAlignment="1" applyProtection="1">
      <alignment horizontal="left" vertical="top" wrapText="1"/>
      <protection locked="0"/>
    </xf>
    <xf numFmtId="0" fontId="14" fillId="4" borderId="21" xfId="0"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top" wrapText="1"/>
      <protection locked="0"/>
    </xf>
    <xf numFmtId="0" fontId="14" fillId="4" borderId="22" xfId="0" applyFont="1" applyFill="1" applyBorder="1" applyAlignment="1" applyProtection="1">
      <alignment horizontal="left" vertical="top" wrapText="1"/>
      <protection locked="0"/>
    </xf>
    <xf numFmtId="197" fontId="12" fillId="0" borderId="66" xfId="21" applyNumberFormat="1" applyFont="1" applyFill="1" applyBorder="1" applyAlignment="1" applyProtection="1">
      <alignment horizontal="center" vertical="top" wrapText="1"/>
      <protection locked="0"/>
    </xf>
    <xf numFmtId="197" fontId="12" fillId="0" borderId="13" xfId="21" applyNumberFormat="1" applyFont="1" applyFill="1" applyBorder="1" applyAlignment="1" applyProtection="1">
      <alignment horizontal="center" vertical="top" wrapText="1"/>
      <protection locked="0"/>
    </xf>
    <xf numFmtId="0" fontId="14" fillId="4" borderId="42" xfId="0" applyFont="1" applyFill="1" applyBorder="1" applyAlignment="1" applyProtection="1">
      <alignment horizontal="left" vertical="top" wrapText="1"/>
      <protection locked="0"/>
    </xf>
    <xf numFmtId="0" fontId="14" fillId="4" borderId="27" xfId="0"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1</xdr:col>
      <xdr:colOff>0</xdr:colOff>
      <xdr:row>34</xdr:row>
      <xdr:rowOff>0</xdr:rowOff>
    </xdr:to>
    <xdr:sp>
      <xdr:nvSpPr>
        <xdr:cNvPr id="1" name="Text 8"/>
        <xdr:cNvSpPr txBox="1">
          <a:spLocks noChangeArrowheads="1"/>
        </xdr:cNvSpPr>
      </xdr:nvSpPr>
      <xdr:spPr>
        <a:xfrm>
          <a:off x="400050" y="2809875"/>
          <a:ext cx="0" cy="0"/>
        </a:xfrm>
        <a:prstGeom prst="rect">
          <a:avLst/>
        </a:prstGeom>
        <a:noFill/>
        <a:ln w="1" cmpd="sng">
          <a:noFill/>
        </a:ln>
      </xdr:spPr>
      <xdr:txBody>
        <a:bodyPr vertOverflow="clip" wrap="square" anchor="ctr" vert="vert270"/>
        <a:p>
          <a:pPr algn="ctr">
            <a:defRPr/>
          </a:pPr>
          <a:r>
            <a:rPr lang="en-US" cap="none" sz="800" b="1" i="0" u="none" baseline="0">
              <a:solidFill>
                <a:srgbClr val="000000"/>
              </a:solidFill>
              <a:latin typeface="Arial"/>
              <a:ea typeface="Arial"/>
              <a:cs typeface="Arial"/>
            </a:rPr>
            <a:t>Work Trips</a:t>
          </a:r>
        </a:p>
      </xdr:txBody>
    </xdr:sp>
    <xdr:clientData/>
  </xdr:twoCellAnchor>
  <xdr:twoCellAnchor>
    <xdr:from>
      <xdr:col>1</xdr:col>
      <xdr:colOff>0</xdr:colOff>
      <xdr:row>34</xdr:row>
      <xdr:rowOff>0</xdr:rowOff>
    </xdr:from>
    <xdr:to>
      <xdr:col>1</xdr:col>
      <xdr:colOff>0</xdr:colOff>
      <xdr:row>34</xdr:row>
      <xdr:rowOff>0</xdr:rowOff>
    </xdr:to>
    <xdr:sp>
      <xdr:nvSpPr>
        <xdr:cNvPr id="2" name="Text 9"/>
        <xdr:cNvSpPr txBox="1">
          <a:spLocks noChangeArrowheads="1"/>
        </xdr:cNvSpPr>
      </xdr:nvSpPr>
      <xdr:spPr>
        <a:xfrm>
          <a:off x="400050" y="2809875"/>
          <a:ext cx="0" cy="0"/>
        </a:xfrm>
        <a:prstGeom prst="rect">
          <a:avLst/>
        </a:prstGeom>
        <a:noFill/>
        <a:ln w="1" cmpd="sng">
          <a:noFill/>
        </a:ln>
      </xdr:spPr>
      <xdr:txBody>
        <a:bodyPr vertOverflow="clip" wrap="square" anchor="ctr" vert="vert270"/>
        <a:p>
          <a:pPr algn="ctr">
            <a:defRPr/>
          </a:pPr>
          <a:r>
            <a:rPr lang="en-US" cap="none" sz="800" b="1" i="0" u="none" baseline="0">
              <a:solidFill>
                <a:srgbClr val="000000"/>
              </a:solidFill>
              <a:latin typeface="Arial"/>
              <a:ea typeface="Arial"/>
              <a:cs typeface="Arial"/>
            </a:rPr>
            <a:t>Non-Work Trips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97"/>
  <sheetViews>
    <sheetView showGridLines="0" tabSelected="1" workbookViewId="0" topLeftCell="A1">
      <selection activeCell="B2" sqref="B2:D2"/>
    </sheetView>
  </sheetViews>
  <sheetFormatPr defaultColWidth="9.33203125" defaultRowHeight="11.25"/>
  <cols>
    <col min="1" max="1" width="26.83203125" style="21" customWidth="1"/>
    <col min="2" max="2" width="43.16015625" style="21" customWidth="1"/>
    <col min="3" max="4" width="30.16015625" style="21" customWidth="1"/>
    <col min="5" max="16384" width="9.33203125" style="14" customWidth="1"/>
  </cols>
  <sheetData>
    <row r="1" spans="1:4" ht="20.25" customHeight="1" thickBot="1">
      <c r="A1" s="328" t="s">
        <v>7</v>
      </c>
      <c r="B1" s="329"/>
      <c r="C1" s="329"/>
      <c r="D1" s="330"/>
    </row>
    <row r="2" spans="1:4" s="3" customFormat="1" ht="16.5" thickBot="1">
      <c r="A2" s="22" t="s">
        <v>8</v>
      </c>
      <c r="B2" s="334"/>
      <c r="C2" s="335"/>
      <c r="D2" s="336"/>
    </row>
    <row r="3" spans="1:4" s="15" customFormat="1" ht="13.5" thickBot="1">
      <c r="A3" s="331" t="s">
        <v>9</v>
      </c>
      <c r="B3" s="332"/>
      <c r="C3" s="332"/>
      <c r="D3" s="333"/>
    </row>
    <row r="4" spans="1:4" s="15" customFormat="1" ht="12.75">
      <c r="A4" s="321" t="s">
        <v>10</v>
      </c>
      <c r="B4" s="16" t="s">
        <v>11</v>
      </c>
      <c r="C4" s="337"/>
      <c r="D4" s="303"/>
    </row>
    <row r="5" spans="1:4" s="15" customFormat="1" ht="12.75">
      <c r="A5" s="322"/>
      <c r="B5" s="17" t="s">
        <v>12</v>
      </c>
      <c r="C5" s="319"/>
      <c r="D5" s="320"/>
    </row>
    <row r="6" spans="1:4" s="15" customFormat="1" ht="12.75">
      <c r="A6" s="322"/>
      <c r="B6" s="17" t="s">
        <v>13</v>
      </c>
      <c r="C6" s="319"/>
      <c r="D6" s="320"/>
    </row>
    <row r="7" spans="1:4" s="15" customFormat="1" ht="12.75">
      <c r="A7" s="322"/>
      <c r="B7" s="17" t="s">
        <v>14</v>
      </c>
      <c r="C7" s="319"/>
      <c r="D7" s="320"/>
    </row>
    <row r="8" spans="1:4" s="15" customFormat="1" ht="12.75">
      <c r="A8" s="322"/>
      <c r="B8" s="18" t="s">
        <v>15</v>
      </c>
      <c r="C8" s="319"/>
      <c r="D8" s="320"/>
    </row>
    <row r="9" spans="1:4" s="15" customFormat="1" ht="13.5" thickBot="1">
      <c r="A9" s="323"/>
      <c r="B9" s="19" t="s">
        <v>16</v>
      </c>
      <c r="C9" s="326"/>
      <c r="D9" s="327"/>
    </row>
    <row r="10" spans="1:4" s="15" customFormat="1" ht="12.75">
      <c r="A10" s="321" t="s">
        <v>80</v>
      </c>
      <c r="B10" s="20" t="s">
        <v>11</v>
      </c>
      <c r="C10" s="324"/>
      <c r="D10" s="325"/>
    </row>
    <row r="11" spans="1:4" s="15" customFormat="1" ht="12.75">
      <c r="A11" s="322"/>
      <c r="B11" s="18" t="s">
        <v>12</v>
      </c>
      <c r="C11" s="319"/>
      <c r="D11" s="320"/>
    </row>
    <row r="12" spans="1:4" s="15" customFormat="1" ht="12.75">
      <c r="A12" s="322"/>
      <c r="B12" s="18" t="s">
        <v>13</v>
      </c>
      <c r="C12" s="319"/>
      <c r="D12" s="320"/>
    </row>
    <row r="13" spans="1:4" s="15" customFormat="1" ht="12.75">
      <c r="A13" s="322"/>
      <c r="B13" s="18" t="s">
        <v>14</v>
      </c>
      <c r="C13" s="319"/>
      <c r="D13" s="320"/>
    </row>
    <row r="14" spans="1:4" s="15" customFormat="1" ht="12.75">
      <c r="A14" s="322"/>
      <c r="B14" s="18" t="s">
        <v>15</v>
      </c>
      <c r="C14" s="319"/>
      <c r="D14" s="320"/>
    </row>
    <row r="15" spans="1:4" s="15" customFormat="1" ht="13.5" thickBot="1">
      <c r="A15" s="323"/>
      <c r="B15" s="19" t="s">
        <v>16</v>
      </c>
      <c r="C15" s="326"/>
      <c r="D15" s="327"/>
    </row>
    <row r="16" spans="1:4" s="15" customFormat="1" ht="12.75">
      <c r="A16" s="321" t="s">
        <v>17</v>
      </c>
      <c r="B16" s="20" t="s">
        <v>11</v>
      </c>
      <c r="C16" s="324"/>
      <c r="D16" s="325"/>
    </row>
    <row r="17" spans="1:4" s="15" customFormat="1" ht="12.75">
      <c r="A17" s="322"/>
      <c r="B17" s="18" t="s">
        <v>12</v>
      </c>
      <c r="C17" s="319"/>
      <c r="D17" s="320"/>
    </row>
    <row r="18" spans="1:4" s="15" customFormat="1" ht="12.75">
      <c r="A18" s="322"/>
      <c r="B18" s="18" t="s">
        <v>13</v>
      </c>
      <c r="C18" s="319"/>
      <c r="D18" s="320"/>
    </row>
    <row r="19" spans="1:4" s="15" customFormat="1" ht="12.75">
      <c r="A19" s="322"/>
      <c r="B19" s="18" t="s">
        <v>14</v>
      </c>
      <c r="C19" s="319"/>
      <c r="D19" s="320"/>
    </row>
    <row r="20" spans="1:4" s="15" customFormat="1" ht="12.75">
      <c r="A20" s="322"/>
      <c r="B20" s="18" t="s">
        <v>15</v>
      </c>
      <c r="C20" s="319"/>
      <c r="D20" s="320"/>
    </row>
    <row r="21" spans="1:4" s="15" customFormat="1" ht="13.5" thickBot="1">
      <c r="A21" s="323"/>
      <c r="B21" s="19" t="s">
        <v>16</v>
      </c>
      <c r="C21" s="326"/>
      <c r="D21" s="327"/>
    </row>
    <row r="22" spans="1:4" s="15" customFormat="1" ht="12.75">
      <c r="A22" s="321" t="s">
        <v>18</v>
      </c>
      <c r="B22" s="20" t="s">
        <v>11</v>
      </c>
      <c r="C22" s="324"/>
      <c r="D22" s="325"/>
    </row>
    <row r="23" spans="1:4" s="15" customFormat="1" ht="12.75">
      <c r="A23" s="322"/>
      <c r="B23" s="18" t="s">
        <v>12</v>
      </c>
      <c r="C23" s="319"/>
      <c r="D23" s="320"/>
    </row>
    <row r="24" spans="1:4" s="15" customFormat="1" ht="12.75">
      <c r="A24" s="322"/>
      <c r="B24" s="18" t="s">
        <v>13</v>
      </c>
      <c r="C24" s="319"/>
      <c r="D24" s="320"/>
    </row>
    <row r="25" spans="1:4" s="15" customFormat="1" ht="12.75">
      <c r="A25" s="322"/>
      <c r="B25" s="18" t="s">
        <v>14</v>
      </c>
      <c r="C25" s="319"/>
      <c r="D25" s="320"/>
    </row>
    <row r="26" spans="1:4" s="15" customFormat="1" ht="12.75">
      <c r="A26" s="322"/>
      <c r="B26" s="18" t="s">
        <v>15</v>
      </c>
      <c r="C26" s="319"/>
      <c r="D26" s="320"/>
    </row>
    <row r="27" spans="1:4" s="15" customFormat="1" ht="13.5" thickBot="1">
      <c r="A27" s="323"/>
      <c r="B27" s="19" t="s">
        <v>16</v>
      </c>
      <c r="C27" s="326"/>
      <c r="D27" s="327"/>
    </row>
    <row r="28" spans="1:4" s="15" customFormat="1" ht="12.75">
      <c r="A28" s="321" t="s">
        <v>19</v>
      </c>
      <c r="B28" s="20" t="s">
        <v>11</v>
      </c>
      <c r="C28" s="324"/>
      <c r="D28" s="325"/>
    </row>
    <row r="29" spans="1:4" s="15" customFormat="1" ht="12.75">
      <c r="A29" s="322"/>
      <c r="B29" s="18" t="s">
        <v>12</v>
      </c>
      <c r="C29" s="319"/>
      <c r="D29" s="320"/>
    </row>
    <row r="30" spans="1:4" s="15" customFormat="1" ht="12.75">
      <c r="A30" s="322"/>
      <c r="B30" s="18" t="s">
        <v>13</v>
      </c>
      <c r="C30" s="319"/>
      <c r="D30" s="320"/>
    </row>
    <row r="31" spans="1:4" s="15" customFormat="1" ht="12.75">
      <c r="A31" s="322"/>
      <c r="B31" s="18" t="s">
        <v>14</v>
      </c>
      <c r="C31" s="319"/>
      <c r="D31" s="320"/>
    </row>
    <row r="32" spans="1:4" s="15" customFormat="1" ht="12.75">
      <c r="A32" s="322"/>
      <c r="B32" s="18" t="s">
        <v>15</v>
      </c>
      <c r="C32" s="319"/>
      <c r="D32" s="320"/>
    </row>
    <row r="33" spans="1:4" s="15" customFormat="1" ht="13.5" thickBot="1">
      <c r="A33" s="323"/>
      <c r="B33" s="19" t="s">
        <v>16</v>
      </c>
      <c r="C33" s="326"/>
      <c r="D33" s="327"/>
    </row>
    <row r="34" spans="1:4" s="15" customFormat="1" ht="12.75">
      <c r="A34" s="321" t="s">
        <v>19</v>
      </c>
      <c r="B34" s="20" t="s">
        <v>11</v>
      </c>
      <c r="C34" s="324"/>
      <c r="D34" s="325"/>
    </row>
    <row r="35" spans="1:4" s="15" customFormat="1" ht="12.75">
      <c r="A35" s="322"/>
      <c r="B35" s="18" t="s">
        <v>12</v>
      </c>
      <c r="C35" s="319"/>
      <c r="D35" s="320"/>
    </row>
    <row r="36" spans="1:4" s="15" customFormat="1" ht="12.75">
      <c r="A36" s="322"/>
      <c r="B36" s="18" t="s">
        <v>13</v>
      </c>
      <c r="C36" s="319"/>
      <c r="D36" s="320"/>
    </row>
    <row r="37" spans="1:4" s="15" customFormat="1" ht="12.75">
      <c r="A37" s="322"/>
      <c r="B37" s="18" t="s">
        <v>14</v>
      </c>
      <c r="C37" s="319"/>
      <c r="D37" s="320"/>
    </row>
    <row r="38" spans="1:4" s="15" customFormat="1" ht="12.75">
      <c r="A38" s="322"/>
      <c r="B38" s="18" t="s">
        <v>15</v>
      </c>
      <c r="C38" s="319"/>
      <c r="D38" s="320"/>
    </row>
    <row r="39" spans="1:4" s="15" customFormat="1" ht="13.5" thickBot="1">
      <c r="A39" s="323"/>
      <c r="B39" s="19" t="s">
        <v>16</v>
      </c>
      <c r="C39" s="326"/>
      <c r="D39" s="327"/>
    </row>
    <row r="40" spans="1:4" s="15" customFormat="1" ht="12.75">
      <c r="A40" s="321" t="s">
        <v>19</v>
      </c>
      <c r="B40" s="20" t="s">
        <v>11</v>
      </c>
      <c r="C40" s="324"/>
      <c r="D40" s="325"/>
    </row>
    <row r="41" spans="1:4" s="15" customFormat="1" ht="12.75">
      <c r="A41" s="322"/>
      <c r="B41" s="18" t="s">
        <v>12</v>
      </c>
      <c r="C41" s="319"/>
      <c r="D41" s="320"/>
    </row>
    <row r="42" spans="1:4" s="15" customFormat="1" ht="12.75">
      <c r="A42" s="322"/>
      <c r="B42" s="18" t="s">
        <v>13</v>
      </c>
      <c r="C42" s="319"/>
      <c r="D42" s="320"/>
    </row>
    <row r="43" spans="1:4" s="15" customFormat="1" ht="12.75">
      <c r="A43" s="322"/>
      <c r="B43" s="18" t="s">
        <v>14</v>
      </c>
      <c r="C43" s="319"/>
      <c r="D43" s="320"/>
    </row>
    <row r="44" spans="1:4" s="15" customFormat="1" ht="12.75">
      <c r="A44" s="322"/>
      <c r="B44" s="18" t="s">
        <v>15</v>
      </c>
      <c r="C44" s="319"/>
      <c r="D44" s="320"/>
    </row>
    <row r="45" spans="1:4" s="15" customFormat="1" ht="13.5" thickBot="1">
      <c r="A45" s="323"/>
      <c r="B45" s="19" t="s">
        <v>16</v>
      </c>
      <c r="C45" s="326"/>
      <c r="D45" s="327"/>
    </row>
    <row r="46" s="21" customFormat="1" ht="15.75" thickBot="1">
      <c r="A46" s="6"/>
    </row>
    <row r="47" spans="1:4" ht="18.75" thickBot="1">
      <c r="A47" s="328" t="s">
        <v>20</v>
      </c>
      <c r="B47" s="329"/>
      <c r="C47" s="329"/>
      <c r="D47" s="330"/>
    </row>
    <row r="48" spans="1:4" ht="13.5" thickBot="1">
      <c r="A48" s="316" t="s">
        <v>21</v>
      </c>
      <c r="B48" s="36" t="s">
        <v>22</v>
      </c>
      <c r="C48" s="304"/>
      <c r="D48" s="305"/>
    </row>
    <row r="49" spans="1:4" ht="13.5" thickBot="1">
      <c r="A49" s="317"/>
      <c r="B49" s="37" t="s">
        <v>23</v>
      </c>
      <c r="C49" s="304"/>
      <c r="D49" s="305"/>
    </row>
    <row r="50" spans="1:4" ht="13.5" thickBot="1">
      <c r="A50" s="317"/>
      <c r="B50" s="37" t="s">
        <v>24</v>
      </c>
      <c r="C50" s="304"/>
      <c r="D50" s="305"/>
    </row>
    <row r="51" spans="1:4" ht="12.75">
      <c r="A51" s="317"/>
      <c r="B51" s="321" t="s">
        <v>148</v>
      </c>
      <c r="C51" s="306"/>
      <c r="D51" s="300"/>
    </row>
    <row r="52" spans="1:4" ht="12.75">
      <c r="A52" s="317"/>
      <c r="B52" s="322"/>
      <c r="C52" s="319"/>
      <c r="D52" s="320"/>
    </row>
    <row r="53" spans="1:4" ht="12.75">
      <c r="A53" s="317"/>
      <c r="B53" s="322"/>
      <c r="C53" s="319"/>
      <c r="D53" s="320"/>
    </row>
    <row r="54" spans="1:4" ht="12.75">
      <c r="A54" s="317"/>
      <c r="B54" s="322"/>
      <c r="C54" s="319"/>
      <c r="D54" s="320"/>
    </row>
    <row r="55" spans="1:4" ht="12.75">
      <c r="A55" s="317"/>
      <c r="B55" s="322"/>
      <c r="C55" s="319"/>
      <c r="D55" s="320"/>
    </row>
    <row r="56" spans="1:4" ht="12.75">
      <c r="A56" s="317"/>
      <c r="B56" s="322"/>
      <c r="C56" s="319"/>
      <c r="D56" s="320"/>
    </row>
    <row r="57" spans="1:4" ht="12.75">
      <c r="A57" s="317"/>
      <c r="B57" s="322"/>
      <c r="C57" s="319"/>
      <c r="D57" s="320"/>
    </row>
    <row r="58" spans="1:4" ht="12.75">
      <c r="A58" s="317"/>
      <c r="B58" s="322"/>
      <c r="C58" s="319"/>
      <c r="D58" s="320"/>
    </row>
    <row r="59" spans="1:4" ht="12.75">
      <c r="A59" s="317"/>
      <c r="B59" s="322"/>
      <c r="C59" s="319"/>
      <c r="D59" s="320"/>
    </row>
    <row r="60" spans="1:4" ht="12.75">
      <c r="A60" s="317"/>
      <c r="B60" s="322"/>
      <c r="C60" s="319"/>
      <c r="D60" s="320"/>
    </row>
    <row r="61" spans="1:4" ht="12.75">
      <c r="A61" s="317"/>
      <c r="B61" s="322"/>
      <c r="C61" s="319"/>
      <c r="D61" s="320"/>
    </row>
    <row r="62" spans="1:4" ht="12.75">
      <c r="A62" s="317"/>
      <c r="B62" s="322"/>
      <c r="C62" s="319"/>
      <c r="D62" s="320"/>
    </row>
    <row r="63" spans="1:4" ht="12.75">
      <c r="A63" s="317"/>
      <c r="B63" s="322"/>
      <c r="C63" s="319"/>
      <c r="D63" s="320"/>
    </row>
    <row r="64" spans="1:4" ht="12.75">
      <c r="A64" s="317"/>
      <c r="B64" s="322"/>
      <c r="C64" s="319"/>
      <c r="D64" s="320"/>
    </row>
    <row r="65" spans="1:4" ht="12.75">
      <c r="A65" s="317"/>
      <c r="B65" s="322"/>
      <c r="C65" s="319"/>
      <c r="D65" s="320"/>
    </row>
    <row r="66" spans="1:4" ht="12.75">
      <c r="A66" s="317"/>
      <c r="B66" s="322"/>
      <c r="C66" s="319"/>
      <c r="D66" s="320"/>
    </row>
    <row r="67" spans="1:4" ht="12.75">
      <c r="A67" s="317"/>
      <c r="B67" s="322"/>
      <c r="C67" s="319"/>
      <c r="D67" s="320"/>
    </row>
    <row r="68" spans="1:4" ht="12.75">
      <c r="A68" s="317"/>
      <c r="B68" s="322"/>
      <c r="C68" s="319"/>
      <c r="D68" s="320"/>
    </row>
    <row r="69" spans="1:4" ht="12.75">
      <c r="A69" s="317"/>
      <c r="B69" s="322"/>
      <c r="C69" s="319"/>
      <c r="D69" s="320"/>
    </row>
    <row r="70" spans="1:4" ht="13.5" thickBot="1">
      <c r="A70" s="317"/>
      <c r="B70" s="323"/>
      <c r="C70" s="352"/>
      <c r="D70" s="353"/>
    </row>
    <row r="71" spans="1:4" ht="12.75">
      <c r="A71" s="317"/>
      <c r="B71" s="321" t="s">
        <v>25</v>
      </c>
      <c r="C71" s="306"/>
      <c r="D71" s="300"/>
    </row>
    <row r="72" spans="1:4" ht="12.75">
      <c r="A72" s="317"/>
      <c r="B72" s="322"/>
      <c r="C72" s="319"/>
      <c r="D72" s="320"/>
    </row>
    <row r="73" spans="1:4" ht="12.75">
      <c r="A73" s="317"/>
      <c r="B73" s="322"/>
      <c r="C73" s="319"/>
      <c r="D73" s="320"/>
    </row>
    <row r="74" spans="1:4" ht="12.75">
      <c r="A74" s="317"/>
      <c r="B74" s="322"/>
      <c r="C74" s="319"/>
      <c r="D74" s="320"/>
    </row>
    <row r="75" spans="1:4" ht="12.75">
      <c r="A75" s="317"/>
      <c r="B75" s="322"/>
      <c r="C75" s="319"/>
      <c r="D75" s="320"/>
    </row>
    <row r="76" spans="1:4" ht="12.75">
      <c r="A76" s="317"/>
      <c r="B76" s="322"/>
      <c r="C76" s="319"/>
      <c r="D76" s="320"/>
    </row>
    <row r="77" spans="1:4" ht="12.75">
      <c r="A77" s="317"/>
      <c r="B77" s="322"/>
      <c r="C77" s="319"/>
      <c r="D77" s="320"/>
    </row>
    <row r="78" spans="1:4" ht="12.75">
      <c r="A78" s="317"/>
      <c r="B78" s="322"/>
      <c r="C78" s="319"/>
      <c r="D78" s="320"/>
    </row>
    <row r="79" spans="1:4" ht="12.75">
      <c r="A79" s="317"/>
      <c r="B79" s="322"/>
      <c r="C79" s="319"/>
      <c r="D79" s="320"/>
    </row>
    <row r="80" spans="1:4" ht="12.75">
      <c r="A80" s="317"/>
      <c r="B80" s="322"/>
      <c r="C80" s="319"/>
      <c r="D80" s="320"/>
    </row>
    <row r="81" spans="1:4" ht="13.5" thickBot="1">
      <c r="A81" s="317"/>
      <c r="B81" s="323"/>
      <c r="C81" s="352"/>
      <c r="D81" s="353"/>
    </row>
    <row r="82" spans="1:4" ht="13.5" thickBot="1">
      <c r="A82" s="318"/>
      <c r="B82" s="37" t="s">
        <v>26</v>
      </c>
      <c r="C82" s="304"/>
      <c r="D82" s="305"/>
    </row>
    <row r="83" spans="1:4" ht="13.5" thickBot="1">
      <c r="A83" s="345" t="s">
        <v>81</v>
      </c>
      <c r="B83" s="37" t="s">
        <v>27</v>
      </c>
      <c r="C83" s="304"/>
      <c r="D83" s="305"/>
    </row>
    <row r="84" spans="1:4" ht="13.5" thickBot="1">
      <c r="A84" s="346"/>
      <c r="B84" s="37" t="s">
        <v>28</v>
      </c>
      <c r="C84" s="304"/>
      <c r="D84" s="305"/>
    </row>
    <row r="85" spans="1:4" ht="13.5" thickBot="1">
      <c r="A85" s="346"/>
      <c r="B85" s="37" t="s">
        <v>29</v>
      </c>
      <c r="C85" s="304"/>
      <c r="D85" s="305"/>
    </row>
    <row r="86" spans="1:4" ht="13.5" thickBot="1">
      <c r="A86" s="346"/>
      <c r="B86" s="37" t="s">
        <v>30</v>
      </c>
      <c r="C86" s="304"/>
      <c r="D86" s="305"/>
    </row>
    <row r="87" spans="1:4" ht="13.5" thickBot="1">
      <c r="A87" s="347"/>
      <c r="B87" s="37" t="s">
        <v>31</v>
      </c>
      <c r="C87" s="304"/>
      <c r="D87" s="305"/>
    </row>
    <row r="88" spans="1:4" ht="26.25" thickBot="1">
      <c r="A88" s="316" t="s">
        <v>218</v>
      </c>
      <c r="B88" s="37" t="s">
        <v>32</v>
      </c>
      <c r="C88" s="304"/>
      <c r="D88" s="305"/>
    </row>
    <row r="89" spans="1:4" ht="26.25" thickBot="1">
      <c r="A89" s="318"/>
      <c r="B89" s="37" t="s">
        <v>33</v>
      </c>
      <c r="C89" s="304"/>
      <c r="D89" s="305"/>
    </row>
    <row r="90" s="21" customFormat="1" ht="15.75" thickBot="1">
      <c r="A90" s="6"/>
    </row>
    <row r="91" spans="1:4" ht="21.75" customHeight="1" thickBot="1">
      <c r="A91" s="328" t="s">
        <v>34</v>
      </c>
      <c r="B91" s="329"/>
      <c r="C91" s="329"/>
      <c r="D91" s="330"/>
    </row>
    <row r="92" spans="1:4" s="15" customFormat="1" ht="13.5" thickBot="1">
      <c r="A92" s="316" t="s">
        <v>35</v>
      </c>
      <c r="B92" s="38" t="s">
        <v>36</v>
      </c>
      <c r="C92" s="331" t="s">
        <v>329</v>
      </c>
      <c r="D92" s="333"/>
    </row>
    <row r="93" spans="1:4" s="15" customFormat="1" ht="13.5" thickBot="1">
      <c r="A93" s="318"/>
      <c r="B93" s="39"/>
      <c r="C93" s="366"/>
      <c r="D93" s="367"/>
    </row>
    <row r="94" spans="1:4" s="15" customFormat="1" ht="13.5" thickBot="1">
      <c r="A94" s="316" t="s">
        <v>37</v>
      </c>
      <c r="B94" s="37" t="s">
        <v>330</v>
      </c>
      <c r="C94" s="301" t="str">
        <f>+'Finance SS and VSS'!B4</f>
        <v> </v>
      </c>
      <c r="D94" s="302"/>
    </row>
    <row r="95" spans="1:4" s="15" customFormat="1" ht="13.5" thickBot="1">
      <c r="A95" s="318"/>
      <c r="B95" s="37" t="s">
        <v>38</v>
      </c>
      <c r="C95" s="301">
        <f>+'Finance SS and VSS'!E4</f>
        <v>0</v>
      </c>
      <c r="D95" s="302"/>
    </row>
    <row r="96" spans="1:4" s="15" customFormat="1" ht="13.5" thickBot="1">
      <c r="A96" s="316" t="s">
        <v>39</v>
      </c>
      <c r="B96" s="40" t="s">
        <v>40</v>
      </c>
      <c r="C96" s="242"/>
      <c r="D96" s="243"/>
    </row>
    <row r="97" spans="1:4" s="15" customFormat="1" ht="12.75">
      <c r="A97" s="317"/>
      <c r="B97" s="42" t="s">
        <v>41</v>
      </c>
      <c r="C97" s="306"/>
      <c r="D97" s="300"/>
    </row>
    <row r="98" spans="1:4" s="15" customFormat="1" ht="12.75">
      <c r="A98" s="317"/>
      <c r="B98" s="42" t="s">
        <v>42</v>
      </c>
      <c r="C98" s="319"/>
      <c r="D98" s="320"/>
    </row>
    <row r="99" spans="1:4" s="15" customFormat="1" ht="12.75">
      <c r="A99" s="317"/>
      <c r="B99" s="42" t="s">
        <v>43</v>
      </c>
      <c r="C99" s="319"/>
      <c r="D99" s="320"/>
    </row>
    <row r="100" spans="1:4" s="15" customFormat="1" ht="13.5" thickBot="1">
      <c r="A100" s="317"/>
      <c r="B100" s="43" t="s">
        <v>44</v>
      </c>
      <c r="C100" s="326"/>
      <c r="D100" s="327"/>
    </row>
    <row r="101" spans="1:4" s="15" customFormat="1" ht="12.75">
      <c r="A101" s="317"/>
      <c r="B101" s="40" t="s">
        <v>45</v>
      </c>
      <c r="C101" s="244"/>
      <c r="D101" s="245"/>
    </row>
    <row r="102" spans="1:4" s="15" customFormat="1" ht="12.75">
      <c r="A102" s="317"/>
      <c r="B102" s="42" t="s">
        <v>46</v>
      </c>
      <c r="C102" s="319"/>
      <c r="D102" s="320"/>
    </row>
    <row r="103" spans="1:4" s="15" customFormat="1" ht="13.5" thickBot="1">
      <c r="A103" s="318"/>
      <c r="B103" s="43" t="s">
        <v>44</v>
      </c>
      <c r="C103" s="326"/>
      <c r="D103" s="327"/>
    </row>
    <row r="104" spans="1:4" s="15" customFormat="1" ht="13.5" thickBot="1">
      <c r="A104" s="292" t="s">
        <v>215</v>
      </c>
      <c r="B104" s="293"/>
      <c r="C104" s="260"/>
      <c r="D104" s="28"/>
    </row>
    <row r="105" spans="1:4" s="15" customFormat="1" ht="13.5" thickBot="1">
      <c r="A105" s="297" t="s">
        <v>300</v>
      </c>
      <c r="B105" s="298"/>
      <c r="C105" s="299"/>
      <c r="D105" s="296"/>
    </row>
    <row r="106" spans="1:4" s="15" customFormat="1" ht="13.5" thickBot="1">
      <c r="A106" s="345" t="s">
        <v>219</v>
      </c>
      <c r="B106" s="294" t="s">
        <v>48</v>
      </c>
      <c r="C106" s="295"/>
      <c r="D106" s="289"/>
    </row>
    <row r="107" spans="1:4" s="15" customFormat="1" ht="13.5" thickBot="1">
      <c r="A107" s="346"/>
      <c r="B107" s="290" t="s">
        <v>49</v>
      </c>
      <c r="C107" s="291"/>
      <c r="D107" s="286"/>
    </row>
    <row r="108" spans="1:4" s="15" customFormat="1" ht="12.75">
      <c r="A108" s="346"/>
      <c r="B108" s="287" t="s">
        <v>50</v>
      </c>
      <c r="C108" s="288"/>
      <c r="D108" s="29"/>
    </row>
    <row r="109" spans="1:4" s="15" customFormat="1" ht="12.75">
      <c r="A109" s="346"/>
      <c r="B109" s="283" t="s">
        <v>51</v>
      </c>
      <c r="C109" s="284"/>
      <c r="D109" s="30"/>
    </row>
    <row r="110" spans="1:4" s="15" customFormat="1" ht="12.75">
      <c r="A110" s="346"/>
      <c r="B110" s="283" t="s">
        <v>52</v>
      </c>
      <c r="C110" s="284"/>
      <c r="D110" s="30"/>
    </row>
    <row r="111" spans="1:4" s="15" customFormat="1" ht="12.75">
      <c r="A111" s="346"/>
      <c r="B111" s="283" t="s">
        <v>53</v>
      </c>
      <c r="C111" s="284"/>
      <c r="D111" s="269"/>
    </row>
    <row r="112" spans="1:4" s="15" customFormat="1" ht="12.75">
      <c r="A112" s="346"/>
      <c r="B112" s="283" t="s">
        <v>54</v>
      </c>
      <c r="C112" s="284"/>
      <c r="D112" s="30"/>
    </row>
    <row r="113" spans="1:4" s="15" customFormat="1" ht="12.75">
      <c r="A113" s="346"/>
      <c r="B113" s="283" t="s">
        <v>55</v>
      </c>
      <c r="C113" s="284"/>
      <c r="D113" s="30"/>
    </row>
    <row r="114" spans="1:4" s="15" customFormat="1" ht="12.75">
      <c r="A114" s="346"/>
      <c r="B114" s="283" t="s">
        <v>56</v>
      </c>
      <c r="C114" s="284"/>
      <c r="D114" s="30"/>
    </row>
    <row r="115" spans="1:4" s="15" customFormat="1" ht="12.75">
      <c r="A115" s="346"/>
      <c r="B115" s="283" t="s">
        <v>57</v>
      </c>
      <c r="C115" s="284"/>
      <c r="D115" s="30"/>
    </row>
    <row r="116" spans="1:4" s="15" customFormat="1" ht="12.75">
      <c r="A116" s="346"/>
      <c r="B116" s="283" t="s">
        <v>58</v>
      </c>
      <c r="C116" s="284"/>
      <c r="D116" s="30"/>
    </row>
    <row r="117" spans="1:4" s="15" customFormat="1" ht="12.75">
      <c r="A117" s="346"/>
      <c r="B117" s="283" t="s">
        <v>59</v>
      </c>
      <c r="C117" s="284"/>
      <c r="D117" s="30"/>
    </row>
    <row r="118" spans="1:4" s="15" customFormat="1" ht="12.75">
      <c r="A118" s="346"/>
      <c r="B118" s="283" t="s">
        <v>60</v>
      </c>
      <c r="C118" s="284"/>
      <c r="D118" s="32"/>
    </row>
    <row r="119" spans="1:4" s="15" customFormat="1" ht="12.75">
      <c r="A119" s="346"/>
      <c r="B119" s="283" t="s">
        <v>61</v>
      </c>
      <c r="C119" s="284"/>
      <c r="D119" s="32"/>
    </row>
    <row r="120" spans="1:4" s="15" customFormat="1" ht="12.75">
      <c r="A120" s="346"/>
      <c r="B120" s="283" t="s">
        <v>62</v>
      </c>
      <c r="C120" s="284"/>
      <c r="D120" s="32"/>
    </row>
    <row r="121" spans="1:4" s="15" customFormat="1" ht="12.75">
      <c r="A121" s="346"/>
      <c r="B121" s="283" t="s">
        <v>63</v>
      </c>
      <c r="C121" s="284"/>
      <c r="D121" s="32"/>
    </row>
    <row r="122" spans="1:4" s="15" customFormat="1" ht="12.75">
      <c r="A122" s="346"/>
      <c r="B122" s="283" t="s">
        <v>64</v>
      </c>
      <c r="C122" s="284"/>
      <c r="D122" s="32"/>
    </row>
    <row r="123" spans="1:4" s="15" customFormat="1" ht="13.5" thickBot="1">
      <c r="A123" s="347"/>
      <c r="B123" s="285" t="s">
        <v>65</v>
      </c>
      <c r="C123" s="282"/>
      <c r="D123" s="34"/>
    </row>
    <row r="124" spans="1:4" s="15" customFormat="1" ht="13.5" thickBot="1">
      <c r="A124" s="331" t="s">
        <v>66</v>
      </c>
      <c r="B124" s="332"/>
      <c r="C124" s="332"/>
      <c r="D124" s="333"/>
    </row>
    <row r="125" spans="1:4" s="15" customFormat="1" ht="12.75">
      <c r="A125" s="338" t="s">
        <v>67</v>
      </c>
      <c r="B125" s="44" t="s">
        <v>11</v>
      </c>
      <c r="C125" s="339"/>
      <c r="D125" s="340"/>
    </row>
    <row r="126" spans="1:4" s="15" customFormat="1" ht="12.75">
      <c r="A126" s="308"/>
      <c r="B126" s="45" t="s">
        <v>13</v>
      </c>
      <c r="C126" s="341"/>
      <c r="D126" s="342"/>
    </row>
    <row r="127" spans="1:4" s="15" customFormat="1" ht="12.75">
      <c r="A127" s="308"/>
      <c r="B127" s="45" t="s">
        <v>68</v>
      </c>
      <c r="C127" s="341"/>
      <c r="D127" s="342"/>
    </row>
    <row r="128" spans="1:4" s="15" customFormat="1" ht="12.75">
      <c r="A128" s="308"/>
      <c r="B128" s="45" t="s">
        <v>69</v>
      </c>
      <c r="C128" s="341"/>
      <c r="D128" s="342"/>
    </row>
    <row r="129" spans="1:4" s="15" customFormat="1" ht="13.5" thickBot="1">
      <c r="A129" s="309"/>
      <c r="B129" s="46" t="s">
        <v>16</v>
      </c>
      <c r="C129" s="343"/>
      <c r="D129" s="344"/>
    </row>
    <row r="130" spans="1:4" s="15" customFormat="1" ht="12.75">
      <c r="A130" s="338" t="s">
        <v>70</v>
      </c>
      <c r="B130" s="47" t="s">
        <v>11</v>
      </c>
      <c r="C130" s="348"/>
      <c r="D130" s="349"/>
    </row>
    <row r="131" spans="1:4" s="15" customFormat="1" ht="12.75">
      <c r="A131" s="308"/>
      <c r="B131" s="45" t="s">
        <v>13</v>
      </c>
      <c r="C131" s="341"/>
      <c r="D131" s="342"/>
    </row>
    <row r="132" spans="1:4" s="15" customFormat="1" ht="12.75">
      <c r="A132" s="308"/>
      <c r="B132" s="45" t="s">
        <v>68</v>
      </c>
      <c r="C132" s="341"/>
      <c r="D132" s="342"/>
    </row>
    <row r="133" spans="1:4" s="15" customFormat="1" ht="12.75">
      <c r="A133" s="308"/>
      <c r="B133" s="45" t="s">
        <v>69</v>
      </c>
      <c r="C133" s="341"/>
      <c r="D133" s="342"/>
    </row>
    <row r="134" spans="1:4" s="15" customFormat="1" ht="13.5" thickBot="1">
      <c r="A134" s="309"/>
      <c r="B134" s="46" t="s">
        <v>16</v>
      </c>
      <c r="C134" s="343"/>
      <c r="D134" s="344"/>
    </row>
    <row r="135" spans="1:4" s="15" customFormat="1" ht="12.75">
      <c r="A135" s="307" t="s">
        <v>294</v>
      </c>
      <c r="B135" s="47" t="s">
        <v>11</v>
      </c>
      <c r="C135" s="348"/>
      <c r="D135" s="349"/>
    </row>
    <row r="136" spans="1:4" s="15" customFormat="1" ht="12.75">
      <c r="A136" s="308"/>
      <c r="B136" s="45" t="s">
        <v>13</v>
      </c>
      <c r="C136" s="341"/>
      <c r="D136" s="342"/>
    </row>
    <row r="137" spans="1:4" s="15" customFormat="1" ht="12.75">
      <c r="A137" s="308"/>
      <c r="B137" s="45" t="s">
        <v>68</v>
      </c>
      <c r="C137" s="341"/>
      <c r="D137" s="342"/>
    </row>
    <row r="138" spans="1:4" s="15" customFormat="1" ht="12.75">
      <c r="A138" s="308"/>
      <c r="B138" s="45" t="s">
        <v>69</v>
      </c>
      <c r="C138" s="341"/>
      <c r="D138" s="342"/>
    </row>
    <row r="139" spans="1:4" s="15" customFormat="1" ht="13.5" thickBot="1">
      <c r="A139" s="309"/>
      <c r="B139" s="46" t="s">
        <v>16</v>
      </c>
      <c r="C139" s="343"/>
      <c r="D139" s="344"/>
    </row>
    <row r="140" spans="1:4" s="15" customFormat="1" ht="12.75">
      <c r="A140" s="198" t="s">
        <v>295</v>
      </c>
      <c r="B140" s="47" t="s">
        <v>11</v>
      </c>
      <c r="C140" s="348"/>
      <c r="D140" s="349"/>
    </row>
    <row r="141" spans="1:4" s="15" customFormat="1" ht="12.75">
      <c r="A141" s="35" t="s">
        <v>71</v>
      </c>
      <c r="B141" s="45" t="s">
        <v>13</v>
      </c>
      <c r="C141" s="341"/>
      <c r="D141" s="342"/>
    </row>
    <row r="142" spans="1:4" s="15" customFormat="1" ht="12.75">
      <c r="A142" s="31"/>
      <c r="B142" s="45" t="s">
        <v>68</v>
      </c>
      <c r="C142" s="341"/>
      <c r="D142" s="342"/>
    </row>
    <row r="143" spans="1:4" s="15" customFormat="1" ht="12.75">
      <c r="A143" s="31"/>
      <c r="B143" s="45" t="s">
        <v>69</v>
      </c>
      <c r="C143" s="341"/>
      <c r="D143" s="342"/>
    </row>
    <row r="144" spans="1:4" s="15" customFormat="1" ht="13.5" thickBot="1">
      <c r="A144" s="33"/>
      <c r="B144" s="41" t="s">
        <v>16</v>
      </c>
      <c r="C144" s="350"/>
      <c r="D144" s="351"/>
    </row>
    <row r="145" spans="1:4" s="15" customFormat="1" ht="12.75">
      <c r="A145" s="222" t="s">
        <v>295</v>
      </c>
      <c r="B145" s="44" t="s">
        <v>11</v>
      </c>
      <c r="C145" s="354"/>
      <c r="D145" s="303"/>
    </row>
    <row r="146" spans="1:4" s="15" customFormat="1" ht="12.75">
      <c r="A146" s="35" t="s">
        <v>73</v>
      </c>
      <c r="B146" s="45" t="s">
        <v>13</v>
      </c>
      <c r="C146" s="312"/>
      <c r="D146" s="355"/>
    </row>
    <row r="147" spans="1:4" s="15" customFormat="1" ht="12.75">
      <c r="A147" s="31"/>
      <c r="B147" s="45" t="s">
        <v>68</v>
      </c>
      <c r="C147" s="312"/>
      <c r="D147" s="355"/>
    </row>
    <row r="148" spans="1:4" s="15" customFormat="1" ht="12.75">
      <c r="A148" s="31"/>
      <c r="B148" s="45" t="s">
        <v>69</v>
      </c>
      <c r="C148" s="312"/>
      <c r="D148" s="355"/>
    </row>
    <row r="149" spans="1:4" s="15" customFormat="1" ht="13.5" thickBot="1">
      <c r="A149" s="33"/>
      <c r="B149" s="46" t="s">
        <v>16</v>
      </c>
      <c r="C149" s="314"/>
      <c r="D149" s="356"/>
    </row>
    <row r="150" spans="1:4" s="15" customFormat="1" ht="29.25" customHeight="1">
      <c r="A150" s="357" t="s">
        <v>299</v>
      </c>
      <c r="B150" s="358"/>
      <c r="C150" s="358"/>
      <c r="D150" s="358"/>
    </row>
    <row r="151" spans="1:4" s="21" customFormat="1" ht="13.5" thickBot="1">
      <c r="A151" s="24"/>
      <c r="B151" s="24"/>
      <c r="C151" s="24"/>
      <c r="D151" s="24"/>
    </row>
    <row r="152" spans="1:4" ht="18.75" thickBot="1">
      <c r="A152" s="328" t="s">
        <v>47</v>
      </c>
      <c r="B152" s="329"/>
      <c r="C152" s="329"/>
      <c r="D152" s="330"/>
    </row>
    <row r="153" spans="1:4" ht="16.5" thickBot="1">
      <c r="A153" s="363" t="s">
        <v>72</v>
      </c>
      <c r="B153" s="364"/>
      <c r="C153" s="364"/>
      <c r="D153" s="365"/>
    </row>
    <row r="154" spans="1:4" ht="12.75">
      <c r="A154" s="222" t="s">
        <v>296</v>
      </c>
      <c r="B154" s="44" t="s">
        <v>11</v>
      </c>
      <c r="C154" s="310"/>
      <c r="D154" s="311"/>
    </row>
    <row r="155" spans="1:4" ht="12.75">
      <c r="A155" s="198" t="s">
        <v>298</v>
      </c>
      <c r="B155" s="45" t="s">
        <v>13</v>
      </c>
      <c r="C155" s="312"/>
      <c r="D155" s="313"/>
    </row>
    <row r="156" spans="1:4" ht="12.75">
      <c r="A156" s="35" t="s">
        <v>297</v>
      </c>
      <c r="B156" s="45" t="s">
        <v>68</v>
      </c>
      <c r="C156" s="312"/>
      <c r="D156" s="313"/>
    </row>
    <row r="157" spans="1:4" ht="12.75">
      <c r="A157" s="31"/>
      <c r="B157" s="45" t="s">
        <v>69</v>
      </c>
      <c r="C157" s="312"/>
      <c r="D157" s="313"/>
    </row>
    <row r="158" spans="1:4" ht="13.5" thickBot="1">
      <c r="A158" s="33"/>
      <c r="B158" s="46" t="s">
        <v>16</v>
      </c>
      <c r="C158" s="314"/>
      <c r="D158" s="315"/>
    </row>
    <row r="159" spans="1:4" ht="12.75">
      <c r="A159" s="198" t="s">
        <v>296</v>
      </c>
      <c r="B159" s="47" t="s">
        <v>11</v>
      </c>
      <c r="C159" s="310"/>
      <c r="D159" s="311"/>
    </row>
    <row r="160" spans="1:4" ht="12.75">
      <c r="A160" s="35" t="s">
        <v>74</v>
      </c>
      <c r="B160" s="45" t="s">
        <v>13</v>
      </c>
      <c r="C160" s="312"/>
      <c r="D160" s="313"/>
    </row>
    <row r="161" spans="1:4" ht="12.75">
      <c r="A161" s="31"/>
      <c r="B161" s="45" t="s">
        <v>68</v>
      </c>
      <c r="C161" s="312"/>
      <c r="D161" s="313"/>
    </row>
    <row r="162" spans="1:4" ht="12.75">
      <c r="A162" s="31"/>
      <c r="B162" s="45" t="s">
        <v>69</v>
      </c>
      <c r="C162" s="312"/>
      <c r="D162" s="313"/>
    </row>
    <row r="163" spans="1:4" ht="13.5" thickBot="1">
      <c r="A163" s="33"/>
      <c r="B163" s="46" t="s">
        <v>16</v>
      </c>
      <c r="C163" s="314"/>
      <c r="D163" s="315"/>
    </row>
    <row r="164" spans="1:4" ht="12.75">
      <c r="A164" s="198" t="s">
        <v>296</v>
      </c>
      <c r="B164" s="47" t="s">
        <v>11</v>
      </c>
      <c r="C164" s="310"/>
      <c r="D164" s="311"/>
    </row>
    <row r="165" spans="1:4" ht="12.75">
      <c r="A165" s="35" t="s">
        <v>75</v>
      </c>
      <c r="B165" s="45" t="s">
        <v>13</v>
      </c>
      <c r="C165" s="312"/>
      <c r="D165" s="313"/>
    </row>
    <row r="166" spans="1:4" ht="12.75">
      <c r="A166" s="31"/>
      <c r="B166" s="45" t="s">
        <v>68</v>
      </c>
      <c r="C166" s="312"/>
      <c r="D166" s="313"/>
    </row>
    <row r="167" spans="1:4" ht="12.75">
      <c r="A167" s="31"/>
      <c r="B167" s="45" t="s">
        <v>69</v>
      </c>
      <c r="C167" s="312"/>
      <c r="D167" s="313"/>
    </row>
    <row r="168" spans="1:4" ht="13.5" thickBot="1">
      <c r="A168" s="33"/>
      <c r="B168" s="46" t="s">
        <v>16</v>
      </c>
      <c r="C168" s="314"/>
      <c r="D168" s="315"/>
    </row>
    <row r="169" spans="1:4" ht="12.75">
      <c r="A169" s="198" t="s">
        <v>296</v>
      </c>
      <c r="B169" s="47" t="s">
        <v>11</v>
      </c>
      <c r="C169" s="310"/>
      <c r="D169" s="311"/>
    </row>
    <row r="170" spans="1:4" ht="12.75">
      <c r="A170" s="35" t="s">
        <v>76</v>
      </c>
      <c r="B170" s="45" t="s">
        <v>13</v>
      </c>
      <c r="C170" s="312"/>
      <c r="D170" s="313"/>
    </row>
    <row r="171" spans="1:4" ht="12.75">
      <c r="A171" s="31"/>
      <c r="B171" s="45" t="s">
        <v>68</v>
      </c>
      <c r="C171" s="312"/>
      <c r="D171" s="313"/>
    </row>
    <row r="172" spans="1:4" ht="12.75">
      <c r="A172" s="31"/>
      <c r="B172" s="45" t="s">
        <v>69</v>
      </c>
      <c r="C172" s="312"/>
      <c r="D172" s="313"/>
    </row>
    <row r="173" spans="1:4" ht="13.5" thickBot="1">
      <c r="A173" s="33"/>
      <c r="B173" s="46" t="s">
        <v>16</v>
      </c>
      <c r="C173" s="359"/>
      <c r="D173" s="360"/>
    </row>
    <row r="174" spans="1:4" ht="13.5" thickBot="1">
      <c r="A174" s="48" t="s">
        <v>77</v>
      </c>
      <c r="B174" s="223"/>
      <c r="C174" s="361"/>
      <c r="D174" s="362"/>
    </row>
    <row r="175" spans="1:4" ht="12.75">
      <c r="A175" s="338" t="s">
        <v>78</v>
      </c>
      <c r="B175" s="44" t="s">
        <v>11</v>
      </c>
      <c r="C175" s="310"/>
      <c r="D175" s="311"/>
    </row>
    <row r="176" spans="1:4" ht="12.75">
      <c r="A176" s="308"/>
      <c r="B176" s="45" t="s">
        <v>13</v>
      </c>
      <c r="C176" s="312"/>
      <c r="D176" s="313"/>
    </row>
    <row r="177" spans="1:4" ht="12.75">
      <c r="A177" s="308"/>
      <c r="B177" s="45" t="s">
        <v>68</v>
      </c>
      <c r="C177" s="312"/>
      <c r="D177" s="313"/>
    </row>
    <row r="178" spans="1:4" ht="12.75">
      <c r="A178" s="308"/>
      <c r="B178" s="45" t="s">
        <v>69</v>
      </c>
      <c r="C178" s="312"/>
      <c r="D178" s="313"/>
    </row>
    <row r="179" spans="1:4" ht="13.5" thickBot="1">
      <c r="A179" s="309"/>
      <c r="B179" s="46" t="s">
        <v>16</v>
      </c>
      <c r="C179" s="314"/>
      <c r="D179" s="315"/>
    </row>
    <row r="180" spans="1:4" ht="12.75">
      <c r="A180" s="338" t="s">
        <v>79</v>
      </c>
      <c r="B180" s="47" t="s">
        <v>11</v>
      </c>
      <c r="C180" s="310"/>
      <c r="D180" s="311"/>
    </row>
    <row r="181" spans="1:4" ht="12.75">
      <c r="A181" s="308"/>
      <c r="B181" s="45" t="s">
        <v>13</v>
      </c>
      <c r="C181" s="312"/>
      <c r="D181" s="313"/>
    </row>
    <row r="182" spans="1:4" ht="12.75">
      <c r="A182" s="308"/>
      <c r="B182" s="45" t="s">
        <v>68</v>
      </c>
      <c r="C182" s="312"/>
      <c r="D182" s="313"/>
    </row>
    <row r="183" spans="1:4" ht="12.75">
      <c r="A183" s="308"/>
      <c r="B183" s="45" t="s">
        <v>69</v>
      </c>
      <c r="C183" s="312"/>
      <c r="D183" s="313"/>
    </row>
    <row r="184" spans="1:4" ht="13.5" thickBot="1">
      <c r="A184" s="309"/>
      <c r="B184" s="46" t="s">
        <v>16</v>
      </c>
      <c r="C184" s="314"/>
      <c r="D184" s="315"/>
    </row>
    <row r="185" spans="1:4" ht="12.75">
      <c r="A185" s="307" t="s">
        <v>292</v>
      </c>
      <c r="B185" s="47" t="s">
        <v>11</v>
      </c>
      <c r="C185" s="310"/>
      <c r="D185" s="311"/>
    </row>
    <row r="186" spans="1:4" ht="12.75">
      <c r="A186" s="308"/>
      <c r="B186" s="45" t="s">
        <v>13</v>
      </c>
      <c r="C186" s="312"/>
      <c r="D186" s="313"/>
    </row>
    <row r="187" spans="1:4" ht="12.75">
      <c r="A187" s="308"/>
      <c r="B187" s="45" t="s">
        <v>68</v>
      </c>
      <c r="C187" s="312"/>
      <c r="D187" s="313"/>
    </row>
    <row r="188" spans="1:4" ht="12.75">
      <c r="A188" s="308"/>
      <c r="B188" s="45" t="s">
        <v>69</v>
      </c>
      <c r="C188" s="312"/>
      <c r="D188" s="313"/>
    </row>
    <row r="189" spans="1:4" ht="13.5" thickBot="1">
      <c r="A189" s="309"/>
      <c r="B189" s="46" t="s">
        <v>16</v>
      </c>
      <c r="C189" s="314"/>
      <c r="D189" s="315"/>
    </row>
    <row r="190" spans="1:4" ht="12.75">
      <c r="A190" s="307" t="s">
        <v>293</v>
      </c>
      <c r="B190" s="47" t="s">
        <v>11</v>
      </c>
      <c r="C190" s="310"/>
      <c r="D190" s="311"/>
    </row>
    <row r="191" spans="1:4" ht="12.75">
      <c r="A191" s="308"/>
      <c r="B191" s="45" t="s">
        <v>13</v>
      </c>
      <c r="C191" s="312"/>
      <c r="D191" s="313"/>
    </row>
    <row r="192" spans="1:4" ht="12.75">
      <c r="A192" s="308"/>
      <c r="B192" s="45" t="s">
        <v>68</v>
      </c>
      <c r="C192" s="312"/>
      <c r="D192" s="313"/>
    </row>
    <row r="193" spans="1:4" ht="12.75">
      <c r="A193" s="308"/>
      <c r="B193" s="45" t="s">
        <v>69</v>
      </c>
      <c r="C193" s="312"/>
      <c r="D193" s="313"/>
    </row>
    <row r="194" spans="1:4" ht="13.5" thickBot="1">
      <c r="A194" s="309"/>
      <c r="B194" s="46" t="s">
        <v>16</v>
      </c>
      <c r="C194" s="314"/>
      <c r="D194" s="315"/>
    </row>
    <row r="195" spans="2:4" ht="11.25">
      <c r="B195" s="14"/>
      <c r="C195" s="14"/>
      <c r="D195" s="14"/>
    </row>
    <row r="196" s="15" customFormat="1" ht="26.25" customHeight="1"/>
    <row r="197" ht="12.75">
      <c r="A197" s="23"/>
    </row>
  </sheetData>
  <sheetProtection password="83AF" sheet="1" objects="1" scenarios="1" formatCells="0" formatColumns="0" formatRows="0" insertColumns="0" insertRows="0" selectLockedCells="1"/>
  <mergeCells count="213">
    <mergeCell ref="C92:D92"/>
    <mergeCell ref="C93:D93"/>
    <mergeCell ref="C97:D97"/>
    <mergeCell ref="C98:D98"/>
    <mergeCell ref="A135:A139"/>
    <mergeCell ref="C55:D55"/>
    <mergeCell ref="C56:D56"/>
    <mergeCell ref="C57:D57"/>
    <mergeCell ref="C59:D59"/>
    <mergeCell ref="C58:D58"/>
    <mergeCell ref="A83:A87"/>
    <mergeCell ref="C73:D73"/>
    <mergeCell ref="C79:D79"/>
    <mergeCell ref="C80:D80"/>
    <mergeCell ref="C183:D183"/>
    <mergeCell ref="C184:D184"/>
    <mergeCell ref="A153:D153"/>
    <mergeCell ref="A152:D152"/>
    <mergeCell ref="C179:D179"/>
    <mergeCell ref="C180:D180"/>
    <mergeCell ref="C181:D181"/>
    <mergeCell ref="C182:D182"/>
    <mergeCell ref="C175:D175"/>
    <mergeCell ref="C176:D176"/>
    <mergeCell ref="C177:D177"/>
    <mergeCell ref="C178:D178"/>
    <mergeCell ref="C171:D171"/>
    <mergeCell ref="C172:D172"/>
    <mergeCell ref="C173:D173"/>
    <mergeCell ref="C174:D174"/>
    <mergeCell ref="C167:D167"/>
    <mergeCell ref="C168:D168"/>
    <mergeCell ref="C169:D169"/>
    <mergeCell ref="C170:D170"/>
    <mergeCell ref="C163:D163"/>
    <mergeCell ref="C164:D164"/>
    <mergeCell ref="C165:D165"/>
    <mergeCell ref="C166:D166"/>
    <mergeCell ref="C159:D159"/>
    <mergeCell ref="C160:D160"/>
    <mergeCell ref="C161:D161"/>
    <mergeCell ref="C162:D162"/>
    <mergeCell ref="C155:D155"/>
    <mergeCell ref="C156:D156"/>
    <mergeCell ref="C157:D157"/>
    <mergeCell ref="C158:D158"/>
    <mergeCell ref="C147:D147"/>
    <mergeCell ref="C148:D148"/>
    <mergeCell ref="C149:D149"/>
    <mergeCell ref="C154:D154"/>
    <mergeCell ref="A150:D150"/>
    <mergeCell ref="C81:D81"/>
    <mergeCell ref="B71:B81"/>
    <mergeCell ref="C75:D75"/>
    <mergeCell ref="C76:D76"/>
    <mergeCell ref="C77:D77"/>
    <mergeCell ref="C72:D72"/>
    <mergeCell ref="C84:D84"/>
    <mergeCell ref="C85:D85"/>
    <mergeCell ref="C86:D86"/>
    <mergeCell ref="C87:D87"/>
    <mergeCell ref="C145:D145"/>
    <mergeCell ref="C146:D146"/>
    <mergeCell ref="C88:D88"/>
    <mergeCell ref="C89:D89"/>
    <mergeCell ref="C141:D141"/>
    <mergeCell ref="C142:D142"/>
    <mergeCell ref="C135:D135"/>
    <mergeCell ref="C136:D136"/>
    <mergeCell ref="C137:D137"/>
    <mergeCell ref="C138:D138"/>
    <mergeCell ref="C63:D63"/>
    <mergeCell ref="C64:D64"/>
    <mergeCell ref="C78:D78"/>
    <mergeCell ref="C74:D74"/>
    <mergeCell ref="B51:B70"/>
    <mergeCell ref="C52:D52"/>
    <mergeCell ref="C53:D53"/>
    <mergeCell ref="C54:D54"/>
    <mergeCell ref="C60:D60"/>
    <mergeCell ref="C65:D65"/>
    <mergeCell ref="C66:D66"/>
    <mergeCell ref="C68:D68"/>
    <mergeCell ref="C70:D70"/>
    <mergeCell ref="C62:D62"/>
    <mergeCell ref="C36:D36"/>
    <mergeCell ref="C37:D37"/>
    <mergeCell ref="C38:D38"/>
    <mergeCell ref="C39:D39"/>
    <mergeCell ref="C25:D25"/>
    <mergeCell ref="C26:D26"/>
    <mergeCell ref="C27:D27"/>
    <mergeCell ref="C35:D35"/>
    <mergeCell ref="C34:D34"/>
    <mergeCell ref="A175:A179"/>
    <mergeCell ref="A180:A184"/>
    <mergeCell ref="A47:D47"/>
    <mergeCell ref="C48:D48"/>
    <mergeCell ref="C67:D67"/>
    <mergeCell ref="C143:D143"/>
    <mergeCell ref="C144:D144"/>
    <mergeCell ref="C139:D139"/>
    <mergeCell ref="C140:D140"/>
    <mergeCell ref="C61:D61"/>
    <mergeCell ref="A10:A15"/>
    <mergeCell ref="A4:A9"/>
    <mergeCell ref="C14:D14"/>
    <mergeCell ref="C15:D15"/>
    <mergeCell ref="C13:D13"/>
    <mergeCell ref="C9:D9"/>
    <mergeCell ref="C10:D10"/>
    <mergeCell ref="C11:D11"/>
    <mergeCell ref="C12:D12"/>
    <mergeCell ref="C8:D8"/>
    <mergeCell ref="A130:A134"/>
    <mergeCell ref="C130:D130"/>
    <mergeCell ref="C131:D131"/>
    <mergeCell ref="C132:D132"/>
    <mergeCell ref="C133:D133"/>
    <mergeCell ref="C134:D134"/>
    <mergeCell ref="B123:C123"/>
    <mergeCell ref="A124:D124"/>
    <mergeCell ref="A125:A129"/>
    <mergeCell ref="C125:D125"/>
    <mergeCell ref="C126:D126"/>
    <mergeCell ref="C127:D127"/>
    <mergeCell ref="C128:D128"/>
    <mergeCell ref="C129:D129"/>
    <mergeCell ref="A106:A123"/>
    <mergeCell ref="B119:C119"/>
    <mergeCell ref="B120:C120"/>
    <mergeCell ref="B121:C121"/>
    <mergeCell ref="B122:C122"/>
    <mergeCell ref="B115:C115"/>
    <mergeCell ref="B116:C116"/>
    <mergeCell ref="B117:C117"/>
    <mergeCell ref="B118:C118"/>
    <mergeCell ref="B111:C111"/>
    <mergeCell ref="B112:C112"/>
    <mergeCell ref="B113:C113"/>
    <mergeCell ref="B114:C114"/>
    <mergeCell ref="B107:D107"/>
    <mergeCell ref="B108:C108"/>
    <mergeCell ref="B109:C109"/>
    <mergeCell ref="B110:C110"/>
    <mergeCell ref="A105:B105"/>
    <mergeCell ref="C105:D105"/>
    <mergeCell ref="A104:B104"/>
    <mergeCell ref="B106:D106"/>
    <mergeCell ref="A28:A33"/>
    <mergeCell ref="C28:D28"/>
    <mergeCell ref="C29:D29"/>
    <mergeCell ref="C30:D30"/>
    <mergeCell ref="C31:D31"/>
    <mergeCell ref="C32:D32"/>
    <mergeCell ref="C33:D33"/>
    <mergeCell ref="A94:A95"/>
    <mergeCell ref="C94:D94"/>
    <mergeCell ref="C95:D95"/>
    <mergeCell ref="A96:A103"/>
    <mergeCell ref="C99:D99"/>
    <mergeCell ref="C100:D100"/>
    <mergeCell ref="C102:D102"/>
    <mergeCell ref="C103:D103"/>
    <mergeCell ref="A88:A89"/>
    <mergeCell ref="A91:D91"/>
    <mergeCell ref="A92:A93"/>
    <mergeCell ref="C49:D49"/>
    <mergeCell ref="C50:D50"/>
    <mergeCell ref="C51:D51"/>
    <mergeCell ref="C71:D71"/>
    <mergeCell ref="C82:D82"/>
    <mergeCell ref="C83:D83"/>
    <mergeCell ref="C69:D69"/>
    <mergeCell ref="A1:D1"/>
    <mergeCell ref="A3:D3"/>
    <mergeCell ref="B2:D2"/>
    <mergeCell ref="C7:D7"/>
    <mergeCell ref="C4:D4"/>
    <mergeCell ref="C5:D5"/>
    <mergeCell ref="C6:D6"/>
    <mergeCell ref="A16:A21"/>
    <mergeCell ref="A22:A27"/>
    <mergeCell ref="A34:A39"/>
    <mergeCell ref="C16:D16"/>
    <mergeCell ref="C17:D17"/>
    <mergeCell ref="C20:D20"/>
    <mergeCell ref="C21:D21"/>
    <mergeCell ref="C22:D22"/>
    <mergeCell ref="C23:D23"/>
    <mergeCell ref="C24:D24"/>
    <mergeCell ref="A48:A82"/>
    <mergeCell ref="C18:D18"/>
    <mergeCell ref="C19:D19"/>
    <mergeCell ref="A40:A45"/>
    <mergeCell ref="C40:D40"/>
    <mergeCell ref="C41:D41"/>
    <mergeCell ref="C42:D42"/>
    <mergeCell ref="C43:D43"/>
    <mergeCell ref="C44:D44"/>
    <mergeCell ref="C45:D45"/>
    <mergeCell ref="A185:A189"/>
    <mergeCell ref="C185:D185"/>
    <mergeCell ref="C186:D186"/>
    <mergeCell ref="C187:D187"/>
    <mergeCell ref="C188:D188"/>
    <mergeCell ref="C189:D189"/>
    <mergeCell ref="A190:A194"/>
    <mergeCell ref="C190:D190"/>
    <mergeCell ref="C191:D191"/>
    <mergeCell ref="C192:D192"/>
    <mergeCell ref="C193:D193"/>
    <mergeCell ref="C194:D194"/>
  </mergeCells>
  <printOptions horizontalCentered="1"/>
  <pageMargins left="0.75" right="0.75" top="1" bottom="1" header="0.5" footer="0.5"/>
  <pageSetup fitToHeight="7" horizontalDpi="600" verticalDpi="600" orientation="portrait" scale="84" r:id="rId3"/>
  <rowBreaks count="3" manualBreakCount="3">
    <brk id="46" max="255" man="1"/>
    <brk id="90" max="255" man="1"/>
    <brk id="151"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42"/>
  <sheetViews>
    <sheetView showGridLines="0" workbookViewId="0" topLeftCell="A1">
      <selection activeCell="D4" sqref="D4"/>
    </sheetView>
  </sheetViews>
  <sheetFormatPr defaultColWidth="9.33203125" defaultRowHeight="11.25"/>
  <cols>
    <col min="1" max="1" width="5.83203125" style="2" customWidth="1"/>
    <col min="2" max="2" width="40" style="1" customWidth="1"/>
    <col min="3" max="3" width="29.83203125" style="1" customWidth="1"/>
    <col min="4" max="12" width="13.33203125" style="2" customWidth="1"/>
    <col min="13" max="16384" width="9.33203125" style="1" customWidth="1"/>
  </cols>
  <sheetData>
    <row r="1" spans="1:12" s="14" customFormat="1" ht="20.25" customHeight="1" thickBot="1">
      <c r="A1" s="328" t="s">
        <v>328</v>
      </c>
      <c r="B1" s="329"/>
      <c r="C1" s="329"/>
      <c r="D1" s="329"/>
      <c r="E1" s="329"/>
      <c r="F1" s="329"/>
      <c r="G1" s="329"/>
      <c r="H1" s="329"/>
      <c r="I1" s="329"/>
      <c r="J1" s="329"/>
      <c r="K1" s="329"/>
      <c r="L1" s="330"/>
    </row>
    <row r="2" spans="1:12" s="49" customFormat="1" ht="16.5" thickBot="1">
      <c r="A2" s="368" t="s">
        <v>8</v>
      </c>
      <c r="B2" s="369"/>
      <c r="C2" s="368">
        <f>+'Finance SS and VSS'!B2</f>
      </c>
      <c r="D2" s="416"/>
      <c r="E2" s="416"/>
      <c r="F2" s="416"/>
      <c r="G2" s="416"/>
      <c r="H2" s="416"/>
      <c r="I2" s="416"/>
      <c r="J2" s="416"/>
      <c r="K2" s="416"/>
      <c r="L2" s="369"/>
    </row>
    <row r="3" spans="1:12" ht="24" customHeight="1">
      <c r="A3" s="201" t="s">
        <v>2</v>
      </c>
      <c r="B3" s="211" t="s">
        <v>204</v>
      </c>
      <c r="C3" s="55" t="s">
        <v>6</v>
      </c>
      <c r="D3" s="90" t="s">
        <v>185</v>
      </c>
      <c r="E3" s="91" t="s">
        <v>186</v>
      </c>
      <c r="F3" s="91" t="s">
        <v>187</v>
      </c>
      <c r="G3" s="91" t="s">
        <v>188</v>
      </c>
      <c r="H3" s="91" t="s">
        <v>189</v>
      </c>
      <c r="I3" s="91" t="s">
        <v>190</v>
      </c>
      <c r="J3" s="91" t="s">
        <v>191</v>
      </c>
      <c r="K3" s="91" t="s">
        <v>192</v>
      </c>
      <c r="L3" s="51" t="s">
        <v>197</v>
      </c>
    </row>
    <row r="4" spans="1:12" ht="12">
      <c r="A4" s="204">
        <v>1</v>
      </c>
      <c r="B4" s="212" t="s">
        <v>165</v>
      </c>
      <c r="C4" s="63" t="s">
        <v>156</v>
      </c>
      <c r="D4" s="92"/>
      <c r="E4" s="92"/>
      <c r="F4" s="92"/>
      <c r="G4" s="92"/>
      <c r="H4" s="92"/>
      <c r="I4" s="92"/>
      <c r="J4" s="93"/>
      <c r="K4" s="93"/>
      <c r="L4" s="52">
        <f aca="true" t="shared" si="0" ref="L4:L10">SUM(D4:K4)</f>
        <v>0</v>
      </c>
    </row>
    <row r="5" spans="1:12" ht="12">
      <c r="A5" s="204">
        <f aca="true" t="shared" si="1" ref="A5:A10">+A4+1</f>
        <v>2</v>
      </c>
      <c r="B5" s="212" t="s">
        <v>166</v>
      </c>
      <c r="C5" s="63" t="s">
        <v>157</v>
      </c>
      <c r="D5" s="92"/>
      <c r="E5" s="92"/>
      <c r="F5" s="92"/>
      <c r="G5" s="92"/>
      <c r="H5" s="92"/>
      <c r="I5" s="92"/>
      <c r="J5" s="93"/>
      <c r="K5" s="93"/>
      <c r="L5" s="52">
        <f t="shared" si="0"/>
        <v>0</v>
      </c>
    </row>
    <row r="6" spans="1:12" ht="12">
      <c r="A6" s="204">
        <f t="shared" si="1"/>
        <v>3</v>
      </c>
      <c r="B6" s="212" t="s">
        <v>167</v>
      </c>
      <c r="C6" s="63" t="s">
        <v>158</v>
      </c>
      <c r="D6" s="92"/>
      <c r="E6" s="92"/>
      <c r="F6" s="92"/>
      <c r="G6" s="92"/>
      <c r="H6" s="92"/>
      <c r="I6" s="92"/>
      <c r="J6" s="93"/>
      <c r="K6" s="93"/>
      <c r="L6" s="52">
        <f t="shared" si="0"/>
        <v>0</v>
      </c>
    </row>
    <row r="7" spans="1:12" ht="12">
      <c r="A7" s="204">
        <f t="shared" si="1"/>
        <v>4</v>
      </c>
      <c r="B7" s="212" t="s">
        <v>161</v>
      </c>
      <c r="C7" s="63" t="s">
        <v>159</v>
      </c>
      <c r="D7" s="92"/>
      <c r="E7" s="92"/>
      <c r="F7" s="92"/>
      <c r="G7" s="92"/>
      <c r="H7" s="92"/>
      <c r="I7" s="92"/>
      <c r="J7" s="93"/>
      <c r="K7" s="93"/>
      <c r="L7" s="52">
        <f t="shared" si="0"/>
        <v>0</v>
      </c>
    </row>
    <row r="8" spans="1:12" ht="12">
      <c r="A8" s="204">
        <f t="shared" si="1"/>
        <v>5</v>
      </c>
      <c r="B8" s="212" t="s">
        <v>162</v>
      </c>
      <c r="C8" s="63" t="s">
        <v>160</v>
      </c>
      <c r="D8" s="92"/>
      <c r="E8" s="92"/>
      <c r="F8" s="92"/>
      <c r="G8" s="92"/>
      <c r="H8" s="92"/>
      <c r="I8" s="92"/>
      <c r="J8" s="93"/>
      <c r="K8" s="93"/>
      <c r="L8" s="52">
        <f t="shared" si="0"/>
        <v>0</v>
      </c>
    </row>
    <row r="9" spans="1:12" ht="12">
      <c r="A9" s="204">
        <f t="shared" si="1"/>
        <v>6</v>
      </c>
      <c r="B9" s="212" t="s">
        <v>332</v>
      </c>
      <c r="C9" s="63" t="s">
        <v>179</v>
      </c>
      <c r="D9" s="92"/>
      <c r="E9" s="92"/>
      <c r="F9" s="92"/>
      <c r="G9" s="92"/>
      <c r="H9" s="92"/>
      <c r="I9" s="92"/>
      <c r="J9" s="93"/>
      <c r="K9" s="93"/>
      <c r="L9" s="52">
        <f t="shared" si="0"/>
        <v>0</v>
      </c>
    </row>
    <row r="10" spans="1:12" ht="12.75" thickBot="1">
      <c r="A10" s="204">
        <f t="shared" si="1"/>
        <v>7</v>
      </c>
      <c r="B10" s="213" t="s">
        <v>275</v>
      </c>
      <c r="C10" s="63" t="s">
        <v>202</v>
      </c>
      <c r="D10" s="92"/>
      <c r="E10" s="92"/>
      <c r="F10" s="92"/>
      <c r="G10" s="92"/>
      <c r="H10" s="92"/>
      <c r="I10" s="92"/>
      <c r="J10" s="93"/>
      <c r="K10" s="93"/>
      <c r="L10" s="52">
        <f t="shared" si="0"/>
        <v>0</v>
      </c>
    </row>
    <row r="11" spans="1:12" ht="24" customHeight="1">
      <c r="A11" s="202"/>
      <c r="B11" s="200" t="s">
        <v>193</v>
      </c>
      <c r="C11" s="55"/>
      <c r="D11" s="56"/>
      <c r="E11" s="56"/>
      <c r="F11" s="56"/>
      <c r="G11" s="56"/>
      <c r="H11" s="56"/>
      <c r="I11" s="56"/>
      <c r="J11" s="56"/>
      <c r="K11" s="56"/>
      <c r="L11" s="51"/>
    </row>
    <row r="12" spans="1:12" s="9" customFormat="1" ht="12">
      <c r="A12" s="204">
        <v>8</v>
      </c>
      <c r="B12" s="384" t="s">
        <v>164</v>
      </c>
      <c r="C12" s="385"/>
      <c r="D12" s="58">
        <f aca="true" t="shared" si="2" ref="D12:K12">D5-D4</f>
        <v>0</v>
      </c>
      <c r="E12" s="58">
        <f t="shared" si="2"/>
        <v>0</v>
      </c>
      <c r="F12" s="58">
        <f t="shared" si="2"/>
        <v>0</v>
      </c>
      <c r="G12" s="58">
        <f t="shared" si="2"/>
        <v>0</v>
      </c>
      <c r="H12" s="58">
        <f t="shared" si="2"/>
        <v>0</v>
      </c>
      <c r="I12" s="58">
        <f t="shared" si="2"/>
        <v>0</v>
      </c>
      <c r="J12" s="58">
        <f t="shared" si="2"/>
        <v>0</v>
      </c>
      <c r="K12" s="58">
        <f t="shared" si="2"/>
        <v>0</v>
      </c>
      <c r="L12" s="53">
        <f>SUM(D12:K12)</f>
        <v>0</v>
      </c>
    </row>
    <row r="13" spans="1:12" s="9" customFormat="1" ht="12">
      <c r="A13" s="204">
        <f>+A12+1</f>
        <v>9</v>
      </c>
      <c r="B13" s="384" t="s">
        <v>169</v>
      </c>
      <c r="C13" s="385"/>
      <c r="D13" s="246">
        <f aca="true" t="shared" si="3" ref="D13:K13">IF($L12&lt;&gt;0,D12/$L12,0)</f>
        <v>0</v>
      </c>
      <c r="E13" s="246">
        <f t="shared" si="3"/>
        <v>0</v>
      </c>
      <c r="F13" s="246">
        <f t="shared" si="3"/>
        <v>0</v>
      </c>
      <c r="G13" s="246">
        <f t="shared" si="3"/>
        <v>0</v>
      </c>
      <c r="H13" s="246">
        <f t="shared" si="3"/>
        <v>0</v>
      </c>
      <c r="I13" s="246">
        <f t="shared" si="3"/>
        <v>0</v>
      </c>
      <c r="J13" s="246">
        <f t="shared" si="3"/>
        <v>0</v>
      </c>
      <c r="K13" s="246">
        <f t="shared" si="3"/>
        <v>0</v>
      </c>
      <c r="L13" s="247">
        <f>SUM(D13:K13)</f>
        <v>0</v>
      </c>
    </row>
    <row r="14" spans="1:12" s="10" customFormat="1" ht="12">
      <c r="A14" s="204">
        <f>+A13+1</f>
        <v>10</v>
      </c>
      <c r="B14" s="384" t="s">
        <v>170</v>
      </c>
      <c r="C14" s="385"/>
      <c r="D14" s="246">
        <f aca="true" t="shared" si="4" ref="D14:K14">IF($L7&lt;&gt;0,D7/$L7,0)</f>
        <v>0</v>
      </c>
      <c r="E14" s="246">
        <f t="shared" si="4"/>
        <v>0</v>
      </c>
      <c r="F14" s="246">
        <f t="shared" si="4"/>
        <v>0</v>
      </c>
      <c r="G14" s="246">
        <f t="shared" si="4"/>
        <v>0</v>
      </c>
      <c r="H14" s="246">
        <f t="shared" si="4"/>
        <v>0</v>
      </c>
      <c r="I14" s="246">
        <f t="shared" si="4"/>
        <v>0</v>
      </c>
      <c r="J14" s="246">
        <f t="shared" si="4"/>
        <v>0</v>
      </c>
      <c r="K14" s="246">
        <f t="shared" si="4"/>
        <v>0</v>
      </c>
      <c r="L14" s="247">
        <f>SUM(D14:K14)</f>
        <v>0</v>
      </c>
    </row>
    <row r="15" spans="1:12" s="10" customFormat="1" ht="12">
      <c r="A15" s="204">
        <f>+A14+1</f>
        <v>11</v>
      </c>
      <c r="B15" s="384" t="s">
        <v>171</v>
      </c>
      <c r="C15" s="385"/>
      <c r="D15" s="246">
        <f aca="true" t="shared" si="5" ref="D15:K15">IF($L4&lt;&gt;0,D4/$L4,0)</f>
        <v>0</v>
      </c>
      <c r="E15" s="246">
        <f t="shared" si="5"/>
        <v>0</v>
      </c>
      <c r="F15" s="246">
        <f t="shared" si="5"/>
        <v>0</v>
      </c>
      <c r="G15" s="246">
        <f t="shared" si="5"/>
        <v>0</v>
      </c>
      <c r="H15" s="246">
        <f t="shared" si="5"/>
        <v>0</v>
      </c>
      <c r="I15" s="246">
        <f t="shared" si="5"/>
        <v>0</v>
      </c>
      <c r="J15" s="246">
        <f t="shared" si="5"/>
        <v>0</v>
      </c>
      <c r="K15" s="246">
        <f t="shared" si="5"/>
        <v>0</v>
      </c>
      <c r="L15" s="247">
        <f>SUM(D15:K15)</f>
        <v>0</v>
      </c>
    </row>
    <row r="16" spans="1:12" s="10" customFormat="1" ht="12">
      <c r="A16" s="204">
        <f>+A15+1</f>
        <v>12</v>
      </c>
      <c r="B16" s="384" t="s">
        <v>331</v>
      </c>
      <c r="C16" s="385"/>
      <c r="D16" s="184">
        <f>IF(D7+(-D9)&lt;&gt;0,D9/ABS(D7+(-D9)),0)</f>
        <v>0</v>
      </c>
      <c r="E16" s="184">
        <f aca="true" t="shared" si="6" ref="E16:L16">IF(E7+(-E9)&lt;&gt;0,E9/ABS(E7+(-E9)),0)</f>
        <v>0</v>
      </c>
      <c r="F16" s="184">
        <f t="shared" si="6"/>
        <v>0</v>
      </c>
      <c r="G16" s="184">
        <f t="shared" si="6"/>
        <v>0</v>
      </c>
      <c r="H16" s="184">
        <f t="shared" si="6"/>
        <v>0</v>
      </c>
      <c r="I16" s="184">
        <f t="shared" si="6"/>
        <v>0</v>
      </c>
      <c r="J16" s="184">
        <f t="shared" si="6"/>
        <v>0</v>
      </c>
      <c r="K16" s="184">
        <f t="shared" si="6"/>
        <v>0</v>
      </c>
      <c r="L16" s="185">
        <f t="shared" si="6"/>
        <v>0</v>
      </c>
    </row>
    <row r="17" spans="1:12" s="10" customFormat="1" ht="12.75" thickBot="1">
      <c r="A17" s="203">
        <f>+A16+1</f>
        <v>13</v>
      </c>
      <c r="B17" s="378" t="s">
        <v>276</v>
      </c>
      <c r="C17" s="424"/>
      <c r="D17" s="59">
        <f>IF(D7&lt;&gt;0,D10/D7,0)</f>
        <v>0</v>
      </c>
      <c r="E17" s="59">
        <f aca="true" t="shared" si="7" ref="E17:L17">IF(E7&lt;&gt;0,E10/E7,0)</f>
        <v>0</v>
      </c>
      <c r="F17" s="59">
        <f t="shared" si="7"/>
        <v>0</v>
      </c>
      <c r="G17" s="59">
        <f t="shared" si="7"/>
        <v>0</v>
      </c>
      <c r="H17" s="59">
        <f t="shared" si="7"/>
        <v>0</v>
      </c>
      <c r="I17" s="59">
        <f t="shared" si="7"/>
        <v>0</v>
      </c>
      <c r="J17" s="59">
        <f t="shared" si="7"/>
        <v>0</v>
      </c>
      <c r="K17" s="59">
        <f t="shared" si="7"/>
        <v>0</v>
      </c>
      <c r="L17" s="54">
        <f t="shared" si="7"/>
        <v>0</v>
      </c>
    </row>
    <row r="18" spans="1:12" s="60" customFormat="1" ht="12.75" thickBot="1">
      <c r="A18" s="209"/>
      <c r="C18" s="61"/>
      <c r="D18" s="62"/>
      <c r="E18" s="62"/>
      <c r="F18" s="62"/>
      <c r="G18" s="62"/>
      <c r="H18" s="62"/>
      <c r="I18" s="62"/>
      <c r="J18" s="62"/>
      <c r="K18" s="62"/>
      <c r="L18" s="210"/>
    </row>
    <row r="19" spans="1:12" ht="24" customHeight="1">
      <c r="A19" s="201" t="s">
        <v>2</v>
      </c>
      <c r="B19" s="211" t="s">
        <v>205</v>
      </c>
      <c r="C19" s="67" t="s">
        <v>6</v>
      </c>
      <c r="D19" s="270" t="s">
        <v>310</v>
      </c>
      <c r="E19" s="270" t="s">
        <v>311</v>
      </c>
      <c r="F19" s="270" t="s">
        <v>312</v>
      </c>
      <c r="G19" s="270" t="s">
        <v>313</v>
      </c>
      <c r="H19" s="270" t="s">
        <v>314</v>
      </c>
      <c r="I19" s="270" t="s">
        <v>315</v>
      </c>
      <c r="J19" s="270" t="s">
        <v>316</v>
      </c>
      <c r="K19" s="271" t="s">
        <v>317</v>
      </c>
      <c r="L19" s="51" t="s">
        <v>196</v>
      </c>
    </row>
    <row r="20" spans="1:12" ht="12">
      <c r="A20" s="204">
        <v>14</v>
      </c>
      <c r="B20" s="214" t="s">
        <v>182</v>
      </c>
      <c r="C20" s="68" t="s">
        <v>168</v>
      </c>
      <c r="D20" s="276"/>
      <c r="E20" s="276"/>
      <c r="F20" s="276"/>
      <c r="G20" s="276"/>
      <c r="H20" s="276"/>
      <c r="I20" s="276"/>
      <c r="J20" s="276"/>
      <c r="K20" s="277"/>
      <c r="L20" s="64">
        <f>SUMPRODUCT(D20:K20,D23:K23)</f>
        <v>0</v>
      </c>
    </row>
    <row r="21" spans="1:12" ht="12">
      <c r="A21" s="204">
        <f>1+A20</f>
        <v>15</v>
      </c>
      <c r="B21" s="214" t="s">
        <v>181</v>
      </c>
      <c r="C21" s="68" t="s">
        <v>168</v>
      </c>
      <c r="D21" s="276"/>
      <c r="E21" s="276"/>
      <c r="F21" s="276"/>
      <c r="G21" s="276"/>
      <c r="H21" s="276"/>
      <c r="I21" s="276"/>
      <c r="J21" s="276"/>
      <c r="K21" s="277"/>
      <c r="L21" s="64">
        <f>SUMPRODUCT(D21:K21,D23:K23)</f>
        <v>0</v>
      </c>
    </row>
    <row r="22" spans="1:12" ht="12">
      <c r="A22" s="204">
        <f>1+A21</f>
        <v>16</v>
      </c>
      <c r="B22" s="215" t="s">
        <v>251</v>
      </c>
      <c r="C22" s="163" t="s">
        <v>168</v>
      </c>
      <c r="D22" s="276"/>
      <c r="E22" s="276"/>
      <c r="F22" s="276"/>
      <c r="G22" s="276"/>
      <c r="H22" s="276"/>
      <c r="I22" s="276"/>
      <c r="J22" s="276"/>
      <c r="K22" s="277"/>
      <c r="L22" s="64">
        <f>SUMPRODUCT(D22:K22,D23:K23)</f>
        <v>0</v>
      </c>
    </row>
    <row r="23" spans="1:12" ht="12.75" thickBot="1">
      <c r="A23" s="204">
        <f>1+A22</f>
        <v>17</v>
      </c>
      <c r="B23" s="216" t="s">
        <v>183</v>
      </c>
      <c r="C23" s="69" t="s">
        <v>168</v>
      </c>
      <c r="D23" s="87"/>
      <c r="E23" s="87"/>
      <c r="F23" s="87"/>
      <c r="G23" s="88"/>
      <c r="H23" s="88"/>
      <c r="I23" s="88"/>
      <c r="J23" s="89"/>
      <c r="K23" s="89"/>
      <c r="L23" s="65" t="s">
        <v>184</v>
      </c>
    </row>
    <row r="24" spans="1:12" ht="24" customHeight="1">
      <c r="A24" s="202"/>
      <c r="B24" s="200" t="s">
        <v>194</v>
      </c>
      <c r="C24" s="55"/>
      <c r="D24" s="66"/>
      <c r="E24" s="66"/>
      <c r="F24" s="66"/>
      <c r="G24" s="66"/>
      <c r="H24" s="66"/>
      <c r="I24" s="66"/>
      <c r="J24" s="66"/>
      <c r="K24" s="66"/>
      <c r="L24" s="51"/>
    </row>
    <row r="25" spans="1:12" s="9" customFormat="1" ht="12">
      <c r="A25" s="205">
        <v>18</v>
      </c>
      <c r="B25" s="384" t="s">
        <v>199</v>
      </c>
      <c r="C25" s="385"/>
      <c r="D25" s="246">
        <f>IF($L20&gt;0,(D20*D23)/$L20,0)</f>
        <v>0</v>
      </c>
      <c r="E25" s="246">
        <f aca="true" t="shared" si="8" ref="E25:K25">IF($L20&gt;0,(E20*E23)/$L20,0)</f>
        <v>0</v>
      </c>
      <c r="F25" s="246">
        <f t="shared" si="8"/>
        <v>0</v>
      </c>
      <c r="G25" s="246">
        <f t="shared" si="8"/>
        <v>0</v>
      </c>
      <c r="H25" s="246">
        <f t="shared" si="8"/>
        <v>0</v>
      </c>
      <c r="I25" s="246">
        <f t="shared" si="8"/>
        <v>0</v>
      </c>
      <c r="J25" s="246">
        <f t="shared" si="8"/>
        <v>0</v>
      </c>
      <c r="K25" s="246">
        <f t="shared" si="8"/>
        <v>0</v>
      </c>
      <c r="L25" s="247">
        <f>SUM(D25:K25)</f>
        <v>0</v>
      </c>
    </row>
    <row r="26" spans="1:12" s="9" customFormat="1" ht="12">
      <c r="A26" s="205">
        <v>19</v>
      </c>
      <c r="B26" s="199" t="s">
        <v>200</v>
      </c>
      <c r="C26" s="57"/>
      <c r="D26" s="246">
        <f>IF($L21&gt;0,(D21*D23)/$L21,0)</f>
        <v>0</v>
      </c>
      <c r="E26" s="246">
        <f aca="true" t="shared" si="9" ref="E26:K26">IF($L21&gt;0,(E21*E23)/$L21,0)</f>
        <v>0</v>
      </c>
      <c r="F26" s="246">
        <f t="shared" si="9"/>
        <v>0</v>
      </c>
      <c r="G26" s="246">
        <f t="shared" si="9"/>
        <v>0</v>
      </c>
      <c r="H26" s="246">
        <f t="shared" si="9"/>
        <v>0</v>
      </c>
      <c r="I26" s="246">
        <f t="shared" si="9"/>
        <v>0</v>
      </c>
      <c r="J26" s="246">
        <f t="shared" si="9"/>
        <v>0</v>
      </c>
      <c r="K26" s="246">
        <f t="shared" si="9"/>
        <v>0</v>
      </c>
      <c r="L26" s="247">
        <f>SUM(D26:K26)</f>
        <v>0</v>
      </c>
    </row>
    <row r="27" spans="1:12" s="9" customFormat="1" ht="12.75" thickBot="1">
      <c r="A27" s="206">
        <v>20</v>
      </c>
      <c r="B27" s="377" t="s">
        <v>198</v>
      </c>
      <c r="C27" s="378"/>
      <c r="D27" s="274">
        <f aca="true" t="shared" si="10" ref="D27:L27">IF(D20&gt;0,D21/D20*60,0)</f>
        <v>0</v>
      </c>
      <c r="E27" s="274">
        <f t="shared" si="10"/>
        <v>0</v>
      </c>
      <c r="F27" s="274">
        <f t="shared" si="10"/>
        <v>0</v>
      </c>
      <c r="G27" s="274">
        <f t="shared" si="10"/>
        <v>0</v>
      </c>
      <c r="H27" s="274">
        <f t="shared" si="10"/>
        <v>0</v>
      </c>
      <c r="I27" s="274">
        <f t="shared" si="10"/>
        <v>0</v>
      </c>
      <c r="J27" s="274">
        <f t="shared" si="10"/>
        <v>0</v>
      </c>
      <c r="K27" s="274">
        <f t="shared" si="10"/>
        <v>0</v>
      </c>
      <c r="L27" s="275">
        <f t="shared" si="10"/>
        <v>0</v>
      </c>
    </row>
    <row r="28" spans="1:12" s="60" customFormat="1" ht="12.75" thickBot="1">
      <c r="A28" s="209"/>
      <c r="C28" s="61"/>
      <c r="D28" s="62"/>
      <c r="E28" s="62"/>
      <c r="F28" s="62"/>
      <c r="G28" s="62"/>
      <c r="H28" s="62"/>
      <c r="I28" s="62"/>
      <c r="J28" s="62"/>
      <c r="K28" s="62"/>
      <c r="L28" s="210"/>
    </row>
    <row r="29" spans="1:12" ht="22.5" customHeight="1">
      <c r="A29" s="201" t="s">
        <v>2</v>
      </c>
      <c r="B29" s="211" t="s">
        <v>206</v>
      </c>
      <c r="C29" s="55" t="s">
        <v>6</v>
      </c>
      <c r="D29" s="70" t="s">
        <v>201</v>
      </c>
      <c r="E29" s="417" t="s">
        <v>206</v>
      </c>
      <c r="F29" s="382"/>
      <c r="G29" s="382"/>
      <c r="H29" s="418"/>
      <c r="I29" s="381" t="s">
        <v>6</v>
      </c>
      <c r="J29" s="382"/>
      <c r="K29" s="383"/>
      <c r="L29" s="51" t="s">
        <v>201</v>
      </c>
    </row>
    <row r="30" spans="1:12" ht="12">
      <c r="A30" s="205">
        <v>21</v>
      </c>
      <c r="B30" s="212" t="s">
        <v>163</v>
      </c>
      <c r="C30" s="63" t="s">
        <v>203</v>
      </c>
      <c r="D30" s="272"/>
      <c r="E30" s="373" t="s">
        <v>323</v>
      </c>
      <c r="F30" s="374"/>
      <c r="G30" s="374"/>
      <c r="H30" s="375"/>
      <c r="I30" s="413" t="s">
        <v>323</v>
      </c>
      <c r="J30" s="374"/>
      <c r="K30" s="414"/>
      <c r="L30" s="279"/>
    </row>
    <row r="31" spans="1:12" ht="12">
      <c r="A31" s="205">
        <f>+A30+1</f>
        <v>22</v>
      </c>
      <c r="B31" s="212" t="s">
        <v>208</v>
      </c>
      <c r="C31" s="63" t="s">
        <v>180</v>
      </c>
      <c r="D31" s="272"/>
      <c r="E31" s="373" t="s">
        <v>323</v>
      </c>
      <c r="F31" s="374"/>
      <c r="G31" s="374"/>
      <c r="H31" s="375"/>
      <c r="I31" s="413" t="s">
        <v>323</v>
      </c>
      <c r="J31" s="374"/>
      <c r="K31" s="414"/>
      <c r="L31" s="279"/>
    </row>
    <row r="32" spans="1:12" ht="12">
      <c r="A32" s="205">
        <f aca="true" t="shared" si="11" ref="A32:A41">+A31+1</f>
        <v>23</v>
      </c>
      <c r="B32" s="212" t="s">
        <v>207</v>
      </c>
      <c r="C32" s="63" t="s">
        <v>180</v>
      </c>
      <c r="D32" s="272"/>
      <c r="E32" s="373" t="s">
        <v>216</v>
      </c>
      <c r="F32" s="374"/>
      <c r="G32" s="374"/>
      <c r="H32" s="375"/>
      <c r="I32" s="415" t="s">
        <v>319</v>
      </c>
      <c r="J32" s="374"/>
      <c r="K32" s="414"/>
      <c r="L32" s="78">
        <f>'Land Use SS Only'!E29</f>
        <v>0</v>
      </c>
    </row>
    <row r="33" spans="1:12" ht="12">
      <c r="A33" s="205">
        <f t="shared" si="11"/>
        <v>24</v>
      </c>
      <c r="B33" s="212" t="s">
        <v>209</v>
      </c>
      <c r="C33" s="63" t="s">
        <v>180</v>
      </c>
      <c r="D33" s="272"/>
      <c r="E33" s="373" t="s">
        <v>217</v>
      </c>
      <c r="F33" s="374"/>
      <c r="G33" s="374"/>
      <c r="H33" s="375"/>
      <c r="I33" s="415" t="s">
        <v>319</v>
      </c>
      <c r="J33" s="374"/>
      <c r="K33" s="414"/>
      <c r="L33" s="78">
        <f>'Land Use SS Only'!E28</f>
        <v>0</v>
      </c>
    </row>
    <row r="34" spans="1:12" ht="12.75" thickBot="1">
      <c r="A34" s="206">
        <f t="shared" si="11"/>
        <v>25</v>
      </c>
      <c r="B34" s="218" t="s">
        <v>210</v>
      </c>
      <c r="C34" s="217" t="s">
        <v>180</v>
      </c>
      <c r="D34" s="273"/>
      <c r="E34" s="379" t="s">
        <v>213</v>
      </c>
      <c r="F34" s="377"/>
      <c r="G34" s="377"/>
      <c r="H34" s="380"/>
      <c r="I34" s="376" t="s">
        <v>318</v>
      </c>
      <c r="J34" s="377"/>
      <c r="K34" s="378"/>
      <c r="L34" s="79">
        <f>'Project Description SS and VSS'!C48</f>
        <v>0</v>
      </c>
    </row>
    <row r="35" spans="1:12" ht="22.5" customHeight="1" thickBot="1">
      <c r="A35" s="208"/>
      <c r="B35" s="371" t="s">
        <v>195</v>
      </c>
      <c r="C35" s="372"/>
      <c r="D35" s="71" t="s">
        <v>5</v>
      </c>
      <c r="E35" s="370" t="s">
        <v>195</v>
      </c>
      <c r="F35" s="371"/>
      <c r="G35" s="371"/>
      <c r="H35" s="371"/>
      <c r="I35" s="371"/>
      <c r="J35" s="371"/>
      <c r="K35" s="372"/>
      <c r="L35" s="80" t="s">
        <v>5</v>
      </c>
    </row>
    <row r="36" spans="1:12" ht="12">
      <c r="A36" s="207">
        <v>26</v>
      </c>
      <c r="B36" s="419" t="s">
        <v>173</v>
      </c>
      <c r="C36" s="420"/>
      <c r="D36" s="72">
        <f>IF(D31&gt;0,(L7+(-L9))*60/D31,0)</f>
        <v>0</v>
      </c>
      <c r="E36" s="421" t="s">
        <v>175</v>
      </c>
      <c r="F36" s="422"/>
      <c r="G36" s="422"/>
      <c r="H36" s="422"/>
      <c r="I36" s="422"/>
      <c r="J36" s="422"/>
      <c r="K36" s="423"/>
      <c r="L36" s="81">
        <f>IF(L32&gt;0,D31/L32,0)</f>
        <v>0</v>
      </c>
    </row>
    <row r="37" spans="1:12" ht="12">
      <c r="A37" s="205">
        <f t="shared" si="11"/>
        <v>27</v>
      </c>
      <c r="B37" s="407" t="s">
        <v>174</v>
      </c>
      <c r="C37" s="408"/>
      <c r="D37" s="73">
        <f>IF(D31&gt;0,(L7*60)/D31,0)</f>
        <v>0</v>
      </c>
      <c r="E37" s="395" t="s">
        <v>176</v>
      </c>
      <c r="F37" s="396"/>
      <c r="G37" s="396"/>
      <c r="H37" s="396"/>
      <c r="I37" s="396"/>
      <c r="J37" s="396"/>
      <c r="K37" s="397"/>
      <c r="L37" s="82">
        <f>IF(L33&gt;0,D31/L33,0)</f>
        <v>0</v>
      </c>
    </row>
    <row r="38" spans="1:12" ht="12">
      <c r="A38" s="205">
        <f t="shared" si="11"/>
        <v>28</v>
      </c>
      <c r="B38" s="409" t="s">
        <v>211</v>
      </c>
      <c r="C38" s="410"/>
      <c r="D38" s="74">
        <f>IF(L7&lt;&gt;0,L8/L7,0)</f>
        <v>0</v>
      </c>
      <c r="E38" s="392" t="s">
        <v>178</v>
      </c>
      <c r="F38" s="393"/>
      <c r="G38" s="393"/>
      <c r="H38" s="393"/>
      <c r="I38" s="393"/>
      <c r="J38" s="393"/>
      <c r="K38" s="394"/>
      <c r="L38" s="83">
        <f>IF(L32&gt;0,L7*60/L32,0)</f>
        <v>0</v>
      </c>
    </row>
    <row r="39" spans="1:12" ht="12">
      <c r="A39" s="205">
        <f t="shared" si="11"/>
        <v>29</v>
      </c>
      <c r="B39" s="411" t="s">
        <v>212</v>
      </c>
      <c r="C39" s="412"/>
      <c r="D39" s="75">
        <f>IF(D30*L7+L21&lt;&gt;0,L21/(D30*L7+L21),0)</f>
        <v>0</v>
      </c>
      <c r="E39" s="395" t="s">
        <v>177</v>
      </c>
      <c r="F39" s="396"/>
      <c r="G39" s="396"/>
      <c r="H39" s="396"/>
      <c r="I39" s="396"/>
      <c r="J39" s="396"/>
      <c r="K39" s="397"/>
      <c r="L39" s="82">
        <f>IF(L33&gt;0,L7*60/L33,0)</f>
        <v>0</v>
      </c>
    </row>
    <row r="40" spans="1:12" s="8" customFormat="1" ht="12">
      <c r="A40" s="205">
        <f t="shared" si="11"/>
        <v>30</v>
      </c>
      <c r="B40" s="403" t="s">
        <v>172</v>
      </c>
      <c r="C40" s="404"/>
      <c r="D40" s="76">
        <f>IF(D31&gt;0,L12/D31,0)</f>
        <v>0</v>
      </c>
      <c r="E40" s="398"/>
      <c r="F40" s="399"/>
      <c r="G40" s="399"/>
      <c r="H40" s="399"/>
      <c r="I40" s="399"/>
      <c r="J40" s="399"/>
      <c r="K40" s="400"/>
      <c r="L40" s="84"/>
    </row>
    <row r="41" spans="1:12" s="8" customFormat="1" ht="12">
      <c r="A41" s="205">
        <f t="shared" si="11"/>
        <v>31</v>
      </c>
      <c r="B41" s="405" t="s">
        <v>322</v>
      </c>
      <c r="C41" s="406"/>
      <c r="D41" s="278">
        <f>IF(D33*L34&gt;0,D33/(D31*L34),0)</f>
        <v>0</v>
      </c>
      <c r="E41" s="389"/>
      <c r="F41" s="390"/>
      <c r="G41" s="390"/>
      <c r="H41" s="390"/>
      <c r="I41" s="390"/>
      <c r="J41" s="390"/>
      <c r="K41" s="391"/>
      <c r="L41" s="85"/>
    </row>
    <row r="42" spans="1:12" ht="12.75" thickBot="1">
      <c r="A42" s="203"/>
      <c r="B42" s="401"/>
      <c r="C42" s="402"/>
      <c r="D42" s="77"/>
      <c r="E42" s="386"/>
      <c r="F42" s="387"/>
      <c r="G42" s="387"/>
      <c r="H42" s="387"/>
      <c r="I42" s="387"/>
      <c r="J42" s="387"/>
      <c r="K42" s="388"/>
      <c r="L42" s="86"/>
    </row>
  </sheetData>
  <sheetProtection password="83AF" sheet="1" objects="1" scenarios="1" formatCells="0" formatColumns="0" formatRows="0" insertColumns="0" insertRows="0" selectLockedCells="1"/>
  <mergeCells count="39">
    <mergeCell ref="C2:L2"/>
    <mergeCell ref="E29:H29"/>
    <mergeCell ref="B36:C36"/>
    <mergeCell ref="E36:K36"/>
    <mergeCell ref="B17:C17"/>
    <mergeCell ref="B13:C13"/>
    <mergeCell ref="B14:C14"/>
    <mergeCell ref="B15:C15"/>
    <mergeCell ref="B16:C16"/>
    <mergeCell ref="E37:K37"/>
    <mergeCell ref="I30:K30"/>
    <mergeCell ref="I31:K31"/>
    <mergeCell ref="I32:K32"/>
    <mergeCell ref="I33:K33"/>
    <mergeCell ref="E30:H30"/>
    <mergeCell ref="B42:C42"/>
    <mergeCell ref="B25:C25"/>
    <mergeCell ref="B27:C27"/>
    <mergeCell ref="B40:C40"/>
    <mergeCell ref="B41:C41"/>
    <mergeCell ref="B37:C37"/>
    <mergeCell ref="B38:C38"/>
    <mergeCell ref="B39:C39"/>
    <mergeCell ref="B35:C35"/>
    <mergeCell ref="E42:K42"/>
    <mergeCell ref="E41:K41"/>
    <mergeCell ref="E38:K38"/>
    <mergeCell ref="E39:K39"/>
    <mergeCell ref="E40:K40"/>
    <mergeCell ref="A1:L1"/>
    <mergeCell ref="A2:B2"/>
    <mergeCell ref="E35:K35"/>
    <mergeCell ref="E31:H31"/>
    <mergeCell ref="E32:H32"/>
    <mergeCell ref="E33:H33"/>
    <mergeCell ref="I34:K34"/>
    <mergeCell ref="E34:H34"/>
    <mergeCell ref="I29:K29"/>
    <mergeCell ref="B12:C12"/>
  </mergeCells>
  <printOptions horizontalCentered="1"/>
  <pageMargins left="0.4" right="0.4" top="0.5" bottom="0.5" header="0.5" footer="0.5"/>
  <pageSetup fitToHeight="1" fitToWidth="1" horizontalDpi="600" verticalDpi="600" orientation="landscape" scale="84" r:id="rId1"/>
</worksheet>
</file>

<file path=xl/worksheets/sheet3.xml><?xml version="1.0" encoding="utf-8"?>
<worksheet xmlns="http://schemas.openxmlformats.org/spreadsheetml/2006/main" xmlns:r="http://schemas.openxmlformats.org/officeDocument/2006/relationships">
  <dimension ref="A1:H38"/>
  <sheetViews>
    <sheetView showGridLines="0" zoomScale="82" zoomScaleNormal="82" workbookViewId="0" topLeftCell="A1">
      <selection activeCell="C33" sqref="C33"/>
    </sheetView>
  </sheetViews>
  <sheetFormatPr defaultColWidth="9.33203125" defaultRowHeight="11.25"/>
  <cols>
    <col min="1" max="1" width="7" style="0" customWidth="1"/>
    <col min="2" max="2" width="63.5" style="0" customWidth="1"/>
    <col min="3" max="7" width="18.16015625" style="0" customWidth="1"/>
    <col min="8" max="8" width="44.83203125" style="0" bestFit="1" customWidth="1"/>
  </cols>
  <sheetData>
    <row r="1" spans="1:8" s="14" customFormat="1" ht="20.25" customHeight="1" thickBot="1">
      <c r="A1" s="328" t="s">
        <v>327</v>
      </c>
      <c r="B1" s="329"/>
      <c r="C1" s="329"/>
      <c r="D1" s="329"/>
      <c r="E1" s="329"/>
      <c r="F1" s="329"/>
      <c r="G1" s="329"/>
      <c r="H1" s="330"/>
    </row>
    <row r="2" spans="1:8" s="49" customFormat="1" ht="16.5" thickBot="1">
      <c r="A2" s="451" t="s">
        <v>8</v>
      </c>
      <c r="B2" s="452"/>
      <c r="C2" s="453">
        <f>+'Finance SS and VSS'!B2</f>
      </c>
      <c r="D2" s="454"/>
      <c r="E2" s="454"/>
      <c r="F2" s="454"/>
      <c r="G2" s="454"/>
      <c r="H2" s="455"/>
    </row>
    <row r="3" spans="1:8" ht="15.75" hidden="1">
      <c r="A3" s="443"/>
      <c r="B3" s="444"/>
      <c r="C3" s="444"/>
      <c r="D3" s="444"/>
      <c r="E3" s="444"/>
      <c r="F3" s="444"/>
      <c r="G3" s="444"/>
      <c r="H3" s="445"/>
    </row>
    <row r="4" spans="1:8" ht="17.25" customHeight="1" hidden="1" thickBot="1">
      <c r="A4" s="431" t="s">
        <v>214</v>
      </c>
      <c r="B4" s="432"/>
      <c r="C4" s="432"/>
      <c r="D4" s="432"/>
      <c r="E4" s="432"/>
      <c r="F4" s="432"/>
      <c r="G4" s="432"/>
      <c r="H4" s="433"/>
    </row>
    <row r="5" spans="1:8" s="138" customFormat="1" ht="12.75" hidden="1">
      <c r="A5" s="169"/>
      <c r="B5" s="136" t="s">
        <v>248</v>
      </c>
      <c r="C5" s="137" t="s">
        <v>242</v>
      </c>
      <c r="D5" s="137" t="s">
        <v>243</v>
      </c>
      <c r="E5" s="137" t="s">
        <v>244</v>
      </c>
      <c r="F5" s="137" t="s">
        <v>245</v>
      </c>
      <c r="G5" s="170" t="s">
        <v>246</v>
      </c>
      <c r="H5" s="438" t="s">
        <v>3</v>
      </c>
    </row>
    <row r="6" spans="1:8" s="138" customFormat="1" ht="12.75" hidden="1">
      <c r="A6" s="139"/>
      <c r="B6" s="140"/>
      <c r="C6" s="446" t="s">
        <v>1</v>
      </c>
      <c r="D6" s="446"/>
      <c r="E6" s="447" t="s">
        <v>241</v>
      </c>
      <c r="F6" s="447" t="s">
        <v>247</v>
      </c>
      <c r="G6" s="448" t="s">
        <v>250</v>
      </c>
      <c r="H6" s="450"/>
    </row>
    <row r="7" spans="1:8" s="138" customFormat="1" ht="26.25" hidden="1" thickBot="1">
      <c r="A7" s="141" t="s">
        <v>2</v>
      </c>
      <c r="B7" s="142" t="s">
        <v>220</v>
      </c>
      <c r="C7" s="142" t="s">
        <v>4</v>
      </c>
      <c r="D7" s="142" t="s">
        <v>249</v>
      </c>
      <c r="E7" s="436"/>
      <c r="F7" s="436"/>
      <c r="G7" s="449"/>
      <c r="H7" s="440"/>
    </row>
    <row r="8" spans="1:8" ht="12.75" hidden="1">
      <c r="A8" s="151">
        <v>1</v>
      </c>
      <c r="B8" s="144" t="s">
        <v>252</v>
      </c>
      <c r="C8" s="145">
        <f>'Travel Forecasts SS Only'!L4</f>
        <v>0</v>
      </c>
      <c r="D8" s="145">
        <f>'Travel Forecasts SS Only'!L5</f>
        <v>0</v>
      </c>
      <c r="E8" s="145">
        <f>D8-C8</f>
        <v>0</v>
      </c>
      <c r="F8" s="181">
        <f>'Travel Forecasts SS Only'!D30</f>
        <v>0</v>
      </c>
      <c r="G8" s="173">
        <f>E8*F8</f>
        <v>0</v>
      </c>
      <c r="H8" s="191" t="s">
        <v>268</v>
      </c>
    </row>
    <row r="9" spans="1:8" ht="12.75" hidden="1">
      <c r="A9" s="152">
        <f>A8+1</f>
        <v>2</v>
      </c>
      <c r="B9" s="146" t="s">
        <v>253</v>
      </c>
      <c r="C9" s="147" t="s">
        <v>184</v>
      </c>
      <c r="D9" s="148" t="s">
        <v>184</v>
      </c>
      <c r="E9" s="148" t="s">
        <v>184</v>
      </c>
      <c r="F9" s="148" t="s">
        <v>184</v>
      </c>
      <c r="G9" s="153">
        <f>'Travel Forecasts SS Only'!L20</f>
        <v>0</v>
      </c>
      <c r="H9" s="192" t="s">
        <v>268</v>
      </c>
    </row>
    <row r="10" spans="1:8" ht="13.5" hidden="1" thickBot="1">
      <c r="A10" s="154">
        <f aca="true" t="shared" si="0" ref="A10:A19">A9+1</f>
        <v>3</v>
      </c>
      <c r="B10" s="155" t="s">
        <v>254</v>
      </c>
      <c r="C10" s="156" t="s">
        <v>184</v>
      </c>
      <c r="D10" s="157" t="s">
        <v>184</v>
      </c>
      <c r="E10" s="157" t="s">
        <v>184</v>
      </c>
      <c r="F10" s="157" t="s">
        <v>184</v>
      </c>
      <c r="G10" s="158">
        <f>G8+G9</f>
        <v>0</v>
      </c>
      <c r="H10" s="193" t="s">
        <v>269</v>
      </c>
    </row>
    <row r="11" spans="1:8" ht="12.75" hidden="1">
      <c r="A11" s="151">
        <f t="shared" si="0"/>
        <v>4</v>
      </c>
      <c r="B11" s="144" t="s">
        <v>255</v>
      </c>
      <c r="C11" s="160" t="s">
        <v>184</v>
      </c>
      <c r="D11" s="161" t="s">
        <v>184</v>
      </c>
      <c r="E11" s="145">
        <f>'Travel Forecasts SS Only'!L7</f>
        <v>0</v>
      </c>
      <c r="F11" s="181">
        <f>F8</f>
        <v>0</v>
      </c>
      <c r="G11" s="173">
        <f>E11*F11</f>
        <v>0</v>
      </c>
      <c r="H11" s="191" t="s">
        <v>268</v>
      </c>
    </row>
    <row r="12" spans="1:8" ht="12.75" hidden="1">
      <c r="A12" s="152">
        <f t="shared" si="0"/>
        <v>5</v>
      </c>
      <c r="B12" s="146" t="s">
        <v>256</v>
      </c>
      <c r="C12" s="147" t="s">
        <v>184</v>
      </c>
      <c r="D12" s="148" t="s">
        <v>184</v>
      </c>
      <c r="E12" s="148" t="s">
        <v>184</v>
      </c>
      <c r="F12" s="148" t="s">
        <v>184</v>
      </c>
      <c r="G12" s="153">
        <f>'Travel Forecasts SS Only'!L21</f>
        <v>0</v>
      </c>
      <c r="H12" s="192" t="s">
        <v>268</v>
      </c>
    </row>
    <row r="13" spans="1:8" ht="13.5" hidden="1" thickBot="1">
      <c r="A13" s="154">
        <f>A12+1</f>
        <v>6</v>
      </c>
      <c r="B13" s="155" t="s">
        <v>257</v>
      </c>
      <c r="C13" s="162" t="s">
        <v>184</v>
      </c>
      <c r="D13" s="162" t="s">
        <v>184</v>
      </c>
      <c r="E13" s="162" t="s">
        <v>184</v>
      </c>
      <c r="F13" s="162" t="s">
        <v>184</v>
      </c>
      <c r="G13" s="158">
        <f>G11+G12</f>
        <v>0</v>
      </c>
      <c r="H13" s="193" t="s">
        <v>270</v>
      </c>
    </row>
    <row r="14" spans="1:8" ht="12.75" hidden="1">
      <c r="A14" s="151">
        <f t="shared" si="0"/>
        <v>7</v>
      </c>
      <c r="B14" s="224" t="s">
        <v>259</v>
      </c>
      <c r="C14" s="160" t="s">
        <v>184</v>
      </c>
      <c r="D14" s="161" t="s">
        <v>184</v>
      </c>
      <c r="E14" s="145">
        <f>'Travel Forecasts SS Only'!D31</f>
        <v>0</v>
      </c>
      <c r="F14" s="181">
        <f>F8</f>
        <v>0</v>
      </c>
      <c r="G14" s="173">
        <f>E14*F14</f>
        <v>0</v>
      </c>
      <c r="H14" s="191" t="s">
        <v>268</v>
      </c>
    </row>
    <row r="15" spans="1:8" ht="12.75" hidden="1">
      <c r="A15" s="152">
        <f t="shared" si="0"/>
        <v>8</v>
      </c>
      <c r="B15" s="225" t="s">
        <v>260</v>
      </c>
      <c r="C15" s="147" t="s">
        <v>184</v>
      </c>
      <c r="D15" s="148" t="s">
        <v>184</v>
      </c>
      <c r="E15" s="148" t="s">
        <v>184</v>
      </c>
      <c r="F15" s="148" t="s">
        <v>184</v>
      </c>
      <c r="G15" s="172">
        <f>'Travel Forecasts SS Only'!L20</f>
        <v>0</v>
      </c>
      <c r="H15" s="192" t="s">
        <v>268</v>
      </c>
    </row>
    <row r="16" spans="1:8" ht="13.5" hidden="1" thickBot="1">
      <c r="A16" s="154">
        <f t="shared" si="0"/>
        <v>9</v>
      </c>
      <c r="B16" s="226" t="s">
        <v>261</v>
      </c>
      <c r="C16" s="156" t="s">
        <v>184</v>
      </c>
      <c r="D16" s="157" t="s">
        <v>184</v>
      </c>
      <c r="E16" s="157" t="s">
        <v>184</v>
      </c>
      <c r="F16" s="157" t="s">
        <v>184</v>
      </c>
      <c r="G16" s="159">
        <f>G14+G15</f>
        <v>0</v>
      </c>
      <c r="H16" s="193" t="s">
        <v>271</v>
      </c>
    </row>
    <row r="17" spans="1:8" ht="12.75" hidden="1">
      <c r="A17" s="151">
        <f t="shared" si="0"/>
        <v>10</v>
      </c>
      <c r="B17" s="225" t="s">
        <v>263</v>
      </c>
      <c r="C17" s="175" t="s">
        <v>184</v>
      </c>
      <c r="D17" s="176" t="s">
        <v>184</v>
      </c>
      <c r="E17" s="177">
        <f>'Travel Forecasts SS Only'!D33</f>
        <v>0</v>
      </c>
      <c r="F17" s="182">
        <f>F8</f>
        <v>0</v>
      </c>
      <c r="G17" s="173">
        <f>E17*F17</f>
        <v>0</v>
      </c>
      <c r="H17" s="191" t="s">
        <v>268</v>
      </c>
    </row>
    <row r="18" spans="1:8" ht="12.75" hidden="1">
      <c r="A18" s="152">
        <f t="shared" si="0"/>
        <v>11</v>
      </c>
      <c r="B18" s="227" t="s">
        <v>264</v>
      </c>
      <c r="C18" s="147" t="s">
        <v>184</v>
      </c>
      <c r="D18" s="148" t="s">
        <v>184</v>
      </c>
      <c r="E18" s="148" t="s">
        <v>184</v>
      </c>
      <c r="F18" s="148" t="s">
        <v>184</v>
      </c>
      <c r="G18" s="164">
        <f>'Travel Forecasts SS Only'!L22</f>
        <v>0</v>
      </c>
      <c r="H18" s="192" t="s">
        <v>268</v>
      </c>
    </row>
    <row r="19" spans="1:8" ht="12.75" hidden="1">
      <c r="A19" s="152">
        <f t="shared" si="0"/>
        <v>12</v>
      </c>
      <c r="B19" s="227" t="s">
        <v>265</v>
      </c>
      <c r="C19" s="147" t="s">
        <v>184</v>
      </c>
      <c r="D19" s="148" t="s">
        <v>184</v>
      </c>
      <c r="E19" s="148" t="s">
        <v>184</v>
      </c>
      <c r="F19" s="148" t="s">
        <v>184</v>
      </c>
      <c r="G19" s="164">
        <f>G17+G18</f>
        <v>0</v>
      </c>
      <c r="H19" s="192" t="s">
        <v>272</v>
      </c>
    </row>
    <row r="20" spans="1:8" ht="12.75" customHeight="1" hidden="1" thickBot="1">
      <c r="A20" s="154">
        <f aca="true" t="shared" si="1" ref="A20:A27">A19+1</f>
        <v>13</v>
      </c>
      <c r="B20" s="228" t="s">
        <v>267</v>
      </c>
      <c r="C20" s="162" t="s">
        <v>184</v>
      </c>
      <c r="D20" s="162" t="s">
        <v>184</v>
      </c>
      <c r="E20" s="157" t="s">
        <v>184</v>
      </c>
      <c r="F20" s="157" t="s">
        <v>184</v>
      </c>
      <c r="G20" s="180">
        <f>IF(G19&gt;0,60*G13/G19,0)</f>
        <v>0</v>
      </c>
      <c r="H20" s="193" t="s">
        <v>273</v>
      </c>
    </row>
    <row r="21" spans="1:8" ht="12.75" hidden="1">
      <c r="A21" s="151">
        <f t="shared" si="1"/>
        <v>14</v>
      </c>
      <c r="B21" s="144" t="s">
        <v>274</v>
      </c>
      <c r="C21" s="160" t="s">
        <v>184</v>
      </c>
      <c r="D21" s="161" t="s">
        <v>184</v>
      </c>
      <c r="E21" s="145">
        <f>'Travel Forecasts SS Only'!L10</f>
        <v>0</v>
      </c>
      <c r="F21" s="181">
        <f>F8</f>
        <v>0</v>
      </c>
      <c r="G21" s="173">
        <f>E21*F21</f>
        <v>0</v>
      </c>
      <c r="H21" s="194" t="s">
        <v>268</v>
      </c>
    </row>
    <row r="22" spans="1:8" ht="12.75" hidden="1">
      <c r="A22" s="171">
        <f t="shared" si="1"/>
        <v>15</v>
      </c>
      <c r="B22" s="174" t="s">
        <v>258</v>
      </c>
      <c r="C22" s="175" t="s">
        <v>184</v>
      </c>
      <c r="D22" s="176" t="s">
        <v>184</v>
      </c>
      <c r="E22" s="177">
        <f>'Travel Forecasts SS Only'!D32</f>
        <v>0</v>
      </c>
      <c r="F22" s="182">
        <f>F8</f>
        <v>0</v>
      </c>
      <c r="G22" s="172">
        <f>E22*F22</f>
        <v>0</v>
      </c>
      <c r="H22" s="195" t="s">
        <v>268</v>
      </c>
    </row>
    <row r="23" spans="1:8" ht="12.75" hidden="1">
      <c r="A23" s="152">
        <f t="shared" si="1"/>
        <v>16</v>
      </c>
      <c r="B23" s="146" t="s">
        <v>262</v>
      </c>
      <c r="C23" s="147" t="s">
        <v>184</v>
      </c>
      <c r="D23" s="148" t="s">
        <v>184</v>
      </c>
      <c r="E23" s="167">
        <f>'Travel Forecasts SS Only'!D34</f>
        <v>0</v>
      </c>
      <c r="F23" s="183">
        <f>F8</f>
        <v>0</v>
      </c>
      <c r="G23" s="153">
        <f>E23*F23</f>
        <v>0</v>
      </c>
      <c r="H23" s="196" t="s">
        <v>268</v>
      </c>
    </row>
    <row r="24" spans="1:8" ht="12.75" customHeight="1" hidden="1">
      <c r="A24" s="152">
        <f t="shared" si="1"/>
        <v>17</v>
      </c>
      <c r="B24" s="229" t="s">
        <v>301</v>
      </c>
      <c r="C24" s="147" t="s">
        <v>184</v>
      </c>
      <c r="D24" s="148" t="s">
        <v>184</v>
      </c>
      <c r="E24" s="148" t="s">
        <v>184</v>
      </c>
      <c r="F24" s="148" t="s">
        <v>184</v>
      </c>
      <c r="G24" s="179">
        <f>IF(G23&gt;0,60*G21/G23,0)</f>
        <v>0</v>
      </c>
      <c r="H24" s="219" t="s">
        <v>277</v>
      </c>
    </row>
    <row r="25" spans="1:8" ht="12.75" hidden="1">
      <c r="A25" s="152">
        <f t="shared" si="1"/>
        <v>18</v>
      </c>
      <c r="B25" s="146" t="s">
        <v>266</v>
      </c>
      <c r="C25" s="148" t="s">
        <v>184</v>
      </c>
      <c r="D25" s="148" t="s">
        <v>184</v>
      </c>
      <c r="E25" s="148" t="s">
        <v>184</v>
      </c>
      <c r="F25" s="148" t="s">
        <v>184</v>
      </c>
      <c r="G25" s="187">
        <f>IF(G13&gt;0,G21/G13,0)</f>
        <v>0</v>
      </c>
      <c r="H25" s="196" t="s">
        <v>278</v>
      </c>
    </row>
    <row r="26" spans="1:8" ht="12.75" customHeight="1" hidden="1">
      <c r="A26" s="152">
        <f t="shared" si="1"/>
        <v>19</v>
      </c>
      <c r="B26" s="149" t="s">
        <v>285</v>
      </c>
      <c r="C26" s="150" t="s">
        <v>184</v>
      </c>
      <c r="D26" s="150" t="s">
        <v>184</v>
      </c>
      <c r="E26" s="150" t="s">
        <v>184</v>
      </c>
      <c r="F26" s="150" t="s">
        <v>184</v>
      </c>
      <c r="G26" s="188">
        <f>IF('Travel Forecasts SS Only'!L31&gt;0,'Travel Forecasts SS Only'!L30/'Travel Forecasts SS Only'!L31,0)</f>
        <v>0</v>
      </c>
      <c r="H26" s="235" t="s">
        <v>309</v>
      </c>
    </row>
    <row r="27" spans="1:8" ht="13.5" hidden="1" thickBot="1">
      <c r="A27" s="154">
        <f t="shared" si="1"/>
        <v>20</v>
      </c>
      <c r="B27" s="155" t="s">
        <v>286</v>
      </c>
      <c r="C27" s="157" t="s">
        <v>184</v>
      </c>
      <c r="D27" s="157" t="s">
        <v>184</v>
      </c>
      <c r="E27" s="157" t="s">
        <v>184</v>
      </c>
      <c r="F27" s="157" t="s">
        <v>184</v>
      </c>
      <c r="G27" s="178">
        <f>IF(G26&gt;0,G25/G26,0)</f>
        <v>0</v>
      </c>
      <c r="H27" s="197" t="s">
        <v>287</v>
      </c>
    </row>
    <row r="28" spans="1:8" ht="12.75" customHeight="1">
      <c r="A28" s="443"/>
      <c r="B28" s="444"/>
      <c r="C28" s="444"/>
      <c r="D28" s="444"/>
      <c r="E28" s="444"/>
      <c r="F28" s="444"/>
      <c r="G28" s="444"/>
      <c r="H28" s="445"/>
    </row>
    <row r="29" spans="1:8" ht="17.25" customHeight="1" thickBot="1">
      <c r="A29" s="431" t="s">
        <v>279</v>
      </c>
      <c r="B29" s="432"/>
      <c r="C29" s="432"/>
      <c r="D29" s="432"/>
      <c r="E29" s="432"/>
      <c r="F29" s="432"/>
      <c r="G29" s="432"/>
      <c r="H29" s="433"/>
    </row>
    <row r="30" spans="1:8" s="138" customFormat="1" ht="15.75" customHeight="1">
      <c r="A30" s="189"/>
      <c r="B30" s="190"/>
      <c r="C30" s="434" t="s">
        <v>1</v>
      </c>
      <c r="D30" s="434"/>
      <c r="E30" s="435" t="s">
        <v>241</v>
      </c>
      <c r="F30" s="437" t="s">
        <v>5</v>
      </c>
      <c r="G30" s="438"/>
      <c r="H30" s="456" t="s">
        <v>3</v>
      </c>
    </row>
    <row r="31" spans="1:8" s="138" customFormat="1" ht="26.25" thickBot="1">
      <c r="A31" s="141" t="s">
        <v>2</v>
      </c>
      <c r="B31" s="142" t="s">
        <v>220</v>
      </c>
      <c r="C31" s="142" t="s">
        <v>4</v>
      </c>
      <c r="D31" s="142" t="s">
        <v>249</v>
      </c>
      <c r="E31" s="436"/>
      <c r="F31" s="439"/>
      <c r="G31" s="440"/>
      <c r="H31" s="457"/>
    </row>
    <row r="32" spans="1:8" ht="37.5" customHeight="1">
      <c r="A32" s="168">
        <f>A27+1</f>
        <v>21</v>
      </c>
      <c r="B32" s="230" t="s">
        <v>333</v>
      </c>
      <c r="C32" s="165"/>
      <c r="D32" s="166"/>
      <c r="E32" s="236">
        <f>D32-C32</f>
        <v>0</v>
      </c>
      <c r="F32" s="441" t="s">
        <v>184</v>
      </c>
      <c r="G32" s="442"/>
      <c r="H32" s="220" t="s">
        <v>280</v>
      </c>
    </row>
    <row r="33" spans="1:8" ht="37.5" customHeight="1">
      <c r="A33" s="12">
        <f aca="true" t="shared" si="2" ref="A33:A38">A32+1</f>
        <v>22</v>
      </c>
      <c r="B33" s="186" t="s">
        <v>334</v>
      </c>
      <c r="C33" s="143"/>
      <c r="D33" s="143"/>
      <c r="E33" s="237">
        <f>D33-C33</f>
        <v>0</v>
      </c>
      <c r="F33" s="427" t="s">
        <v>184</v>
      </c>
      <c r="G33" s="428"/>
      <c r="H33" s="221" t="s">
        <v>281</v>
      </c>
    </row>
    <row r="34" spans="1:8" ht="37.5" customHeight="1">
      <c r="A34" s="12">
        <f t="shared" si="2"/>
        <v>23</v>
      </c>
      <c r="B34" s="186" t="s">
        <v>335</v>
      </c>
      <c r="C34" s="237">
        <f>C32+C33</f>
        <v>0</v>
      </c>
      <c r="D34" s="237">
        <f>D32+D33</f>
        <v>0</v>
      </c>
      <c r="E34" s="237">
        <f>D34-C34</f>
        <v>0</v>
      </c>
      <c r="F34" s="427" t="s">
        <v>184</v>
      </c>
      <c r="G34" s="428"/>
      <c r="H34" s="233" t="s">
        <v>305</v>
      </c>
    </row>
    <row r="35" spans="1:8" ht="37.5" customHeight="1">
      <c r="A35" s="12">
        <f t="shared" si="2"/>
        <v>24</v>
      </c>
      <c r="B35" s="186" t="s">
        <v>283</v>
      </c>
      <c r="C35" s="239" t="s">
        <v>184</v>
      </c>
      <c r="D35" s="239" t="s">
        <v>184</v>
      </c>
      <c r="E35" s="238">
        <f>+G13*1.5</f>
        <v>0</v>
      </c>
      <c r="F35" s="427" t="s">
        <v>184</v>
      </c>
      <c r="G35" s="428"/>
      <c r="H35" s="221" t="s">
        <v>282</v>
      </c>
    </row>
    <row r="36" spans="1:8" ht="37.5" customHeight="1">
      <c r="A36" s="12">
        <f t="shared" si="2"/>
        <v>25</v>
      </c>
      <c r="B36" s="231" t="s">
        <v>284</v>
      </c>
      <c r="C36" s="239" t="s">
        <v>184</v>
      </c>
      <c r="D36" s="239" t="s">
        <v>184</v>
      </c>
      <c r="E36" s="239" t="s">
        <v>184</v>
      </c>
      <c r="F36" s="425">
        <f>IF(E35&lt;&gt;0,1000000*E34/E35,0)</f>
        <v>0</v>
      </c>
      <c r="G36" s="426"/>
      <c r="H36" s="233" t="s">
        <v>303</v>
      </c>
    </row>
    <row r="37" spans="1:8" ht="37.5" customHeight="1">
      <c r="A37" s="12">
        <f t="shared" si="2"/>
        <v>26</v>
      </c>
      <c r="B37" s="231" t="s">
        <v>289</v>
      </c>
      <c r="C37" s="241">
        <f>+C8*F8</f>
        <v>0</v>
      </c>
      <c r="D37" s="241">
        <f>+D8*F8+G9</f>
        <v>0</v>
      </c>
      <c r="E37" s="238">
        <f>D37-C37</f>
        <v>0</v>
      </c>
      <c r="F37" s="427"/>
      <c r="G37" s="428"/>
      <c r="H37" s="221" t="s">
        <v>288</v>
      </c>
    </row>
    <row r="38" spans="1:8" ht="37.5" customHeight="1" thickBot="1">
      <c r="A38" s="11">
        <f t="shared" si="2"/>
        <v>27</v>
      </c>
      <c r="B38" s="232" t="s">
        <v>302</v>
      </c>
      <c r="C38" s="240"/>
      <c r="D38" s="240"/>
      <c r="E38" s="240"/>
      <c r="F38" s="429">
        <f>IF(E37&lt;&gt;0,1000000*E34/E37,0)</f>
        <v>0</v>
      </c>
      <c r="G38" s="430"/>
      <c r="H38" s="234" t="s">
        <v>304</v>
      </c>
    </row>
  </sheetData>
  <sheetProtection password="83AF" sheet="1" objects="1" scenarios="1" formatCells="0" formatColumns="0" formatRows="0" insertColumns="0" insertRows="0" selectLockedCells="1"/>
  <mergeCells count="23">
    <mergeCell ref="A1:H1"/>
    <mergeCell ref="A2:B2"/>
    <mergeCell ref="C2:H2"/>
    <mergeCell ref="H30:H31"/>
    <mergeCell ref="F35:G35"/>
    <mergeCell ref="A28:H28"/>
    <mergeCell ref="A3:H3"/>
    <mergeCell ref="C6:D6"/>
    <mergeCell ref="E6:E7"/>
    <mergeCell ref="F6:F7"/>
    <mergeCell ref="G6:G7"/>
    <mergeCell ref="A4:H4"/>
    <mergeCell ref="H5:H7"/>
    <mergeCell ref="F36:G36"/>
    <mergeCell ref="F37:G37"/>
    <mergeCell ref="F38:G38"/>
    <mergeCell ref="A29:H29"/>
    <mergeCell ref="C30:D30"/>
    <mergeCell ref="E30:E31"/>
    <mergeCell ref="F30:G31"/>
    <mergeCell ref="F32:G32"/>
    <mergeCell ref="F33:G33"/>
    <mergeCell ref="F34:G34"/>
  </mergeCells>
  <printOptions/>
  <pageMargins left="0.5" right="0.5" top="0.5" bottom="0.5" header="0.5" footer="0.5"/>
  <pageSetup horizontalDpi="600" verticalDpi="600" orientation="landscape" scale="78" r:id="rId2"/>
  <drawing r:id="rId1"/>
</worksheet>
</file>

<file path=xl/worksheets/sheet4.xml><?xml version="1.0" encoding="utf-8"?>
<worksheet xmlns="http://schemas.openxmlformats.org/spreadsheetml/2006/main" xmlns:r="http://schemas.openxmlformats.org/officeDocument/2006/relationships">
  <dimension ref="A1:F39"/>
  <sheetViews>
    <sheetView showGridLines="0" workbookViewId="0" topLeftCell="A1">
      <selection activeCell="E30" sqref="E30:F30"/>
    </sheetView>
  </sheetViews>
  <sheetFormatPr defaultColWidth="9.33203125" defaultRowHeight="11.25"/>
  <cols>
    <col min="1" max="1" width="37.83203125" style="3" customWidth="1"/>
    <col min="2" max="2" width="41.66015625" style="3" customWidth="1"/>
    <col min="3" max="4" width="13.33203125" style="3" hidden="1" customWidth="1"/>
    <col min="5" max="5" width="13.33203125" style="3" customWidth="1"/>
    <col min="6" max="6" width="15.66015625" style="3" customWidth="1"/>
    <col min="7" max="16384" width="9.33203125" style="3" customWidth="1"/>
  </cols>
  <sheetData>
    <row r="1" spans="1:6" s="14" customFormat="1" ht="18.75" thickBot="1">
      <c r="A1" s="328" t="s">
        <v>326</v>
      </c>
      <c r="B1" s="329"/>
      <c r="C1" s="329"/>
      <c r="D1" s="329"/>
      <c r="E1" s="329"/>
      <c r="F1" s="330"/>
    </row>
    <row r="2" spans="1:6" s="49" customFormat="1" ht="16.5" thickBot="1">
      <c r="A2" s="50" t="s">
        <v>8</v>
      </c>
      <c r="B2" s="368">
        <f>IF('Project Description SS and VSS'!B2:D2&lt;&gt;"",+'Project Description SS and VSS'!B2:D2,"")</f>
      </c>
      <c r="C2" s="416"/>
      <c r="D2" s="416"/>
      <c r="E2" s="416"/>
      <c r="F2" s="369"/>
    </row>
    <row r="3" spans="1:6" s="15" customFormat="1" ht="13.5" thickBot="1">
      <c r="A3" s="533"/>
      <c r="B3" s="534"/>
      <c r="C3" s="534"/>
      <c r="D3" s="534"/>
      <c r="E3" s="534"/>
      <c r="F3" s="535"/>
    </row>
    <row r="4" spans="1:6" s="15" customFormat="1" ht="13.5" thickBot="1">
      <c r="A4" s="331" t="s">
        <v>325</v>
      </c>
      <c r="B4" s="332"/>
      <c r="C4" s="332"/>
      <c r="D4" s="332"/>
      <c r="E4" s="332"/>
      <c r="F4" s="333"/>
    </row>
    <row r="5" spans="1:6" s="15" customFormat="1" ht="12.75">
      <c r="A5" s="461" t="s">
        <v>220</v>
      </c>
      <c r="B5" s="462"/>
      <c r="C5" s="465" t="s">
        <v>36</v>
      </c>
      <c r="D5" s="466"/>
      <c r="E5" s="465" t="s">
        <v>324</v>
      </c>
      <c r="F5" s="466"/>
    </row>
    <row r="6" spans="1:6" s="15" customFormat="1" ht="13.5" thickBot="1">
      <c r="A6" s="463"/>
      <c r="B6" s="464"/>
      <c r="C6" s="467">
        <f>IF('Project Description SS and VSS'!B93&lt;&gt;"",+'Project Description SS and VSS'!B93,"")</f>
      </c>
      <c r="D6" s="468"/>
      <c r="E6" s="467">
        <f>IF('Project Description SS and VSS'!D93&lt;&gt;"",+'Project Description SS and VSS'!D93,"")</f>
      </c>
      <c r="F6" s="468"/>
    </row>
    <row r="7" spans="1:6" s="15" customFormat="1" ht="12.75">
      <c r="A7" s="469" t="s">
        <v>82</v>
      </c>
      <c r="B7" s="470"/>
      <c r="C7" s="471"/>
      <c r="D7" s="471"/>
      <c r="E7" s="471"/>
      <c r="F7" s="472"/>
    </row>
    <row r="8" spans="1:6" s="15" customFormat="1" ht="12.75">
      <c r="A8" s="473" t="s">
        <v>83</v>
      </c>
      <c r="B8" s="474"/>
      <c r="C8" s="475"/>
      <c r="D8" s="475"/>
      <c r="E8" s="475"/>
      <c r="F8" s="476"/>
    </row>
    <row r="9" spans="1:6" s="15" customFormat="1" ht="12.75">
      <c r="A9" s="477" t="s">
        <v>84</v>
      </c>
      <c r="B9" s="478"/>
      <c r="C9" s="479"/>
      <c r="D9" s="479"/>
      <c r="E9" s="479"/>
      <c r="F9" s="480"/>
    </row>
    <row r="10" spans="1:6" s="15" customFormat="1" ht="12.75">
      <c r="A10" s="530"/>
      <c r="B10" s="531"/>
      <c r="C10" s="531"/>
      <c r="D10" s="531"/>
      <c r="E10" s="531"/>
      <c r="F10" s="532"/>
    </row>
    <row r="11" spans="1:6" s="15" customFormat="1" ht="12.75">
      <c r="A11" s="481" t="s">
        <v>96</v>
      </c>
      <c r="B11" s="482"/>
      <c r="C11" s="483"/>
      <c r="D11" s="483"/>
      <c r="E11" s="483"/>
      <c r="F11" s="484"/>
    </row>
    <row r="12" spans="1:6" s="15" customFormat="1" ht="12.75">
      <c r="A12" s="485" t="s">
        <v>84</v>
      </c>
      <c r="B12" s="486"/>
      <c r="C12" s="487"/>
      <c r="D12" s="488"/>
      <c r="E12" s="489"/>
      <c r="F12" s="490"/>
    </row>
    <row r="13" spans="1:6" s="15" customFormat="1" ht="12.75">
      <c r="A13" s="491" t="s">
        <v>85</v>
      </c>
      <c r="B13" s="492"/>
      <c r="C13" s="493">
        <f>IF(C9&lt;&gt;0,+C12/C9,0)</f>
        <v>0</v>
      </c>
      <c r="D13" s="494"/>
      <c r="E13" s="493">
        <f>IF(E9&lt;&gt;0,+E12/E9,0)</f>
        <v>0</v>
      </c>
      <c r="F13" s="495"/>
    </row>
    <row r="14" spans="1:6" s="15" customFormat="1" ht="12.75">
      <c r="A14" s="94" t="s">
        <v>224</v>
      </c>
      <c r="B14" s="95"/>
      <c r="C14" s="542"/>
      <c r="D14" s="542"/>
      <c r="E14" s="540"/>
      <c r="F14" s="541"/>
    </row>
    <row r="15" spans="1:6" s="15" customFormat="1" ht="13.5" thickBot="1">
      <c r="A15" s="463" t="s">
        <v>223</v>
      </c>
      <c r="B15" s="538"/>
      <c r="C15" s="496">
        <f>IF(C14&lt;&gt;0,C12/C14,0)</f>
        <v>0</v>
      </c>
      <c r="D15" s="539"/>
      <c r="E15" s="496">
        <f>IF(E14&gt;0,E12/E14,0)</f>
        <v>0</v>
      </c>
      <c r="F15" s="497"/>
    </row>
    <row r="16" spans="1:6" s="15" customFormat="1" ht="13.5" thickBot="1">
      <c r="A16" s="533"/>
      <c r="B16" s="534"/>
      <c r="C16" s="534"/>
      <c r="D16" s="534"/>
      <c r="E16" s="534"/>
      <c r="F16" s="535"/>
    </row>
    <row r="17" spans="1:6" s="15" customFormat="1" ht="13.5" hidden="1" thickBot="1">
      <c r="A17" s="469" t="s">
        <v>86</v>
      </c>
      <c r="B17" s="470"/>
      <c r="C17" s="471"/>
      <c r="D17" s="471"/>
      <c r="E17" s="471"/>
      <c r="F17" s="472"/>
    </row>
    <row r="18" spans="1:6" s="15" customFormat="1" ht="13.5" hidden="1" thickBot="1">
      <c r="A18" s="473" t="s">
        <v>83</v>
      </c>
      <c r="B18" s="474"/>
      <c r="C18" s="475"/>
      <c r="D18" s="475"/>
      <c r="E18" s="475"/>
      <c r="F18" s="476"/>
    </row>
    <row r="19" spans="1:6" s="15" customFormat="1" ht="13.5" hidden="1" thickBot="1">
      <c r="A19" s="498" t="s">
        <v>84</v>
      </c>
      <c r="B19" s="499"/>
      <c r="C19" s="536"/>
      <c r="D19" s="536"/>
      <c r="E19" s="536"/>
      <c r="F19" s="537"/>
    </row>
    <row r="20" spans="1:6" s="15" customFormat="1" ht="13.5" hidden="1" thickBot="1">
      <c r="A20" s="498" t="s">
        <v>87</v>
      </c>
      <c r="B20" s="499"/>
      <c r="C20" s="500">
        <f>IF(C8&gt;0,C18/C8,0)</f>
        <v>0</v>
      </c>
      <c r="D20" s="500"/>
      <c r="E20" s="500">
        <f>IF(E8&gt;0,E18/E8,0)</f>
        <v>0</v>
      </c>
      <c r="F20" s="501"/>
    </row>
    <row r="21" spans="1:6" s="15" customFormat="1" ht="13.5" hidden="1" thickBot="1">
      <c r="A21" s="498" t="s">
        <v>85</v>
      </c>
      <c r="B21" s="499"/>
      <c r="C21" s="500">
        <f>IF(C9&gt;0,C19/C9,0)</f>
        <v>0</v>
      </c>
      <c r="D21" s="500"/>
      <c r="E21" s="500">
        <f>IF(E9&gt;0,E19/E9,0)</f>
        <v>0</v>
      </c>
      <c r="F21" s="501"/>
    </row>
    <row r="22" spans="1:6" s="15" customFormat="1" ht="13.5" hidden="1" thickBot="1">
      <c r="A22" s="498" t="s">
        <v>88</v>
      </c>
      <c r="B22" s="499"/>
      <c r="C22" s="505"/>
      <c r="D22" s="505"/>
      <c r="E22" s="506">
        <f>+C22</f>
        <v>0</v>
      </c>
      <c r="F22" s="507"/>
    </row>
    <row r="23" spans="1:6" s="15" customFormat="1" ht="13.5" hidden="1" thickBot="1">
      <c r="A23" s="498" t="s">
        <v>89</v>
      </c>
      <c r="B23" s="499"/>
      <c r="C23" s="506">
        <f>IF(C$22&lt;&gt;0,C18/C$22,0)</f>
        <v>0</v>
      </c>
      <c r="D23" s="506"/>
      <c r="E23" s="506">
        <f>IF(E$22&lt;&gt;0,E18/E$22,0)</f>
        <v>0</v>
      </c>
      <c r="F23" s="507"/>
    </row>
    <row r="24" spans="1:6" s="15" customFormat="1" ht="13.5" hidden="1" thickBot="1">
      <c r="A24" s="526" t="s">
        <v>90</v>
      </c>
      <c r="B24" s="527"/>
      <c r="C24" s="528">
        <f>IF(C$22&lt;&gt;0,C19/C$22,0)</f>
        <v>0</v>
      </c>
      <c r="D24" s="528"/>
      <c r="E24" s="528">
        <f>IF(E$22&lt;&gt;0,E19/E$22,0)</f>
        <v>0</v>
      </c>
      <c r="F24" s="529"/>
    </row>
    <row r="25" spans="1:6" s="15" customFormat="1" ht="13.5" hidden="1" thickBot="1">
      <c r="A25" s="533"/>
      <c r="B25" s="534"/>
      <c r="C25" s="534"/>
      <c r="D25" s="534"/>
      <c r="E25" s="534"/>
      <c r="F25" s="535"/>
    </row>
    <row r="26" spans="1:6" s="15" customFormat="1" ht="12.75">
      <c r="A26" s="502" t="s">
        <v>222</v>
      </c>
      <c r="B26" s="503"/>
      <c r="C26" s="503"/>
      <c r="D26" s="503"/>
      <c r="E26" s="503"/>
      <c r="F26" s="504"/>
    </row>
    <row r="27" spans="1:6" s="15" customFormat="1" ht="12.75">
      <c r="A27" s="546" t="s">
        <v>91</v>
      </c>
      <c r="B27" s="547"/>
      <c r="C27" s="543">
        <v>0</v>
      </c>
      <c r="D27" s="543"/>
      <c r="E27" s="520"/>
      <c r="F27" s="521"/>
    </row>
    <row r="28" spans="1:6" s="15" customFormat="1" ht="12.75">
      <c r="A28" s="518" t="s">
        <v>92</v>
      </c>
      <c r="B28" s="519"/>
      <c r="C28" s="543">
        <v>0</v>
      </c>
      <c r="D28" s="543"/>
      <c r="E28" s="522"/>
      <c r="F28" s="523"/>
    </row>
    <row r="29" spans="1:6" s="15" customFormat="1" ht="12.75">
      <c r="A29" s="518" t="s">
        <v>93</v>
      </c>
      <c r="B29" s="519"/>
      <c r="C29" s="543">
        <v>0</v>
      </c>
      <c r="D29" s="543"/>
      <c r="E29" s="522"/>
      <c r="F29" s="523"/>
    </row>
    <row r="30" spans="1:6" s="15" customFormat="1" ht="12.75">
      <c r="A30" s="518" t="s">
        <v>221</v>
      </c>
      <c r="B30" s="519"/>
      <c r="C30" s="544">
        <v>0</v>
      </c>
      <c r="D30" s="545"/>
      <c r="E30" s="524"/>
      <c r="F30" s="525"/>
    </row>
    <row r="31" spans="1:6" s="15" customFormat="1" ht="12.75">
      <c r="A31" s="518" t="s">
        <v>94</v>
      </c>
      <c r="B31" s="519"/>
      <c r="C31" s="516">
        <v>0</v>
      </c>
      <c r="D31" s="517"/>
      <c r="E31" s="508">
        <f>IF(E$30&lt;&gt;0,E27/E$30,0)</f>
        <v>0</v>
      </c>
      <c r="F31" s="509"/>
    </row>
    <row r="32" spans="1:6" s="15" customFormat="1" ht="12.75">
      <c r="A32" s="518" t="s">
        <v>89</v>
      </c>
      <c r="B32" s="519"/>
      <c r="C32" s="516">
        <v>0</v>
      </c>
      <c r="D32" s="517"/>
      <c r="E32" s="508">
        <f>IF(E$30&lt;&gt;0,E28/E$30,0)</f>
        <v>0</v>
      </c>
      <c r="F32" s="509"/>
    </row>
    <row r="33" spans="1:6" s="15" customFormat="1" ht="13.5" thickBot="1">
      <c r="A33" s="512" t="s">
        <v>95</v>
      </c>
      <c r="B33" s="513"/>
      <c r="C33" s="514">
        <f>IF(C$30&lt;&gt;0,C29/C$30,0)</f>
        <v>0</v>
      </c>
      <c r="D33" s="515"/>
      <c r="E33" s="510">
        <f>IF(E$30&lt;&gt;0,E29/E$30,0)</f>
        <v>0</v>
      </c>
      <c r="F33" s="511"/>
    </row>
    <row r="34" spans="1:6" s="15" customFormat="1" ht="13.5" thickBot="1">
      <c r="A34" s="533"/>
      <c r="B34" s="534"/>
      <c r="C34" s="534"/>
      <c r="D34" s="534"/>
      <c r="E34" s="534"/>
      <c r="F34" s="535"/>
    </row>
    <row r="35" spans="1:6" ht="15">
      <c r="A35" s="7"/>
      <c r="B35" s="7"/>
      <c r="C35" s="7"/>
      <c r="D35" s="7"/>
      <c r="E35" s="7"/>
      <c r="F35" s="7"/>
    </row>
    <row r="36" spans="1:6" ht="15">
      <c r="A36" s="459" t="s">
        <v>336</v>
      </c>
      <c r="B36" s="459"/>
      <c r="C36" s="459"/>
      <c r="D36" s="459"/>
      <c r="E36" s="459"/>
      <c r="F36" s="459"/>
    </row>
    <row r="37" spans="1:6" ht="15">
      <c r="A37" s="460" t="s">
        <v>323</v>
      </c>
      <c r="B37" s="460"/>
      <c r="C37" s="460"/>
      <c r="D37" s="460"/>
      <c r="E37" s="460"/>
      <c r="F37" s="460"/>
    </row>
    <row r="38" spans="1:6" ht="15">
      <c r="A38" s="459" t="s">
        <v>323</v>
      </c>
      <c r="B38" s="459"/>
      <c r="C38" s="459"/>
      <c r="D38" s="459"/>
      <c r="E38" s="459"/>
      <c r="F38" s="459"/>
    </row>
    <row r="39" spans="1:6" ht="15">
      <c r="A39" s="458"/>
      <c r="B39" s="458"/>
      <c r="C39" s="458"/>
      <c r="D39" s="458"/>
      <c r="E39" s="458"/>
      <c r="F39" s="458"/>
    </row>
  </sheetData>
  <sheetProtection password="83AF" sheet="1" objects="1" scenarios="1" formatCells="0" formatColumns="0" formatRows="0" insertColumns="0" insertRows="0" selectLockedCells="1"/>
  <mergeCells count="86">
    <mergeCell ref="E14:F14"/>
    <mergeCell ref="C14:D14"/>
    <mergeCell ref="A3:F3"/>
    <mergeCell ref="A34:F34"/>
    <mergeCell ref="C27:D27"/>
    <mergeCell ref="C28:D28"/>
    <mergeCell ref="C29:D29"/>
    <mergeCell ref="C30:D30"/>
    <mergeCell ref="A27:B27"/>
    <mergeCell ref="A28:B28"/>
    <mergeCell ref="B2:F2"/>
    <mergeCell ref="A10:F10"/>
    <mergeCell ref="A16:F16"/>
    <mergeCell ref="A25:F25"/>
    <mergeCell ref="E18:F18"/>
    <mergeCell ref="A19:B19"/>
    <mergeCell ref="C19:D19"/>
    <mergeCell ref="E19:F19"/>
    <mergeCell ref="A15:B15"/>
    <mergeCell ref="C15:D15"/>
    <mergeCell ref="A1:F1"/>
    <mergeCell ref="A24:B24"/>
    <mergeCell ref="C24:D24"/>
    <mergeCell ref="E24:F24"/>
    <mergeCell ref="A20:B20"/>
    <mergeCell ref="C20:D20"/>
    <mergeCell ref="E20:F20"/>
    <mergeCell ref="E23:F23"/>
    <mergeCell ref="A18:B18"/>
    <mergeCell ref="C18:D18"/>
    <mergeCell ref="A29:B29"/>
    <mergeCell ref="A30:B30"/>
    <mergeCell ref="E27:F27"/>
    <mergeCell ref="E28:F28"/>
    <mergeCell ref="E29:F29"/>
    <mergeCell ref="E30:F30"/>
    <mergeCell ref="E31:F31"/>
    <mergeCell ref="E32:F32"/>
    <mergeCell ref="E33:F33"/>
    <mergeCell ref="A33:B33"/>
    <mergeCell ref="C33:D33"/>
    <mergeCell ref="C31:D31"/>
    <mergeCell ref="C32:D32"/>
    <mergeCell ref="A31:B31"/>
    <mergeCell ref="A32:B32"/>
    <mergeCell ref="A21:B21"/>
    <mergeCell ref="C21:D21"/>
    <mergeCell ref="E21:F21"/>
    <mergeCell ref="A26:F26"/>
    <mergeCell ref="A22:B22"/>
    <mergeCell ref="C22:D22"/>
    <mergeCell ref="E22:F22"/>
    <mergeCell ref="A23:B23"/>
    <mergeCell ref="C23:D23"/>
    <mergeCell ref="E15:F15"/>
    <mergeCell ref="A17:B17"/>
    <mergeCell ref="C17:D17"/>
    <mergeCell ref="E17:F17"/>
    <mergeCell ref="A12:B12"/>
    <mergeCell ref="C12:D12"/>
    <mergeCell ref="E12:F12"/>
    <mergeCell ref="A13:B13"/>
    <mergeCell ref="C13:D13"/>
    <mergeCell ref="E13:F13"/>
    <mergeCell ref="A9:B9"/>
    <mergeCell ref="C9:D9"/>
    <mergeCell ref="E9:F9"/>
    <mergeCell ref="A11:B11"/>
    <mergeCell ref="C11:D11"/>
    <mergeCell ref="E11:F11"/>
    <mergeCell ref="A7:B7"/>
    <mergeCell ref="C7:D7"/>
    <mergeCell ref="E7:F7"/>
    <mergeCell ref="A8:B8"/>
    <mergeCell ref="C8:D8"/>
    <mergeCell ref="E8:F8"/>
    <mergeCell ref="A39:F39"/>
    <mergeCell ref="A4:F4"/>
    <mergeCell ref="A36:F36"/>
    <mergeCell ref="A37:F37"/>
    <mergeCell ref="A38:F38"/>
    <mergeCell ref="A5:B6"/>
    <mergeCell ref="C5:D5"/>
    <mergeCell ref="C6:D6"/>
    <mergeCell ref="E5:F5"/>
    <mergeCell ref="E6:F6"/>
  </mergeCells>
  <printOptions horizontalCentered="1"/>
  <pageMargins left="0.75" right="0.75" top="0.5" bottom="0.5" header="0.5" footer="0.5"/>
  <pageSetup fitToHeight="6" horizontalDpi="600" verticalDpi="600" orientation="portrait" scale="77" r:id="rId1"/>
</worksheet>
</file>

<file path=xl/worksheets/sheet5.xml><?xml version="1.0" encoding="utf-8"?>
<worksheet xmlns="http://schemas.openxmlformats.org/spreadsheetml/2006/main" xmlns:r="http://schemas.openxmlformats.org/officeDocument/2006/relationships">
  <dimension ref="A1:F103"/>
  <sheetViews>
    <sheetView showGridLines="0" zoomScale="93" zoomScaleNormal="93" workbookViewId="0" topLeftCell="A1">
      <selection activeCell="D11" sqref="D11:E11"/>
    </sheetView>
  </sheetViews>
  <sheetFormatPr defaultColWidth="9.33203125" defaultRowHeight="11.25"/>
  <cols>
    <col min="1" max="1" width="74.5" style="4" customWidth="1"/>
    <col min="2" max="2" width="24.66015625" style="4" bestFit="1" customWidth="1"/>
    <col min="3" max="3" width="35.33203125" style="4" customWidth="1"/>
    <col min="4" max="4" width="29.33203125" style="4" customWidth="1"/>
    <col min="5" max="5" width="6.83203125" style="4" customWidth="1"/>
    <col min="6" max="6" width="25.83203125" style="4" customWidth="1"/>
    <col min="7" max="7" width="9.33203125" style="4" customWidth="1"/>
    <col min="8" max="8" width="11.83203125" style="4" customWidth="1"/>
    <col min="9" max="16384" width="9.33203125" style="4" customWidth="1"/>
  </cols>
  <sheetData>
    <row r="1" spans="1:6" s="14" customFormat="1" ht="18.75" thickBot="1">
      <c r="A1" s="328" t="s">
        <v>225</v>
      </c>
      <c r="B1" s="329"/>
      <c r="C1" s="329"/>
      <c r="D1" s="329"/>
      <c r="E1" s="329"/>
      <c r="F1" s="330"/>
    </row>
    <row r="2" spans="1:6" s="49" customFormat="1" ht="16.5" thickBot="1">
      <c r="A2" s="50" t="s">
        <v>8</v>
      </c>
      <c r="B2" s="368">
        <f>IF('Project Description SS and VSS'!B2:D2&lt;&gt;"",+'Project Description SS and VSS'!B2:D2,"")</f>
      </c>
      <c r="C2" s="416"/>
      <c r="D2" s="416"/>
      <c r="E2" s="416"/>
      <c r="F2" s="369"/>
    </row>
    <row r="3" spans="1:6" ht="13.5" customHeight="1" thickBot="1">
      <c r="A3" s="657"/>
      <c r="B3" s="658"/>
      <c r="C3" s="658"/>
      <c r="D3" s="658"/>
      <c r="E3" s="658"/>
      <c r="F3" s="659"/>
    </row>
    <row r="4" spans="1:6" ht="40.5" customHeight="1" thickBot="1">
      <c r="A4" s="27" t="s">
        <v>337</v>
      </c>
      <c r="B4" s="248" t="s">
        <v>323</v>
      </c>
      <c r="C4" s="558" t="s">
        <v>290</v>
      </c>
      <c r="D4" s="559"/>
      <c r="E4" s="560"/>
      <c r="F4" s="561"/>
    </row>
    <row r="5" spans="1:6" ht="15.75" thickBot="1">
      <c r="A5" s="27" t="s">
        <v>97</v>
      </c>
      <c r="B5" s="249"/>
      <c r="C5" s="562" t="s">
        <v>149</v>
      </c>
      <c r="D5" s="559"/>
      <c r="E5" s="563">
        <f>IF(E4&gt;0,B5/E4,0)</f>
        <v>0</v>
      </c>
      <c r="F5" s="564"/>
    </row>
    <row r="6" spans="1:6" ht="15.75" thickBot="1">
      <c r="A6" s="27" t="s">
        <v>98</v>
      </c>
      <c r="B6" s="250"/>
      <c r="C6" s="558" t="s">
        <v>99</v>
      </c>
      <c r="D6" s="559"/>
      <c r="E6" s="565"/>
      <c r="F6" s="566"/>
    </row>
    <row r="7" spans="1:6" ht="39.75" customHeight="1" thickBot="1">
      <c r="A7" s="562" t="s">
        <v>308</v>
      </c>
      <c r="B7" s="567"/>
      <c r="C7" s="567"/>
      <c r="D7" s="559"/>
      <c r="E7" s="560"/>
      <c r="F7" s="561"/>
    </row>
    <row r="8" spans="1:6" ht="13.5" customHeight="1" thickBot="1">
      <c r="A8" s="657"/>
      <c r="B8" s="658"/>
      <c r="C8" s="658"/>
      <c r="D8" s="658"/>
      <c r="E8" s="658"/>
      <c r="F8" s="659"/>
    </row>
    <row r="9" spans="1:6" ht="15">
      <c r="A9" s="461" t="s">
        <v>226</v>
      </c>
      <c r="B9" s="578"/>
      <c r="C9" s="580" t="s">
        <v>101</v>
      </c>
      <c r="D9" s="582" t="s">
        <v>306</v>
      </c>
      <c r="E9" s="568"/>
      <c r="F9" s="568" t="s">
        <v>103</v>
      </c>
    </row>
    <row r="10" spans="1:6" ht="31.5" customHeight="1" thickBot="1">
      <c r="A10" s="463" t="s">
        <v>100</v>
      </c>
      <c r="B10" s="579"/>
      <c r="C10" s="581"/>
      <c r="D10" s="583"/>
      <c r="E10" s="569"/>
      <c r="F10" s="569"/>
    </row>
    <row r="11" spans="1:6" ht="15">
      <c r="A11" s="570" t="s">
        <v>320</v>
      </c>
      <c r="B11" s="571"/>
      <c r="C11" s="108"/>
      <c r="D11" s="572"/>
      <c r="E11" s="573"/>
      <c r="F11" s="104">
        <f>IF($E$4&gt;0,D11/$E$4,0)</f>
        <v>0</v>
      </c>
    </row>
    <row r="12" spans="1:6" ht="15">
      <c r="A12" s="574" t="s">
        <v>105</v>
      </c>
      <c r="B12" s="575"/>
      <c r="C12" s="109"/>
      <c r="D12" s="576"/>
      <c r="E12" s="577"/>
      <c r="F12" s="107">
        <f>IF($E$4&gt;0,D12/$E$4,0)</f>
        <v>0</v>
      </c>
    </row>
    <row r="13" spans="1:6" ht="15">
      <c r="A13" s="574" t="s">
        <v>106</v>
      </c>
      <c r="B13" s="575"/>
      <c r="C13" s="109"/>
      <c r="D13" s="576"/>
      <c r="E13" s="577"/>
      <c r="F13" s="107">
        <f>IF($E$4&gt;0,D13/$E$4,0)</f>
        <v>0</v>
      </c>
    </row>
    <row r="14" spans="1:6" ht="15.75" thickBot="1">
      <c r="A14" s="584" t="s">
        <v>107</v>
      </c>
      <c r="B14" s="585"/>
      <c r="C14" s="101"/>
      <c r="D14" s="586"/>
      <c r="E14" s="587"/>
      <c r="F14" s="97">
        <f>IF($E$4&gt;0,D14/$E$4,0)</f>
        <v>0</v>
      </c>
    </row>
    <row r="15" spans="1:6" s="6" customFormat="1" ht="15">
      <c r="A15" s="461" t="s">
        <v>108</v>
      </c>
      <c r="B15" s="578"/>
      <c r="C15" s="580" t="s">
        <v>101</v>
      </c>
      <c r="D15" s="582" t="s">
        <v>306</v>
      </c>
      <c r="E15" s="568"/>
      <c r="F15" s="568" t="s">
        <v>103</v>
      </c>
    </row>
    <row r="16" spans="1:6" s="6" customFormat="1" ht="31.5" customHeight="1" thickBot="1">
      <c r="A16" s="592" t="s">
        <v>152</v>
      </c>
      <c r="B16" s="579"/>
      <c r="C16" s="581"/>
      <c r="D16" s="583"/>
      <c r="E16" s="569"/>
      <c r="F16" s="569"/>
    </row>
    <row r="17" spans="1:6" ht="15">
      <c r="A17" s="588" t="s">
        <v>321</v>
      </c>
      <c r="B17" s="589"/>
      <c r="C17" s="108"/>
      <c r="D17" s="572"/>
      <c r="E17" s="573"/>
      <c r="F17" s="104">
        <f>IF($E$4&gt;0,D17/$E$4,0)</f>
        <v>0</v>
      </c>
    </row>
    <row r="18" spans="1:6" ht="15">
      <c r="A18" s="590" t="s">
        <v>105</v>
      </c>
      <c r="B18" s="591"/>
      <c r="C18" s="109"/>
      <c r="D18" s="576"/>
      <c r="E18" s="577"/>
      <c r="F18" s="107">
        <f>IF($E$4&gt;0,D18/$E$4,0)</f>
        <v>0</v>
      </c>
    </row>
    <row r="19" spans="1:6" ht="15">
      <c r="A19" s="590" t="s">
        <v>106</v>
      </c>
      <c r="B19" s="591"/>
      <c r="C19" s="109"/>
      <c r="D19" s="576"/>
      <c r="E19" s="577"/>
      <c r="F19" s="107">
        <f>IF($E$4&gt;0,D19/$E$4,0)</f>
        <v>0</v>
      </c>
    </row>
    <row r="20" spans="1:6" ht="15.75" thickBot="1">
      <c r="A20" s="593" t="s">
        <v>107</v>
      </c>
      <c r="B20" s="594"/>
      <c r="C20" s="110"/>
      <c r="D20" s="586"/>
      <c r="E20" s="587"/>
      <c r="F20" s="97">
        <f>IF($E$4&gt;0,D20/$E$4,0)</f>
        <v>0</v>
      </c>
    </row>
    <row r="21" spans="1:6" ht="15">
      <c r="A21" s="595" t="s">
        <v>109</v>
      </c>
      <c r="B21" s="596"/>
      <c r="C21" s="580" t="s">
        <v>101</v>
      </c>
      <c r="D21" s="582" t="s">
        <v>307</v>
      </c>
      <c r="E21" s="568"/>
      <c r="F21" s="568" t="s">
        <v>103</v>
      </c>
    </row>
    <row r="22" spans="1:6" ht="31.5" customHeight="1" thickBot="1">
      <c r="A22" s="592" t="s">
        <v>151</v>
      </c>
      <c r="B22" s="597"/>
      <c r="C22" s="581"/>
      <c r="D22" s="583"/>
      <c r="E22" s="569"/>
      <c r="F22" s="569"/>
    </row>
    <row r="23" spans="1:6" ht="15">
      <c r="A23" s="588" t="s">
        <v>104</v>
      </c>
      <c r="B23" s="589"/>
      <c r="C23" s="108"/>
      <c r="D23" s="572"/>
      <c r="E23" s="573"/>
      <c r="F23" s="104">
        <f>IF($E$4&gt;0,D23/$E$4,0)</f>
        <v>0</v>
      </c>
    </row>
    <row r="24" spans="1:6" ht="15">
      <c r="A24" s="590" t="s">
        <v>105</v>
      </c>
      <c r="B24" s="591"/>
      <c r="C24" s="109"/>
      <c r="D24" s="576"/>
      <c r="E24" s="577"/>
      <c r="F24" s="107">
        <f>IF($E$4&gt;0,D24/$E$4,0)</f>
        <v>0</v>
      </c>
    </row>
    <row r="25" spans="1:6" ht="15">
      <c r="A25" s="590" t="s">
        <v>106</v>
      </c>
      <c r="B25" s="591"/>
      <c r="C25" s="109"/>
      <c r="D25" s="576"/>
      <c r="E25" s="577"/>
      <c r="F25" s="107">
        <f>IF($E$4&gt;0,D25/$E$4,0)</f>
        <v>0</v>
      </c>
    </row>
    <row r="26" spans="1:6" ht="15.75" thickBot="1">
      <c r="A26" s="593" t="s">
        <v>107</v>
      </c>
      <c r="B26" s="594"/>
      <c r="C26" s="110"/>
      <c r="D26" s="586"/>
      <c r="E26" s="587"/>
      <c r="F26" s="97">
        <f>IF($E$4&gt;0,D26/$E$4,0)</f>
        <v>0</v>
      </c>
    </row>
    <row r="27" spans="1:6" ht="15">
      <c r="A27" s="595" t="s">
        <v>110</v>
      </c>
      <c r="B27" s="598"/>
      <c r="C27" s="580" t="s">
        <v>101</v>
      </c>
      <c r="D27" s="582" t="s">
        <v>307</v>
      </c>
      <c r="E27" s="568"/>
      <c r="F27" s="580" t="s">
        <v>103</v>
      </c>
    </row>
    <row r="28" spans="1:6" ht="31.5" customHeight="1" thickBot="1">
      <c r="A28" s="592" t="s">
        <v>150</v>
      </c>
      <c r="B28" s="640"/>
      <c r="C28" s="581"/>
      <c r="D28" s="583"/>
      <c r="E28" s="569"/>
      <c r="F28" s="581"/>
    </row>
    <row r="29" spans="1:6" ht="15">
      <c r="A29" s="612" t="s">
        <v>104</v>
      </c>
      <c r="B29" s="614"/>
      <c r="C29" s="103"/>
      <c r="D29" s="663"/>
      <c r="E29" s="664"/>
      <c r="F29" s="104">
        <f>IF($E$4&gt;0,D29/$E$4,0)</f>
        <v>0</v>
      </c>
    </row>
    <row r="30" spans="1:6" ht="15">
      <c r="A30" s="641" t="s">
        <v>105</v>
      </c>
      <c r="B30" s="642"/>
      <c r="C30" s="106"/>
      <c r="D30" s="634"/>
      <c r="E30" s="635"/>
      <c r="F30" s="107">
        <f>IF($E$4&gt;0,D30/$E$4,0)</f>
        <v>0</v>
      </c>
    </row>
    <row r="31" spans="1:6" ht="15.75" thickBot="1">
      <c r="A31" s="630" t="s">
        <v>106</v>
      </c>
      <c r="B31" s="631"/>
      <c r="C31" s="112"/>
      <c r="D31" s="634"/>
      <c r="E31" s="635"/>
      <c r="F31" s="111">
        <f>IF($E$4&gt;0,D31/$E$4,0)</f>
        <v>0</v>
      </c>
    </row>
    <row r="32" spans="1:6" ht="15.75" thickBot="1">
      <c r="A32" s="660"/>
      <c r="B32" s="661"/>
      <c r="C32" s="661"/>
      <c r="D32" s="661"/>
      <c r="E32" s="661"/>
      <c r="F32" s="662"/>
    </row>
    <row r="33" spans="1:6" ht="15.75" thickBot="1">
      <c r="A33" s="652" t="s">
        <v>291</v>
      </c>
      <c r="B33" s="653"/>
      <c r="C33" s="654"/>
      <c r="D33" s="636">
        <f>SUM(D11:E14)+SUM(D17:E20)+SUM(D23:E26)+SUM(D29:E31)</f>
        <v>0</v>
      </c>
      <c r="E33" s="637"/>
      <c r="F33" s="280">
        <f>IF($E$4&gt;0,D33/$E$4,0)</f>
        <v>0</v>
      </c>
    </row>
    <row r="34" spans="1:6" ht="15.75" thickBot="1">
      <c r="A34" s="652" t="s">
        <v>236</v>
      </c>
      <c r="B34" s="653"/>
      <c r="C34" s="654"/>
      <c r="D34" s="636">
        <f>E4-B5-D33</f>
        <v>0</v>
      </c>
      <c r="E34" s="637"/>
      <c r="F34" s="281" t="s">
        <v>184</v>
      </c>
    </row>
    <row r="35" spans="1:6" ht="15.75" thickBot="1">
      <c r="A35" s="651"/>
      <c r="B35" s="651"/>
      <c r="C35" s="651"/>
      <c r="D35" s="651"/>
      <c r="E35" s="651"/>
      <c r="F35" s="651"/>
    </row>
    <row r="36" spans="1:6" s="14" customFormat="1" ht="18.75" thickBot="1">
      <c r="A36" s="328" t="s">
        <v>232</v>
      </c>
      <c r="B36" s="329"/>
      <c r="C36" s="329"/>
      <c r="D36" s="329"/>
      <c r="E36" s="329"/>
      <c r="F36" s="330"/>
    </row>
    <row r="37" spans="1:6" ht="15.75" thickBot="1">
      <c r="A37" s="655" t="s">
        <v>111</v>
      </c>
      <c r="B37" s="655"/>
      <c r="C37" s="655"/>
      <c r="D37" s="655"/>
      <c r="E37" s="655"/>
      <c r="F37" s="655"/>
    </row>
    <row r="38" spans="1:6" ht="23.25" customHeight="1">
      <c r="A38" s="26" t="s">
        <v>112</v>
      </c>
      <c r="B38" s="656" t="s">
        <v>113</v>
      </c>
      <c r="C38" s="580" t="s">
        <v>235</v>
      </c>
      <c r="D38" s="627" t="s">
        <v>114</v>
      </c>
      <c r="E38" s="628"/>
      <c r="F38" s="568"/>
    </row>
    <row r="39" spans="1:6" ht="18.75" customHeight="1" thickBot="1">
      <c r="A39" s="33" t="s">
        <v>233</v>
      </c>
      <c r="B39" s="581"/>
      <c r="C39" s="581"/>
      <c r="D39" s="583"/>
      <c r="E39" s="629"/>
      <c r="F39" s="569"/>
    </row>
    <row r="40" spans="1:6" ht="15">
      <c r="A40" s="113" t="str">
        <f>+A11</f>
        <v>CMAQ</v>
      </c>
      <c r="B40" s="256"/>
      <c r="C40" s="257"/>
      <c r="D40" s="618"/>
      <c r="E40" s="619"/>
      <c r="F40" s="620"/>
    </row>
    <row r="41" spans="1:6" ht="15">
      <c r="A41" s="114" t="str">
        <f>+A12</f>
        <v>2)</v>
      </c>
      <c r="B41" s="120"/>
      <c r="C41" s="255"/>
      <c r="D41" s="615"/>
      <c r="E41" s="616"/>
      <c r="F41" s="617"/>
    </row>
    <row r="42" spans="1:6" ht="15">
      <c r="A42" s="114" t="str">
        <f>+A13</f>
        <v>3)</v>
      </c>
      <c r="B42" s="120"/>
      <c r="C42" s="255"/>
      <c r="D42" s="615"/>
      <c r="E42" s="616"/>
      <c r="F42" s="617"/>
    </row>
    <row r="43" spans="1:6" ht="15.75" thickBot="1">
      <c r="A43" s="115" t="str">
        <f>+A14</f>
        <v>4)</v>
      </c>
      <c r="B43" s="123"/>
      <c r="C43" s="122"/>
      <c r="D43" s="605"/>
      <c r="E43" s="606"/>
      <c r="F43" s="607"/>
    </row>
    <row r="44" spans="1:6" ht="15.75" thickBot="1">
      <c r="A44" s="26" t="s">
        <v>115</v>
      </c>
      <c r="B44" s="632"/>
      <c r="C44" s="599"/>
      <c r="D44" s="643"/>
      <c r="E44" s="644"/>
      <c r="F44" s="645"/>
    </row>
    <row r="45" spans="1:6" ht="15.75" thickBot="1">
      <c r="A45" s="33" t="s">
        <v>233</v>
      </c>
      <c r="B45" s="633"/>
      <c r="C45" s="600"/>
      <c r="D45" s="643"/>
      <c r="E45" s="644"/>
      <c r="F45" s="645"/>
    </row>
    <row r="46" spans="1:6" ht="15">
      <c r="A46" s="113" t="str">
        <f>+A17</f>
        <v>FFGA</v>
      </c>
      <c r="B46" s="256"/>
      <c r="C46" s="257"/>
      <c r="D46" s="618"/>
      <c r="E46" s="619"/>
      <c r="F46" s="620"/>
    </row>
    <row r="47" spans="1:6" ht="15">
      <c r="A47" s="114" t="str">
        <f>+A18</f>
        <v>2)</v>
      </c>
      <c r="B47" s="120"/>
      <c r="C47" s="255"/>
      <c r="D47" s="615"/>
      <c r="E47" s="616"/>
      <c r="F47" s="617"/>
    </row>
    <row r="48" spans="1:6" ht="15">
      <c r="A48" s="114" t="str">
        <f>+A19</f>
        <v>3)</v>
      </c>
      <c r="B48" s="120"/>
      <c r="C48" s="255"/>
      <c r="D48" s="615"/>
      <c r="E48" s="616"/>
      <c r="F48" s="617"/>
    </row>
    <row r="49" spans="1:6" ht="15.75" thickBot="1">
      <c r="A49" s="115" t="str">
        <f>+A20</f>
        <v>4)</v>
      </c>
      <c r="B49" s="123"/>
      <c r="C49" s="122"/>
      <c r="D49" s="605"/>
      <c r="E49" s="606"/>
      <c r="F49" s="607"/>
    </row>
    <row r="50" spans="1:6" ht="15.75" thickBot="1">
      <c r="A50" s="25" t="s">
        <v>116</v>
      </c>
      <c r="B50" s="632"/>
      <c r="C50" s="599"/>
      <c r="D50" s="643"/>
      <c r="E50" s="644"/>
      <c r="F50" s="645"/>
    </row>
    <row r="51" spans="1:6" ht="15.75" thickBot="1">
      <c r="A51" s="33" t="s">
        <v>233</v>
      </c>
      <c r="B51" s="633"/>
      <c r="C51" s="600"/>
      <c r="D51" s="643"/>
      <c r="E51" s="644"/>
      <c r="F51" s="645"/>
    </row>
    <row r="52" spans="1:6" ht="15">
      <c r="A52" s="113" t="str">
        <f>+A23</f>
        <v>1)</v>
      </c>
      <c r="B52" s="256"/>
      <c r="C52" s="257"/>
      <c r="D52" s="618"/>
      <c r="E52" s="619"/>
      <c r="F52" s="620"/>
    </row>
    <row r="53" spans="1:6" ht="15">
      <c r="A53" s="114" t="str">
        <f>+A24</f>
        <v>2)</v>
      </c>
      <c r="B53" s="120"/>
      <c r="C53" s="255"/>
      <c r="D53" s="615"/>
      <c r="E53" s="616"/>
      <c r="F53" s="617"/>
    </row>
    <row r="54" spans="1:6" ht="15">
      <c r="A54" s="114" t="str">
        <f>+A25</f>
        <v>3)</v>
      </c>
      <c r="B54" s="120"/>
      <c r="C54" s="255"/>
      <c r="D54" s="615"/>
      <c r="E54" s="616"/>
      <c r="F54" s="617"/>
    </row>
    <row r="55" spans="1:6" ht="15.75" thickBot="1">
      <c r="A55" s="115" t="str">
        <f>+A26</f>
        <v>4)</v>
      </c>
      <c r="B55" s="123"/>
      <c r="C55" s="122"/>
      <c r="D55" s="605"/>
      <c r="E55" s="606"/>
      <c r="F55" s="607"/>
    </row>
    <row r="56" spans="1:6" ht="15">
      <c r="A56" s="25" t="s">
        <v>234</v>
      </c>
      <c r="B56" s="261"/>
      <c r="C56" s="264"/>
      <c r="D56" s="609"/>
      <c r="E56" s="610"/>
      <c r="F56" s="611"/>
    </row>
    <row r="57" spans="1:6" ht="15.75" thickBot="1">
      <c r="A57" s="33" t="s">
        <v>233</v>
      </c>
      <c r="B57" s="262"/>
      <c r="C57" s="265"/>
      <c r="D57" s="116"/>
      <c r="E57" s="118"/>
      <c r="F57" s="117"/>
    </row>
    <row r="58" spans="1:6" ht="15">
      <c r="A58" s="113" t="str">
        <f>+A29</f>
        <v>1)</v>
      </c>
      <c r="B58" s="256"/>
      <c r="C58" s="257"/>
      <c r="D58" s="612"/>
      <c r="E58" s="613"/>
      <c r="F58" s="614"/>
    </row>
    <row r="59" spans="1:6" ht="15">
      <c r="A59" s="114" t="str">
        <f>+A30</f>
        <v>2)</v>
      </c>
      <c r="B59" s="120"/>
      <c r="C59" s="255"/>
      <c r="D59" s="615"/>
      <c r="E59" s="616"/>
      <c r="F59" s="617"/>
    </row>
    <row r="60" spans="1:6" ht="15.75" thickBot="1">
      <c r="A60" s="115" t="str">
        <f>+A31</f>
        <v>3)</v>
      </c>
      <c r="B60" s="263"/>
      <c r="C60" s="122"/>
      <c r="D60" s="605"/>
      <c r="E60" s="606"/>
      <c r="F60" s="607"/>
    </row>
    <row r="61" spans="1:6" ht="15">
      <c r="A61" s="99"/>
      <c r="B61" s="99"/>
      <c r="C61" s="99"/>
      <c r="D61" s="99"/>
      <c r="E61" s="99"/>
      <c r="F61" s="99"/>
    </row>
    <row r="62" spans="1:6" ht="15">
      <c r="A62" s="100" t="s">
        <v>153</v>
      </c>
      <c r="B62" s="99"/>
      <c r="C62" s="99"/>
      <c r="D62" s="99"/>
      <c r="E62" s="99"/>
      <c r="F62" s="99"/>
    </row>
    <row r="63" spans="1:6" ht="72" customHeight="1">
      <c r="A63" s="638" t="s">
        <v>227</v>
      </c>
      <c r="B63" s="639"/>
      <c r="C63" s="639"/>
      <c r="D63" s="639"/>
      <c r="E63" s="639"/>
      <c r="F63" s="639"/>
    </row>
    <row r="64" spans="1:6" ht="75" customHeight="1">
      <c r="A64" s="638" t="s">
        <v>228</v>
      </c>
      <c r="B64" s="639"/>
      <c r="C64" s="639"/>
      <c r="D64" s="639"/>
      <c r="E64" s="639"/>
      <c r="F64" s="639"/>
    </row>
    <row r="65" spans="1:6" ht="42.75" customHeight="1">
      <c r="A65" s="649" t="s">
        <v>229</v>
      </c>
      <c r="B65" s="650"/>
      <c r="C65" s="650"/>
      <c r="D65" s="650"/>
      <c r="E65" s="650"/>
      <c r="F65" s="650"/>
    </row>
    <row r="66" spans="1:6" ht="15.75" thickBot="1">
      <c r="A66" s="651"/>
      <c r="B66" s="651"/>
      <c r="C66" s="651"/>
      <c r="D66" s="651"/>
      <c r="E66" s="651"/>
      <c r="F66" s="651"/>
    </row>
    <row r="67" spans="1:6" s="14" customFormat="1" ht="18.75" thickBot="1">
      <c r="A67" s="328" t="s">
        <v>237</v>
      </c>
      <c r="B67" s="329"/>
      <c r="C67" s="329"/>
      <c r="D67" s="329"/>
      <c r="E67" s="329"/>
      <c r="F67" s="330"/>
    </row>
    <row r="68" spans="1:6" s="99" customFormat="1" ht="15.75" customHeight="1">
      <c r="A68" s="461" t="s">
        <v>117</v>
      </c>
      <c r="B68" s="578"/>
      <c r="C68" s="578"/>
      <c r="D68" s="578"/>
      <c r="E68" s="578"/>
      <c r="F68" s="462"/>
    </row>
    <row r="69" spans="1:6" s="99" customFormat="1" ht="19.5" customHeight="1" thickBot="1">
      <c r="A69" s="602" t="s">
        <v>154</v>
      </c>
      <c r="B69" s="603"/>
      <c r="C69" s="603"/>
      <c r="D69" s="603"/>
      <c r="E69" s="603"/>
      <c r="F69" s="604"/>
    </row>
    <row r="70" spans="1:6" s="99" customFormat="1" ht="13.5" thickBot="1">
      <c r="A70" s="96" t="s">
        <v>118</v>
      </c>
      <c r="B70" s="331" t="s">
        <v>119</v>
      </c>
      <c r="C70" s="333"/>
      <c r="D70" s="332" t="s">
        <v>120</v>
      </c>
      <c r="E70" s="332"/>
      <c r="F70" s="333"/>
    </row>
    <row r="71" spans="1:6" s="99" customFormat="1" ht="12.75">
      <c r="A71" s="128"/>
      <c r="B71" s="646"/>
      <c r="C71" s="647"/>
      <c r="D71" s="648"/>
      <c r="E71" s="648"/>
      <c r="F71" s="647"/>
    </row>
    <row r="72" spans="1:6" s="99" customFormat="1" ht="12.75">
      <c r="A72" s="105"/>
      <c r="B72" s="601"/>
      <c r="C72" s="555"/>
      <c r="D72" s="608"/>
      <c r="E72" s="608"/>
      <c r="F72" s="555"/>
    </row>
    <row r="73" spans="1:6" s="99" customFormat="1" ht="12.75">
      <c r="A73" s="105"/>
      <c r="B73" s="601"/>
      <c r="C73" s="555"/>
      <c r="D73" s="608"/>
      <c r="E73" s="608"/>
      <c r="F73" s="555"/>
    </row>
    <row r="74" spans="1:6" s="99" customFormat="1" ht="13.5" thickBot="1">
      <c r="A74" s="121"/>
      <c r="B74" s="124"/>
      <c r="C74" s="123"/>
      <c r="D74" s="122"/>
      <c r="E74" s="122"/>
      <c r="F74" s="123"/>
    </row>
    <row r="75" spans="1:6" s="99" customFormat="1" ht="18.75" customHeight="1" thickBot="1">
      <c r="A75" s="665"/>
      <c r="B75" s="666"/>
      <c r="C75" s="666"/>
      <c r="D75" s="666"/>
      <c r="E75" s="666"/>
      <c r="F75" s="667"/>
    </row>
    <row r="76" spans="1:6" s="99" customFormat="1" ht="18.75" customHeight="1" thickBot="1">
      <c r="A76" s="331" t="s">
        <v>238</v>
      </c>
      <c r="B76" s="332"/>
      <c r="C76" s="332"/>
      <c r="D76" s="332"/>
      <c r="E76" s="332"/>
      <c r="F76" s="333"/>
    </row>
    <row r="77" spans="1:6" s="99" customFormat="1" ht="35.25" customHeight="1" thickBot="1">
      <c r="A77" s="125" t="s">
        <v>239</v>
      </c>
      <c r="B77" s="129"/>
      <c r="C77" s="562" t="s">
        <v>240</v>
      </c>
      <c r="D77" s="668"/>
      <c r="E77" s="674"/>
      <c r="F77" s="675"/>
    </row>
    <row r="78" spans="1:6" s="99" customFormat="1" ht="41.25" customHeight="1" thickBot="1">
      <c r="A78" s="119" t="s">
        <v>230</v>
      </c>
      <c r="B78" s="13" t="s">
        <v>102</v>
      </c>
      <c r="C78" s="13" t="s">
        <v>121</v>
      </c>
      <c r="D78" s="13" t="s">
        <v>122</v>
      </c>
      <c r="E78" s="467" t="s">
        <v>113</v>
      </c>
      <c r="F78" s="468"/>
    </row>
    <row r="79" spans="1:6" s="99" customFormat="1" ht="12.75">
      <c r="A79" s="108" t="s">
        <v>123</v>
      </c>
      <c r="B79" s="253"/>
      <c r="C79" s="127" t="s">
        <v>184</v>
      </c>
      <c r="D79" s="127" t="s">
        <v>184</v>
      </c>
      <c r="E79" s="672" t="s">
        <v>184</v>
      </c>
      <c r="F79" s="673"/>
    </row>
    <row r="80" spans="1:6" s="99" customFormat="1" ht="12.75">
      <c r="A80" s="109" t="s">
        <v>124</v>
      </c>
      <c r="B80" s="254"/>
      <c r="C80" s="120"/>
      <c r="D80" s="120"/>
      <c r="E80" s="623"/>
      <c r="F80" s="624"/>
    </row>
    <row r="81" spans="1:6" s="99" customFormat="1" ht="12.75">
      <c r="A81" s="109" t="s">
        <v>125</v>
      </c>
      <c r="B81" s="254"/>
      <c r="C81" s="120"/>
      <c r="D81" s="120"/>
      <c r="E81" s="623"/>
      <c r="F81" s="624"/>
    </row>
    <row r="82" spans="1:6" s="99" customFormat="1" ht="12.75">
      <c r="A82" s="109" t="s">
        <v>126</v>
      </c>
      <c r="B82" s="254"/>
      <c r="C82" s="120"/>
      <c r="D82" s="120"/>
      <c r="E82" s="623"/>
      <c r="F82" s="624"/>
    </row>
    <row r="83" spans="1:6" s="99" customFormat="1" ht="12.75">
      <c r="A83" s="109" t="s">
        <v>127</v>
      </c>
      <c r="B83" s="254"/>
      <c r="C83" s="120"/>
      <c r="D83" s="120"/>
      <c r="E83" s="623"/>
      <c r="F83" s="624"/>
    </row>
    <row r="84" spans="1:6" s="99" customFormat="1" ht="12.75">
      <c r="A84" s="109" t="s">
        <v>128</v>
      </c>
      <c r="B84" s="254"/>
      <c r="C84" s="120"/>
      <c r="D84" s="120"/>
      <c r="E84" s="623"/>
      <c r="F84" s="624"/>
    </row>
    <row r="85" spans="1:6" s="99" customFormat="1" ht="12.75">
      <c r="A85" s="109" t="s">
        <v>129</v>
      </c>
      <c r="B85" s="254"/>
      <c r="C85" s="120"/>
      <c r="D85" s="120"/>
      <c r="E85" s="623"/>
      <c r="F85" s="624"/>
    </row>
    <row r="86" spans="1:6" s="99" customFormat="1" ht="13.5" thickBot="1">
      <c r="A86" s="126" t="s">
        <v>130</v>
      </c>
      <c r="B86" s="267"/>
      <c r="C86" s="266"/>
      <c r="D86" s="266"/>
      <c r="E86" s="625"/>
      <c r="F86" s="626"/>
    </row>
    <row r="87" spans="1:6" s="99" customFormat="1" ht="14.25" thickBot="1" thickTop="1">
      <c r="A87" s="102" t="s">
        <v>0</v>
      </c>
      <c r="B87" s="268">
        <f>SUM(B79:B86)</f>
        <v>0</v>
      </c>
      <c r="C87" s="98"/>
      <c r="D87" s="98"/>
      <c r="E87" s="621"/>
      <c r="F87" s="622"/>
    </row>
    <row r="88" spans="1:6" s="99" customFormat="1" ht="18.75" customHeight="1" thickBot="1">
      <c r="A88" s="669"/>
      <c r="B88" s="670"/>
      <c r="C88" s="670"/>
      <c r="D88" s="670"/>
      <c r="E88" s="670"/>
      <c r="F88" s="671"/>
    </row>
    <row r="89" spans="1:6" s="99" customFormat="1" ht="21.75" customHeight="1" thickBot="1">
      <c r="A89" s="331" t="s">
        <v>131</v>
      </c>
      <c r="B89" s="332"/>
      <c r="C89" s="332"/>
      <c r="D89" s="332"/>
      <c r="E89" s="332"/>
      <c r="F89" s="333"/>
    </row>
    <row r="90" spans="1:6" s="99" customFormat="1" ht="12.75" customHeight="1">
      <c r="A90" s="130" t="s">
        <v>132</v>
      </c>
      <c r="B90" s="568" t="s">
        <v>134</v>
      </c>
      <c r="C90" s="595" t="s">
        <v>231</v>
      </c>
      <c r="D90" s="676"/>
      <c r="E90" s="628" t="s">
        <v>135</v>
      </c>
      <c r="F90" s="568"/>
    </row>
    <row r="91" spans="1:6" s="99" customFormat="1" ht="42" customHeight="1" thickBot="1">
      <c r="A91" s="131" t="s">
        <v>133</v>
      </c>
      <c r="B91" s="569"/>
      <c r="C91" s="512"/>
      <c r="D91" s="513"/>
      <c r="E91" s="629"/>
      <c r="F91" s="569"/>
    </row>
    <row r="92" spans="1:6" s="99" customFormat="1" ht="12.75">
      <c r="A92" s="132" t="s">
        <v>136</v>
      </c>
      <c r="B92" s="259"/>
      <c r="C92" s="677" t="s">
        <v>136</v>
      </c>
      <c r="D92" s="678"/>
      <c r="E92" s="681"/>
      <c r="F92" s="682"/>
    </row>
    <row r="93" spans="1:6" s="99" customFormat="1" ht="12.75">
      <c r="A93" s="133" t="s">
        <v>137</v>
      </c>
      <c r="B93" s="120"/>
      <c r="C93" s="679" t="s">
        <v>137</v>
      </c>
      <c r="D93" s="680"/>
      <c r="E93" s="554"/>
      <c r="F93" s="555"/>
    </row>
    <row r="94" spans="1:6" s="99" customFormat="1" ht="12.75">
      <c r="A94" s="134" t="s">
        <v>155</v>
      </c>
      <c r="B94" s="120"/>
      <c r="C94" s="679" t="s">
        <v>138</v>
      </c>
      <c r="D94" s="680"/>
      <c r="E94" s="554"/>
      <c r="F94" s="555"/>
    </row>
    <row r="95" spans="1:6" s="99" customFormat="1" ht="12.75">
      <c r="A95" s="133" t="s">
        <v>139</v>
      </c>
      <c r="B95" s="251"/>
      <c r="C95" s="679"/>
      <c r="D95" s="680"/>
      <c r="E95" s="550"/>
      <c r="F95" s="551"/>
    </row>
    <row r="96" spans="1:6" s="99" customFormat="1" ht="12.75">
      <c r="A96" s="133" t="s">
        <v>140</v>
      </c>
      <c r="B96" s="251"/>
      <c r="C96" s="679"/>
      <c r="D96" s="680"/>
      <c r="E96" s="550"/>
      <c r="F96" s="551"/>
    </row>
    <row r="97" spans="1:6" s="99" customFormat="1" ht="12.75">
      <c r="A97" s="133" t="s">
        <v>141</v>
      </c>
      <c r="B97" s="258"/>
      <c r="C97" s="679" t="s">
        <v>141</v>
      </c>
      <c r="D97" s="680"/>
      <c r="E97" s="556"/>
      <c r="F97" s="557"/>
    </row>
    <row r="98" spans="1:6" s="99" customFormat="1" ht="12.75">
      <c r="A98" s="133" t="s">
        <v>142</v>
      </c>
      <c r="B98" s="120"/>
      <c r="C98" s="679"/>
      <c r="D98" s="680"/>
      <c r="E98" s="550"/>
      <c r="F98" s="551"/>
    </row>
    <row r="99" spans="1:6" s="99" customFormat="1" ht="12.75">
      <c r="A99" s="133" t="s">
        <v>144</v>
      </c>
      <c r="B99" s="120"/>
      <c r="C99" s="679"/>
      <c r="D99" s="680"/>
      <c r="E99" s="550"/>
      <c r="F99" s="551"/>
    </row>
    <row r="100" spans="1:6" s="99" customFormat="1" ht="12.75">
      <c r="A100" s="133" t="s">
        <v>143</v>
      </c>
      <c r="B100" s="251"/>
      <c r="C100" s="679" t="s">
        <v>146</v>
      </c>
      <c r="D100" s="680"/>
      <c r="E100" s="552"/>
      <c r="F100" s="553"/>
    </row>
    <row r="101" spans="1:6" s="99" customFormat="1" ht="13.5" thickBot="1">
      <c r="A101" s="135" t="s">
        <v>145</v>
      </c>
      <c r="B101" s="252"/>
      <c r="C101" s="683" t="s">
        <v>147</v>
      </c>
      <c r="D101" s="684"/>
      <c r="E101" s="548"/>
      <c r="F101" s="549"/>
    </row>
    <row r="103" ht="15">
      <c r="A103" s="5"/>
    </row>
  </sheetData>
  <sheetProtection password="83AF" sheet="1" objects="1" scenarios="1" formatCells="0" formatColumns="0" formatRows="0" insertColumns="0" insertRows="0" selectLockedCells="1"/>
  <mergeCells count="149">
    <mergeCell ref="C98:D98"/>
    <mergeCell ref="C99:D99"/>
    <mergeCell ref="C100:D100"/>
    <mergeCell ref="C101:D101"/>
    <mergeCell ref="C94:D94"/>
    <mergeCell ref="C95:D95"/>
    <mergeCell ref="C96:D96"/>
    <mergeCell ref="C97:D97"/>
    <mergeCell ref="C90:D91"/>
    <mergeCell ref="A89:F89"/>
    <mergeCell ref="C92:D92"/>
    <mergeCell ref="C93:D93"/>
    <mergeCell ref="E92:F92"/>
    <mergeCell ref="E93:F93"/>
    <mergeCell ref="A75:F75"/>
    <mergeCell ref="C77:D77"/>
    <mergeCell ref="A88:F88"/>
    <mergeCell ref="E90:F91"/>
    <mergeCell ref="B90:B91"/>
    <mergeCell ref="E78:F78"/>
    <mergeCell ref="E79:F79"/>
    <mergeCell ref="A76:F76"/>
    <mergeCell ref="E77:F77"/>
    <mergeCell ref="E80:F80"/>
    <mergeCell ref="A3:F3"/>
    <mergeCell ref="A8:F8"/>
    <mergeCell ref="A36:F36"/>
    <mergeCell ref="C38:C39"/>
    <mergeCell ref="A32:F32"/>
    <mergeCell ref="A34:C34"/>
    <mergeCell ref="D34:E34"/>
    <mergeCell ref="A35:F35"/>
    <mergeCell ref="D29:E29"/>
    <mergeCell ref="D30:E30"/>
    <mergeCell ref="A1:F1"/>
    <mergeCell ref="B2:F2"/>
    <mergeCell ref="A67:F67"/>
    <mergeCell ref="A66:F66"/>
    <mergeCell ref="A33:C33"/>
    <mergeCell ref="D40:F40"/>
    <mergeCell ref="A37:F37"/>
    <mergeCell ref="B38:B39"/>
    <mergeCell ref="D55:F55"/>
    <mergeCell ref="D41:F41"/>
    <mergeCell ref="A64:F64"/>
    <mergeCell ref="D73:F73"/>
    <mergeCell ref="B71:C71"/>
    <mergeCell ref="D71:F71"/>
    <mergeCell ref="B70:C70"/>
    <mergeCell ref="D70:F70"/>
    <mergeCell ref="A68:F68"/>
    <mergeCell ref="A65:F65"/>
    <mergeCell ref="D53:F53"/>
    <mergeCell ref="D54:F54"/>
    <mergeCell ref="D42:F42"/>
    <mergeCell ref="D43:F43"/>
    <mergeCell ref="D46:F46"/>
    <mergeCell ref="D47:F47"/>
    <mergeCell ref="D50:F51"/>
    <mergeCell ref="D48:F48"/>
    <mergeCell ref="D44:F45"/>
    <mergeCell ref="D27:E28"/>
    <mergeCell ref="D33:E33"/>
    <mergeCell ref="A63:F63"/>
    <mergeCell ref="A28:B28"/>
    <mergeCell ref="A29:B29"/>
    <mergeCell ref="A30:B30"/>
    <mergeCell ref="C27:C28"/>
    <mergeCell ref="F27:F28"/>
    <mergeCell ref="D49:F49"/>
    <mergeCell ref="B50:B51"/>
    <mergeCell ref="D23:E23"/>
    <mergeCell ref="D24:E24"/>
    <mergeCell ref="D25:E25"/>
    <mergeCell ref="D26:E26"/>
    <mergeCell ref="D38:F39"/>
    <mergeCell ref="A31:B31"/>
    <mergeCell ref="B44:B45"/>
    <mergeCell ref="C44:C45"/>
    <mergeCell ref="D31:E31"/>
    <mergeCell ref="E87:F87"/>
    <mergeCell ref="E81:F81"/>
    <mergeCell ref="E82:F82"/>
    <mergeCell ref="E83:F83"/>
    <mergeCell ref="E84:F84"/>
    <mergeCell ref="E85:F85"/>
    <mergeCell ref="E86:F86"/>
    <mergeCell ref="C50:C51"/>
    <mergeCell ref="B72:C72"/>
    <mergeCell ref="B73:C73"/>
    <mergeCell ref="A69:F69"/>
    <mergeCell ref="D60:F60"/>
    <mergeCell ref="D72:F72"/>
    <mergeCell ref="D56:F56"/>
    <mergeCell ref="D58:F58"/>
    <mergeCell ref="D59:F59"/>
    <mergeCell ref="D52:F52"/>
    <mergeCell ref="A23:B23"/>
    <mergeCell ref="A27:B27"/>
    <mergeCell ref="A24:B24"/>
    <mergeCell ref="A25:B25"/>
    <mergeCell ref="A26:B26"/>
    <mergeCell ref="C21:C22"/>
    <mergeCell ref="D21:E22"/>
    <mergeCell ref="F21:F22"/>
    <mergeCell ref="A19:B19"/>
    <mergeCell ref="D19:E19"/>
    <mergeCell ref="A20:B20"/>
    <mergeCell ref="D20:E20"/>
    <mergeCell ref="A21:B21"/>
    <mergeCell ref="A22:B22"/>
    <mergeCell ref="F15:F16"/>
    <mergeCell ref="A17:B17"/>
    <mergeCell ref="D17:E17"/>
    <mergeCell ref="A18:B18"/>
    <mergeCell ref="D18:E18"/>
    <mergeCell ref="A15:B15"/>
    <mergeCell ref="A16:B16"/>
    <mergeCell ref="C15:C16"/>
    <mergeCell ref="D15:E16"/>
    <mergeCell ref="A13:B13"/>
    <mergeCell ref="D13:E13"/>
    <mergeCell ref="A14:B14"/>
    <mergeCell ref="D14:E14"/>
    <mergeCell ref="F9:F10"/>
    <mergeCell ref="A11:B11"/>
    <mergeCell ref="D11:E11"/>
    <mergeCell ref="A12:B12"/>
    <mergeCell ref="D12:E12"/>
    <mergeCell ref="A9:B9"/>
    <mergeCell ref="A10:B10"/>
    <mergeCell ref="C9:C10"/>
    <mergeCell ref="D9:E10"/>
    <mergeCell ref="C6:D6"/>
    <mergeCell ref="E6:F6"/>
    <mergeCell ref="A7:D7"/>
    <mergeCell ref="E7:F7"/>
    <mergeCell ref="C4:D4"/>
    <mergeCell ref="E4:F4"/>
    <mergeCell ref="C5:D5"/>
    <mergeCell ref="E5:F5"/>
    <mergeCell ref="E94:F94"/>
    <mergeCell ref="E95:F95"/>
    <mergeCell ref="E96:F96"/>
    <mergeCell ref="E97:F97"/>
    <mergeCell ref="E101:F101"/>
    <mergeCell ref="E98:F98"/>
    <mergeCell ref="E99:F99"/>
    <mergeCell ref="E100:F100"/>
  </mergeCells>
  <printOptions horizontalCentered="1"/>
  <pageMargins left="0.75" right="0.75" top="0.75" bottom="0.75" header="0.5" footer="0.5"/>
  <pageSetup fitToHeight="3" horizontalDpi="600" verticalDpi="600" orientation="landscape" scale="77" r:id="rId3"/>
  <rowBreaks count="2" manualBreakCount="2">
    <brk id="34" max="5" man="1"/>
    <brk id="6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dc:creator>
  <cp:keywords/>
  <dc:description/>
  <cp:lastModifiedBy>David Ory</cp:lastModifiedBy>
  <cp:lastPrinted>2007-05-31T12:14:01Z</cp:lastPrinted>
  <dcterms:created xsi:type="dcterms:W3CDTF">2000-06-21T19:34:03Z</dcterms:created>
  <dcterms:modified xsi:type="dcterms:W3CDTF">2008-07-23T19:50:33Z</dcterms:modified>
  <cp:category/>
  <cp:version/>
  <cp:contentType/>
  <cp:contentStatus/>
</cp:coreProperties>
</file>