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9170" windowHeight="6030" activeTab="0"/>
  </bookViews>
  <sheets>
    <sheet name="SolidsList" sheetId="1" r:id="rId1"/>
    <sheet name="EPA_3051" sheetId="2" r:id="rId2"/>
    <sheet name="EPA_3052" sheetId="3" r:id="rId3"/>
    <sheet name="ASTM D6349" sheetId="4" r:id="rId4"/>
    <sheet name="EPA 7473" sheetId="5" r:id="rId5"/>
    <sheet name="QAQC" sheetId="6" r:id="rId6"/>
    <sheet name="Expanded Dataset" sheetId="7" r:id="rId7"/>
    <sheet name="Brammer" sheetId="8" r:id="rId8"/>
    <sheet name="EPRI-OSU 2007" sheetId="9" r:id="rId9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<sst xmlns="http://schemas.openxmlformats.org/spreadsheetml/2006/main" count="3004" uniqueCount="306">
  <si>
    <t>Sample ID</t>
  </si>
  <si>
    <t>Description</t>
  </si>
  <si>
    <t>2006CLK23B</t>
  </si>
  <si>
    <t>2006LB028A</t>
  </si>
  <si>
    <t>2006LB028B</t>
  </si>
  <si>
    <t>2006LB028D</t>
  </si>
  <si>
    <t>2006LB028E</t>
  </si>
  <si>
    <t>2006LB028H</t>
  </si>
  <si>
    <t>2006LB029A</t>
  </si>
  <si>
    <t>2006LB029B</t>
  </si>
  <si>
    <t>2006LB029C</t>
  </si>
  <si>
    <t>2006LB029D</t>
  </si>
  <si>
    <t>2006LB029E</t>
  </si>
  <si>
    <t>2006LB029F</t>
  </si>
  <si>
    <t>2006LB033A</t>
  </si>
  <si>
    <t>2006LB033C</t>
  </si>
  <si>
    <t>2006LB036A</t>
  </si>
  <si>
    <t>2006LB036B</t>
  </si>
  <si>
    <t>2006LB036C</t>
  </si>
  <si>
    <t>2006LB036D</t>
  </si>
  <si>
    <t>2006LB036E</t>
  </si>
  <si>
    <t>2006LB036F</t>
  </si>
  <si>
    <t>2006LB036H</t>
  </si>
  <si>
    <t>FGD gypsum</t>
  </si>
  <si>
    <t>EPA Method 3051</t>
  </si>
  <si>
    <t>ICP-OES</t>
  </si>
  <si>
    <t>CLK 23B</t>
  </si>
  <si>
    <t>LB 36A</t>
  </si>
  <si>
    <t>LB 36B</t>
  </si>
  <si>
    <t>LB 36C</t>
  </si>
  <si>
    <t>LB 36D</t>
  </si>
  <si>
    <t>LB 36E</t>
  </si>
  <si>
    <t>LB 36F</t>
  </si>
  <si>
    <t>det limits</t>
  </si>
  <si>
    <t>Ag</t>
  </si>
  <si>
    <t>&lt; DL</t>
  </si>
  <si>
    <t>ug/g</t>
  </si>
  <si>
    <t>&lt; 5</t>
  </si>
  <si>
    <t>Al</t>
  </si>
  <si>
    <t>&lt; 20</t>
  </si>
  <si>
    <t>As</t>
  </si>
  <si>
    <t>&lt; 8</t>
  </si>
  <si>
    <t>Ba</t>
  </si>
  <si>
    <t>&lt; 1</t>
  </si>
  <si>
    <t>Be</t>
  </si>
  <si>
    <t>&lt; 0.1</t>
  </si>
  <si>
    <t>Ca</t>
  </si>
  <si>
    <t>Cd</t>
  </si>
  <si>
    <t>&lt; 2</t>
  </si>
  <si>
    <t>Ce</t>
  </si>
  <si>
    <t>&lt; 75</t>
  </si>
  <si>
    <t>Co</t>
  </si>
  <si>
    <t>&lt; 3</t>
  </si>
  <si>
    <t>Cr</t>
  </si>
  <si>
    <t>Cu</t>
  </si>
  <si>
    <t>&lt; 4</t>
  </si>
  <si>
    <t>Fe</t>
  </si>
  <si>
    <t>K</t>
  </si>
  <si>
    <t>&lt; 40</t>
  </si>
  <si>
    <t>Li</t>
  </si>
  <si>
    <t>&lt; 9</t>
  </si>
  <si>
    <t>Mg</t>
  </si>
  <si>
    <t>Mn</t>
  </si>
  <si>
    <t>Mo</t>
  </si>
  <si>
    <t>Na</t>
  </si>
  <si>
    <t>Ni</t>
  </si>
  <si>
    <t>P</t>
  </si>
  <si>
    <t>&lt; 15</t>
  </si>
  <si>
    <t>Pb</t>
  </si>
  <si>
    <t>S</t>
  </si>
  <si>
    <t>Sb</t>
  </si>
  <si>
    <t>&lt; 6</t>
  </si>
  <si>
    <t>Se</t>
  </si>
  <si>
    <t>Sn</t>
  </si>
  <si>
    <t>Sr</t>
  </si>
  <si>
    <t>Ti</t>
  </si>
  <si>
    <t>Tl</t>
  </si>
  <si>
    <t>V</t>
  </si>
  <si>
    <t>Zn</t>
  </si>
  <si>
    <t>EPA Method 3052</t>
  </si>
  <si>
    <t>molten salt fusion</t>
  </si>
  <si>
    <t>&lt; 12.5</t>
  </si>
  <si>
    <t>&lt; 50</t>
  </si>
  <si>
    <t>&lt; 2.5</t>
  </si>
  <si>
    <t>&lt; 0.25</t>
  </si>
  <si>
    <t>&lt; 200</t>
  </si>
  <si>
    <t>&lt; 7.5</t>
  </si>
  <si>
    <t>&lt; 10</t>
  </si>
  <si>
    <t>&lt; 100</t>
  </si>
  <si>
    <t>&lt; 38</t>
  </si>
  <si>
    <t>&lt; 12</t>
  </si>
  <si>
    <t>Si</t>
  </si>
  <si>
    <t>&lt; 325</t>
  </si>
  <si>
    <t>Milestone DMA-80</t>
  </si>
  <si>
    <t>EPA Method 7473</t>
  </si>
  <si>
    <t>sample</t>
  </si>
  <si>
    <t>conc. units</t>
  </si>
  <si>
    <t>ug/kg</t>
  </si>
  <si>
    <t>avg.</t>
  </si>
  <si>
    <t>std. dev.</t>
  </si>
  <si>
    <t>X</t>
  </si>
  <si>
    <t>Th</t>
  </si>
  <si>
    <t>U</t>
  </si>
  <si>
    <t>LB 033A</t>
  </si>
  <si>
    <t>LB 033C</t>
  </si>
  <si>
    <t>LB 036H</t>
  </si>
  <si>
    <t>ICP-MS</t>
  </si>
  <si>
    <t>CLK 10C1G</t>
  </si>
  <si>
    <t>CLK 10C2G</t>
  </si>
  <si>
    <t>CLK 10C3G</t>
  </si>
  <si>
    <t>CLK 10D1G</t>
  </si>
  <si>
    <t>CLK 10D2G</t>
  </si>
  <si>
    <t>CLK 10D3G</t>
  </si>
  <si>
    <t>LB 028A</t>
  </si>
  <si>
    <t>LB 28B</t>
  </si>
  <si>
    <t>LB 28D</t>
  </si>
  <si>
    <t>LB 28E</t>
  </si>
  <si>
    <t>LB 28H</t>
  </si>
  <si>
    <t>Mineral Gypsum Standard</t>
  </si>
  <si>
    <t>LB 29A</t>
  </si>
  <si>
    <t>LB 29B</t>
  </si>
  <si>
    <t>LB 29C</t>
  </si>
  <si>
    <t>LB 29D</t>
  </si>
  <si>
    <t>LB 29E</t>
  </si>
  <si>
    <t>LB 29F</t>
  </si>
  <si>
    <t>Std Dev</t>
  </si>
  <si>
    <t>Averages for n=5</t>
  </si>
  <si>
    <t>Digestions and Techniques</t>
  </si>
  <si>
    <t>EPA 3051</t>
  </si>
  <si>
    <t>EPA 3052</t>
  </si>
  <si>
    <t>ASTM D6349</t>
  </si>
  <si>
    <t>DMA-80</t>
  </si>
  <si>
    <t>EPA 7473</t>
  </si>
  <si>
    <t>Average for n=2</t>
  </si>
  <si>
    <t>2004CLK10C1G (note 1)</t>
  </si>
  <si>
    <t>2004CLK10C2G (note 1)</t>
  </si>
  <si>
    <t>2004CLK10C3G (note 1)</t>
  </si>
  <si>
    <t>2005CLK18D1G (note 2)</t>
  </si>
  <si>
    <t>2005CLK18D2G (note 2)</t>
  </si>
  <si>
    <t>2005CLK18D3G (note 2)</t>
  </si>
  <si>
    <t>3 samples from same plant</t>
  </si>
  <si>
    <t xml:space="preserve">note 1 = </t>
  </si>
  <si>
    <t>note 2 =</t>
  </si>
  <si>
    <t>Standard FGD gypsum</t>
  </si>
  <si>
    <t>All samples, except those described as "standard", were the FGD gypsum starting materials obtained from wallboard manufacturers. Those samples described as "standard" were obtained from Brammer Standard Co. Inc.</t>
  </si>
  <si>
    <t>Brammer standards</t>
  </si>
  <si>
    <t>CRDL, CRDL' = contract required detection limits standards (3-5x DL)</t>
  </si>
  <si>
    <t>ICS ABC = interference check solution mix</t>
  </si>
  <si>
    <t>QCS-21 = 0.5 ppm mixed metals standard</t>
  </si>
  <si>
    <t>ICM-240 = 0.2 ppm mixed metals standard</t>
  </si>
  <si>
    <t>LFS, MCS-4, ICV-1A = mixed metals standards</t>
  </si>
  <si>
    <t>Initial and continuing calibation standards including:</t>
  </si>
  <si>
    <t xml:space="preserve">A standard reference material (SRM 1633b) is digested and analyzed simultaneously. </t>
  </si>
  <si>
    <t>All DMA analyses done in pentuplicate (n=5).</t>
  </si>
  <si>
    <t>All digestions done in duplicate (n=2).</t>
  </si>
  <si>
    <t>&lt; DL (&lt;5)</t>
  </si>
  <si>
    <t>&lt; DL (&lt;8)</t>
  </si>
  <si>
    <t>&lt; DL (&lt;2)</t>
  </si>
  <si>
    <t>&lt; DL (&lt;75)</t>
  </si>
  <si>
    <t>&lt; DL (&lt;3)</t>
  </si>
  <si>
    <t>&lt; DL (&lt;40)</t>
  </si>
  <si>
    <t>&lt; DL (&lt;9)</t>
  </si>
  <si>
    <t>&lt; DL (&lt;4)</t>
  </si>
  <si>
    <t>&lt; DL (&lt;15)</t>
  </si>
  <si>
    <t>&lt; DL (&lt;6)</t>
  </si>
  <si>
    <t>&lt; DL (&lt;0.1)</t>
  </si>
  <si>
    <t>&lt;DL (&lt;5)</t>
  </si>
  <si>
    <t>569 - 10,006</t>
  </si>
  <si>
    <t>19.9 - 105</t>
  </si>
  <si>
    <t>&lt;0.1 - 0.24</t>
  </si>
  <si>
    <t>180,500 - 213,487</t>
  </si>
  <si>
    <t>8.7 - 30.5</t>
  </si>
  <si>
    <t>&lt;4 - 29.8</t>
  </si>
  <si>
    <t>384 - 7,374</t>
  </si>
  <si>
    <t>76 - 4352</t>
  </si>
  <si>
    <t>&lt;9 - 13.1</t>
  </si>
  <si>
    <t>998 - 31356</t>
  </si>
  <si>
    <t>9.9 - 171.6</t>
  </si>
  <si>
    <t>355 - 762</t>
  </si>
  <si>
    <t>&lt;4 - 11.9</t>
  </si>
  <si>
    <t>351 - 460</t>
  </si>
  <si>
    <t>123,048 - 169,951</t>
  </si>
  <si>
    <t>11.3 - 21.1</t>
  </si>
  <si>
    <t>17.6 - 204</t>
  </si>
  <si>
    <t>919 - 2883</t>
  </si>
  <si>
    <t>27.8 - 479</t>
  </si>
  <si>
    <t>&lt;2 - 12.7</t>
  </si>
  <si>
    <t>13.1 - 27.5</t>
  </si>
  <si>
    <t>&lt; DL (&lt;1)</t>
  </si>
  <si>
    <t>&lt; DL (&lt;10)</t>
  </si>
  <si>
    <t>"Mineral"</t>
  </si>
  <si>
    <t>"Standard FGD"</t>
  </si>
  <si>
    <t>&lt;DL</t>
  </si>
  <si>
    <t>Range</t>
  </si>
  <si>
    <t>267 - 269</t>
  </si>
  <si>
    <t>23.3 - 45.2</t>
  </si>
  <si>
    <t>212,141 - 218,403</t>
  </si>
  <si>
    <t>12.7 - 16.0</t>
  </si>
  <si>
    <t>8.1 - 9.7</t>
  </si>
  <si>
    <t>194 - 333</t>
  </si>
  <si>
    <t>15.4 - 115</t>
  </si>
  <si>
    <t>2.1 - 2.3</t>
  </si>
  <si>
    <t>281 - 334</t>
  </si>
  <si>
    <t>&lt;4 - 4.5</t>
  </si>
  <si>
    <t>417 - 458</t>
  </si>
  <si>
    <t>167,139 - 177,298</t>
  </si>
  <si>
    <t>16.9 - 21</t>
  </si>
  <si>
    <t>66.6 - 135</t>
  </si>
  <si>
    <t>102 - 183</t>
  </si>
  <si>
    <t>9.3 - 10.1</t>
  </si>
  <si>
    <t>&lt;2 - 5.7</t>
  </si>
  <si>
    <t>10.4 - 17</t>
  </si>
  <si>
    <t>"Standard"</t>
  </si>
  <si>
    <t>OSU 1</t>
  </si>
  <si>
    <t>OSU 2</t>
  </si>
  <si>
    <t>OSU 3</t>
  </si>
  <si>
    <t>OSU 4</t>
  </si>
  <si>
    <t xml:space="preserve"> Al</t>
  </si>
  <si>
    <t xml:space="preserve"> As</t>
  </si>
  <si>
    <t xml:space="preserve"> B </t>
  </si>
  <si>
    <t xml:space="preserve"> Ba</t>
  </si>
  <si>
    <t xml:space="preserve"> Be</t>
  </si>
  <si>
    <t xml:space="preserve"> Ca</t>
  </si>
  <si>
    <t xml:space="preserve"> Cd</t>
  </si>
  <si>
    <t xml:space="preserve"> Co</t>
  </si>
  <si>
    <t xml:space="preserve"> Cr</t>
  </si>
  <si>
    <t xml:space="preserve"> Cu</t>
  </si>
  <si>
    <t xml:space="preserve"> Fe</t>
  </si>
  <si>
    <t xml:space="preserve"> K </t>
  </si>
  <si>
    <t xml:space="preserve"> Li</t>
  </si>
  <si>
    <t xml:space="preserve"> Mg</t>
  </si>
  <si>
    <t xml:space="preserve"> Mn</t>
  </si>
  <si>
    <t xml:space="preserve"> Mo</t>
  </si>
  <si>
    <t xml:space="preserve"> Na</t>
  </si>
  <si>
    <t xml:space="preserve"> Ni</t>
  </si>
  <si>
    <t xml:space="preserve"> P </t>
  </si>
  <si>
    <t xml:space="preserve"> Pb</t>
  </si>
  <si>
    <t xml:space="preserve"> S </t>
  </si>
  <si>
    <t xml:space="preserve"> Sb</t>
  </si>
  <si>
    <t xml:space="preserve"> Se</t>
  </si>
  <si>
    <t xml:space="preserve"> Si</t>
  </si>
  <si>
    <t xml:space="preserve"> Sr</t>
  </si>
  <si>
    <t xml:space="preserve"> V </t>
  </si>
  <si>
    <t xml:space="preserve"> Zn</t>
  </si>
  <si>
    <t>DOMTAR GypA</t>
  </si>
  <si>
    <t>DOMTAR GypB</t>
  </si>
  <si>
    <t>DOMTAR GypC</t>
  </si>
  <si>
    <t>DOMTAR GypD</t>
  </si>
  <si>
    <t>Br</t>
  </si>
  <si>
    <t>Cl</t>
  </si>
  <si>
    <t>Cs</t>
  </si>
  <si>
    <t>Eu</t>
  </si>
  <si>
    <t>Hf</t>
  </si>
  <si>
    <t>La</t>
  </si>
  <si>
    <t>Lu</t>
  </si>
  <si>
    <t>Rb</t>
  </si>
  <si>
    <t>Sc</t>
  </si>
  <si>
    <t>Sm</t>
  </si>
  <si>
    <t>Ta</t>
  </si>
  <si>
    <t>Yb</t>
  </si>
  <si>
    <t>Zr</t>
  </si>
  <si>
    <t>Brammer Standard Gypsum Rock (DOMTAR)</t>
  </si>
  <si>
    <t>GypA</t>
  </si>
  <si>
    <t>GypB</t>
  </si>
  <si>
    <t>GypC</t>
  </si>
  <si>
    <t>GypD</t>
  </si>
  <si>
    <t>Brammer acquired samples from DOMTAR INC., CANADA</t>
  </si>
  <si>
    <t>= in online catalogue, values listed within (parentheses)</t>
  </si>
  <si>
    <r>
      <t>Source:</t>
    </r>
    <r>
      <rPr>
        <sz val="10"/>
        <rFont val="Arial"/>
        <family val="0"/>
      </rPr>
      <t xml:space="preserve"> Unpublished data from The Ohio State University collected under a current EPRI study</t>
    </r>
  </si>
  <si>
    <r>
      <t>FGD Gypsum Samples:</t>
    </r>
    <r>
      <rPr>
        <sz val="10"/>
        <rFont val="Arial"/>
        <family val="0"/>
      </rPr>
      <t xml:space="preserve"> The two gypsum samples are from different power plants.  Both burn subbitumnous coal and have forced oxidation.  Neither plant washes the gypsum.</t>
    </r>
  </si>
  <si>
    <r>
      <t>Gypsum Product Samples:</t>
    </r>
    <r>
      <rPr>
        <sz val="10"/>
        <rFont val="Arial"/>
        <family val="0"/>
      </rPr>
      <t xml:space="preserve"> Two different sources of agricultural gypsum, likely mixed with some other things to enhance agricultural performance.  Both were in the form of prills (pelletized).</t>
    </r>
  </si>
  <si>
    <r>
      <t>Analysis</t>
    </r>
    <r>
      <rPr>
        <sz val="10"/>
        <rFont val="Arial"/>
        <family val="0"/>
      </rPr>
      <t>:  Samples were analyzed by microwave assisted digestion with nitric and hydrochloric acid.</t>
    </r>
  </si>
  <si>
    <t>B</t>
  </si>
  <si>
    <t>Hg</t>
  </si>
  <si>
    <t>&lt;2.6</t>
  </si>
  <si>
    <t>&lt;3.0</t>
  </si>
  <si>
    <t>&lt;0.2</t>
  </si>
  <si>
    <t>&lt; 0.48</t>
  </si>
  <si>
    <t>&lt;0.8</t>
  </si>
  <si>
    <t>&lt; 0.26**</t>
  </si>
  <si>
    <t>&lt;26</t>
  </si>
  <si>
    <t>&lt;1.5</t>
  </si>
  <si>
    <t>&lt;4.6</t>
  </si>
  <si>
    <t>ORD Data   Min    Max</t>
  </si>
  <si>
    <t>OSU Fact Sheet</t>
  </si>
  <si>
    <t>EPRI/OSU FGD 3</t>
  </si>
  <si>
    <t>EPRI/OSU FGD 5</t>
  </si>
  <si>
    <t>Gypsum Product 1*</t>
  </si>
  <si>
    <t>Gypsum Product 2*</t>
  </si>
  <si>
    <t>"Mineral" range</t>
  </si>
  <si>
    <t>= analyzed using OEP-MS</t>
  </si>
  <si>
    <t>0.19 - 3.0</t>
  </si>
  <si>
    <t>&lt; 2 - 0.5</t>
  </si>
  <si>
    <t>0.7 - 9.0</t>
  </si>
  <si>
    <t>0.2 - 2.4</t>
  </si>
  <si>
    <t>0.02 - 0.28</t>
  </si>
  <si>
    <t>0.00044 - .0247</t>
  </si>
  <si>
    <t>1a and 1b are subsamples of the same gypsum product.</t>
  </si>
  <si>
    <t>All sample results are an average of two replicates.</t>
  </si>
  <si>
    <t>Gypsum Product 1a</t>
  </si>
  <si>
    <t>Gypsum Product 1b</t>
  </si>
  <si>
    <t>FGD Gypsum 1</t>
  </si>
  <si>
    <t>Gypsum Product 2</t>
  </si>
  <si>
    <t>OSU 5</t>
  </si>
  <si>
    <t>FGD Gypsum 2</t>
  </si>
  <si>
    <t>(G+H)/2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</si>
</sst>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u val="single"/>
      <sz val="14"/>
      <color indexed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i/>
      <sz val="9"/>
      <color indexed="10"/>
      <name val="Arial"/>
      <family val="2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6" fillId="0" borderId="0" xfId="0" applyNumberFormat="1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/>
    </xf>
    <xf numFmtId="164" fontId="5" fillId="0" borderId="0" xfId="0" applyNumberFormat="1" applyFont="1" applyBorder="1" applyAlignment="1">
      <alignment horizontal="left"/>
    </xf>
    <xf numFmtId="0" fontId="5" fillId="0" borderId="3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0" fontId="7" fillId="0" borderId="4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8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7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/>
    </xf>
    <xf numFmtId="0" fontId="1" fillId="0" borderId="0" xfId="0" applyFont="1" applyAlignment="1">
      <alignment/>
    </xf>
    <xf numFmtId="0" fontId="9" fillId="0" borderId="0" xfId="20" applyNumberFormat="1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 horizontal="center"/>
    </xf>
    <xf numFmtId="0" fontId="0" fillId="0" borderId="15" xfId="0" applyBorder="1" applyAlignment="1">
      <alignment horizontal="center"/>
    </xf>
    <xf numFmtId="0" fontId="10" fillId="0" borderId="0" xfId="0" applyNumberFormat="1" applyFont="1" applyAlignment="1">
      <alignment horizontal="left"/>
    </xf>
    <xf numFmtId="0" fontId="9" fillId="0" borderId="0" xfId="20" applyFont="1" applyAlignment="1">
      <alignment/>
    </xf>
    <xf numFmtId="0" fontId="0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0" fontId="12" fillId="0" borderId="4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5" fontId="0" fillId="0" borderId="7" xfId="0" applyNumberFormat="1" applyFont="1" applyBorder="1" applyAlignment="1">
      <alignment horizontal="center"/>
    </xf>
    <xf numFmtId="0" fontId="12" fillId="0" borderId="6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left" wrapText="1"/>
    </xf>
    <xf numFmtId="0" fontId="3" fillId="0" borderId="0" xfId="20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 horizontal="left"/>
    </xf>
    <xf numFmtId="0" fontId="0" fillId="2" borderId="12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5" fillId="2" borderId="5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165" fontId="6" fillId="2" borderId="7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165" fontId="0" fillId="2" borderId="0" xfId="0" applyNumberFormat="1" applyFont="1" applyFill="1" applyAlignment="1">
      <alignment horizontal="center"/>
    </xf>
    <xf numFmtId="1" fontId="0" fillId="2" borderId="0" xfId="0" applyNumberFormat="1" applyFont="1" applyFill="1" applyAlignment="1">
      <alignment horizontal="center"/>
    </xf>
    <xf numFmtId="2" fontId="0" fillId="2" borderId="0" xfId="0" applyNumberFormat="1" applyFont="1" applyFill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1" fontId="6" fillId="2" borderId="7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center"/>
    </xf>
    <xf numFmtId="2" fontId="0" fillId="2" borderId="7" xfId="0" applyNumberFormat="1" applyFont="1" applyFill="1" applyBorder="1" applyAlignment="1">
      <alignment horizontal="center"/>
    </xf>
    <xf numFmtId="0" fontId="12" fillId="0" borderId="4" xfId="0" applyNumberFormat="1" applyFont="1" applyFill="1" applyBorder="1" applyAlignment="1">
      <alignment horizontal="center"/>
    </xf>
    <xf numFmtId="164" fontId="12" fillId="0" borderId="4" xfId="0" applyNumberFormat="1" applyFont="1" applyFill="1" applyBorder="1" applyAlignment="1">
      <alignment horizontal="center"/>
    </xf>
    <xf numFmtId="0" fontId="12" fillId="0" borderId="6" xfId="0" applyNumberFormat="1" applyFont="1" applyFill="1" applyBorder="1" applyAlignment="1">
      <alignment horizontal="center"/>
    </xf>
    <xf numFmtId="165" fontId="14" fillId="0" borderId="0" xfId="0" applyNumberFormat="1" applyFont="1" applyFill="1" applyAlignment="1">
      <alignment horizontal="center"/>
    </xf>
    <xf numFmtId="0" fontId="15" fillId="0" borderId="4" xfId="0" applyNumberFormat="1" applyFont="1" applyFill="1" applyBorder="1" applyAlignment="1">
      <alignment horizontal="center"/>
    </xf>
    <xf numFmtId="165" fontId="14" fillId="0" borderId="0" xfId="0" applyNumberFormat="1" applyFont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0" fontId="6" fillId="0" borderId="0" xfId="0" applyNumberFormat="1" applyFont="1" applyAlignment="1" quotePrefix="1">
      <alignment horizontal="center"/>
    </xf>
    <xf numFmtId="165" fontId="16" fillId="0" borderId="0" xfId="0" applyNumberFormat="1" applyFont="1" applyAlignment="1">
      <alignment horizontal="center"/>
    </xf>
    <xf numFmtId="165" fontId="16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5" fontId="0" fillId="3" borderId="1" xfId="0" applyNumberFormat="1" applyFont="1" applyFill="1" applyBorder="1" applyAlignment="1">
      <alignment horizontal="center"/>
    </xf>
    <xf numFmtId="1" fontId="0" fillId="3" borderId="0" xfId="0" applyNumberFormat="1" applyFont="1" applyFill="1" applyAlignment="1">
      <alignment horizontal="center"/>
    </xf>
    <xf numFmtId="2" fontId="6" fillId="3" borderId="0" xfId="0" applyNumberFormat="1" applyFont="1" applyFill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164" fontId="0" fillId="0" borderId="0" xfId="0" applyNumberFormat="1" applyFont="1" applyFill="1" applyBorder="1" applyAlignment="1" quotePrefix="1">
      <alignment horizontal="left"/>
    </xf>
    <xf numFmtId="1" fontId="0" fillId="3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2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165" fontId="16" fillId="0" borderId="0" xfId="0" applyNumberFormat="1" applyFont="1" applyBorder="1" applyAlignment="1" quotePrefix="1">
      <alignment horizontal="center"/>
    </xf>
    <xf numFmtId="165" fontId="0" fillId="0" borderId="0" xfId="0" applyNumberFormat="1" applyFont="1" applyBorder="1" applyAlignment="1" quotePrefix="1">
      <alignment horizontal="center"/>
    </xf>
    <xf numFmtId="2" fontId="0" fillId="0" borderId="0" xfId="0" applyNumberFormat="1" applyFont="1" applyFill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 horizontal="right"/>
    </xf>
    <xf numFmtId="3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164" fontId="0" fillId="4" borderId="4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164" fontId="0" fillId="5" borderId="0" xfId="0" applyNumberFormat="1" applyFont="1" applyFill="1" applyBorder="1" applyAlignment="1">
      <alignment horizontal="center"/>
    </xf>
    <xf numFmtId="164" fontId="0" fillId="5" borderId="10" xfId="0" applyNumberFormat="1" applyFont="1" applyFill="1" applyBorder="1" applyAlignment="1">
      <alignment horizontal="center"/>
    </xf>
    <xf numFmtId="165" fontId="0" fillId="5" borderId="0" xfId="0" applyNumberFormat="1" applyFont="1" applyFill="1" applyBorder="1" applyAlignment="1">
      <alignment horizontal="center"/>
    </xf>
    <xf numFmtId="165" fontId="0" fillId="0" borderId="10" xfId="0" applyNumberFormat="1" applyFont="1" applyBorder="1" applyAlignment="1" quotePrefix="1">
      <alignment horizontal="left"/>
    </xf>
    <xf numFmtId="2" fontId="0" fillId="0" borderId="1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166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mmerstandard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pa.gov/epaoswer/hazwaste/test/pdfs/3051.pdf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pa.gov/epaoswer/hazwaste/test/pdfs/3052.pdf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epa.gov/epaoswer/hazwaste/test/pdfs/7473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epa.gov/epaoswer/hazwaste/test/pdfs/3052.pdf" TargetMode="Externa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epa.gov/epaoswer/hazwaste/test/pdfs/3052.pdf" TargetMode="Externa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23.421875" style="1" customWidth="1"/>
    <col min="2" max="2" width="23.8515625" style="1" customWidth="1"/>
    <col min="3" max="3" width="9.140625" style="2" customWidth="1"/>
    <col min="7" max="7" width="13.140625" style="0" customWidth="1"/>
    <col min="8" max="8" width="9.7109375" style="0" customWidth="1"/>
  </cols>
  <sheetData>
    <row r="1" spans="1:17" ht="45.75" customHeight="1">
      <c r="A1" s="258" t="s">
        <v>144</v>
      </c>
      <c r="B1" s="258"/>
      <c r="C1" s="258"/>
      <c r="D1" s="258"/>
      <c r="E1" s="258"/>
      <c r="F1" s="258"/>
      <c r="G1" s="258"/>
      <c r="H1" s="156"/>
      <c r="J1" s="258"/>
      <c r="K1" s="258"/>
      <c r="L1" s="258"/>
      <c r="M1" s="258"/>
      <c r="N1" s="258"/>
      <c r="O1" s="258"/>
      <c r="P1" s="258"/>
      <c r="Q1" s="258"/>
    </row>
    <row r="2" spans="1:8" ht="15" customHeight="1">
      <c r="A2" s="157" t="s">
        <v>145</v>
      </c>
      <c r="C2" s="262" t="s">
        <v>127</v>
      </c>
      <c r="D2" s="263"/>
      <c r="E2" s="263"/>
      <c r="F2" s="263"/>
      <c r="G2" s="263"/>
      <c r="H2" s="264"/>
    </row>
    <row r="3" spans="3:8" ht="15" customHeight="1">
      <c r="C3" s="259" t="s">
        <v>128</v>
      </c>
      <c r="D3" s="260"/>
      <c r="E3" s="261" t="s">
        <v>129</v>
      </c>
      <c r="F3" s="261"/>
      <c r="G3" s="129" t="s">
        <v>130</v>
      </c>
      <c r="H3" s="129" t="s">
        <v>132</v>
      </c>
    </row>
    <row r="4" spans="1:8" ht="15" customHeight="1">
      <c r="A4" s="148" t="s">
        <v>0</v>
      </c>
      <c r="B4" s="148" t="s">
        <v>1</v>
      </c>
      <c r="C4" s="144" t="s">
        <v>25</v>
      </c>
      <c r="D4" s="145" t="s">
        <v>106</v>
      </c>
      <c r="E4" s="146" t="s">
        <v>25</v>
      </c>
      <c r="F4" s="146" t="s">
        <v>106</v>
      </c>
      <c r="G4" s="147" t="s">
        <v>25</v>
      </c>
      <c r="H4" s="147" t="s">
        <v>131</v>
      </c>
    </row>
    <row r="5" spans="1:8" ht="15" customHeight="1">
      <c r="A5" s="149" t="s">
        <v>134</v>
      </c>
      <c r="B5" s="150" t="s">
        <v>23</v>
      </c>
      <c r="C5" s="158" t="s">
        <v>100</v>
      </c>
      <c r="D5" s="153"/>
      <c r="E5" s="128" t="s">
        <v>100</v>
      </c>
      <c r="F5" s="8"/>
      <c r="G5" s="11"/>
      <c r="H5" s="151" t="s">
        <v>100</v>
      </c>
    </row>
    <row r="6" spans="1:8" ht="15" customHeight="1">
      <c r="A6" s="3" t="s">
        <v>135</v>
      </c>
      <c r="B6" s="151" t="s">
        <v>23</v>
      </c>
      <c r="C6" s="140" t="s">
        <v>100</v>
      </c>
      <c r="D6" s="141"/>
      <c r="E6" s="128" t="s">
        <v>100</v>
      </c>
      <c r="F6" s="8"/>
      <c r="G6" s="11"/>
      <c r="H6" s="151" t="s">
        <v>100</v>
      </c>
    </row>
    <row r="7" spans="1:8" ht="15" customHeight="1">
      <c r="A7" s="3" t="s">
        <v>136</v>
      </c>
      <c r="B7" s="151" t="s">
        <v>23</v>
      </c>
      <c r="C7" s="140" t="s">
        <v>100</v>
      </c>
      <c r="D7" s="141"/>
      <c r="E7" s="128" t="s">
        <v>100</v>
      </c>
      <c r="F7" s="8"/>
      <c r="G7" s="11"/>
      <c r="H7" s="151" t="s">
        <v>100</v>
      </c>
    </row>
    <row r="8" spans="1:8" ht="15" customHeight="1">
      <c r="A8" s="3" t="s">
        <v>137</v>
      </c>
      <c r="B8" s="151" t="s">
        <v>23</v>
      </c>
      <c r="C8" s="140" t="s">
        <v>100</v>
      </c>
      <c r="D8" s="141"/>
      <c r="E8" s="128" t="s">
        <v>100</v>
      </c>
      <c r="F8" s="8"/>
      <c r="G8" s="11"/>
      <c r="H8" s="151" t="s">
        <v>100</v>
      </c>
    </row>
    <row r="9" spans="1:8" ht="15" customHeight="1">
      <c r="A9" s="3" t="s">
        <v>138</v>
      </c>
      <c r="B9" s="151" t="s">
        <v>23</v>
      </c>
      <c r="C9" s="140" t="s">
        <v>100</v>
      </c>
      <c r="D9" s="141"/>
      <c r="E9" s="128" t="s">
        <v>100</v>
      </c>
      <c r="F9" s="8"/>
      <c r="G9" s="11"/>
      <c r="H9" s="151" t="s">
        <v>100</v>
      </c>
    </row>
    <row r="10" spans="1:8" ht="15" customHeight="1">
      <c r="A10" s="3" t="s">
        <v>139</v>
      </c>
      <c r="B10" s="151" t="s">
        <v>23</v>
      </c>
      <c r="C10" s="140" t="s">
        <v>100</v>
      </c>
      <c r="D10" s="141"/>
      <c r="E10" s="128" t="s">
        <v>100</v>
      </c>
      <c r="F10" s="8"/>
      <c r="G10" s="11"/>
      <c r="H10" s="151" t="s">
        <v>100</v>
      </c>
    </row>
    <row r="11" spans="1:8" ht="15" customHeight="1">
      <c r="A11" s="3" t="s">
        <v>2</v>
      </c>
      <c r="B11" s="151" t="s">
        <v>23</v>
      </c>
      <c r="C11" s="130" t="s">
        <v>100</v>
      </c>
      <c r="D11" s="141"/>
      <c r="E11" s="128" t="s">
        <v>100</v>
      </c>
      <c r="F11" s="8"/>
      <c r="G11" s="42" t="s">
        <v>100</v>
      </c>
      <c r="H11" s="151" t="s">
        <v>100</v>
      </c>
    </row>
    <row r="12" spans="1:8" ht="15" customHeight="1">
      <c r="A12" s="3" t="s">
        <v>3</v>
      </c>
      <c r="B12" s="151" t="s">
        <v>23</v>
      </c>
      <c r="C12" s="130" t="s">
        <v>100</v>
      </c>
      <c r="D12" s="141"/>
      <c r="E12" s="128" t="s">
        <v>100</v>
      </c>
      <c r="F12" s="8"/>
      <c r="G12" s="11"/>
      <c r="H12" s="151" t="s">
        <v>100</v>
      </c>
    </row>
    <row r="13" spans="1:8" ht="15" customHeight="1">
      <c r="A13" s="3" t="s">
        <v>4</v>
      </c>
      <c r="B13" s="151" t="s">
        <v>23</v>
      </c>
      <c r="C13" s="130" t="s">
        <v>100</v>
      </c>
      <c r="D13" s="141"/>
      <c r="E13" s="128" t="s">
        <v>100</v>
      </c>
      <c r="F13" s="8"/>
      <c r="G13" s="11"/>
      <c r="H13" s="151" t="s">
        <v>100</v>
      </c>
    </row>
    <row r="14" spans="1:8" ht="15" customHeight="1">
      <c r="A14" s="3" t="s">
        <v>5</v>
      </c>
      <c r="B14" s="151" t="s">
        <v>23</v>
      </c>
      <c r="C14" s="130" t="s">
        <v>100</v>
      </c>
      <c r="D14" s="141"/>
      <c r="E14" s="128" t="s">
        <v>100</v>
      </c>
      <c r="F14" s="8"/>
      <c r="G14" s="11"/>
      <c r="H14" s="151" t="s">
        <v>100</v>
      </c>
    </row>
    <row r="15" spans="1:8" ht="15" customHeight="1">
      <c r="A15" s="3" t="s">
        <v>6</v>
      </c>
      <c r="B15" s="151" t="s">
        <v>23</v>
      </c>
      <c r="C15" s="130" t="s">
        <v>100</v>
      </c>
      <c r="D15" s="141"/>
      <c r="E15" s="128" t="s">
        <v>100</v>
      </c>
      <c r="F15" s="8"/>
      <c r="G15" s="11"/>
      <c r="H15" s="151" t="s">
        <v>100</v>
      </c>
    </row>
    <row r="16" spans="1:8" ht="15" customHeight="1">
      <c r="A16" s="3" t="s">
        <v>7</v>
      </c>
      <c r="B16" s="151" t="s">
        <v>23</v>
      </c>
      <c r="C16" s="130" t="s">
        <v>100</v>
      </c>
      <c r="D16" s="141"/>
      <c r="E16" s="128" t="s">
        <v>100</v>
      </c>
      <c r="F16" s="8"/>
      <c r="G16" s="11"/>
      <c r="H16" s="151" t="s">
        <v>100</v>
      </c>
    </row>
    <row r="17" spans="1:8" ht="15" customHeight="1">
      <c r="A17" s="3" t="s">
        <v>8</v>
      </c>
      <c r="B17" s="151" t="s">
        <v>23</v>
      </c>
      <c r="C17" s="130" t="s">
        <v>100</v>
      </c>
      <c r="D17" s="141"/>
      <c r="E17" s="128" t="s">
        <v>100</v>
      </c>
      <c r="F17" s="8"/>
      <c r="G17" s="11"/>
      <c r="H17" s="151" t="s">
        <v>100</v>
      </c>
    </row>
    <row r="18" spans="1:8" ht="15" customHeight="1">
      <c r="A18" s="3" t="s">
        <v>9</v>
      </c>
      <c r="B18" s="151" t="s">
        <v>23</v>
      </c>
      <c r="C18" s="130" t="s">
        <v>100</v>
      </c>
      <c r="D18" s="141"/>
      <c r="E18" s="128" t="s">
        <v>100</v>
      </c>
      <c r="F18" s="8"/>
      <c r="G18" s="11"/>
      <c r="H18" s="151" t="s">
        <v>100</v>
      </c>
    </row>
    <row r="19" spans="1:8" ht="15" customHeight="1">
      <c r="A19" s="3" t="s">
        <v>10</v>
      </c>
      <c r="B19" s="151" t="s">
        <v>23</v>
      </c>
      <c r="C19" s="130" t="s">
        <v>100</v>
      </c>
      <c r="D19" s="141"/>
      <c r="E19" s="128" t="s">
        <v>100</v>
      </c>
      <c r="F19" s="8"/>
      <c r="G19" s="11"/>
      <c r="H19" s="151" t="s">
        <v>100</v>
      </c>
    </row>
    <row r="20" spans="1:8" ht="15" customHeight="1">
      <c r="A20" s="3" t="s">
        <v>11</v>
      </c>
      <c r="B20" s="151" t="s">
        <v>23</v>
      </c>
      <c r="C20" s="130" t="s">
        <v>100</v>
      </c>
      <c r="D20" s="141"/>
      <c r="E20" s="128" t="s">
        <v>100</v>
      </c>
      <c r="F20" s="8"/>
      <c r="G20" s="11"/>
      <c r="H20" s="151" t="s">
        <v>100</v>
      </c>
    </row>
    <row r="21" spans="1:8" ht="15" customHeight="1">
      <c r="A21" s="3" t="s">
        <v>12</v>
      </c>
      <c r="B21" s="151" t="s">
        <v>23</v>
      </c>
      <c r="C21" s="130" t="s">
        <v>100</v>
      </c>
      <c r="D21" s="141"/>
      <c r="E21" s="128" t="s">
        <v>100</v>
      </c>
      <c r="F21" s="8"/>
      <c r="G21" s="11"/>
      <c r="H21" s="151" t="s">
        <v>100</v>
      </c>
    </row>
    <row r="22" spans="1:8" ht="15" customHeight="1">
      <c r="A22" s="3" t="s">
        <v>13</v>
      </c>
      <c r="B22" s="151" t="s">
        <v>23</v>
      </c>
      <c r="C22" s="130" t="s">
        <v>100</v>
      </c>
      <c r="D22" s="141"/>
      <c r="E22" s="128" t="s">
        <v>100</v>
      </c>
      <c r="F22" s="8"/>
      <c r="G22" s="11"/>
      <c r="H22" s="151" t="s">
        <v>100</v>
      </c>
    </row>
    <row r="23" spans="1:8" ht="15" customHeight="1">
      <c r="A23" s="3" t="s">
        <v>14</v>
      </c>
      <c r="B23" s="151" t="s">
        <v>23</v>
      </c>
      <c r="C23" s="130" t="s">
        <v>100</v>
      </c>
      <c r="D23" s="65" t="s">
        <v>100</v>
      </c>
      <c r="E23" s="128" t="s">
        <v>100</v>
      </c>
      <c r="F23" s="55" t="s">
        <v>100</v>
      </c>
      <c r="G23" s="11"/>
      <c r="H23" s="151" t="s">
        <v>100</v>
      </c>
    </row>
    <row r="24" spans="1:8" ht="15" customHeight="1">
      <c r="A24" s="3" t="s">
        <v>15</v>
      </c>
      <c r="B24" s="151" t="s">
        <v>23</v>
      </c>
      <c r="C24" s="130" t="s">
        <v>100</v>
      </c>
      <c r="D24" s="65" t="s">
        <v>100</v>
      </c>
      <c r="E24" s="128" t="s">
        <v>100</v>
      </c>
      <c r="F24" s="55" t="s">
        <v>100</v>
      </c>
      <c r="G24" s="11"/>
      <c r="H24" s="151" t="s">
        <v>100</v>
      </c>
    </row>
    <row r="25" spans="1:8" ht="15" customHeight="1">
      <c r="A25" s="3" t="s">
        <v>22</v>
      </c>
      <c r="B25" s="151" t="s">
        <v>23</v>
      </c>
      <c r="C25" s="130" t="s">
        <v>100</v>
      </c>
      <c r="D25" s="65" t="s">
        <v>100</v>
      </c>
      <c r="E25" s="128" t="s">
        <v>100</v>
      </c>
      <c r="F25" s="55" t="s">
        <v>100</v>
      </c>
      <c r="G25" s="11"/>
      <c r="H25" s="151" t="s">
        <v>100</v>
      </c>
    </row>
    <row r="26" spans="1:8" ht="15" customHeight="1">
      <c r="A26" s="149" t="s">
        <v>16</v>
      </c>
      <c r="B26" s="150" t="s">
        <v>143</v>
      </c>
      <c r="C26" s="61" t="s">
        <v>100</v>
      </c>
      <c r="D26" s="153"/>
      <c r="E26" s="159" t="s">
        <v>100</v>
      </c>
      <c r="F26" s="154"/>
      <c r="G26" s="72" t="s">
        <v>100</v>
      </c>
      <c r="H26" s="150" t="s">
        <v>100</v>
      </c>
    </row>
    <row r="27" spans="1:8" ht="15" customHeight="1">
      <c r="A27" s="4" t="s">
        <v>17</v>
      </c>
      <c r="B27" s="152" t="s">
        <v>143</v>
      </c>
      <c r="C27" s="131" t="s">
        <v>100</v>
      </c>
      <c r="D27" s="143"/>
      <c r="E27" s="160" t="s">
        <v>100</v>
      </c>
      <c r="F27" s="142"/>
      <c r="G27" s="43" t="s">
        <v>100</v>
      </c>
      <c r="H27" s="152" t="s">
        <v>100</v>
      </c>
    </row>
    <row r="28" spans="1:8" ht="15" customHeight="1">
      <c r="A28" s="163" t="s">
        <v>18</v>
      </c>
      <c r="B28" s="150" t="s">
        <v>118</v>
      </c>
      <c r="C28" s="61" t="s">
        <v>100</v>
      </c>
      <c r="D28" s="153"/>
      <c r="E28" s="159" t="s">
        <v>100</v>
      </c>
      <c r="F28" s="154"/>
      <c r="G28" s="72" t="s">
        <v>100</v>
      </c>
      <c r="H28" s="150" t="s">
        <v>100</v>
      </c>
    </row>
    <row r="29" spans="1:8" ht="15" customHeight="1">
      <c r="A29" s="164" t="s">
        <v>19</v>
      </c>
      <c r="B29" s="151" t="s">
        <v>118</v>
      </c>
      <c r="C29" s="130" t="s">
        <v>100</v>
      </c>
      <c r="D29" s="141"/>
      <c r="E29" s="128" t="s">
        <v>100</v>
      </c>
      <c r="F29" s="8"/>
      <c r="G29" s="42" t="s">
        <v>100</v>
      </c>
      <c r="H29" s="151" t="s">
        <v>100</v>
      </c>
    </row>
    <row r="30" spans="1:8" ht="15" customHeight="1">
      <c r="A30" s="164" t="s">
        <v>20</v>
      </c>
      <c r="B30" s="151" t="s">
        <v>118</v>
      </c>
      <c r="C30" s="130" t="s">
        <v>100</v>
      </c>
      <c r="D30" s="141"/>
      <c r="E30" s="128" t="s">
        <v>100</v>
      </c>
      <c r="F30" s="8"/>
      <c r="G30" s="42" t="s">
        <v>100</v>
      </c>
      <c r="H30" s="151" t="s">
        <v>100</v>
      </c>
    </row>
    <row r="31" spans="1:8" ht="15" customHeight="1">
      <c r="A31" s="165" t="s">
        <v>21</v>
      </c>
      <c r="B31" s="152" t="s">
        <v>118</v>
      </c>
      <c r="C31" s="131" t="s">
        <v>100</v>
      </c>
      <c r="D31" s="143"/>
      <c r="E31" s="160" t="s">
        <v>100</v>
      </c>
      <c r="F31" s="142"/>
      <c r="G31" s="43" t="s">
        <v>100</v>
      </c>
      <c r="H31" s="152" t="s">
        <v>100</v>
      </c>
    </row>
    <row r="32" spans="1:2" ht="12.75">
      <c r="A32" s="155" t="s">
        <v>141</v>
      </c>
      <c r="B32" s="1" t="s">
        <v>140</v>
      </c>
    </row>
    <row r="33" spans="1:2" ht="12.75">
      <c r="A33" s="155" t="s">
        <v>142</v>
      </c>
      <c r="B33" s="1" t="s">
        <v>140</v>
      </c>
    </row>
  </sheetData>
  <mergeCells count="5">
    <mergeCell ref="J1:Q1"/>
    <mergeCell ref="A1:G1"/>
    <mergeCell ref="C3:D3"/>
    <mergeCell ref="E3:F3"/>
    <mergeCell ref="C2:H2"/>
  </mergeCells>
  <hyperlinks>
    <hyperlink ref="A2" r:id="rId1" display="Brammer standards"/>
  </hyperlinks>
  <printOptions horizontalCentered="1" verticalCentered="1"/>
  <pageMargins left="0.75" right="0.75" top="0.5" bottom="0.5" header="0.5" footer="0.5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52"/>
  <sheetViews>
    <sheetView workbookViewId="0" topLeftCell="A1">
      <selection activeCell="A1" sqref="A1"/>
    </sheetView>
  </sheetViews>
  <sheetFormatPr defaultColWidth="9.140625" defaultRowHeight="12.75"/>
  <cols>
    <col min="3" max="8" width="12.57421875" style="0" bestFit="1" customWidth="1"/>
  </cols>
  <sheetData>
    <row r="1" spans="1:11" ht="18">
      <c r="A1" s="69" t="s">
        <v>24</v>
      </c>
      <c r="B1" s="70"/>
      <c r="C1" s="71"/>
      <c r="D1" s="12"/>
      <c r="E1" s="12"/>
      <c r="F1" s="12"/>
      <c r="G1" s="12"/>
      <c r="H1" s="12"/>
      <c r="I1" s="12"/>
      <c r="J1" s="12"/>
      <c r="K1" s="13"/>
    </row>
    <row r="2" spans="1:11" ht="12.75">
      <c r="A2" s="14"/>
      <c r="C2" s="12"/>
      <c r="D2" s="12" t="s">
        <v>133</v>
      </c>
      <c r="E2" s="12"/>
      <c r="F2" s="12"/>
      <c r="G2" s="12"/>
      <c r="H2" s="12"/>
      <c r="I2" s="12"/>
      <c r="J2" s="12"/>
      <c r="K2" s="13"/>
    </row>
    <row r="3" spans="1:11" ht="12.75">
      <c r="A3" s="15" t="s">
        <v>25</v>
      </c>
      <c r="B3" s="14"/>
      <c r="C3" s="12"/>
      <c r="D3" s="12"/>
      <c r="E3" s="12"/>
      <c r="F3" s="12"/>
      <c r="G3" s="12"/>
      <c r="H3" s="12"/>
      <c r="I3" s="12"/>
      <c r="J3" s="12"/>
      <c r="K3" s="13"/>
    </row>
    <row r="4" spans="1:11" ht="12.75">
      <c r="A4" s="16"/>
      <c r="B4" s="16"/>
      <c r="C4" s="17" t="s">
        <v>26</v>
      </c>
      <c r="D4" s="17" t="s">
        <v>27</v>
      </c>
      <c r="E4" s="17" t="s">
        <v>28</v>
      </c>
      <c r="F4" s="166" t="s">
        <v>29</v>
      </c>
      <c r="G4" s="166" t="s">
        <v>30</v>
      </c>
      <c r="H4" s="166" t="s">
        <v>31</v>
      </c>
      <c r="I4" s="166" t="s">
        <v>32</v>
      </c>
      <c r="J4" s="33" t="s">
        <v>33</v>
      </c>
      <c r="K4" s="16"/>
    </row>
    <row r="5" spans="1:11" ht="12.75">
      <c r="A5" s="19" t="s">
        <v>34</v>
      </c>
      <c r="B5" s="20" t="s">
        <v>36</v>
      </c>
      <c r="C5" s="21" t="s">
        <v>35</v>
      </c>
      <c r="D5" s="21" t="s">
        <v>35</v>
      </c>
      <c r="E5" s="21" t="s">
        <v>35</v>
      </c>
      <c r="F5" s="167" t="s">
        <v>35</v>
      </c>
      <c r="G5" s="167" t="s">
        <v>35</v>
      </c>
      <c r="H5" s="167" t="s">
        <v>35</v>
      </c>
      <c r="I5" s="167" t="s">
        <v>35</v>
      </c>
      <c r="J5" s="22" t="s">
        <v>37</v>
      </c>
      <c r="K5" s="19" t="s">
        <v>34</v>
      </c>
    </row>
    <row r="6" spans="1:11" ht="12.75">
      <c r="A6" s="19" t="s">
        <v>38</v>
      </c>
      <c r="B6" s="20" t="s">
        <v>36</v>
      </c>
      <c r="C6" s="23">
        <v>367.2688186</v>
      </c>
      <c r="D6" s="23">
        <v>282.9255511</v>
      </c>
      <c r="E6" s="23">
        <v>188.13102</v>
      </c>
      <c r="F6" s="168">
        <v>313.5949699</v>
      </c>
      <c r="G6" s="168">
        <v>682.2417481</v>
      </c>
      <c r="H6" s="168">
        <v>1180.76689</v>
      </c>
      <c r="I6" s="168">
        <v>543.4399456</v>
      </c>
      <c r="J6" s="22" t="s">
        <v>39</v>
      </c>
      <c r="K6" s="19" t="s">
        <v>38</v>
      </c>
    </row>
    <row r="7" spans="1:11" ht="12.75">
      <c r="A7" s="19" t="s">
        <v>40</v>
      </c>
      <c r="B7" s="20" t="s">
        <v>36</v>
      </c>
      <c r="C7" s="21" t="s">
        <v>35</v>
      </c>
      <c r="D7" s="21" t="s">
        <v>35</v>
      </c>
      <c r="E7" s="21" t="s">
        <v>35</v>
      </c>
      <c r="F7" s="167" t="s">
        <v>35</v>
      </c>
      <c r="G7" s="167" t="s">
        <v>35</v>
      </c>
      <c r="H7" s="167" t="s">
        <v>35</v>
      </c>
      <c r="I7" s="167" t="s">
        <v>35</v>
      </c>
      <c r="J7" s="22" t="s">
        <v>41</v>
      </c>
      <c r="K7" s="19" t="s">
        <v>40</v>
      </c>
    </row>
    <row r="8" spans="1:11" ht="12.75">
      <c r="A8" s="19" t="s">
        <v>42</v>
      </c>
      <c r="B8" s="20" t="s">
        <v>36</v>
      </c>
      <c r="C8" s="21">
        <v>20.74474695</v>
      </c>
      <c r="D8" s="21">
        <v>17.50484986</v>
      </c>
      <c r="E8" s="21">
        <v>14.28532736</v>
      </c>
      <c r="F8" s="167">
        <v>13.65510695</v>
      </c>
      <c r="G8" s="167">
        <v>18.22149056</v>
      </c>
      <c r="H8" s="167">
        <v>39.36278735</v>
      </c>
      <c r="I8" s="167">
        <v>24.5563276</v>
      </c>
      <c r="J8" s="22" t="s">
        <v>43</v>
      </c>
      <c r="K8" s="19" t="s">
        <v>42</v>
      </c>
    </row>
    <row r="9" spans="1:11" ht="12.75">
      <c r="A9" s="19" t="s">
        <v>44</v>
      </c>
      <c r="B9" s="20" t="s">
        <v>36</v>
      </c>
      <c r="C9" s="21" t="s">
        <v>35</v>
      </c>
      <c r="D9" s="21" t="s">
        <v>35</v>
      </c>
      <c r="E9" s="24">
        <v>0.1561961789</v>
      </c>
      <c r="F9" s="169">
        <v>0.1506863585</v>
      </c>
      <c r="G9" s="169">
        <v>0.1136439431</v>
      </c>
      <c r="H9" s="169">
        <v>0.2027421582</v>
      </c>
      <c r="I9" s="169">
        <v>0.1974440217</v>
      </c>
      <c r="J9" s="22" t="s">
        <v>45</v>
      </c>
      <c r="K9" s="19" t="s">
        <v>44</v>
      </c>
    </row>
    <row r="10" spans="1:11" ht="12.75">
      <c r="A10" s="25" t="s">
        <v>46</v>
      </c>
      <c r="B10" s="20" t="s">
        <v>36</v>
      </c>
      <c r="C10" s="23">
        <v>207664.6338</v>
      </c>
      <c r="D10" s="23">
        <v>207918.4942</v>
      </c>
      <c r="E10" s="23">
        <v>205385.1372</v>
      </c>
      <c r="F10" s="168">
        <v>206107.8423</v>
      </c>
      <c r="G10" s="168">
        <v>202584.5235</v>
      </c>
      <c r="H10" s="168">
        <v>191223.1294</v>
      </c>
      <c r="I10" s="168">
        <v>202473.4021</v>
      </c>
      <c r="J10" s="22"/>
      <c r="K10" s="25" t="s">
        <v>46</v>
      </c>
    </row>
    <row r="11" spans="1:11" ht="12.75">
      <c r="A11" s="19" t="s">
        <v>47</v>
      </c>
      <c r="B11" s="20" t="s">
        <v>36</v>
      </c>
      <c r="C11" s="21" t="s">
        <v>35</v>
      </c>
      <c r="D11" s="21" t="s">
        <v>35</v>
      </c>
      <c r="E11" s="21" t="s">
        <v>35</v>
      </c>
      <c r="F11" s="167" t="s">
        <v>35</v>
      </c>
      <c r="G11" s="167" t="s">
        <v>35</v>
      </c>
      <c r="H11" s="167" t="s">
        <v>35</v>
      </c>
      <c r="I11" s="167" t="s">
        <v>35</v>
      </c>
      <c r="J11" s="22" t="s">
        <v>48</v>
      </c>
      <c r="K11" s="19" t="s">
        <v>47</v>
      </c>
    </row>
    <row r="12" spans="1:11" ht="12.75">
      <c r="A12" s="19" t="s">
        <v>49</v>
      </c>
      <c r="B12" s="20" t="s">
        <v>36</v>
      </c>
      <c r="C12" s="21" t="s">
        <v>35</v>
      </c>
      <c r="D12" s="21" t="s">
        <v>35</v>
      </c>
      <c r="E12" s="21" t="s">
        <v>35</v>
      </c>
      <c r="F12" s="167" t="s">
        <v>35</v>
      </c>
      <c r="G12" s="167" t="s">
        <v>35</v>
      </c>
      <c r="H12" s="167" t="s">
        <v>35</v>
      </c>
      <c r="I12" s="167" t="s">
        <v>35</v>
      </c>
      <c r="J12" s="22" t="s">
        <v>50</v>
      </c>
      <c r="K12" s="19" t="s">
        <v>49</v>
      </c>
    </row>
    <row r="13" spans="1:11" ht="12.75">
      <c r="A13" s="19" t="s">
        <v>51</v>
      </c>
      <c r="B13" s="20" t="s">
        <v>36</v>
      </c>
      <c r="C13" s="21" t="s">
        <v>35</v>
      </c>
      <c r="D13" s="21" t="s">
        <v>35</v>
      </c>
      <c r="E13" s="21" t="s">
        <v>35</v>
      </c>
      <c r="F13" s="167" t="s">
        <v>35</v>
      </c>
      <c r="G13" s="167" t="s">
        <v>35</v>
      </c>
      <c r="H13" s="167" t="s">
        <v>35</v>
      </c>
      <c r="I13" s="167" t="s">
        <v>35</v>
      </c>
      <c r="J13" s="22" t="s">
        <v>52</v>
      </c>
      <c r="K13" s="19" t="s">
        <v>51</v>
      </c>
    </row>
    <row r="14" spans="1:11" ht="12.75">
      <c r="A14" s="19" t="s">
        <v>53</v>
      </c>
      <c r="B14" s="20" t="s">
        <v>36</v>
      </c>
      <c r="C14" s="21">
        <v>14.87343401</v>
      </c>
      <c r="D14" s="21">
        <v>11.22599809</v>
      </c>
      <c r="E14" s="21">
        <v>6.963073698</v>
      </c>
      <c r="F14" s="167" t="s">
        <v>35</v>
      </c>
      <c r="G14" s="167">
        <v>5.793484694</v>
      </c>
      <c r="H14" s="167">
        <v>7.540420282</v>
      </c>
      <c r="I14" s="167">
        <v>6.827562909</v>
      </c>
      <c r="J14" s="22" t="s">
        <v>52</v>
      </c>
      <c r="K14" s="19" t="s">
        <v>53</v>
      </c>
    </row>
    <row r="15" spans="1:11" ht="12.75">
      <c r="A15" s="19" t="s">
        <v>54</v>
      </c>
      <c r="B15" s="20" t="s">
        <v>36</v>
      </c>
      <c r="C15" s="21">
        <v>9.29944039</v>
      </c>
      <c r="D15" s="21">
        <v>10.61218877</v>
      </c>
      <c r="E15" s="21">
        <v>10.21638748</v>
      </c>
      <c r="F15" s="167">
        <v>9.771649588</v>
      </c>
      <c r="G15" s="167">
        <v>10.2218219</v>
      </c>
      <c r="H15" s="167">
        <v>8.659804951</v>
      </c>
      <c r="I15" s="167">
        <v>20.1515181</v>
      </c>
      <c r="J15" s="22" t="s">
        <v>55</v>
      </c>
      <c r="K15" s="19" t="s">
        <v>54</v>
      </c>
    </row>
    <row r="16" spans="1:11" ht="12.75">
      <c r="A16" s="19" t="s">
        <v>56</v>
      </c>
      <c r="B16" s="20" t="s">
        <v>36</v>
      </c>
      <c r="C16" s="23">
        <v>420.3954237</v>
      </c>
      <c r="D16" s="23">
        <v>360.1086686</v>
      </c>
      <c r="E16" s="23">
        <v>225.7504298</v>
      </c>
      <c r="F16" s="168">
        <v>329.3008379</v>
      </c>
      <c r="G16" s="168">
        <v>493.1338378</v>
      </c>
      <c r="H16" s="168">
        <v>2444.700419</v>
      </c>
      <c r="I16" s="168">
        <v>860.7251036</v>
      </c>
      <c r="J16" s="22" t="s">
        <v>52</v>
      </c>
      <c r="K16" s="19" t="s">
        <v>56</v>
      </c>
    </row>
    <row r="17" spans="1:11" ht="12.75">
      <c r="A17" s="19" t="s">
        <v>57</v>
      </c>
      <c r="B17" s="20" t="s">
        <v>36</v>
      </c>
      <c r="C17" s="21" t="s">
        <v>35</v>
      </c>
      <c r="D17" s="21" t="s">
        <v>35</v>
      </c>
      <c r="E17" s="23">
        <v>248.407947</v>
      </c>
      <c r="F17" s="167" t="s">
        <v>35</v>
      </c>
      <c r="G17" s="168">
        <v>387.36823</v>
      </c>
      <c r="H17" s="168">
        <v>471.8376021</v>
      </c>
      <c r="I17" s="167">
        <v>42.56119087</v>
      </c>
      <c r="J17" s="22" t="s">
        <v>58</v>
      </c>
      <c r="K17" s="19" t="s">
        <v>57</v>
      </c>
    </row>
    <row r="18" spans="1:11" ht="12.75">
      <c r="A18" s="19" t="s">
        <v>59</v>
      </c>
      <c r="B18" s="20" t="s">
        <v>36</v>
      </c>
      <c r="C18" s="21" t="s">
        <v>35</v>
      </c>
      <c r="D18" s="21" t="s">
        <v>35</v>
      </c>
      <c r="E18" s="21" t="s">
        <v>35</v>
      </c>
      <c r="F18" s="167" t="s">
        <v>35</v>
      </c>
      <c r="G18" s="167">
        <v>17.32508249</v>
      </c>
      <c r="H18" s="167">
        <v>13.54898315</v>
      </c>
      <c r="I18" s="167" t="s">
        <v>35</v>
      </c>
      <c r="J18" s="22" t="s">
        <v>60</v>
      </c>
      <c r="K18" s="19" t="s">
        <v>59</v>
      </c>
    </row>
    <row r="19" spans="1:11" ht="12.75">
      <c r="A19" s="19" t="s">
        <v>61</v>
      </c>
      <c r="B19" s="20" t="s">
        <v>36</v>
      </c>
      <c r="C19" s="23">
        <v>126.4214319</v>
      </c>
      <c r="D19" s="23">
        <v>127.3691235</v>
      </c>
      <c r="E19" s="21">
        <v>25.59791554</v>
      </c>
      <c r="F19" s="168">
        <v>922.9497447</v>
      </c>
      <c r="G19" s="168">
        <v>9542.40574</v>
      </c>
      <c r="H19" s="168">
        <v>30454.80859</v>
      </c>
      <c r="I19" s="168">
        <v>368.6775403</v>
      </c>
      <c r="J19" s="22" t="s">
        <v>48</v>
      </c>
      <c r="K19" s="19" t="s">
        <v>61</v>
      </c>
    </row>
    <row r="20" spans="1:11" ht="12.75">
      <c r="A20" s="19" t="s">
        <v>62</v>
      </c>
      <c r="B20" s="20" t="s">
        <v>36</v>
      </c>
      <c r="C20" s="21">
        <v>3.301525341</v>
      </c>
      <c r="D20" s="21">
        <v>2.797947643</v>
      </c>
      <c r="E20" s="21">
        <v>2.797093585</v>
      </c>
      <c r="F20" s="167">
        <v>16.00210232</v>
      </c>
      <c r="G20" s="167">
        <v>10.55156244</v>
      </c>
      <c r="H20" s="167">
        <v>55.09003133</v>
      </c>
      <c r="I20" s="167">
        <v>36.59952012</v>
      </c>
      <c r="J20" s="22" t="s">
        <v>43</v>
      </c>
      <c r="K20" s="19" t="s">
        <v>62</v>
      </c>
    </row>
    <row r="21" spans="1:11" ht="12.75">
      <c r="A21" s="19" t="s">
        <v>63</v>
      </c>
      <c r="B21" s="20" t="s">
        <v>36</v>
      </c>
      <c r="C21" s="21" t="s">
        <v>35</v>
      </c>
      <c r="D21" s="21" t="s">
        <v>35</v>
      </c>
      <c r="E21" s="21" t="s">
        <v>35</v>
      </c>
      <c r="F21" s="167" t="s">
        <v>35</v>
      </c>
      <c r="G21" s="167" t="s">
        <v>35</v>
      </c>
      <c r="H21" s="167" t="s">
        <v>35</v>
      </c>
      <c r="I21" s="167" t="s">
        <v>35</v>
      </c>
      <c r="J21" s="22" t="s">
        <v>52</v>
      </c>
      <c r="K21" s="19" t="s">
        <v>63</v>
      </c>
    </row>
    <row r="22" spans="1:11" ht="12.75">
      <c r="A22" s="25" t="s">
        <v>64</v>
      </c>
      <c r="B22" s="20" t="s">
        <v>36</v>
      </c>
      <c r="C22" s="23">
        <v>107.7223353</v>
      </c>
      <c r="D22" s="23">
        <v>172.9470814</v>
      </c>
      <c r="E22" s="23">
        <v>167.5929072</v>
      </c>
      <c r="F22" s="167">
        <v>86.43455717</v>
      </c>
      <c r="G22" s="168">
        <v>112.2078452</v>
      </c>
      <c r="H22" s="168">
        <v>110.4627449</v>
      </c>
      <c r="I22" s="168">
        <v>179.4933221</v>
      </c>
      <c r="J22" s="26"/>
      <c r="K22" s="25" t="s">
        <v>64</v>
      </c>
    </row>
    <row r="23" spans="1:11" ht="12.75">
      <c r="A23" s="19" t="s">
        <v>65</v>
      </c>
      <c r="B23" s="20" t="s">
        <v>36</v>
      </c>
      <c r="C23" s="21">
        <v>22.12948027</v>
      </c>
      <c r="D23" s="21" t="s">
        <v>35</v>
      </c>
      <c r="E23" s="21">
        <v>19.34026502</v>
      </c>
      <c r="F23" s="167" t="s">
        <v>35</v>
      </c>
      <c r="G23" s="167">
        <v>8.11281031</v>
      </c>
      <c r="H23" s="167">
        <v>11.68409638</v>
      </c>
      <c r="I23" s="167">
        <v>6.718399525</v>
      </c>
      <c r="J23" s="22" t="s">
        <v>55</v>
      </c>
      <c r="K23" s="19" t="s">
        <v>65</v>
      </c>
    </row>
    <row r="24" spans="1:11" ht="12.75">
      <c r="A24" s="19" t="s">
        <v>66</v>
      </c>
      <c r="B24" s="20" t="s">
        <v>36</v>
      </c>
      <c r="C24" s="23">
        <v>118.5298805</v>
      </c>
      <c r="D24" s="23">
        <v>122.4732</v>
      </c>
      <c r="E24" s="21" t="s">
        <v>35</v>
      </c>
      <c r="F24" s="167" t="s">
        <v>35</v>
      </c>
      <c r="G24" s="168">
        <v>11.01849709</v>
      </c>
      <c r="H24" s="167">
        <v>61.75665826</v>
      </c>
      <c r="I24" s="168">
        <v>175.6235694</v>
      </c>
      <c r="J24" s="22" t="s">
        <v>67</v>
      </c>
      <c r="K24" s="19" t="s">
        <v>66</v>
      </c>
    </row>
    <row r="25" spans="1:11" ht="12.75">
      <c r="A25" s="19" t="s">
        <v>68</v>
      </c>
      <c r="B25" s="20" t="s">
        <v>36</v>
      </c>
      <c r="C25" s="21" t="s">
        <v>35</v>
      </c>
      <c r="D25" s="21" t="s">
        <v>35</v>
      </c>
      <c r="E25" s="21" t="s">
        <v>35</v>
      </c>
      <c r="F25" s="167" t="s">
        <v>35</v>
      </c>
      <c r="G25" s="167" t="s">
        <v>35</v>
      </c>
      <c r="H25" s="167" t="s">
        <v>35</v>
      </c>
      <c r="I25" s="167" t="s">
        <v>35</v>
      </c>
      <c r="J25" s="22" t="s">
        <v>37</v>
      </c>
      <c r="K25" s="19" t="s">
        <v>68</v>
      </c>
    </row>
    <row r="26" spans="1:11" ht="12.75">
      <c r="A26" s="25" t="s">
        <v>69</v>
      </c>
      <c r="B26" s="20" t="s">
        <v>36</v>
      </c>
      <c r="C26" s="23">
        <v>153012.7055</v>
      </c>
      <c r="D26" s="23">
        <v>156215.7359</v>
      </c>
      <c r="E26" s="23">
        <v>157223.2459</v>
      </c>
      <c r="F26" s="168">
        <v>158245.8905</v>
      </c>
      <c r="G26" s="168">
        <v>136382.0656</v>
      </c>
      <c r="H26" s="168">
        <v>113438.159</v>
      </c>
      <c r="I26" s="168">
        <v>157623.1677</v>
      </c>
      <c r="J26" s="22"/>
      <c r="K26" s="25" t="s">
        <v>69</v>
      </c>
    </row>
    <row r="27" spans="1:11" ht="12.75">
      <c r="A27" s="19" t="s">
        <v>70</v>
      </c>
      <c r="B27" s="20" t="s">
        <v>36</v>
      </c>
      <c r="C27" s="21" t="s">
        <v>35</v>
      </c>
      <c r="D27" s="21" t="s">
        <v>35</v>
      </c>
      <c r="E27" s="21" t="s">
        <v>35</v>
      </c>
      <c r="F27" s="167" t="s">
        <v>35</v>
      </c>
      <c r="G27" s="167" t="s">
        <v>35</v>
      </c>
      <c r="H27" s="167" t="s">
        <v>35</v>
      </c>
      <c r="I27" s="167" t="s">
        <v>35</v>
      </c>
      <c r="J27" s="22" t="s">
        <v>71</v>
      </c>
      <c r="K27" s="19" t="s">
        <v>70</v>
      </c>
    </row>
    <row r="28" spans="1:11" ht="12.75">
      <c r="A28" s="19" t="s">
        <v>72</v>
      </c>
      <c r="B28" s="20" t="s">
        <v>36</v>
      </c>
      <c r="C28" s="21" t="s">
        <v>35</v>
      </c>
      <c r="D28" s="21" t="s">
        <v>35</v>
      </c>
      <c r="E28" s="21" t="s">
        <v>35</v>
      </c>
      <c r="F28" s="167" t="s">
        <v>35</v>
      </c>
      <c r="G28" s="167" t="s">
        <v>35</v>
      </c>
      <c r="H28" s="167" t="s">
        <v>35</v>
      </c>
      <c r="I28" s="167" t="s">
        <v>35</v>
      </c>
      <c r="J28" s="22" t="s">
        <v>41</v>
      </c>
      <c r="K28" s="19" t="s">
        <v>72</v>
      </c>
    </row>
    <row r="29" spans="1:11" ht="12.75">
      <c r="A29" s="19" t="s">
        <v>73</v>
      </c>
      <c r="B29" s="20" t="s">
        <v>36</v>
      </c>
      <c r="C29" s="21" t="s">
        <v>35</v>
      </c>
      <c r="D29" s="21" t="s">
        <v>35</v>
      </c>
      <c r="E29" s="21" t="s">
        <v>35</v>
      </c>
      <c r="F29" s="167" t="s">
        <v>35</v>
      </c>
      <c r="G29" s="167" t="s">
        <v>35</v>
      </c>
      <c r="H29" s="167" t="s">
        <v>35</v>
      </c>
      <c r="I29" s="167" t="s">
        <v>35</v>
      </c>
      <c r="J29" s="22" t="s">
        <v>67</v>
      </c>
      <c r="K29" s="19" t="s">
        <v>73</v>
      </c>
    </row>
    <row r="30" spans="1:11" ht="12.75">
      <c r="A30" s="19" t="s">
        <v>74</v>
      </c>
      <c r="B30" s="20" t="s">
        <v>36</v>
      </c>
      <c r="C30" s="23">
        <v>182.9647803</v>
      </c>
      <c r="D30" s="23">
        <v>181.2442484</v>
      </c>
      <c r="E30" s="21">
        <v>94.3560635</v>
      </c>
      <c r="F30" s="168">
        <v>906.6995975</v>
      </c>
      <c r="G30" s="168">
        <v>1072.983563</v>
      </c>
      <c r="H30" s="168">
        <v>2671.539249</v>
      </c>
      <c r="I30" s="168">
        <v>193.4725743</v>
      </c>
      <c r="J30" s="22" t="s">
        <v>43</v>
      </c>
      <c r="K30" s="19" t="s">
        <v>74</v>
      </c>
    </row>
    <row r="31" spans="1:11" ht="12.75">
      <c r="A31" s="19" t="s">
        <v>75</v>
      </c>
      <c r="B31" s="20" t="s">
        <v>36</v>
      </c>
      <c r="C31" s="21" t="s">
        <v>35</v>
      </c>
      <c r="D31" s="21">
        <v>3.795548572</v>
      </c>
      <c r="E31" s="21">
        <v>3.596544228</v>
      </c>
      <c r="F31" s="167">
        <v>1.669906043</v>
      </c>
      <c r="G31" s="167">
        <v>5.48618466</v>
      </c>
      <c r="H31" s="167">
        <v>11.61120799</v>
      </c>
      <c r="I31" s="167">
        <v>1.169160749</v>
      </c>
      <c r="J31" s="22" t="s">
        <v>43</v>
      </c>
      <c r="K31" s="19" t="s">
        <v>75</v>
      </c>
    </row>
    <row r="32" spans="1:11" ht="12.75">
      <c r="A32" s="19" t="s">
        <v>76</v>
      </c>
      <c r="B32" s="20" t="s">
        <v>36</v>
      </c>
      <c r="C32" s="21" t="s">
        <v>35</v>
      </c>
      <c r="D32" s="21" t="s">
        <v>35</v>
      </c>
      <c r="E32" s="21" t="s">
        <v>35</v>
      </c>
      <c r="F32" s="167" t="s">
        <v>35</v>
      </c>
      <c r="G32" s="167" t="s">
        <v>35</v>
      </c>
      <c r="H32" s="167" t="s">
        <v>35</v>
      </c>
      <c r="I32" s="167" t="s">
        <v>35</v>
      </c>
      <c r="J32" s="22" t="s">
        <v>67</v>
      </c>
      <c r="K32" s="19" t="s">
        <v>76</v>
      </c>
    </row>
    <row r="33" spans="1:11" ht="12.75">
      <c r="A33" s="19" t="s">
        <v>77</v>
      </c>
      <c r="B33" s="20" t="s">
        <v>36</v>
      </c>
      <c r="C33" s="21">
        <v>6.794736406</v>
      </c>
      <c r="D33" s="21">
        <v>6.949761087</v>
      </c>
      <c r="E33" s="21">
        <v>2.543895819</v>
      </c>
      <c r="F33" s="167" t="s">
        <v>35</v>
      </c>
      <c r="G33" s="167" t="s">
        <v>35</v>
      </c>
      <c r="H33" s="167">
        <v>4.049566109</v>
      </c>
      <c r="I33" s="167">
        <v>2.738498791</v>
      </c>
      <c r="J33" s="22" t="s">
        <v>48</v>
      </c>
      <c r="K33" s="19" t="s">
        <v>77</v>
      </c>
    </row>
    <row r="34" spans="1:11" ht="12.75">
      <c r="A34" s="27" t="s">
        <v>78</v>
      </c>
      <c r="B34" s="28" t="s">
        <v>36</v>
      </c>
      <c r="C34" s="29">
        <v>102.140785</v>
      </c>
      <c r="D34" s="30">
        <v>114.5740833</v>
      </c>
      <c r="E34" s="31">
        <v>31.35580138</v>
      </c>
      <c r="F34" s="170">
        <v>19.35509882</v>
      </c>
      <c r="G34" s="170">
        <v>10.71993723</v>
      </c>
      <c r="H34" s="170">
        <v>26.04207783</v>
      </c>
      <c r="I34" s="170">
        <v>39.01316196</v>
      </c>
      <c r="J34" s="32" t="s">
        <v>52</v>
      </c>
      <c r="K34" s="27" t="s">
        <v>78</v>
      </c>
    </row>
    <row r="36" ht="12.75">
      <c r="A36" s="68" t="s">
        <v>25</v>
      </c>
    </row>
    <row r="37" spans="1:39" ht="12.75">
      <c r="A37" s="38"/>
      <c r="B37" s="7"/>
      <c r="C37" s="122" t="s">
        <v>103</v>
      </c>
      <c r="D37" s="76" t="s">
        <v>104</v>
      </c>
      <c r="E37" s="77" t="s">
        <v>105</v>
      </c>
      <c r="F37" s="76" t="s">
        <v>33</v>
      </c>
      <c r="G37" s="9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AD37" s="36"/>
      <c r="AE37" s="36"/>
      <c r="AK37" s="36"/>
      <c r="AL37" s="36"/>
      <c r="AM37" s="36"/>
    </row>
    <row r="38" spans="1:39" ht="12.75">
      <c r="A38" s="10" t="s">
        <v>34</v>
      </c>
      <c r="B38" s="11" t="s">
        <v>36</v>
      </c>
      <c r="C38" s="46" t="s">
        <v>35</v>
      </c>
      <c r="D38" s="47" t="s">
        <v>35</v>
      </c>
      <c r="E38" s="48" t="s">
        <v>35</v>
      </c>
      <c r="F38" s="55" t="s">
        <v>52</v>
      </c>
      <c r="G38" s="42" t="s">
        <v>34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AD38" s="36"/>
      <c r="AE38" s="36"/>
      <c r="AK38" s="36"/>
      <c r="AL38" s="36"/>
      <c r="AM38" s="36"/>
    </row>
    <row r="39" spans="1:39" ht="12.75">
      <c r="A39" s="10" t="s">
        <v>38</v>
      </c>
      <c r="B39" s="11" t="s">
        <v>36</v>
      </c>
      <c r="C39" s="46">
        <v>264.76042874999996</v>
      </c>
      <c r="D39" s="47">
        <v>451.09147595</v>
      </c>
      <c r="E39" s="48">
        <v>401.00668635</v>
      </c>
      <c r="F39" s="55" t="s">
        <v>41</v>
      </c>
      <c r="G39" s="42" t="s">
        <v>38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AD39" s="36"/>
      <c r="AE39" s="36"/>
      <c r="AK39" s="36"/>
      <c r="AL39" s="36"/>
      <c r="AM39" s="36"/>
    </row>
    <row r="40" spans="1:39" ht="12.75">
      <c r="A40" s="10" t="s">
        <v>40</v>
      </c>
      <c r="B40" s="11" t="s">
        <v>36</v>
      </c>
      <c r="C40" s="46" t="s">
        <v>35</v>
      </c>
      <c r="D40" s="47" t="s">
        <v>35</v>
      </c>
      <c r="E40" s="48" t="s">
        <v>35</v>
      </c>
      <c r="F40" s="55" t="s">
        <v>71</v>
      </c>
      <c r="G40" s="42" t="s">
        <v>40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AD40" s="36"/>
      <c r="AE40" s="36"/>
      <c r="AK40" s="36"/>
      <c r="AL40" s="36"/>
      <c r="AM40" s="36"/>
    </row>
    <row r="41" spans="1:39" ht="12.75">
      <c r="A41" s="10" t="s">
        <v>42</v>
      </c>
      <c r="B41" s="11" t="s">
        <v>36</v>
      </c>
      <c r="C41" s="46">
        <v>3.8173646320000003</v>
      </c>
      <c r="D41" s="47">
        <v>10.656541650000001</v>
      </c>
      <c r="E41" s="48">
        <v>4.801445952</v>
      </c>
      <c r="F41" s="55" t="s">
        <v>43</v>
      </c>
      <c r="G41" s="42" t="s">
        <v>42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AD41" s="36"/>
      <c r="AE41" s="36"/>
      <c r="AK41" s="36"/>
      <c r="AL41" s="36"/>
      <c r="AM41" s="36"/>
    </row>
    <row r="42" spans="1:39" ht="12.75">
      <c r="A42" s="10" t="s">
        <v>44</v>
      </c>
      <c r="B42" s="11" t="s">
        <v>36</v>
      </c>
      <c r="C42" s="46" t="s">
        <v>35</v>
      </c>
      <c r="D42" s="47" t="s">
        <v>35</v>
      </c>
      <c r="E42" s="48" t="s">
        <v>35</v>
      </c>
      <c r="F42" s="55" t="s">
        <v>45</v>
      </c>
      <c r="G42" s="42" t="s">
        <v>44</v>
      </c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AD42" s="36"/>
      <c r="AE42" s="36"/>
      <c r="AK42" s="36"/>
      <c r="AL42" s="36"/>
      <c r="AM42" s="36"/>
    </row>
    <row r="43" spans="1:39" ht="12.75">
      <c r="A43" s="10" t="s">
        <v>46</v>
      </c>
      <c r="B43" s="11" t="s">
        <v>36</v>
      </c>
      <c r="C43" s="49">
        <v>216258.85685</v>
      </c>
      <c r="D43" s="50">
        <v>213218.30125</v>
      </c>
      <c r="E43" s="51">
        <v>203805.41725</v>
      </c>
      <c r="F43" s="55"/>
      <c r="G43" s="42" t="s">
        <v>46</v>
      </c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AD43" s="36"/>
      <c r="AE43" s="36"/>
      <c r="AK43" s="36"/>
      <c r="AL43" s="36"/>
      <c r="AM43" s="36"/>
    </row>
    <row r="44" spans="1:39" ht="12.75">
      <c r="A44" s="10" t="s">
        <v>47</v>
      </c>
      <c r="B44" s="11" t="s">
        <v>36</v>
      </c>
      <c r="C44" s="46" t="s">
        <v>35</v>
      </c>
      <c r="D44" s="47" t="s">
        <v>35</v>
      </c>
      <c r="E44" s="48" t="s">
        <v>35</v>
      </c>
      <c r="F44" s="55" t="s">
        <v>43</v>
      </c>
      <c r="G44" s="42" t="s">
        <v>47</v>
      </c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AD44" s="36"/>
      <c r="AE44" s="36"/>
      <c r="AK44" s="36"/>
      <c r="AL44" s="36"/>
      <c r="AM44" s="36"/>
    </row>
    <row r="45" spans="1:39" ht="12.75">
      <c r="A45" s="10" t="s">
        <v>49</v>
      </c>
      <c r="B45" s="11" t="s">
        <v>36</v>
      </c>
      <c r="C45" s="46">
        <v>14.219878054999999</v>
      </c>
      <c r="D45" s="47">
        <v>19.696633415</v>
      </c>
      <c r="E45" s="48">
        <v>23.559885115</v>
      </c>
      <c r="F45" s="55" t="s">
        <v>52</v>
      </c>
      <c r="G45" s="42" t="s">
        <v>49</v>
      </c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AD45" s="36"/>
      <c r="AE45" s="36"/>
      <c r="AK45" s="36"/>
      <c r="AL45" s="36"/>
      <c r="AM45" s="36"/>
    </row>
    <row r="46" spans="1:39" ht="12.75">
      <c r="A46" s="10" t="s">
        <v>51</v>
      </c>
      <c r="B46" s="11" t="s">
        <v>36</v>
      </c>
      <c r="C46" s="46" t="s">
        <v>35</v>
      </c>
      <c r="D46" s="47" t="s">
        <v>35</v>
      </c>
      <c r="E46" s="48" t="s">
        <v>35</v>
      </c>
      <c r="F46" s="55" t="s">
        <v>52</v>
      </c>
      <c r="G46" s="42" t="s">
        <v>51</v>
      </c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AD46" s="36"/>
      <c r="AE46" s="36"/>
      <c r="AK46" s="36"/>
      <c r="AL46" s="36"/>
      <c r="AM46" s="36"/>
    </row>
    <row r="47" spans="1:39" ht="12.75">
      <c r="A47" s="10" t="s">
        <v>53</v>
      </c>
      <c r="B47" s="11" t="s">
        <v>36</v>
      </c>
      <c r="C47" s="46">
        <v>2.060990982</v>
      </c>
      <c r="D47" s="47">
        <v>22.2929902065</v>
      </c>
      <c r="E47" s="48">
        <v>13.91112308</v>
      </c>
      <c r="F47" s="55" t="s">
        <v>52</v>
      </c>
      <c r="G47" s="42" t="s">
        <v>53</v>
      </c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AD47" s="36"/>
      <c r="AE47" s="36"/>
      <c r="AK47" s="36"/>
      <c r="AL47" s="36"/>
      <c r="AM47" s="36"/>
    </row>
    <row r="48" spans="1:39" ht="12.75">
      <c r="A48" s="10" t="s">
        <v>54</v>
      </c>
      <c r="B48" s="11" t="s">
        <v>36</v>
      </c>
      <c r="C48" s="46">
        <v>11.542739170499999</v>
      </c>
      <c r="D48" s="47">
        <v>13.06613997</v>
      </c>
      <c r="E48" s="48">
        <v>22.999309615</v>
      </c>
      <c r="F48" s="55" t="s">
        <v>55</v>
      </c>
      <c r="G48" s="42" t="s">
        <v>54</v>
      </c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AD48" s="36"/>
      <c r="AE48" s="36"/>
      <c r="AK48" s="36"/>
      <c r="AL48" s="36"/>
      <c r="AM48" s="36"/>
    </row>
    <row r="49" spans="1:39" ht="12.75">
      <c r="A49" s="10" t="s">
        <v>56</v>
      </c>
      <c r="B49" s="11" t="s">
        <v>36</v>
      </c>
      <c r="C49" s="46">
        <v>564.6367270000001</v>
      </c>
      <c r="D49" s="47">
        <v>1003.8602874</v>
      </c>
      <c r="E49" s="48">
        <v>783.837123</v>
      </c>
      <c r="F49" s="55" t="s">
        <v>52</v>
      </c>
      <c r="G49" s="42" t="s">
        <v>56</v>
      </c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AD49" s="36"/>
      <c r="AE49" s="36"/>
      <c r="AK49" s="36"/>
      <c r="AL49" s="36"/>
      <c r="AM49" s="36"/>
    </row>
    <row r="50" spans="1:39" ht="12.75">
      <c r="A50" s="10" t="s">
        <v>57</v>
      </c>
      <c r="B50" s="11" t="s">
        <v>36</v>
      </c>
      <c r="C50" s="46">
        <v>113.27550246</v>
      </c>
      <c r="D50" s="47">
        <v>131.65292555</v>
      </c>
      <c r="E50" s="48">
        <v>136.85022345</v>
      </c>
      <c r="F50" s="55" t="s">
        <v>58</v>
      </c>
      <c r="G50" s="42" t="s">
        <v>57</v>
      </c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AD50" s="36"/>
      <c r="AE50" s="36"/>
      <c r="AK50" s="36"/>
      <c r="AL50" s="36"/>
      <c r="AM50" s="36"/>
    </row>
    <row r="51" spans="1:39" ht="12.75">
      <c r="A51" s="10" t="s">
        <v>59</v>
      </c>
      <c r="B51" s="11" t="s">
        <v>36</v>
      </c>
      <c r="C51" s="46" t="s">
        <v>35</v>
      </c>
      <c r="D51" s="47" t="s">
        <v>35</v>
      </c>
      <c r="E51" s="48" t="s">
        <v>35</v>
      </c>
      <c r="F51" s="55" t="s">
        <v>87</v>
      </c>
      <c r="G51" s="42" t="s">
        <v>59</v>
      </c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AD51" s="36"/>
      <c r="AE51" s="36"/>
      <c r="AK51" s="36"/>
      <c r="AL51" s="36"/>
      <c r="AM51" s="36"/>
    </row>
    <row r="52" spans="1:39" ht="12.75">
      <c r="A52" s="10" t="s">
        <v>61</v>
      </c>
      <c r="B52" s="11" t="s">
        <v>36</v>
      </c>
      <c r="C52" s="46">
        <v>918.4572759</v>
      </c>
      <c r="D52" s="47">
        <v>708.4252473</v>
      </c>
      <c r="E52" s="48">
        <v>290.8365701</v>
      </c>
      <c r="F52" s="55" t="s">
        <v>48</v>
      </c>
      <c r="G52" s="42" t="s">
        <v>61</v>
      </c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AD52" s="36"/>
      <c r="AE52" s="36"/>
      <c r="AK52" s="36"/>
      <c r="AL52" s="36"/>
      <c r="AM52" s="36"/>
    </row>
    <row r="53" spans="1:39" ht="12.75">
      <c r="A53" s="10" t="s">
        <v>62</v>
      </c>
      <c r="B53" s="11" t="s">
        <v>36</v>
      </c>
      <c r="C53" s="46">
        <v>13.500390835000001</v>
      </c>
      <c r="D53" s="47">
        <v>29.061950765</v>
      </c>
      <c r="E53" s="48">
        <v>27.44539385</v>
      </c>
      <c r="F53" s="55" t="s">
        <v>43</v>
      </c>
      <c r="G53" s="42" t="s">
        <v>62</v>
      </c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AD53" s="36"/>
      <c r="AE53" s="36"/>
      <c r="AK53" s="36"/>
      <c r="AL53" s="36"/>
      <c r="AM53" s="36"/>
    </row>
    <row r="54" spans="1:39" ht="12.75">
      <c r="A54" s="10" t="s">
        <v>63</v>
      </c>
      <c r="B54" s="11" t="s">
        <v>36</v>
      </c>
      <c r="C54" s="46" t="s">
        <v>35</v>
      </c>
      <c r="D54" s="47" t="s">
        <v>35</v>
      </c>
      <c r="E54" s="48" t="s">
        <v>35</v>
      </c>
      <c r="F54" s="55" t="s">
        <v>52</v>
      </c>
      <c r="G54" s="42" t="s">
        <v>63</v>
      </c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AD54" s="36"/>
      <c r="AE54" s="36"/>
      <c r="AK54" s="36"/>
      <c r="AL54" s="36"/>
      <c r="AM54" s="36"/>
    </row>
    <row r="55" spans="1:39" ht="12.75">
      <c r="A55" s="10" t="s">
        <v>64</v>
      </c>
      <c r="B55" s="11" t="s">
        <v>36</v>
      </c>
      <c r="C55" s="46">
        <v>295.35949295</v>
      </c>
      <c r="D55" s="47">
        <v>204.864512</v>
      </c>
      <c r="E55" s="48">
        <v>172.9426778</v>
      </c>
      <c r="F55" s="55"/>
      <c r="G55" s="42" t="s">
        <v>64</v>
      </c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AD55" s="36"/>
      <c r="AE55" s="36"/>
      <c r="AK55" s="36"/>
      <c r="AL55" s="36"/>
      <c r="AM55" s="36"/>
    </row>
    <row r="56" spans="1:39" ht="12.75">
      <c r="A56" s="10" t="s">
        <v>65</v>
      </c>
      <c r="B56" s="11" t="s">
        <v>36</v>
      </c>
      <c r="C56" s="46">
        <v>5.1942779705</v>
      </c>
      <c r="D56" s="47">
        <v>7.6512092645</v>
      </c>
      <c r="E56" s="48">
        <v>13.2683875175</v>
      </c>
      <c r="F56" s="55" t="s">
        <v>55</v>
      </c>
      <c r="G56" s="42" t="s">
        <v>65</v>
      </c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AD56" s="36"/>
      <c r="AE56" s="36"/>
      <c r="AK56" s="36"/>
      <c r="AL56" s="36"/>
      <c r="AM56" s="36"/>
    </row>
    <row r="57" spans="1:39" ht="12.75">
      <c r="A57" s="10" t="s">
        <v>66</v>
      </c>
      <c r="B57" s="11" t="s">
        <v>36</v>
      </c>
      <c r="C57" s="46">
        <v>27.13759365</v>
      </c>
      <c r="D57" s="47">
        <v>23.554919515</v>
      </c>
      <c r="E57" s="48">
        <v>29.227690189999997</v>
      </c>
      <c r="F57" s="55" t="s">
        <v>37</v>
      </c>
      <c r="G57" s="42" t="s">
        <v>66</v>
      </c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AD57" s="36"/>
      <c r="AE57" s="36"/>
      <c r="AK57" s="36"/>
      <c r="AL57" s="36"/>
      <c r="AM57" s="36"/>
    </row>
    <row r="58" spans="1:39" ht="12.75">
      <c r="A58" s="10" t="s">
        <v>68</v>
      </c>
      <c r="B58" s="11" t="s">
        <v>36</v>
      </c>
      <c r="C58" s="46" t="s">
        <v>35</v>
      </c>
      <c r="D58" s="47" t="s">
        <v>35</v>
      </c>
      <c r="E58" s="48" t="s">
        <v>35</v>
      </c>
      <c r="F58" s="55" t="s">
        <v>52</v>
      </c>
      <c r="G58" s="42" t="s">
        <v>68</v>
      </c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AD58" s="36"/>
      <c r="AE58" s="36"/>
      <c r="AK58" s="36"/>
      <c r="AL58" s="36"/>
      <c r="AM58" s="36"/>
    </row>
    <row r="59" spans="1:39" ht="12.75">
      <c r="A59" s="10" t="s">
        <v>69</v>
      </c>
      <c r="B59" s="11" t="s">
        <v>36</v>
      </c>
      <c r="C59" s="49">
        <v>167520.8084</v>
      </c>
      <c r="D59" s="50">
        <v>162755.85629999998</v>
      </c>
      <c r="E59" s="51">
        <v>167823.87425</v>
      </c>
      <c r="F59" s="55"/>
      <c r="G59" s="42" t="s">
        <v>69</v>
      </c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AD59" s="36"/>
      <c r="AE59" s="36"/>
      <c r="AK59" s="36"/>
      <c r="AL59" s="36"/>
      <c r="AM59" s="36"/>
    </row>
    <row r="60" spans="1:39" ht="12.75">
      <c r="A60" s="10" t="s">
        <v>70</v>
      </c>
      <c r="B60" s="11" t="s">
        <v>36</v>
      </c>
      <c r="C60" s="46" t="s">
        <v>35</v>
      </c>
      <c r="D60" s="47" t="s">
        <v>35</v>
      </c>
      <c r="E60" s="48" t="s">
        <v>35</v>
      </c>
      <c r="F60" s="55" t="s">
        <v>71</v>
      </c>
      <c r="G60" s="42" t="s">
        <v>70</v>
      </c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AD60" s="36"/>
      <c r="AE60" s="36"/>
      <c r="AK60" s="36"/>
      <c r="AL60" s="36"/>
      <c r="AM60" s="36"/>
    </row>
    <row r="61" spans="1:39" ht="12.75">
      <c r="A61" s="10" t="s">
        <v>72</v>
      </c>
      <c r="B61" s="11" t="s">
        <v>36</v>
      </c>
      <c r="C61" s="46" t="s">
        <v>35</v>
      </c>
      <c r="D61" s="47" t="s">
        <v>35</v>
      </c>
      <c r="E61" s="48" t="s">
        <v>35</v>
      </c>
      <c r="F61" s="55" t="s">
        <v>71</v>
      </c>
      <c r="G61" s="42" t="s">
        <v>72</v>
      </c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AD61" s="36"/>
      <c r="AE61" s="36"/>
      <c r="AK61" s="36"/>
      <c r="AL61" s="36"/>
      <c r="AM61" s="36"/>
    </row>
    <row r="62" spans="1:39" ht="12.75">
      <c r="A62" s="10" t="s">
        <v>91</v>
      </c>
      <c r="B62" s="11" t="s">
        <v>36</v>
      </c>
      <c r="C62" s="46" t="s">
        <v>35</v>
      </c>
      <c r="D62" s="47">
        <v>72.84356778</v>
      </c>
      <c r="E62" s="48">
        <v>73.17026572</v>
      </c>
      <c r="F62" s="55" t="s">
        <v>50</v>
      </c>
      <c r="G62" s="42" t="s">
        <v>91</v>
      </c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AD62" s="36"/>
      <c r="AE62" s="36"/>
      <c r="AK62" s="36"/>
      <c r="AL62" s="36"/>
      <c r="AM62" s="36"/>
    </row>
    <row r="63" spans="1:39" ht="12.75">
      <c r="A63" s="10" t="s">
        <v>73</v>
      </c>
      <c r="B63" s="11" t="s">
        <v>36</v>
      </c>
      <c r="C63" s="46" t="s">
        <v>35</v>
      </c>
      <c r="D63" s="47" t="s">
        <v>35</v>
      </c>
      <c r="E63" s="48" t="s">
        <v>35</v>
      </c>
      <c r="F63" s="55" t="s">
        <v>87</v>
      </c>
      <c r="G63" s="42" t="s">
        <v>73</v>
      </c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AD63" s="36"/>
      <c r="AE63" s="36"/>
      <c r="AK63" s="36"/>
      <c r="AL63" s="36"/>
      <c r="AM63" s="36"/>
    </row>
    <row r="64" spans="1:39" ht="12.75">
      <c r="A64" s="10" t="s">
        <v>74</v>
      </c>
      <c r="B64" s="11" t="s">
        <v>36</v>
      </c>
      <c r="C64" s="46">
        <v>91.24988124999999</v>
      </c>
      <c r="D64" s="47">
        <v>252.1927215</v>
      </c>
      <c r="E64" s="48">
        <v>243.11699535</v>
      </c>
      <c r="F64" s="55" t="s">
        <v>43</v>
      </c>
      <c r="G64" s="42" t="s">
        <v>74</v>
      </c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AD64" s="36"/>
      <c r="AE64" s="36"/>
      <c r="AK64" s="36"/>
      <c r="AL64" s="36"/>
      <c r="AM64" s="36"/>
    </row>
    <row r="65" spans="1:39" ht="12.75">
      <c r="A65" s="10" t="s">
        <v>75</v>
      </c>
      <c r="B65" s="11" t="s">
        <v>36</v>
      </c>
      <c r="C65" s="46">
        <v>5.317911033</v>
      </c>
      <c r="D65" s="47">
        <v>6.9956866885</v>
      </c>
      <c r="E65" s="48" t="s">
        <v>35</v>
      </c>
      <c r="F65" s="55" t="s">
        <v>43</v>
      </c>
      <c r="G65" s="42" t="s">
        <v>75</v>
      </c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AD65" s="36"/>
      <c r="AE65" s="36"/>
      <c r="AK65" s="36"/>
      <c r="AL65" s="36"/>
      <c r="AM65" s="36"/>
    </row>
    <row r="66" spans="1:39" ht="12.75">
      <c r="A66" s="10" t="s">
        <v>76</v>
      </c>
      <c r="B66" s="11" t="s">
        <v>36</v>
      </c>
      <c r="C66" s="46" t="s">
        <v>35</v>
      </c>
      <c r="D66" s="47" t="s">
        <v>35</v>
      </c>
      <c r="E66" s="48" t="s">
        <v>35</v>
      </c>
      <c r="F66" s="55" t="s">
        <v>71</v>
      </c>
      <c r="G66" s="42" t="s">
        <v>76</v>
      </c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AD66" s="36"/>
      <c r="AE66" s="36"/>
      <c r="AK66" s="36"/>
      <c r="AL66" s="36"/>
      <c r="AM66" s="36"/>
    </row>
    <row r="67" spans="1:39" ht="12.75">
      <c r="A67" s="10" t="s">
        <v>77</v>
      </c>
      <c r="B67" s="11" t="s">
        <v>36</v>
      </c>
      <c r="C67" s="46">
        <v>3.7780691060000002</v>
      </c>
      <c r="D67" s="47" t="s">
        <v>35</v>
      </c>
      <c r="E67" s="48" t="s">
        <v>35</v>
      </c>
      <c r="F67" s="55" t="s">
        <v>43</v>
      </c>
      <c r="G67" s="42" t="s">
        <v>77</v>
      </c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AD67" s="36"/>
      <c r="AE67" s="36"/>
      <c r="AK67" s="36"/>
      <c r="AL67" s="36"/>
      <c r="AM67" s="36"/>
    </row>
    <row r="68" spans="1:39" ht="12.75">
      <c r="A68" s="56" t="s">
        <v>78</v>
      </c>
      <c r="B68" s="44" t="s">
        <v>36</v>
      </c>
      <c r="C68" s="52">
        <v>22.349989129999997</v>
      </c>
      <c r="D68" s="53">
        <v>43.19731941</v>
      </c>
      <c r="E68" s="54">
        <v>44.01763518</v>
      </c>
      <c r="F68" s="57" t="s">
        <v>48</v>
      </c>
      <c r="G68" s="43" t="s">
        <v>78</v>
      </c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AD68" s="36"/>
      <c r="AE68" s="36"/>
      <c r="AK68" s="36"/>
      <c r="AL68" s="36"/>
      <c r="AM68" s="36"/>
    </row>
    <row r="69" spans="3:39" ht="12.75">
      <c r="C69" s="37"/>
      <c r="D69" s="37"/>
      <c r="E69" s="37"/>
      <c r="F69" s="2"/>
      <c r="G69" s="2"/>
      <c r="H69" s="2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AD69" s="36"/>
      <c r="AE69" s="36"/>
      <c r="AK69" s="36"/>
      <c r="AL69" s="36"/>
      <c r="AM69" s="36"/>
    </row>
    <row r="70" spans="1:39" ht="12.75">
      <c r="A70" s="68" t="s">
        <v>106</v>
      </c>
      <c r="C70" s="37"/>
      <c r="D70" s="37"/>
      <c r="E70" s="37"/>
      <c r="F70" s="2"/>
      <c r="G70" s="2"/>
      <c r="H70" s="2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AD70" s="36"/>
      <c r="AE70" s="36"/>
      <c r="AK70" s="36"/>
      <c r="AL70" s="36"/>
      <c r="AM70" s="36"/>
    </row>
    <row r="71" spans="1:39" ht="12.75">
      <c r="A71" s="38"/>
      <c r="B71" s="39"/>
      <c r="C71" s="122" t="s">
        <v>103</v>
      </c>
      <c r="D71" s="76" t="s">
        <v>104</v>
      </c>
      <c r="E71" s="77" t="s">
        <v>105</v>
      </c>
      <c r="F71" s="41"/>
      <c r="G71" s="2"/>
      <c r="H71" s="2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AD71" s="36"/>
      <c r="AE71" s="36"/>
      <c r="AK71" s="36"/>
      <c r="AL71" s="36"/>
      <c r="AM71" s="36"/>
    </row>
    <row r="72" spans="1:39" ht="12.75">
      <c r="A72" s="67" t="s">
        <v>44</v>
      </c>
      <c r="B72" s="64" t="s">
        <v>36</v>
      </c>
      <c r="C72" s="58">
        <v>0.011337812158222264</v>
      </c>
      <c r="D72" s="59">
        <v>0.02116192428272613</v>
      </c>
      <c r="E72" s="60">
        <v>0.014136616526999643</v>
      </c>
      <c r="F72" s="63" t="s">
        <v>44</v>
      </c>
      <c r="G72" s="2"/>
      <c r="H72" s="2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AD72" s="36"/>
      <c r="AE72" s="36"/>
      <c r="AK72" s="36"/>
      <c r="AL72" s="36"/>
      <c r="AM72" s="36"/>
    </row>
    <row r="73" spans="1:39" ht="12.75">
      <c r="A73" s="11" t="s">
        <v>38</v>
      </c>
      <c r="B73" s="10" t="s">
        <v>36</v>
      </c>
      <c r="C73" s="46">
        <v>216.36537526218262</v>
      </c>
      <c r="D73" s="47">
        <v>378.75148012477393</v>
      </c>
      <c r="E73" s="48">
        <v>315.6775828739202</v>
      </c>
      <c r="F73" s="65" t="s">
        <v>38</v>
      </c>
      <c r="G73" s="2"/>
      <c r="H73" s="2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AD73" s="36"/>
      <c r="AE73" s="36"/>
      <c r="AK73" s="36"/>
      <c r="AL73" s="36"/>
      <c r="AM73" s="36"/>
    </row>
    <row r="74" spans="1:39" ht="12.75">
      <c r="A74" s="11" t="s">
        <v>77</v>
      </c>
      <c r="B74" s="10" t="s">
        <v>36</v>
      </c>
      <c r="C74" s="46">
        <v>2.3292005408499508</v>
      </c>
      <c r="D74" s="47">
        <v>0.7501727489119621</v>
      </c>
      <c r="E74" s="48" t="s">
        <v>35</v>
      </c>
      <c r="F74" s="65" t="s">
        <v>77</v>
      </c>
      <c r="G74" s="2"/>
      <c r="H74" s="2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AD74" s="36"/>
      <c r="AE74" s="36"/>
      <c r="AK74" s="36"/>
      <c r="AL74" s="36"/>
      <c r="AM74" s="36"/>
    </row>
    <row r="75" spans="1:39" ht="12.75">
      <c r="A75" s="11" t="s">
        <v>53</v>
      </c>
      <c r="B75" s="10" t="s">
        <v>36</v>
      </c>
      <c r="C75" s="46">
        <v>1.44532193413067</v>
      </c>
      <c r="D75" s="47">
        <v>18.29060325335158</v>
      </c>
      <c r="E75" s="48">
        <v>10.987298164680404</v>
      </c>
      <c r="F75" s="65" t="s">
        <v>53</v>
      </c>
      <c r="G75" s="2"/>
      <c r="H75" s="2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AD75" s="36"/>
      <c r="AE75" s="36"/>
      <c r="AK75" s="36"/>
      <c r="AL75" s="36"/>
      <c r="AM75" s="36"/>
    </row>
    <row r="76" spans="1:39" ht="12.75">
      <c r="A76" s="11" t="s">
        <v>62</v>
      </c>
      <c r="B76" s="10" t="s">
        <v>36</v>
      </c>
      <c r="C76" s="46">
        <v>9.703228979842866</v>
      </c>
      <c r="D76" s="47">
        <v>21.87654106932614</v>
      </c>
      <c r="E76" s="48">
        <v>19.88661756671773</v>
      </c>
      <c r="F76" s="65" t="s">
        <v>62</v>
      </c>
      <c r="G76" s="2"/>
      <c r="H76" s="2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AD76" s="36"/>
      <c r="AE76" s="36"/>
      <c r="AK76" s="36"/>
      <c r="AL76" s="36"/>
      <c r="AM76" s="36"/>
    </row>
    <row r="77" spans="1:39" ht="12.75">
      <c r="A77" s="11" t="s">
        <v>51</v>
      </c>
      <c r="B77" s="10" t="s">
        <v>36</v>
      </c>
      <c r="C77" s="46">
        <v>1.4105945194498528</v>
      </c>
      <c r="D77" s="47">
        <v>1.6644038532457528</v>
      </c>
      <c r="E77" s="48">
        <v>1.924335850987176</v>
      </c>
      <c r="F77" s="65" t="s">
        <v>51</v>
      </c>
      <c r="G77" s="2"/>
      <c r="H77" s="2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AD77" s="36"/>
      <c r="AE77" s="36"/>
      <c r="AK77" s="36"/>
      <c r="AL77" s="36"/>
      <c r="AM77" s="36"/>
    </row>
    <row r="78" spans="1:39" ht="12.75">
      <c r="A78" s="11" t="s">
        <v>65</v>
      </c>
      <c r="B78" s="10" t="s">
        <v>36</v>
      </c>
      <c r="C78" s="46">
        <v>43.33272275901059</v>
      </c>
      <c r="D78" s="47">
        <v>51.71151130553089</v>
      </c>
      <c r="E78" s="48">
        <v>67.8411640275875</v>
      </c>
      <c r="F78" s="65" t="s">
        <v>65</v>
      </c>
      <c r="G78" s="2"/>
      <c r="H78" s="2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AD78" s="36"/>
      <c r="AE78" s="36"/>
      <c r="AK78" s="36"/>
      <c r="AL78" s="36"/>
      <c r="AM78" s="36"/>
    </row>
    <row r="79" spans="1:39" ht="12.75">
      <c r="A79" s="11" t="s">
        <v>54</v>
      </c>
      <c r="B79" s="10" t="s">
        <v>36</v>
      </c>
      <c r="C79" s="46">
        <v>7.75136307763192</v>
      </c>
      <c r="D79" s="47">
        <v>8.257100777661849</v>
      </c>
      <c r="E79" s="48">
        <v>13.785261947190964</v>
      </c>
      <c r="F79" s="65" t="s">
        <v>54</v>
      </c>
      <c r="G79" s="2"/>
      <c r="H79" s="2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AD79" s="36"/>
      <c r="AE79" s="36"/>
      <c r="AK79" s="36"/>
      <c r="AL79" s="36"/>
      <c r="AM79" s="36"/>
    </row>
    <row r="80" spans="1:39" ht="12.75">
      <c r="A80" s="11" t="s">
        <v>78</v>
      </c>
      <c r="B80" s="10" t="s">
        <v>36</v>
      </c>
      <c r="C80" s="46">
        <v>13.75073417310137</v>
      </c>
      <c r="D80" s="47">
        <v>29.592390298518808</v>
      </c>
      <c r="E80" s="48">
        <v>33.3218249369665</v>
      </c>
      <c r="F80" s="65" t="s">
        <v>78</v>
      </c>
      <c r="G80" s="2"/>
      <c r="H80" s="2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AD80" s="36"/>
      <c r="AE80" s="36"/>
      <c r="AK80" s="36"/>
      <c r="AL80" s="36"/>
      <c r="AM80" s="36"/>
    </row>
    <row r="81" spans="1:39" ht="12.75">
      <c r="A81" s="11" t="s">
        <v>40</v>
      </c>
      <c r="B81" s="10" t="s">
        <v>36</v>
      </c>
      <c r="C81" s="46" t="s">
        <v>35</v>
      </c>
      <c r="D81" s="47" t="s">
        <v>35</v>
      </c>
      <c r="E81" s="48" t="s">
        <v>35</v>
      </c>
      <c r="F81" s="65" t="s">
        <v>40</v>
      </c>
      <c r="G81" s="2"/>
      <c r="H81" s="2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AD81" s="36"/>
      <c r="AE81" s="36"/>
      <c r="AK81" s="36"/>
      <c r="AL81" s="36"/>
      <c r="AM81" s="36"/>
    </row>
    <row r="82" spans="1:39" ht="12.75">
      <c r="A82" s="11" t="s">
        <v>72</v>
      </c>
      <c r="B82" s="10" t="s">
        <v>36</v>
      </c>
      <c r="C82" s="46">
        <v>2.2166097325075915</v>
      </c>
      <c r="D82" s="47">
        <v>2.1199029140840757</v>
      </c>
      <c r="E82" s="48">
        <v>0.4399869022875981</v>
      </c>
      <c r="F82" s="65" t="s">
        <v>72</v>
      </c>
      <c r="G82" s="2"/>
      <c r="H82" s="2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AD82" s="36"/>
      <c r="AE82" s="36"/>
      <c r="AK82" s="36"/>
      <c r="AL82" s="36"/>
      <c r="AM82" s="36"/>
    </row>
    <row r="83" spans="1:39" ht="12.75">
      <c r="A83" s="11" t="s">
        <v>63</v>
      </c>
      <c r="B83" s="10" t="s">
        <v>36</v>
      </c>
      <c r="C83" s="46">
        <v>0.4702404712147115</v>
      </c>
      <c r="D83" s="47">
        <v>0.9492163117619765</v>
      </c>
      <c r="E83" s="48">
        <v>0.5891354016188494</v>
      </c>
      <c r="F83" s="65" t="s">
        <v>63</v>
      </c>
      <c r="G83" s="2"/>
      <c r="H83" s="2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AD83" s="36"/>
      <c r="AE83" s="36"/>
      <c r="AK83" s="36"/>
      <c r="AL83" s="36"/>
      <c r="AM83" s="36"/>
    </row>
    <row r="84" spans="1:39" ht="12.75">
      <c r="A84" s="11" t="s">
        <v>34</v>
      </c>
      <c r="B84" s="10" t="s">
        <v>36</v>
      </c>
      <c r="C84" s="46" t="s">
        <v>35</v>
      </c>
      <c r="D84" s="47" t="s">
        <v>35</v>
      </c>
      <c r="E84" s="48" t="s">
        <v>35</v>
      </c>
      <c r="F84" s="65" t="s">
        <v>34</v>
      </c>
      <c r="G84" s="2"/>
      <c r="H84" s="2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AD84" s="36"/>
      <c r="AE84" s="36"/>
      <c r="AK84" s="36"/>
      <c r="AL84" s="36"/>
      <c r="AM84" s="36"/>
    </row>
    <row r="85" spans="1:39" ht="12.75">
      <c r="A85" s="11" t="s">
        <v>47</v>
      </c>
      <c r="B85" s="10" t="s">
        <v>36</v>
      </c>
      <c r="C85" s="46">
        <v>0.03030707956306517</v>
      </c>
      <c r="D85" s="47">
        <v>0.27807185680141633</v>
      </c>
      <c r="E85" s="48">
        <v>0.21005301194493564</v>
      </c>
      <c r="F85" s="65" t="s">
        <v>47</v>
      </c>
      <c r="G85" s="2"/>
      <c r="H85" s="2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AD85" s="36"/>
      <c r="AE85" s="36"/>
      <c r="AK85" s="36"/>
      <c r="AL85" s="36"/>
      <c r="AM85" s="36"/>
    </row>
    <row r="86" spans="1:39" ht="12.75">
      <c r="A86" s="11" t="s">
        <v>70</v>
      </c>
      <c r="B86" s="10" t="s">
        <v>36</v>
      </c>
      <c r="C86" s="46">
        <v>0.05532202874855796</v>
      </c>
      <c r="D86" s="47">
        <v>0.08092546249370378</v>
      </c>
      <c r="E86" s="48">
        <v>0.07733542494357251</v>
      </c>
      <c r="F86" s="65" t="s">
        <v>70</v>
      </c>
      <c r="G86" s="2"/>
      <c r="H86" s="2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AD86" s="36"/>
      <c r="AE86" s="36"/>
      <c r="AK86" s="36"/>
      <c r="AL86" s="36"/>
      <c r="AM86" s="36"/>
    </row>
    <row r="87" spans="1:39" ht="12.75">
      <c r="A87" s="11" t="s">
        <v>76</v>
      </c>
      <c r="B87" s="10" t="s">
        <v>36</v>
      </c>
      <c r="C87" s="46">
        <v>0.03011323909940226</v>
      </c>
      <c r="D87" s="47">
        <v>0.05721182298477244</v>
      </c>
      <c r="E87" s="48">
        <v>0.04318864069973588</v>
      </c>
      <c r="F87" s="65" t="s">
        <v>76</v>
      </c>
      <c r="G87" s="2"/>
      <c r="H87" s="2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AD87" s="36"/>
      <c r="AE87" s="36"/>
      <c r="AK87" s="36"/>
      <c r="AL87" s="36"/>
      <c r="AM87" s="36"/>
    </row>
    <row r="88" spans="1:39" ht="12.75">
      <c r="A88" s="11" t="s">
        <v>68</v>
      </c>
      <c r="B88" s="10" t="s">
        <v>36</v>
      </c>
      <c r="C88" s="46">
        <v>0.9737472920771917</v>
      </c>
      <c r="D88" s="47">
        <v>1.1633370513393912</v>
      </c>
      <c r="E88" s="48">
        <v>1.5279213165998695</v>
      </c>
      <c r="F88" s="65" t="s">
        <v>68</v>
      </c>
      <c r="G88" s="2"/>
      <c r="H88" s="2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AD88" s="36"/>
      <c r="AE88" s="36"/>
      <c r="AK88" s="36"/>
      <c r="AL88" s="36"/>
      <c r="AM88" s="36"/>
    </row>
    <row r="89" spans="1:39" ht="12.75">
      <c r="A89" s="11" t="s">
        <v>101</v>
      </c>
      <c r="B89" s="10" t="s">
        <v>36</v>
      </c>
      <c r="C89" s="46" t="s">
        <v>35</v>
      </c>
      <c r="D89" s="47" t="s">
        <v>35</v>
      </c>
      <c r="E89" s="48" t="s">
        <v>35</v>
      </c>
      <c r="F89" s="65" t="s">
        <v>101</v>
      </c>
      <c r="G89" s="2"/>
      <c r="H89" s="2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AD89" s="36"/>
      <c r="AE89" s="36"/>
      <c r="AK89" s="36"/>
      <c r="AL89" s="36"/>
      <c r="AM89" s="36"/>
    </row>
    <row r="90" spans="1:8" ht="12.75">
      <c r="A90" s="44" t="s">
        <v>102</v>
      </c>
      <c r="B90" s="56" t="s">
        <v>36</v>
      </c>
      <c r="C90" s="52">
        <v>1.5697892249913463</v>
      </c>
      <c r="D90" s="53">
        <v>0.5838596668209192</v>
      </c>
      <c r="E90" s="54">
        <v>0.5572524778335102</v>
      </c>
      <c r="F90" s="66" t="s">
        <v>102</v>
      </c>
      <c r="G90" s="2"/>
      <c r="H90" s="2"/>
    </row>
    <row r="91" spans="1:8" ht="12.75">
      <c r="A91" s="8"/>
      <c r="B91" s="8"/>
      <c r="C91" s="47"/>
      <c r="D91" s="47"/>
      <c r="E91" s="47"/>
      <c r="F91" s="55"/>
      <c r="G91" s="2"/>
      <c r="H91" s="2"/>
    </row>
    <row r="92" ht="12.75">
      <c r="A92" s="68" t="s">
        <v>25</v>
      </c>
    </row>
    <row r="93" spans="1:15" ht="12.75">
      <c r="A93" s="61"/>
      <c r="B93" s="62"/>
      <c r="C93" s="122" t="s">
        <v>107</v>
      </c>
      <c r="D93" s="76" t="s">
        <v>108</v>
      </c>
      <c r="E93" s="77" t="s">
        <v>109</v>
      </c>
      <c r="F93" s="122" t="s">
        <v>110</v>
      </c>
      <c r="G93" s="76" t="s">
        <v>111</v>
      </c>
      <c r="H93" s="77" t="s">
        <v>112</v>
      </c>
      <c r="I93" s="76" t="s">
        <v>113</v>
      </c>
      <c r="J93" s="76" t="s">
        <v>114</v>
      </c>
      <c r="K93" s="76" t="s">
        <v>115</v>
      </c>
      <c r="L93" s="76" t="s">
        <v>116</v>
      </c>
      <c r="M93" s="76" t="s">
        <v>117</v>
      </c>
      <c r="N93" s="129" t="s">
        <v>33</v>
      </c>
      <c r="O93" s="2"/>
    </row>
    <row r="94" spans="1:15" ht="12.75">
      <c r="A94" s="72" t="s">
        <v>34</v>
      </c>
      <c r="B94" s="72" t="s">
        <v>36</v>
      </c>
      <c r="C94" s="46" t="s">
        <v>35</v>
      </c>
      <c r="D94" s="47" t="s">
        <v>35</v>
      </c>
      <c r="E94" s="48" t="s">
        <v>35</v>
      </c>
      <c r="F94" s="46" t="s">
        <v>35</v>
      </c>
      <c r="G94" s="47" t="s">
        <v>35</v>
      </c>
      <c r="H94" s="48" t="s">
        <v>35</v>
      </c>
      <c r="I94" s="47" t="s">
        <v>35</v>
      </c>
      <c r="J94" s="47" t="s">
        <v>35</v>
      </c>
      <c r="K94" s="47" t="s">
        <v>35</v>
      </c>
      <c r="L94" s="47" t="s">
        <v>35</v>
      </c>
      <c r="M94" s="47" t="s">
        <v>35</v>
      </c>
      <c r="N94" s="42" t="s">
        <v>52</v>
      </c>
      <c r="O94" s="2"/>
    </row>
    <row r="95" spans="1:15" ht="12.75">
      <c r="A95" s="42" t="s">
        <v>38</v>
      </c>
      <c r="B95" s="42" t="s">
        <v>36</v>
      </c>
      <c r="C95" s="46">
        <v>1383.69027505</v>
      </c>
      <c r="D95" s="47">
        <v>1049.3254645000002</v>
      </c>
      <c r="E95" s="48">
        <v>898.07065085</v>
      </c>
      <c r="F95" s="46">
        <v>1139.3739097500002</v>
      </c>
      <c r="G95" s="47">
        <v>895.58288545</v>
      </c>
      <c r="H95" s="48">
        <v>772.7527758</v>
      </c>
      <c r="I95" s="47">
        <v>374.82044045</v>
      </c>
      <c r="J95" s="47">
        <v>954.6445859</v>
      </c>
      <c r="K95" s="47">
        <v>642.8157767</v>
      </c>
      <c r="L95" s="47">
        <v>1103.8664254999999</v>
      </c>
      <c r="M95" s="47">
        <v>830.7215017</v>
      </c>
      <c r="N95" s="42" t="s">
        <v>41</v>
      </c>
      <c r="O95" s="2"/>
    </row>
    <row r="96" spans="1:15" ht="12.75">
      <c r="A96" s="42" t="s">
        <v>40</v>
      </c>
      <c r="B96" s="42" t="s">
        <v>36</v>
      </c>
      <c r="C96" s="46" t="s">
        <v>35</v>
      </c>
      <c r="D96" s="47" t="s">
        <v>35</v>
      </c>
      <c r="E96" s="48" t="s">
        <v>35</v>
      </c>
      <c r="F96" s="46" t="s">
        <v>35</v>
      </c>
      <c r="G96" s="47" t="s">
        <v>35</v>
      </c>
      <c r="H96" s="48" t="s">
        <v>35</v>
      </c>
      <c r="I96" s="47" t="s">
        <v>35</v>
      </c>
      <c r="J96" s="47" t="s">
        <v>35</v>
      </c>
      <c r="K96" s="47" t="s">
        <v>35</v>
      </c>
      <c r="L96" s="47" t="s">
        <v>35</v>
      </c>
      <c r="M96" s="47" t="s">
        <v>35</v>
      </c>
      <c r="N96" s="42" t="s">
        <v>71</v>
      </c>
      <c r="O96" s="2"/>
    </row>
    <row r="97" spans="1:15" ht="12.75">
      <c r="A97" s="42" t="s">
        <v>42</v>
      </c>
      <c r="B97" s="42" t="s">
        <v>36</v>
      </c>
      <c r="C97" s="46">
        <v>77.20541546</v>
      </c>
      <c r="D97" s="47">
        <v>76.121212065</v>
      </c>
      <c r="E97" s="48">
        <v>69.823531355</v>
      </c>
      <c r="F97" s="46">
        <v>15.93757196</v>
      </c>
      <c r="G97" s="47">
        <v>12.30800831</v>
      </c>
      <c r="H97" s="48">
        <v>13.832654975</v>
      </c>
      <c r="I97" s="47">
        <v>3.528713337</v>
      </c>
      <c r="J97" s="47">
        <v>44.580536185</v>
      </c>
      <c r="K97" s="47" t="s">
        <v>35</v>
      </c>
      <c r="L97" s="47">
        <v>13.89785392</v>
      </c>
      <c r="M97" s="47">
        <v>23.83817123</v>
      </c>
      <c r="N97" s="42" t="s">
        <v>43</v>
      </c>
      <c r="O97" s="2"/>
    </row>
    <row r="98" spans="1:15" ht="12.75">
      <c r="A98" s="42" t="s">
        <v>44</v>
      </c>
      <c r="B98" s="42" t="s">
        <v>36</v>
      </c>
      <c r="C98" s="46">
        <v>0.4911147356</v>
      </c>
      <c r="D98" s="47">
        <v>0.29844117705</v>
      </c>
      <c r="E98" s="48">
        <v>0.36072519270000003</v>
      </c>
      <c r="F98" s="46">
        <v>0.3222546318</v>
      </c>
      <c r="G98" s="47">
        <v>0.3797646315</v>
      </c>
      <c r="H98" s="48">
        <v>0.3374429016</v>
      </c>
      <c r="I98" s="47">
        <v>0.2447232699</v>
      </c>
      <c r="J98" s="47">
        <v>0.27616128385</v>
      </c>
      <c r="K98" s="47">
        <v>0.25124943405</v>
      </c>
      <c r="L98" s="47">
        <v>0.30240381705</v>
      </c>
      <c r="M98" s="47">
        <v>0.29561749535</v>
      </c>
      <c r="N98" s="42" t="s">
        <v>45</v>
      </c>
      <c r="O98" s="2"/>
    </row>
    <row r="99" spans="1:15" ht="12.75">
      <c r="A99" s="42" t="s">
        <v>46</v>
      </c>
      <c r="B99" s="42" t="s">
        <v>36</v>
      </c>
      <c r="C99" s="49">
        <v>211840.0791</v>
      </c>
      <c r="D99" s="50">
        <v>213422.9571</v>
      </c>
      <c r="E99" s="51">
        <v>209190.44535</v>
      </c>
      <c r="F99" s="49">
        <v>215838.06900000002</v>
      </c>
      <c r="G99" s="50">
        <v>206767.91145</v>
      </c>
      <c r="H99" s="51">
        <v>208870.322</v>
      </c>
      <c r="I99" s="50">
        <v>204650.41415000003</v>
      </c>
      <c r="J99" s="50">
        <v>198491.6674</v>
      </c>
      <c r="K99" s="50">
        <v>199163.9548</v>
      </c>
      <c r="L99" s="50">
        <v>192124.33495</v>
      </c>
      <c r="M99" s="50">
        <v>192621.29155</v>
      </c>
      <c r="N99" s="42"/>
      <c r="O99" s="2"/>
    </row>
    <row r="100" spans="1:15" ht="12.75">
      <c r="A100" s="42" t="s">
        <v>47</v>
      </c>
      <c r="B100" s="42" t="s">
        <v>36</v>
      </c>
      <c r="C100" s="46" t="s">
        <v>35</v>
      </c>
      <c r="D100" s="47" t="s">
        <v>35</v>
      </c>
      <c r="E100" s="48" t="s">
        <v>35</v>
      </c>
      <c r="F100" s="46" t="s">
        <v>35</v>
      </c>
      <c r="G100" s="47" t="s">
        <v>35</v>
      </c>
      <c r="H100" s="48" t="s">
        <v>35</v>
      </c>
      <c r="I100" s="47" t="s">
        <v>35</v>
      </c>
      <c r="J100" s="47" t="s">
        <v>35</v>
      </c>
      <c r="K100" s="47" t="s">
        <v>35</v>
      </c>
      <c r="L100" s="47" t="s">
        <v>35</v>
      </c>
      <c r="M100" s="47" t="s">
        <v>35</v>
      </c>
      <c r="N100" s="42" t="s">
        <v>43</v>
      </c>
      <c r="O100" s="2"/>
    </row>
    <row r="101" spans="1:15" ht="12.75">
      <c r="A101" s="42" t="s">
        <v>51</v>
      </c>
      <c r="B101" s="42" t="s">
        <v>36</v>
      </c>
      <c r="C101" s="46" t="s">
        <v>35</v>
      </c>
      <c r="D101" s="47" t="s">
        <v>35</v>
      </c>
      <c r="E101" s="48" t="s">
        <v>35</v>
      </c>
      <c r="F101" s="46" t="s">
        <v>35</v>
      </c>
      <c r="G101" s="47" t="s">
        <v>35</v>
      </c>
      <c r="H101" s="48" t="s">
        <v>35</v>
      </c>
      <c r="I101" s="47" t="s">
        <v>35</v>
      </c>
      <c r="J101" s="47" t="s">
        <v>35</v>
      </c>
      <c r="K101" s="47" t="s">
        <v>35</v>
      </c>
      <c r="L101" s="47" t="s">
        <v>35</v>
      </c>
      <c r="M101" s="47" t="s">
        <v>35</v>
      </c>
      <c r="N101" s="42" t="s">
        <v>52</v>
      </c>
      <c r="O101" s="2"/>
    </row>
    <row r="102" spans="1:15" ht="12.75">
      <c r="A102" s="42" t="s">
        <v>53</v>
      </c>
      <c r="B102" s="42" t="s">
        <v>36</v>
      </c>
      <c r="C102" s="46">
        <v>6.052104945</v>
      </c>
      <c r="D102" s="47">
        <v>5.115371037</v>
      </c>
      <c r="E102" s="48">
        <v>4.0730003435</v>
      </c>
      <c r="F102" s="46">
        <v>3.5323602640000002</v>
      </c>
      <c r="G102" s="47">
        <v>3.3127193255</v>
      </c>
      <c r="H102" s="48">
        <v>5.9948075515</v>
      </c>
      <c r="I102" s="47" t="s">
        <v>35</v>
      </c>
      <c r="J102" s="47">
        <v>5.381722842</v>
      </c>
      <c r="K102" s="47">
        <v>10.598516359</v>
      </c>
      <c r="L102" s="47">
        <v>3.5077685425</v>
      </c>
      <c r="M102" s="47">
        <v>8.5827178925</v>
      </c>
      <c r="N102" s="42" t="s">
        <v>52</v>
      </c>
      <c r="O102" s="2"/>
    </row>
    <row r="103" spans="1:15" ht="12.75">
      <c r="A103" s="42" t="s">
        <v>54</v>
      </c>
      <c r="B103" s="42" t="s">
        <v>36</v>
      </c>
      <c r="C103" s="46">
        <v>10.8049268675</v>
      </c>
      <c r="D103" s="47">
        <v>14.731124455</v>
      </c>
      <c r="E103" s="48">
        <v>6.700736584</v>
      </c>
      <c r="F103" s="46">
        <v>16.799240595</v>
      </c>
      <c r="G103" s="47">
        <v>11.525700463</v>
      </c>
      <c r="H103" s="48">
        <v>13.081713885</v>
      </c>
      <c r="I103" s="47">
        <v>10.719681672</v>
      </c>
      <c r="J103" s="47">
        <v>12.271410185</v>
      </c>
      <c r="K103" s="47">
        <v>237.51765104999998</v>
      </c>
      <c r="L103" s="47">
        <v>25.06385393</v>
      </c>
      <c r="M103" s="47">
        <v>10.2341949415</v>
      </c>
      <c r="N103" s="42" t="s">
        <v>55</v>
      </c>
      <c r="O103" s="2"/>
    </row>
    <row r="104" spans="1:15" ht="12.75">
      <c r="A104" s="42" t="s">
        <v>56</v>
      </c>
      <c r="B104" s="42" t="s">
        <v>36</v>
      </c>
      <c r="C104" s="46">
        <v>2464.754561</v>
      </c>
      <c r="D104" s="47">
        <v>2643.2752655</v>
      </c>
      <c r="E104" s="48">
        <v>2507.4119575</v>
      </c>
      <c r="F104" s="46">
        <v>1630.45667</v>
      </c>
      <c r="G104" s="47">
        <v>1679.9349634999999</v>
      </c>
      <c r="H104" s="48">
        <v>1309.8659575</v>
      </c>
      <c r="I104" s="47">
        <v>254.13689060000002</v>
      </c>
      <c r="J104" s="47">
        <v>1950.3875395</v>
      </c>
      <c r="K104" s="47">
        <v>809.4390059499999</v>
      </c>
      <c r="L104" s="47">
        <v>1556.2240345</v>
      </c>
      <c r="M104" s="47">
        <v>1140.926265</v>
      </c>
      <c r="N104" s="42" t="s">
        <v>52</v>
      </c>
      <c r="O104" s="2"/>
    </row>
    <row r="105" spans="1:15" ht="12.75">
      <c r="A105" s="42" t="s">
        <v>57</v>
      </c>
      <c r="B105" s="42" t="s">
        <v>36</v>
      </c>
      <c r="C105" s="46">
        <v>224.3548213</v>
      </c>
      <c r="D105" s="47">
        <v>326.25210200000004</v>
      </c>
      <c r="E105" s="48">
        <v>200.021341</v>
      </c>
      <c r="F105" s="46">
        <v>107.83529620499999</v>
      </c>
      <c r="G105" s="47">
        <v>67.356605865</v>
      </c>
      <c r="H105" s="48">
        <v>90.77578249999999</v>
      </c>
      <c r="I105" s="47" t="s">
        <v>35</v>
      </c>
      <c r="J105" s="47">
        <v>269.9662608</v>
      </c>
      <c r="K105" s="47" t="s">
        <v>35</v>
      </c>
      <c r="L105" s="47">
        <v>139.290376955</v>
      </c>
      <c r="M105" s="47">
        <v>245.0568305</v>
      </c>
      <c r="N105" s="42" t="s">
        <v>58</v>
      </c>
      <c r="O105" s="2"/>
    </row>
    <row r="106" spans="1:15" ht="12.75">
      <c r="A106" s="42" t="s">
        <v>61</v>
      </c>
      <c r="B106" s="42" t="s">
        <v>36</v>
      </c>
      <c r="C106" s="46">
        <v>482.1156719</v>
      </c>
      <c r="D106" s="47">
        <v>496.9185268</v>
      </c>
      <c r="E106" s="48">
        <v>447.28410055</v>
      </c>
      <c r="F106" s="46">
        <v>603.4444214499999</v>
      </c>
      <c r="G106" s="47">
        <v>481.2255336</v>
      </c>
      <c r="H106" s="48">
        <v>424.25708755</v>
      </c>
      <c r="I106" s="47">
        <v>1245.7221285</v>
      </c>
      <c r="J106" s="47">
        <v>926.2292966</v>
      </c>
      <c r="K106" s="47">
        <v>126.7313445</v>
      </c>
      <c r="L106" s="47">
        <v>600.73565245</v>
      </c>
      <c r="M106" s="47">
        <v>1263.9489045</v>
      </c>
      <c r="N106" s="42" t="s">
        <v>48</v>
      </c>
      <c r="O106" s="2"/>
    </row>
    <row r="107" spans="1:15" ht="12.75">
      <c r="A107" s="42" t="s">
        <v>62</v>
      </c>
      <c r="B107" s="42" t="s">
        <v>36</v>
      </c>
      <c r="C107" s="46">
        <v>22.2918967</v>
      </c>
      <c r="D107" s="47">
        <v>23.42690018</v>
      </c>
      <c r="E107" s="48">
        <v>20.66873108</v>
      </c>
      <c r="F107" s="46">
        <v>8.580263582499999</v>
      </c>
      <c r="G107" s="47">
        <v>6.556382803</v>
      </c>
      <c r="H107" s="48">
        <v>7.376696012</v>
      </c>
      <c r="I107" s="47" t="s">
        <v>35</v>
      </c>
      <c r="J107" s="47">
        <v>14.98620195</v>
      </c>
      <c r="K107" s="47" t="s">
        <v>35</v>
      </c>
      <c r="L107" s="47">
        <v>8.188074111999999</v>
      </c>
      <c r="M107" s="47">
        <v>37.45622104</v>
      </c>
      <c r="N107" s="42" t="s">
        <v>43</v>
      </c>
      <c r="O107" s="2"/>
    </row>
    <row r="108" spans="1:15" ht="12.75">
      <c r="A108" s="42" t="s">
        <v>63</v>
      </c>
      <c r="B108" s="42" t="s">
        <v>36</v>
      </c>
      <c r="C108" s="46">
        <v>3.281915586</v>
      </c>
      <c r="D108" s="47" t="s">
        <v>35</v>
      </c>
      <c r="E108" s="48" t="s">
        <v>35</v>
      </c>
      <c r="F108" s="46" t="s">
        <v>35</v>
      </c>
      <c r="G108" s="47" t="s">
        <v>35</v>
      </c>
      <c r="H108" s="48" t="s">
        <v>35</v>
      </c>
      <c r="I108" s="47" t="s">
        <v>35</v>
      </c>
      <c r="J108" s="47" t="s">
        <v>35</v>
      </c>
      <c r="K108" s="47">
        <v>3.6632135464999998</v>
      </c>
      <c r="L108" s="47" t="s">
        <v>35</v>
      </c>
      <c r="M108" s="47" t="s">
        <v>35</v>
      </c>
      <c r="N108" s="42" t="s">
        <v>52</v>
      </c>
      <c r="O108" s="2"/>
    </row>
    <row r="109" spans="1:15" ht="12.75">
      <c r="A109" s="42" t="s">
        <v>64</v>
      </c>
      <c r="B109" s="42" t="s">
        <v>36</v>
      </c>
      <c r="C109" s="46">
        <v>310.0022238</v>
      </c>
      <c r="D109" s="47">
        <v>329.1639214</v>
      </c>
      <c r="E109" s="48">
        <v>250.27166845</v>
      </c>
      <c r="F109" s="46">
        <v>357.79720475</v>
      </c>
      <c r="G109" s="47">
        <v>274.63794185</v>
      </c>
      <c r="H109" s="48">
        <v>249.13989505</v>
      </c>
      <c r="I109" s="47">
        <v>197.5286893</v>
      </c>
      <c r="J109" s="47">
        <v>295.73294124999995</v>
      </c>
      <c r="K109" s="47">
        <v>282.26429345</v>
      </c>
      <c r="L109" s="47">
        <v>436.3649159</v>
      </c>
      <c r="M109" s="47">
        <v>224.86672105000002</v>
      </c>
      <c r="N109" s="42"/>
      <c r="O109" s="2"/>
    </row>
    <row r="110" spans="1:15" ht="12.75">
      <c r="A110" s="42" t="s">
        <v>65</v>
      </c>
      <c r="B110" s="42" t="s">
        <v>36</v>
      </c>
      <c r="C110" s="46" t="s">
        <v>35</v>
      </c>
      <c r="D110" s="47" t="s">
        <v>35</v>
      </c>
      <c r="E110" s="48" t="s">
        <v>35</v>
      </c>
      <c r="F110" s="46" t="s">
        <v>35</v>
      </c>
      <c r="G110" s="47" t="s">
        <v>35</v>
      </c>
      <c r="H110" s="48" t="s">
        <v>35</v>
      </c>
      <c r="I110" s="47" t="s">
        <v>35</v>
      </c>
      <c r="J110" s="47" t="s">
        <v>35</v>
      </c>
      <c r="K110" s="47" t="s">
        <v>35</v>
      </c>
      <c r="L110" s="47" t="s">
        <v>35</v>
      </c>
      <c r="M110" s="47" t="s">
        <v>35</v>
      </c>
      <c r="N110" s="42" t="s">
        <v>55</v>
      </c>
      <c r="O110" s="2"/>
    </row>
    <row r="111" spans="1:15" ht="12.75">
      <c r="A111" s="42" t="s">
        <v>66</v>
      </c>
      <c r="B111" s="42" t="s">
        <v>36</v>
      </c>
      <c r="C111" s="46">
        <v>92.5363349</v>
      </c>
      <c r="D111" s="47">
        <v>93.588450795</v>
      </c>
      <c r="E111" s="48">
        <v>92.05468915</v>
      </c>
      <c r="F111" s="46">
        <v>16.827091195</v>
      </c>
      <c r="G111" s="47">
        <v>11.772810985</v>
      </c>
      <c r="H111" s="48">
        <v>15.949354040000001</v>
      </c>
      <c r="I111" s="47" t="s">
        <v>35</v>
      </c>
      <c r="J111" s="47">
        <v>60.14922927</v>
      </c>
      <c r="K111" s="47">
        <v>16.1933634205</v>
      </c>
      <c r="L111" s="47">
        <v>25.445425685</v>
      </c>
      <c r="M111" s="47">
        <v>33.936123475</v>
      </c>
      <c r="N111" s="42" t="s">
        <v>37</v>
      </c>
      <c r="O111" s="2"/>
    </row>
    <row r="112" spans="1:15" ht="12.75">
      <c r="A112" s="42" t="s">
        <v>68</v>
      </c>
      <c r="B112" s="42" t="s">
        <v>36</v>
      </c>
      <c r="C112" s="46" t="s">
        <v>35</v>
      </c>
      <c r="D112" s="47" t="s">
        <v>35</v>
      </c>
      <c r="E112" s="48" t="s">
        <v>35</v>
      </c>
      <c r="F112" s="46" t="s">
        <v>35</v>
      </c>
      <c r="G112" s="47" t="s">
        <v>35</v>
      </c>
      <c r="H112" s="48" t="s">
        <v>35</v>
      </c>
      <c r="I112" s="47" t="s">
        <v>35</v>
      </c>
      <c r="J112" s="47" t="s">
        <v>35</v>
      </c>
      <c r="K112" s="47" t="s">
        <v>35</v>
      </c>
      <c r="L112" s="47" t="s">
        <v>35</v>
      </c>
      <c r="M112" s="47" t="s">
        <v>35</v>
      </c>
      <c r="N112" s="42" t="s">
        <v>52</v>
      </c>
      <c r="O112" s="2"/>
    </row>
    <row r="113" spans="1:15" ht="12.75">
      <c r="A113" s="42" t="s">
        <v>69</v>
      </c>
      <c r="B113" s="42" t="s">
        <v>36</v>
      </c>
      <c r="C113" s="49">
        <v>164258.5864</v>
      </c>
      <c r="D113" s="50">
        <v>167839.5355</v>
      </c>
      <c r="E113" s="51">
        <v>163720.3137</v>
      </c>
      <c r="F113" s="49">
        <v>162391.0403</v>
      </c>
      <c r="G113" s="50">
        <v>159362.52175</v>
      </c>
      <c r="H113" s="51">
        <v>160215.57755</v>
      </c>
      <c r="I113" s="50">
        <v>158176.58964999998</v>
      </c>
      <c r="J113" s="50">
        <v>150573.11515</v>
      </c>
      <c r="K113" s="50">
        <v>154211.201</v>
      </c>
      <c r="L113" s="50">
        <v>148299.4189</v>
      </c>
      <c r="M113" s="50">
        <v>146282.85989999998</v>
      </c>
      <c r="N113" s="42"/>
      <c r="O113" s="2"/>
    </row>
    <row r="114" spans="1:15" ht="12.75">
      <c r="A114" s="42" t="s">
        <v>70</v>
      </c>
      <c r="B114" s="42" t="s">
        <v>36</v>
      </c>
      <c r="C114" s="46" t="s">
        <v>35</v>
      </c>
      <c r="D114" s="47" t="s">
        <v>35</v>
      </c>
      <c r="E114" s="48" t="s">
        <v>35</v>
      </c>
      <c r="F114" s="46" t="s">
        <v>35</v>
      </c>
      <c r="G114" s="47" t="s">
        <v>35</v>
      </c>
      <c r="H114" s="48" t="s">
        <v>35</v>
      </c>
      <c r="I114" s="47" t="s">
        <v>35</v>
      </c>
      <c r="J114" s="47" t="s">
        <v>35</v>
      </c>
      <c r="K114" s="47" t="s">
        <v>35</v>
      </c>
      <c r="L114" s="47" t="s">
        <v>35</v>
      </c>
      <c r="M114" s="47" t="s">
        <v>35</v>
      </c>
      <c r="N114" s="42" t="s">
        <v>71</v>
      </c>
      <c r="O114" s="2"/>
    </row>
    <row r="115" spans="1:15" ht="12.75">
      <c r="A115" s="42" t="s">
        <v>72</v>
      </c>
      <c r="B115" s="42" t="s">
        <v>36</v>
      </c>
      <c r="C115" s="46" t="s">
        <v>35</v>
      </c>
      <c r="D115" s="47" t="s">
        <v>35</v>
      </c>
      <c r="E115" s="48" t="s">
        <v>35</v>
      </c>
      <c r="F115" s="46">
        <v>23.02918267</v>
      </c>
      <c r="G115" s="47">
        <v>24.376405705</v>
      </c>
      <c r="H115" s="48">
        <v>17.86741347</v>
      </c>
      <c r="I115" s="47" t="s">
        <v>35</v>
      </c>
      <c r="J115" s="47" t="s">
        <v>35</v>
      </c>
      <c r="K115" s="47" t="s">
        <v>35</v>
      </c>
      <c r="L115" s="47">
        <v>23.862644545000002</v>
      </c>
      <c r="M115" s="47" t="s">
        <v>35</v>
      </c>
      <c r="N115" s="42" t="s">
        <v>71</v>
      </c>
      <c r="O115" s="2"/>
    </row>
    <row r="116" spans="1:15" ht="12.75">
      <c r="A116" s="42" t="s">
        <v>91</v>
      </c>
      <c r="B116" s="42" t="s">
        <v>36</v>
      </c>
      <c r="C116" s="46">
        <v>858.4511454999999</v>
      </c>
      <c r="D116" s="47">
        <v>897.536776</v>
      </c>
      <c r="E116" s="48">
        <v>832.6861711</v>
      </c>
      <c r="F116" s="46">
        <v>949.4575605499999</v>
      </c>
      <c r="G116" s="47">
        <v>723.2202344</v>
      </c>
      <c r="H116" s="48">
        <v>792.86693875</v>
      </c>
      <c r="I116" s="47">
        <v>411.6957059</v>
      </c>
      <c r="J116" s="47">
        <v>739.8243946499999</v>
      </c>
      <c r="K116" s="47">
        <v>492.45017915000005</v>
      </c>
      <c r="L116" s="47">
        <v>744.00024345</v>
      </c>
      <c r="M116" s="47">
        <v>712.71217425</v>
      </c>
      <c r="N116" s="42" t="s">
        <v>50</v>
      </c>
      <c r="O116" s="2"/>
    </row>
    <row r="117" spans="1:15" ht="12.75">
      <c r="A117" s="42" t="s">
        <v>74</v>
      </c>
      <c r="B117" s="42" t="s">
        <v>36</v>
      </c>
      <c r="C117" s="46">
        <v>319.44117415</v>
      </c>
      <c r="D117" s="47">
        <v>318.52684320000003</v>
      </c>
      <c r="E117" s="48">
        <v>318.89106985</v>
      </c>
      <c r="F117" s="46">
        <v>206.0845587</v>
      </c>
      <c r="G117" s="47">
        <v>193.94120025</v>
      </c>
      <c r="H117" s="48">
        <v>151.79164585</v>
      </c>
      <c r="I117" s="47">
        <v>164.77885255</v>
      </c>
      <c r="J117" s="47">
        <v>230.98998840000002</v>
      </c>
      <c r="K117" s="47">
        <v>55.219419689999995</v>
      </c>
      <c r="L117" s="47">
        <v>195.50500645</v>
      </c>
      <c r="M117" s="47">
        <v>314.53008865000004</v>
      </c>
      <c r="N117" s="42" t="s">
        <v>43</v>
      </c>
      <c r="O117" s="2"/>
    </row>
    <row r="118" spans="1:15" ht="12.75">
      <c r="A118" s="42" t="s">
        <v>75</v>
      </c>
      <c r="B118" s="42" t="s">
        <v>36</v>
      </c>
      <c r="C118" s="46">
        <v>17.621359995</v>
      </c>
      <c r="D118" s="47">
        <v>7.205778024000001</v>
      </c>
      <c r="E118" s="48">
        <v>6.2190797495000005</v>
      </c>
      <c r="F118" s="46">
        <v>24.124497255</v>
      </c>
      <c r="G118" s="47">
        <v>17.386114645</v>
      </c>
      <c r="H118" s="48" t="s">
        <v>35</v>
      </c>
      <c r="I118" s="47">
        <v>18.33266734</v>
      </c>
      <c r="J118" s="47">
        <v>14.324330415</v>
      </c>
      <c r="K118" s="47">
        <v>8.3819410015</v>
      </c>
      <c r="L118" s="47">
        <v>22.21622297</v>
      </c>
      <c r="M118" s="47">
        <v>10.4243872465</v>
      </c>
      <c r="N118" s="42" t="s">
        <v>43</v>
      </c>
      <c r="O118" s="2"/>
    </row>
    <row r="119" spans="1:15" ht="12.75">
      <c r="A119" s="42" t="s">
        <v>76</v>
      </c>
      <c r="B119" s="42" t="s">
        <v>36</v>
      </c>
      <c r="C119" s="46" t="s">
        <v>35</v>
      </c>
      <c r="D119" s="47" t="s">
        <v>35</v>
      </c>
      <c r="E119" s="48" t="s">
        <v>35</v>
      </c>
      <c r="F119" s="46" t="s">
        <v>35</v>
      </c>
      <c r="G119" s="47" t="s">
        <v>35</v>
      </c>
      <c r="H119" s="48" t="s">
        <v>35</v>
      </c>
      <c r="I119" s="47" t="s">
        <v>35</v>
      </c>
      <c r="J119" s="47" t="s">
        <v>35</v>
      </c>
      <c r="K119" s="47" t="s">
        <v>35</v>
      </c>
      <c r="L119" s="47" t="s">
        <v>35</v>
      </c>
      <c r="M119" s="47" t="s">
        <v>35</v>
      </c>
      <c r="N119" s="42" t="s">
        <v>71</v>
      </c>
      <c r="O119" s="2"/>
    </row>
    <row r="120" spans="1:15" ht="12.75">
      <c r="A120" s="42" t="s">
        <v>77</v>
      </c>
      <c r="B120" s="42" t="s">
        <v>36</v>
      </c>
      <c r="C120" s="46" t="s">
        <v>35</v>
      </c>
      <c r="D120" s="47" t="s">
        <v>35</v>
      </c>
      <c r="E120" s="48" t="s">
        <v>35</v>
      </c>
      <c r="F120" s="46" t="s">
        <v>35</v>
      </c>
      <c r="G120" s="47" t="s">
        <v>35</v>
      </c>
      <c r="H120" s="48">
        <v>6.7114635975</v>
      </c>
      <c r="I120" s="47" t="s">
        <v>35</v>
      </c>
      <c r="J120" s="47" t="s">
        <v>35</v>
      </c>
      <c r="K120" s="47" t="s">
        <v>35</v>
      </c>
      <c r="L120" s="47" t="s">
        <v>35</v>
      </c>
      <c r="M120" s="47" t="s">
        <v>35</v>
      </c>
      <c r="N120" s="42" t="s">
        <v>43</v>
      </c>
      <c r="O120" s="2"/>
    </row>
    <row r="121" spans="1:15" ht="12.75">
      <c r="A121" s="43" t="s">
        <v>78</v>
      </c>
      <c r="B121" s="43" t="s">
        <v>36</v>
      </c>
      <c r="C121" s="52">
        <v>39.20471087</v>
      </c>
      <c r="D121" s="53">
        <v>29.039446415</v>
      </c>
      <c r="E121" s="54">
        <v>28.067713039999997</v>
      </c>
      <c r="F121" s="52">
        <v>25.318947925</v>
      </c>
      <c r="G121" s="53">
        <v>13.292509695</v>
      </c>
      <c r="H121" s="54">
        <v>22.035523365</v>
      </c>
      <c r="I121" s="53">
        <v>32.497399305</v>
      </c>
      <c r="J121" s="53">
        <v>28.97475198</v>
      </c>
      <c r="K121" s="53">
        <v>32.195567545</v>
      </c>
      <c r="L121" s="53">
        <v>38.17903238</v>
      </c>
      <c r="M121" s="53">
        <v>28.804887980000004</v>
      </c>
      <c r="N121" s="43" t="s">
        <v>48</v>
      </c>
      <c r="O121" s="2"/>
    </row>
    <row r="123" ht="12.75">
      <c r="A123" s="68" t="s">
        <v>25</v>
      </c>
    </row>
    <row r="124" spans="1:9" ht="12.75">
      <c r="A124" s="45"/>
      <c r="B124" s="40"/>
      <c r="C124" s="122" t="s">
        <v>119</v>
      </c>
      <c r="D124" s="76" t="s">
        <v>120</v>
      </c>
      <c r="E124" s="76" t="s">
        <v>121</v>
      </c>
      <c r="F124" s="76" t="s">
        <v>122</v>
      </c>
      <c r="G124" s="76" t="s">
        <v>123</v>
      </c>
      <c r="H124" s="77" t="s">
        <v>124</v>
      </c>
      <c r="I124" s="77" t="s">
        <v>33</v>
      </c>
    </row>
    <row r="125" spans="1:9" ht="12.75">
      <c r="A125" s="72" t="s">
        <v>34</v>
      </c>
      <c r="B125" s="55" t="s">
        <v>36</v>
      </c>
      <c r="C125" s="130" t="s">
        <v>35</v>
      </c>
      <c r="D125" s="55" t="s">
        <v>35</v>
      </c>
      <c r="E125" s="55" t="s">
        <v>35</v>
      </c>
      <c r="F125" s="55" t="s">
        <v>35</v>
      </c>
      <c r="G125" s="55" t="s">
        <v>35</v>
      </c>
      <c r="H125" s="65" t="s">
        <v>35</v>
      </c>
      <c r="I125" s="65" t="s">
        <v>52</v>
      </c>
    </row>
    <row r="126" spans="1:9" ht="12.75">
      <c r="A126" s="42" t="s">
        <v>38</v>
      </c>
      <c r="B126" s="55" t="s">
        <v>36</v>
      </c>
      <c r="C126" s="46">
        <v>451.805256</v>
      </c>
      <c r="D126" s="47">
        <v>735.5560249</v>
      </c>
      <c r="E126" s="47">
        <v>425.45992335</v>
      </c>
      <c r="F126" s="47">
        <v>520.42209915</v>
      </c>
      <c r="G126" s="47">
        <v>498.1577893</v>
      </c>
      <c r="H126" s="48">
        <v>693.3922666999999</v>
      </c>
      <c r="I126" s="65" t="s">
        <v>41</v>
      </c>
    </row>
    <row r="127" spans="1:9" ht="12.75">
      <c r="A127" s="42" t="s">
        <v>40</v>
      </c>
      <c r="B127" s="55" t="s">
        <v>36</v>
      </c>
      <c r="C127" s="46" t="s">
        <v>35</v>
      </c>
      <c r="D127" s="47" t="s">
        <v>35</v>
      </c>
      <c r="E127" s="47" t="s">
        <v>35</v>
      </c>
      <c r="F127" s="47" t="s">
        <v>35</v>
      </c>
      <c r="G127" s="47" t="s">
        <v>35</v>
      </c>
      <c r="H127" s="48" t="s">
        <v>35</v>
      </c>
      <c r="I127" s="65" t="s">
        <v>71</v>
      </c>
    </row>
    <row r="128" spans="1:9" ht="12.75">
      <c r="A128" s="42" t="s">
        <v>42</v>
      </c>
      <c r="B128" s="55" t="s">
        <v>36</v>
      </c>
      <c r="C128" s="46">
        <v>5.2715162945</v>
      </c>
      <c r="D128" s="47">
        <v>7.290377545</v>
      </c>
      <c r="E128" s="47">
        <v>22.58005463</v>
      </c>
      <c r="F128" s="47">
        <v>3.4974334555</v>
      </c>
      <c r="G128" s="47">
        <v>4.792228806000001</v>
      </c>
      <c r="H128" s="48">
        <v>4.8273628775</v>
      </c>
      <c r="I128" s="65" t="s">
        <v>43</v>
      </c>
    </row>
    <row r="129" spans="1:9" ht="12.75">
      <c r="A129" s="42" t="s">
        <v>44</v>
      </c>
      <c r="B129" s="55" t="s">
        <v>36</v>
      </c>
      <c r="C129" s="46" t="s">
        <v>35</v>
      </c>
      <c r="D129" s="47" t="s">
        <v>35</v>
      </c>
      <c r="E129" s="47" t="s">
        <v>35</v>
      </c>
      <c r="F129" s="47" t="s">
        <v>35</v>
      </c>
      <c r="G129" s="47" t="s">
        <v>35</v>
      </c>
      <c r="H129" s="48" t="s">
        <v>35</v>
      </c>
      <c r="I129" s="65" t="s">
        <v>45</v>
      </c>
    </row>
    <row r="130" spans="1:9" ht="12.75">
      <c r="A130" s="42" t="s">
        <v>46</v>
      </c>
      <c r="B130" s="55" t="s">
        <v>36</v>
      </c>
      <c r="C130" s="49">
        <v>224290.44435</v>
      </c>
      <c r="D130" s="50">
        <v>229846.38890000002</v>
      </c>
      <c r="E130" s="50">
        <v>225965.24105</v>
      </c>
      <c r="F130" s="50">
        <v>204214.53865</v>
      </c>
      <c r="G130" s="50">
        <v>224741.2135</v>
      </c>
      <c r="H130" s="51">
        <v>227663.71714999998</v>
      </c>
      <c r="I130" s="65"/>
    </row>
    <row r="131" spans="1:9" ht="12.75">
      <c r="A131" s="42" t="s">
        <v>47</v>
      </c>
      <c r="B131" s="55" t="s">
        <v>36</v>
      </c>
      <c r="C131" s="46" t="s">
        <v>35</v>
      </c>
      <c r="D131" s="47" t="s">
        <v>35</v>
      </c>
      <c r="E131" s="47" t="s">
        <v>35</v>
      </c>
      <c r="F131" s="47" t="s">
        <v>35</v>
      </c>
      <c r="G131" s="47" t="s">
        <v>35</v>
      </c>
      <c r="H131" s="48" t="s">
        <v>35</v>
      </c>
      <c r="I131" s="65" t="s">
        <v>43</v>
      </c>
    </row>
    <row r="132" spans="1:9" ht="12.75">
      <c r="A132" s="42" t="s">
        <v>51</v>
      </c>
      <c r="B132" s="55" t="s">
        <v>36</v>
      </c>
      <c r="C132" s="46" t="s">
        <v>35</v>
      </c>
      <c r="D132" s="47" t="s">
        <v>35</v>
      </c>
      <c r="E132" s="47" t="s">
        <v>35</v>
      </c>
      <c r="F132" s="47" t="s">
        <v>35</v>
      </c>
      <c r="G132" s="47" t="s">
        <v>35</v>
      </c>
      <c r="H132" s="48" t="s">
        <v>35</v>
      </c>
      <c r="I132" s="65" t="s">
        <v>52</v>
      </c>
    </row>
    <row r="133" spans="1:9" ht="12.75">
      <c r="A133" s="42" t="s">
        <v>53</v>
      </c>
      <c r="B133" s="55" t="s">
        <v>36</v>
      </c>
      <c r="C133" s="46" t="s">
        <v>35</v>
      </c>
      <c r="D133" s="47">
        <v>3.739706851</v>
      </c>
      <c r="E133" s="47" t="s">
        <v>35</v>
      </c>
      <c r="F133" s="47">
        <v>9.5665384825</v>
      </c>
      <c r="G133" s="47">
        <v>28.349098785</v>
      </c>
      <c r="H133" s="48" t="s">
        <v>35</v>
      </c>
      <c r="I133" s="65" t="s">
        <v>52</v>
      </c>
    </row>
    <row r="134" spans="1:9" ht="12.75">
      <c r="A134" s="42" t="s">
        <v>54</v>
      </c>
      <c r="B134" s="55" t="s">
        <v>36</v>
      </c>
      <c r="C134" s="46" t="s">
        <v>35</v>
      </c>
      <c r="D134" s="47" t="s">
        <v>35</v>
      </c>
      <c r="E134" s="47">
        <v>6.2383490765000005</v>
      </c>
      <c r="F134" s="47">
        <v>4.950186926000001</v>
      </c>
      <c r="G134" s="47">
        <v>9.158667610999998</v>
      </c>
      <c r="H134" s="48" t="s">
        <v>35</v>
      </c>
      <c r="I134" s="65" t="s">
        <v>55</v>
      </c>
    </row>
    <row r="135" spans="1:9" ht="12.75">
      <c r="A135" s="42" t="s">
        <v>56</v>
      </c>
      <c r="B135" s="55" t="s">
        <v>36</v>
      </c>
      <c r="C135" s="46">
        <v>332.624904</v>
      </c>
      <c r="D135" s="47">
        <v>1005.2304566</v>
      </c>
      <c r="E135" s="47">
        <v>459.97506855</v>
      </c>
      <c r="F135" s="47">
        <v>1147.807602</v>
      </c>
      <c r="G135" s="47">
        <v>708.25668975</v>
      </c>
      <c r="H135" s="48">
        <v>1150.6465235</v>
      </c>
      <c r="I135" s="65" t="s">
        <v>52</v>
      </c>
    </row>
    <row r="136" spans="1:9" ht="12.75">
      <c r="A136" s="42" t="s">
        <v>57</v>
      </c>
      <c r="B136" s="55" t="s">
        <v>36</v>
      </c>
      <c r="C136" s="46">
        <v>78.745002915</v>
      </c>
      <c r="D136" s="47">
        <v>151.70749715</v>
      </c>
      <c r="E136" s="47">
        <v>94.603779175</v>
      </c>
      <c r="F136" s="47">
        <v>159.27450745</v>
      </c>
      <c r="G136" s="47">
        <v>267.74538955</v>
      </c>
      <c r="H136" s="48">
        <v>210.83514960000002</v>
      </c>
      <c r="I136" s="65" t="s">
        <v>58</v>
      </c>
    </row>
    <row r="137" spans="1:9" ht="12.75">
      <c r="A137" s="42" t="s">
        <v>61</v>
      </c>
      <c r="B137" s="55" t="s">
        <v>36</v>
      </c>
      <c r="C137" s="49">
        <v>1314.205378</v>
      </c>
      <c r="D137" s="50">
        <v>473.74710855</v>
      </c>
      <c r="E137" s="50">
        <v>2397.6360569999997</v>
      </c>
      <c r="F137" s="50">
        <v>588.141654</v>
      </c>
      <c r="G137" s="50">
        <v>663.83297895</v>
      </c>
      <c r="H137" s="51">
        <v>1515.714433</v>
      </c>
      <c r="I137" s="65" t="s">
        <v>48</v>
      </c>
    </row>
    <row r="138" spans="1:9" ht="12.75">
      <c r="A138" s="42" t="s">
        <v>62</v>
      </c>
      <c r="B138" s="55" t="s">
        <v>36</v>
      </c>
      <c r="C138" s="46">
        <v>4.7474379015</v>
      </c>
      <c r="D138" s="47">
        <v>41.62370278</v>
      </c>
      <c r="E138" s="47">
        <v>9.0396102295</v>
      </c>
      <c r="F138" s="47">
        <v>33.37803573</v>
      </c>
      <c r="G138" s="47">
        <v>25.468029074999997</v>
      </c>
      <c r="H138" s="48" t="s">
        <v>35</v>
      </c>
      <c r="I138" s="65" t="s">
        <v>43</v>
      </c>
    </row>
    <row r="139" spans="1:9" ht="12.75">
      <c r="A139" s="42" t="s">
        <v>63</v>
      </c>
      <c r="B139" s="55" t="s">
        <v>36</v>
      </c>
      <c r="C139" s="46" t="s">
        <v>35</v>
      </c>
      <c r="D139" s="47" t="s">
        <v>35</v>
      </c>
      <c r="E139" s="47" t="s">
        <v>35</v>
      </c>
      <c r="F139" s="47" t="s">
        <v>35</v>
      </c>
      <c r="G139" s="47" t="s">
        <v>35</v>
      </c>
      <c r="H139" s="48" t="s">
        <v>35</v>
      </c>
      <c r="I139" s="65" t="s">
        <v>52</v>
      </c>
    </row>
    <row r="140" spans="1:9" ht="12.75">
      <c r="A140" s="42" t="s">
        <v>64</v>
      </c>
      <c r="B140" s="55" t="s">
        <v>36</v>
      </c>
      <c r="C140" s="46">
        <v>224.8134876</v>
      </c>
      <c r="D140" s="47">
        <v>157.62569779</v>
      </c>
      <c r="E140" s="47">
        <v>354.02037055</v>
      </c>
      <c r="F140" s="47">
        <v>160.7097839</v>
      </c>
      <c r="G140" s="47">
        <v>287.0439947</v>
      </c>
      <c r="H140" s="48">
        <v>395.44764795000003</v>
      </c>
      <c r="I140" s="65"/>
    </row>
    <row r="141" spans="1:9" ht="12.75">
      <c r="A141" s="42" t="s">
        <v>65</v>
      </c>
      <c r="B141" s="55" t="s">
        <v>36</v>
      </c>
      <c r="C141" s="46" t="s">
        <v>35</v>
      </c>
      <c r="D141" s="47" t="s">
        <v>35</v>
      </c>
      <c r="E141" s="47" t="s">
        <v>35</v>
      </c>
      <c r="F141" s="47" t="s">
        <v>35</v>
      </c>
      <c r="G141" s="47" t="s">
        <v>35</v>
      </c>
      <c r="H141" s="48" t="s">
        <v>35</v>
      </c>
      <c r="I141" s="65" t="s">
        <v>55</v>
      </c>
    </row>
    <row r="142" spans="1:9" ht="12.75">
      <c r="A142" s="42" t="s">
        <v>66</v>
      </c>
      <c r="B142" s="55" t="s">
        <v>36</v>
      </c>
      <c r="C142" s="46">
        <v>3.8853217715</v>
      </c>
      <c r="D142" s="47">
        <v>20.892241745</v>
      </c>
      <c r="E142" s="47">
        <v>46.780819995</v>
      </c>
      <c r="F142" s="47">
        <v>24.936344255</v>
      </c>
      <c r="G142" s="47">
        <v>131.0938372</v>
      </c>
      <c r="H142" s="48">
        <v>30.525408225</v>
      </c>
      <c r="I142" s="65" t="s">
        <v>37</v>
      </c>
    </row>
    <row r="143" spans="1:9" ht="12.75">
      <c r="A143" s="42" t="s">
        <v>68</v>
      </c>
      <c r="B143" s="55" t="s">
        <v>36</v>
      </c>
      <c r="C143" s="46" t="s">
        <v>35</v>
      </c>
      <c r="D143" s="47" t="s">
        <v>35</v>
      </c>
      <c r="E143" s="47" t="s">
        <v>35</v>
      </c>
      <c r="F143" s="47" t="s">
        <v>35</v>
      </c>
      <c r="G143" s="47" t="s">
        <v>35</v>
      </c>
      <c r="H143" s="48" t="s">
        <v>35</v>
      </c>
      <c r="I143" s="65" t="s">
        <v>52</v>
      </c>
    </row>
    <row r="144" spans="1:9" ht="12.75">
      <c r="A144" s="42" t="s">
        <v>69</v>
      </c>
      <c r="B144" s="55" t="s">
        <v>36</v>
      </c>
      <c r="C144" s="49">
        <v>179448.57605</v>
      </c>
      <c r="D144" s="50">
        <v>179466.97595</v>
      </c>
      <c r="E144" s="50">
        <v>175610.6214</v>
      </c>
      <c r="F144" s="50">
        <v>164221.85424999997</v>
      </c>
      <c r="G144" s="50">
        <v>179545.6711</v>
      </c>
      <c r="H144" s="51">
        <v>177817.31345000002</v>
      </c>
      <c r="I144" s="65"/>
    </row>
    <row r="145" spans="1:9" ht="12.75">
      <c r="A145" s="42" t="s">
        <v>70</v>
      </c>
      <c r="B145" s="55" t="s">
        <v>36</v>
      </c>
      <c r="C145" s="46" t="s">
        <v>35</v>
      </c>
      <c r="D145" s="47" t="s">
        <v>35</v>
      </c>
      <c r="E145" s="47" t="s">
        <v>35</v>
      </c>
      <c r="F145" s="47" t="s">
        <v>35</v>
      </c>
      <c r="G145" s="47" t="s">
        <v>35</v>
      </c>
      <c r="H145" s="48" t="s">
        <v>35</v>
      </c>
      <c r="I145" s="65" t="s">
        <v>71</v>
      </c>
    </row>
    <row r="146" spans="1:9" ht="12.75">
      <c r="A146" s="42" t="s">
        <v>72</v>
      </c>
      <c r="B146" s="55" t="s">
        <v>36</v>
      </c>
      <c r="C146" s="46" t="s">
        <v>35</v>
      </c>
      <c r="D146" s="47" t="s">
        <v>35</v>
      </c>
      <c r="E146" s="47" t="s">
        <v>35</v>
      </c>
      <c r="F146" s="47" t="s">
        <v>35</v>
      </c>
      <c r="G146" s="47" t="s">
        <v>35</v>
      </c>
      <c r="H146" s="48" t="s">
        <v>35</v>
      </c>
      <c r="I146" s="65" t="s">
        <v>71</v>
      </c>
    </row>
    <row r="147" spans="1:9" ht="12.75">
      <c r="A147" s="42" t="s">
        <v>91</v>
      </c>
      <c r="B147" s="55" t="s">
        <v>36</v>
      </c>
      <c r="C147" s="46">
        <v>188.16181065</v>
      </c>
      <c r="D147" s="47">
        <v>210.6057778</v>
      </c>
      <c r="E147" s="47">
        <v>155.44684285</v>
      </c>
      <c r="F147" s="47">
        <v>131.52503865</v>
      </c>
      <c r="G147" s="47">
        <v>131.9424894</v>
      </c>
      <c r="H147" s="48">
        <v>528.12961585</v>
      </c>
      <c r="I147" s="65" t="s">
        <v>50</v>
      </c>
    </row>
    <row r="148" spans="1:9" ht="12.75">
      <c r="A148" s="42" t="s">
        <v>74</v>
      </c>
      <c r="B148" s="55" t="s">
        <v>36</v>
      </c>
      <c r="C148" s="46">
        <v>168.73616479999998</v>
      </c>
      <c r="D148" s="47">
        <v>187.39303999999998</v>
      </c>
      <c r="E148" s="47">
        <v>251.0433377</v>
      </c>
      <c r="F148" s="47">
        <v>252.82475534999998</v>
      </c>
      <c r="G148" s="47">
        <v>77.46666818</v>
      </c>
      <c r="H148" s="48">
        <v>99.32720637</v>
      </c>
      <c r="I148" s="65" t="s">
        <v>43</v>
      </c>
    </row>
    <row r="149" spans="1:9" ht="12.75">
      <c r="A149" s="42" t="s">
        <v>75</v>
      </c>
      <c r="B149" s="55" t="s">
        <v>36</v>
      </c>
      <c r="C149" s="46">
        <v>11.239982225</v>
      </c>
      <c r="D149" s="47">
        <v>20.560094185</v>
      </c>
      <c r="E149" s="47">
        <v>8.7155502745</v>
      </c>
      <c r="F149" s="47" t="s">
        <v>35</v>
      </c>
      <c r="G149" s="47">
        <v>7.8326124605</v>
      </c>
      <c r="H149" s="48">
        <v>27.983802305</v>
      </c>
      <c r="I149" s="65" t="s">
        <v>43</v>
      </c>
    </row>
    <row r="150" spans="1:9" ht="12.75">
      <c r="A150" s="42" t="s">
        <v>76</v>
      </c>
      <c r="B150" s="55" t="s">
        <v>36</v>
      </c>
      <c r="C150" s="46" t="s">
        <v>35</v>
      </c>
      <c r="D150" s="47" t="s">
        <v>35</v>
      </c>
      <c r="E150" s="47" t="s">
        <v>35</v>
      </c>
      <c r="F150" s="47" t="s">
        <v>35</v>
      </c>
      <c r="G150" s="47" t="s">
        <v>35</v>
      </c>
      <c r="H150" s="48" t="s">
        <v>35</v>
      </c>
      <c r="I150" s="65" t="s">
        <v>71</v>
      </c>
    </row>
    <row r="151" spans="1:9" ht="12.75">
      <c r="A151" s="42" t="s">
        <v>77</v>
      </c>
      <c r="B151" s="55" t="s">
        <v>36</v>
      </c>
      <c r="C151" s="46" t="s">
        <v>35</v>
      </c>
      <c r="D151" s="47">
        <v>3.4980184</v>
      </c>
      <c r="E151" s="47">
        <v>2.5535887365</v>
      </c>
      <c r="F151" s="47">
        <v>3.3298628355</v>
      </c>
      <c r="G151" s="47">
        <v>2.994133163</v>
      </c>
      <c r="H151" s="48">
        <v>6.28338506</v>
      </c>
      <c r="I151" s="65" t="s">
        <v>43</v>
      </c>
    </row>
    <row r="152" spans="1:9" ht="12.75">
      <c r="A152" s="43" t="s">
        <v>78</v>
      </c>
      <c r="B152" s="57" t="s">
        <v>36</v>
      </c>
      <c r="C152" s="52">
        <v>17.14207773</v>
      </c>
      <c r="D152" s="53">
        <v>15.60877018</v>
      </c>
      <c r="E152" s="53">
        <v>43.780247895</v>
      </c>
      <c r="F152" s="53">
        <v>30.245951055</v>
      </c>
      <c r="G152" s="53">
        <v>21.405047975</v>
      </c>
      <c r="H152" s="54">
        <v>22.389874825</v>
      </c>
      <c r="I152" s="66" t="s">
        <v>48</v>
      </c>
    </row>
  </sheetData>
  <hyperlinks>
    <hyperlink ref="A1" r:id="rId1" display="EPA Method 3051"/>
  </hyperlinks>
  <printOptions/>
  <pageMargins left="0.75" right="0.75" top="1" bottom="1" header="0.5" footer="0.5"/>
  <pageSetup horizontalDpi="1200" verticalDpi="12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8"/>
  <sheetViews>
    <sheetView workbookViewId="0" topLeftCell="A49">
      <selection activeCell="A1" sqref="A1"/>
    </sheetView>
  </sheetViews>
  <sheetFormatPr defaultColWidth="9.140625" defaultRowHeight="12.75"/>
  <cols>
    <col min="3" max="8" width="11.57421875" style="0" bestFit="1" customWidth="1"/>
    <col min="9" max="9" width="8.57421875" style="0" customWidth="1"/>
    <col min="10" max="10" width="9.57421875" style="0" customWidth="1"/>
    <col min="11" max="13" width="8.57421875" style="0" customWidth="1"/>
  </cols>
  <sheetData>
    <row r="1" spans="1:11" ht="18">
      <c r="A1" s="69" t="s">
        <v>79</v>
      </c>
      <c r="B1" s="70"/>
      <c r="C1" s="71"/>
      <c r="D1" s="12"/>
      <c r="E1" s="12"/>
      <c r="F1" s="12"/>
      <c r="G1" s="12"/>
      <c r="H1" s="12"/>
      <c r="I1" s="12"/>
      <c r="J1" s="12"/>
      <c r="K1" s="13"/>
    </row>
    <row r="2" spans="1:11" ht="12.75">
      <c r="A2" s="14"/>
      <c r="C2" s="12"/>
      <c r="D2" s="12" t="s">
        <v>133</v>
      </c>
      <c r="E2" s="12"/>
      <c r="F2" s="12"/>
      <c r="G2" s="12"/>
      <c r="H2" s="12"/>
      <c r="I2" s="12"/>
      <c r="J2" s="12"/>
      <c r="K2" s="13"/>
    </row>
    <row r="3" spans="1:15" ht="12.75">
      <c r="A3" s="80" t="s">
        <v>25</v>
      </c>
      <c r="B3" s="81"/>
      <c r="C3" s="82"/>
      <c r="D3" s="82"/>
      <c r="E3" s="82"/>
      <c r="F3" s="82"/>
      <c r="G3" s="82"/>
      <c r="H3" s="82"/>
      <c r="I3" s="82"/>
      <c r="J3" s="82"/>
      <c r="K3" s="83"/>
      <c r="L3" s="5"/>
      <c r="M3" s="5"/>
      <c r="N3" s="5"/>
      <c r="O3" s="5"/>
    </row>
    <row r="4" spans="1:15" ht="12.75">
      <c r="A4" s="78"/>
      <c r="B4" s="78"/>
      <c r="C4" s="79" t="s">
        <v>26</v>
      </c>
      <c r="D4" s="79" t="s">
        <v>27</v>
      </c>
      <c r="E4" s="79" t="s">
        <v>28</v>
      </c>
      <c r="F4" s="171" t="s">
        <v>29</v>
      </c>
      <c r="G4" s="171" t="s">
        <v>30</v>
      </c>
      <c r="H4" s="171" t="s">
        <v>31</v>
      </c>
      <c r="I4" s="171" t="s">
        <v>32</v>
      </c>
      <c r="J4" s="118" t="s">
        <v>33</v>
      </c>
      <c r="K4" s="78"/>
      <c r="L4" s="5"/>
      <c r="M4" s="5"/>
      <c r="N4" s="5"/>
      <c r="O4" s="5"/>
    </row>
    <row r="5" spans="1:15" ht="12.75">
      <c r="A5" s="84" t="s">
        <v>34</v>
      </c>
      <c r="B5" s="85" t="s">
        <v>36</v>
      </c>
      <c r="C5" s="86" t="s">
        <v>35</v>
      </c>
      <c r="D5" s="86" t="s">
        <v>35</v>
      </c>
      <c r="E5" s="86" t="s">
        <v>35</v>
      </c>
      <c r="F5" s="172" t="s">
        <v>35</v>
      </c>
      <c r="G5" s="172" t="s">
        <v>35</v>
      </c>
      <c r="H5" s="172" t="s">
        <v>35</v>
      </c>
      <c r="I5" s="172" t="s">
        <v>35</v>
      </c>
      <c r="J5" s="87" t="s">
        <v>37</v>
      </c>
      <c r="K5" s="84" t="s">
        <v>34</v>
      </c>
      <c r="L5" s="5"/>
      <c r="M5" s="5"/>
      <c r="N5" s="5"/>
      <c r="O5" s="5"/>
    </row>
    <row r="6" spans="1:15" ht="12.75">
      <c r="A6" s="84" t="s">
        <v>38</v>
      </c>
      <c r="B6" s="85" t="s">
        <v>36</v>
      </c>
      <c r="C6" s="88">
        <v>304.2188104</v>
      </c>
      <c r="D6" s="88">
        <v>266.7827712</v>
      </c>
      <c r="E6" s="88">
        <v>288.7988934</v>
      </c>
      <c r="F6" s="173">
        <v>568.9462242</v>
      </c>
      <c r="G6" s="173">
        <v>905.2407869</v>
      </c>
      <c r="H6" s="173">
        <v>4068.369567</v>
      </c>
      <c r="I6" s="173">
        <v>10006.01553</v>
      </c>
      <c r="J6" s="87" t="s">
        <v>39</v>
      </c>
      <c r="K6" s="84" t="s">
        <v>38</v>
      </c>
      <c r="L6" s="5"/>
      <c r="M6" s="5"/>
      <c r="N6" s="5"/>
      <c r="O6" s="5"/>
    </row>
    <row r="7" spans="1:15" ht="12.75">
      <c r="A7" s="84" t="s">
        <v>40</v>
      </c>
      <c r="B7" s="85" t="s">
        <v>36</v>
      </c>
      <c r="C7" s="86" t="s">
        <v>35</v>
      </c>
      <c r="D7" s="86" t="s">
        <v>35</v>
      </c>
      <c r="E7" s="86" t="s">
        <v>35</v>
      </c>
      <c r="F7" s="172" t="s">
        <v>35</v>
      </c>
      <c r="G7" s="172" t="s">
        <v>35</v>
      </c>
      <c r="H7" s="172" t="s">
        <v>35</v>
      </c>
      <c r="I7" s="172" t="s">
        <v>35</v>
      </c>
      <c r="J7" s="87" t="s">
        <v>41</v>
      </c>
      <c r="K7" s="84" t="s">
        <v>40</v>
      </c>
      <c r="L7" s="5"/>
      <c r="M7" s="5"/>
      <c r="N7" s="5"/>
      <c r="O7" s="5"/>
    </row>
    <row r="8" spans="1:15" ht="12.75">
      <c r="A8" s="84" t="s">
        <v>42</v>
      </c>
      <c r="B8" s="85" t="s">
        <v>36</v>
      </c>
      <c r="C8" s="86">
        <v>21.17527324</v>
      </c>
      <c r="D8" s="86">
        <v>45.16345154</v>
      </c>
      <c r="E8" s="86">
        <v>23.32755732</v>
      </c>
      <c r="F8" s="172">
        <v>19.91679455</v>
      </c>
      <c r="G8" s="172">
        <v>21.45942446</v>
      </c>
      <c r="H8" s="172">
        <v>71.04374407</v>
      </c>
      <c r="I8" s="173">
        <v>104.9919641</v>
      </c>
      <c r="J8" s="87" t="s">
        <v>43</v>
      </c>
      <c r="K8" s="84" t="s">
        <v>42</v>
      </c>
      <c r="L8" s="5"/>
      <c r="M8" s="5"/>
      <c r="N8" s="5"/>
      <c r="O8" s="5"/>
    </row>
    <row r="9" spans="1:15" ht="12.75">
      <c r="A9" s="84" t="s">
        <v>44</v>
      </c>
      <c r="B9" s="85" t="s">
        <v>36</v>
      </c>
      <c r="C9" s="86" t="s">
        <v>35</v>
      </c>
      <c r="D9" s="86" t="s">
        <v>35</v>
      </c>
      <c r="E9" s="86" t="s">
        <v>35</v>
      </c>
      <c r="F9" s="172" t="s">
        <v>35</v>
      </c>
      <c r="G9" s="172" t="s">
        <v>35</v>
      </c>
      <c r="H9" s="172" t="s">
        <v>35</v>
      </c>
      <c r="I9" s="174">
        <v>0.2368750791</v>
      </c>
      <c r="J9" s="87" t="s">
        <v>45</v>
      </c>
      <c r="K9" s="84" t="s">
        <v>44</v>
      </c>
      <c r="L9" s="5"/>
      <c r="M9" s="5"/>
      <c r="N9" s="5"/>
      <c r="O9" s="5"/>
    </row>
    <row r="10" spans="1:15" ht="12.75">
      <c r="A10" s="89" t="s">
        <v>46</v>
      </c>
      <c r="B10" s="85" t="s">
        <v>36</v>
      </c>
      <c r="C10" s="88">
        <v>211038.418</v>
      </c>
      <c r="D10" s="88">
        <v>212140.8385</v>
      </c>
      <c r="E10" s="88">
        <v>218402.6852</v>
      </c>
      <c r="F10" s="173">
        <v>213487.4399</v>
      </c>
      <c r="G10" s="173">
        <v>212627.996</v>
      </c>
      <c r="H10" s="173">
        <v>196566.1781</v>
      </c>
      <c r="I10" s="173">
        <v>180500.2231</v>
      </c>
      <c r="J10" s="87"/>
      <c r="K10" s="89" t="s">
        <v>46</v>
      </c>
      <c r="L10" s="5"/>
      <c r="M10" s="5"/>
      <c r="N10" s="5"/>
      <c r="O10" s="5"/>
    </row>
    <row r="11" spans="1:15" ht="12.75">
      <c r="A11" s="84" t="s">
        <v>47</v>
      </c>
      <c r="B11" s="85" t="s">
        <v>36</v>
      </c>
      <c r="C11" s="86" t="s">
        <v>35</v>
      </c>
      <c r="D11" s="86" t="s">
        <v>35</v>
      </c>
      <c r="E11" s="86" t="s">
        <v>35</v>
      </c>
      <c r="F11" s="172" t="s">
        <v>35</v>
      </c>
      <c r="G11" s="172" t="s">
        <v>35</v>
      </c>
      <c r="H11" s="172" t="s">
        <v>35</v>
      </c>
      <c r="I11" s="172" t="s">
        <v>35</v>
      </c>
      <c r="J11" s="87" t="s">
        <v>48</v>
      </c>
      <c r="K11" s="84" t="s">
        <v>47</v>
      </c>
      <c r="L11" s="5"/>
      <c r="M11" s="5"/>
      <c r="N11" s="5"/>
      <c r="O11" s="5"/>
    </row>
    <row r="12" spans="1:15" ht="12.75">
      <c r="A12" s="84" t="s">
        <v>49</v>
      </c>
      <c r="B12" s="85" t="s">
        <v>36</v>
      </c>
      <c r="C12" s="86" t="s">
        <v>35</v>
      </c>
      <c r="D12" s="86" t="s">
        <v>35</v>
      </c>
      <c r="E12" s="86" t="s">
        <v>35</v>
      </c>
      <c r="F12" s="172" t="s">
        <v>35</v>
      </c>
      <c r="G12" s="172" t="s">
        <v>35</v>
      </c>
      <c r="H12" s="172" t="s">
        <v>35</v>
      </c>
      <c r="I12" s="172" t="s">
        <v>35</v>
      </c>
      <c r="J12" s="87" t="s">
        <v>50</v>
      </c>
      <c r="K12" s="84" t="s">
        <v>49</v>
      </c>
      <c r="L12" s="5"/>
      <c r="M12" s="5"/>
      <c r="N12" s="5"/>
      <c r="O12" s="5"/>
    </row>
    <row r="13" spans="1:15" ht="12.75">
      <c r="A13" s="84" t="s">
        <v>51</v>
      </c>
      <c r="B13" s="85" t="s">
        <v>36</v>
      </c>
      <c r="C13" s="86" t="s">
        <v>35</v>
      </c>
      <c r="D13" s="86" t="s">
        <v>35</v>
      </c>
      <c r="E13" s="86" t="s">
        <v>35</v>
      </c>
      <c r="F13" s="172" t="s">
        <v>35</v>
      </c>
      <c r="G13" s="172" t="s">
        <v>35</v>
      </c>
      <c r="H13" s="172" t="s">
        <v>35</v>
      </c>
      <c r="I13" s="172" t="s">
        <v>35</v>
      </c>
      <c r="J13" s="87" t="s">
        <v>52</v>
      </c>
      <c r="K13" s="84" t="s">
        <v>51</v>
      </c>
      <c r="L13" s="5"/>
      <c r="M13" s="5"/>
      <c r="N13" s="5"/>
      <c r="O13" s="5"/>
    </row>
    <row r="14" spans="1:15" ht="12.75">
      <c r="A14" s="84" t="s">
        <v>53</v>
      </c>
      <c r="B14" s="85" t="s">
        <v>36</v>
      </c>
      <c r="C14" s="86">
        <v>15.02820544</v>
      </c>
      <c r="D14" s="86">
        <v>16.01170346</v>
      </c>
      <c r="E14" s="86">
        <v>12.7412607</v>
      </c>
      <c r="F14" s="172">
        <v>11.79930351</v>
      </c>
      <c r="G14" s="172">
        <v>8.739701367</v>
      </c>
      <c r="H14" s="172">
        <v>30.54976777</v>
      </c>
      <c r="I14" s="172">
        <v>18.53086805</v>
      </c>
      <c r="J14" s="87" t="s">
        <v>52</v>
      </c>
      <c r="K14" s="84" t="s">
        <v>53</v>
      </c>
      <c r="L14" s="5"/>
      <c r="M14" s="5"/>
      <c r="N14" s="5"/>
      <c r="O14" s="5"/>
    </row>
    <row r="15" spans="1:15" ht="12.75">
      <c r="A15" s="84" t="s">
        <v>54</v>
      </c>
      <c r="B15" s="85" t="s">
        <v>36</v>
      </c>
      <c r="C15" s="86">
        <v>5.974520924</v>
      </c>
      <c r="D15" s="86">
        <v>8.085341767</v>
      </c>
      <c r="E15" s="86">
        <v>9.701085569</v>
      </c>
      <c r="F15" s="172">
        <v>29.80587035</v>
      </c>
      <c r="G15" s="172" t="s">
        <v>35</v>
      </c>
      <c r="H15" s="172">
        <v>27.03565404</v>
      </c>
      <c r="I15" s="172">
        <v>9.892252151</v>
      </c>
      <c r="J15" s="87" t="s">
        <v>55</v>
      </c>
      <c r="K15" s="84" t="s">
        <v>54</v>
      </c>
      <c r="L15" s="5"/>
      <c r="M15" s="5"/>
      <c r="N15" s="5"/>
      <c r="O15" s="5"/>
    </row>
    <row r="16" spans="1:15" ht="12.75">
      <c r="A16" s="84" t="s">
        <v>56</v>
      </c>
      <c r="B16" s="85" t="s">
        <v>36</v>
      </c>
      <c r="C16" s="88">
        <v>333.5568762</v>
      </c>
      <c r="D16" s="88">
        <v>333.3671635</v>
      </c>
      <c r="E16" s="88">
        <v>194.0831402</v>
      </c>
      <c r="F16" s="173">
        <v>383.8133844</v>
      </c>
      <c r="G16" s="173">
        <v>482.6382462</v>
      </c>
      <c r="H16" s="173">
        <v>2964.134065</v>
      </c>
      <c r="I16" s="173">
        <v>7373.57827</v>
      </c>
      <c r="J16" s="87" t="s">
        <v>52</v>
      </c>
      <c r="K16" s="84" t="s">
        <v>56</v>
      </c>
      <c r="L16" s="5"/>
      <c r="M16" s="5"/>
      <c r="N16" s="5"/>
      <c r="O16" s="5"/>
    </row>
    <row r="17" spans="1:15" ht="12.75">
      <c r="A17" s="84" t="s">
        <v>57</v>
      </c>
      <c r="B17" s="85" t="s">
        <v>36</v>
      </c>
      <c r="C17" s="86" t="s">
        <v>35</v>
      </c>
      <c r="D17" s="86" t="s">
        <v>35</v>
      </c>
      <c r="E17" s="86" t="s">
        <v>35</v>
      </c>
      <c r="F17" s="172">
        <v>76.0127696</v>
      </c>
      <c r="G17" s="173">
        <v>339.8136028</v>
      </c>
      <c r="H17" s="173">
        <v>2855.283732</v>
      </c>
      <c r="I17" s="173">
        <v>4352.491741</v>
      </c>
      <c r="J17" s="87" t="s">
        <v>58</v>
      </c>
      <c r="K17" s="84" t="s">
        <v>57</v>
      </c>
      <c r="L17" s="5"/>
      <c r="M17" s="5"/>
      <c r="N17" s="5"/>
      <c r="O17" s="5"/>
    </row>
    <row r="18" spans="1:15" ht="12.75">
      <c r="A18" s="84" t="s">
        <v>59</v>
      </c>
      <c r="B18" s="85" t="s">
        <v>36</v>
      </c>
      <c r="C18" s="86" t="s">
        <v>35</v>
      </c>
      <c r="D18" s="86" t="s">
        <v>35</v>
      </c>
      <c r="E18" s="86" t="s">
        <v>35</v>
      </c>
      <c r="F18" s="172" t="s">
        <v>35</v>
      </c>
      <c r="G18" s="172">
        <v>13.07727792</v>
      </c>
      <c r="H18" s="172">
        <v>11.07580686</v>
      </c>
      <c r="I18" s="172" t="s">
        <v>35</v>
      </c>
      <c r="J18" s="87" t="s">
        <v>60</v>
      </c>
      <c r="K18" s="84" t="s">
        <v>59</v>
      </c>
      <c r="L18" s="5"/>
      <c r="M18" s="5"/>
      <c r="N18" s="5"/>
      <c r="O18" s="5"/>
    </row>
    <row r="19" spans="1:15" ht="12.75">
      <c r="A19" s="84" t="s">
        <v>61</v>
      </c>
      <c r="B19" s="85" t="s">
        <v>36</v>
      </c>
      <c r="C19" s="88">
        <v>122.1890513</v>
      </c>
      <c r="D19" s="88">
        <v>115.2854352</v>
      </c>
      <c r="E19" s="86">
        <v>15.38948691</v>
      </c>
      <c r="F19" s="173">
        <v>997.6018203</v>
      </c>
      <c r="G19" s="173">
        <v>10327.51161</v>
      </c>
      <c r="H19" s="173">
        <v>31356.27841</v>
      </c>
      <c r="I19" s="173">
        <v>9682.729358</v>
      </c>
      <c r="J19" s="87" t="s">
        <v>48</v>
      </c>
      <c r="K19" s="84" t="s">
        <v>61</v>
      </c>
      <c r="L19" s="5"/>
      <c r="M19" s="5"/>
      <c r="N19" s="5"/>
      <c r="O19" s="5"/>
    </row>
    <row r="20" spans="1:15" ht="12.75">
      <c r="A20" s="84" t="s">
        <v>62</v>
      </c>
      <c r="B20" s="85" t="s">
        <v>36</v>
      </c>
      <c r="C20" s="86">
        <v>2.761170688</v>
      </c>
      <c r="D20" s="86">
        <v>2.338909356</v>
      </c>
      <c r="E20" s="86">
        <v>2.13312012</v>
      </c>
      <c r="F20" s="172">
        <v>16.61566853</v>
      </c>
      <c r="G20" s="172">
        <v>9.939484361</v>
      </c>
      <c r="H20" s="172">
        <v>63.18065366</v>
      </c>
      <c r="I20" s="172">
        <v>171.5575729</v>
      </c>
      <c r="J20" s="87" t="s">
        <v>43</v>
      </c>
      <c r="K20" s="84" t="s">
        <v>62</v>
      </c>
      <c r="L20" s="5"/>
      <c r="M20" s="5"/>
      <c r="N20" s="5"/>
      <c r="O20" s="5"/>
    </row>
    <row r="21" spans="1:15" ht="12.75">
      <c r="A21" s="84" t="s">
        <v>63</v>
      </c>
      <c r="B21" s="85" t="s">
        <v>36</v>
      </c>
      <c r="C21" s="86" t="s">
        <v>35</v>
      </c>
      <c r="D21" s="86" t="s">
        <v>35</v>
      </c>
      <c r="E21" s="86" t="s">
        <v>35</v>
      </c>
      <c r="F21" s="172" t="s">
        <v>35</v>
      </c>
      <c r="G21" s="172" t="s">
        <v>35</v>
      </c>
      <c r="H21" s="172" t="s">
        <v>35</v>
      </c>
      <c r="I21" s="172" t="s">
        <v>35</v>
      </c>
      <c r="J21" s="87" t="s">
        <v>52</v>
      </c>
      <c r="K21" s="84" t="s">
        <v>63</v>
      </c>
      <c r="L21" s="5"/>
      <c r="M21" s="5"/>
      <c r="N21" s="5"/>
      <c r="O21" s="5"/>
    </row>
    <row r="22" spans="1:15" ht="12.75">
      <c r="A22" s="89" t="s">
        <v>64</v>
      </c>
      <c r="B22" s="85" t="s">
        <v>36</v>
      </c>
      <c r="C22" s="88">
        <v>231.0197309</v>
      </c>
      <c r="D22" s="88">
        <v>333.9763041</v>
      </c>
      <c r="E22" s="88">
        <v>281.2765677</v>
      </c>
      <c r="F22" s="173">
        <v>441.6266178</v>
      </c>
      <c r="G22" s="173">
        <v>354.9631777</v>
      </c>
      <c r="H22" s="173">
        <v>399.0600273</v>
      </c>
      <c r="I22" s="173">
        <v>762.1008571</v>
      </c>
      <c r="J22" s="90"/>
      <c r="K22" s="89" t="s">
        <v>64</v>
      </c>
      <c r="L22" s="5"/>
      <c r="M22" s="5"/>
      <c r="N22" s="5"/>
      <c r="O22" s="5"/>
    </row>
    <row r="23" spans="1:15" ht="12.75">
      <c r="A23" s="84" t="s">
        <v>65</v>
      </c>
      <c r="B23" s="85" t="s">
        <v>36</v>
      </c>
      <c r="C23" s="86" t="s">
        <v>35</v>
      </c>
      <c r="D23" s="86" t="s">
        <v>35</v>
      </c>
      <c r="E23" s="86">
        <v>4.547353644</v>
      </c>
      <c r="F23" s="172">
        <v>10.58076469</v>
      </c>
      <c r="G23" s="172" t="s">
        <v>35</v>
      </c>
      <c r="H23" s="172">
        <v>11.90102166</v>
      </c>
      <c r="I23" s="172">
        <v>6.540926415</v>
      </c>
      <c r="J23" s="87" t="s">
        <v>55</v>
      </c>
      <c r="K23" s="84" t="s">
        <v>65</v>
      </c>
      <c r="L23" s="5"/>
      <c r="M23" s="5"/>
      <c r="N23" s="5"/>
      <c r="O23" s="5"/>
    </row>
    <row r="24" spans="1:15" ht="12.75">
      <c r="A24" s="84" t="s">
        <v>66</v>
      </c>
      <c r="B24" s="85" t="s">
        <v>36</v>
      </c>
      <c r="C24" s="88">
        <v>452.2387469</v>
      </c>
      <c r="D24" s="88">
        <v>457.7128551</v>
      </c>
      <c r="E24" s="88">
        <v>416.6937596</v>
      </c>
      <c r="F24" s="173">
        <v>383.0603642</v>
      </c>
      <c r="G24" s="173">
        <v>350.5701925</v>
      </c>
      <c r="H24" s="173">
        <v>417.8499777</v>
      </c>
      <c r="I24" s="173">
        <v>459.8035007</v>
      </c>
      <c r="J24" s="87" t="s">
        <v>67</v>
      </c>
      <c r="K24" s="84" t="s">
        <v>66</v>
      </c>
      <c r="L24" s="5"/>
      <c r="M24" s="5"/>
      <c r="N24" s="5"/>
      <c r="O24" s="5"/>
    </row>
    <row r="25" spans="1:15" ht="12.75">
      <c r="A25" s="84" t="s">
        <v>68</v>
      </c>
      <c r="B25" s="85" t="s">
        <v>36</v>
      </c>
      <c r="C25" s="86" t="s">
        <v>35</v>
      </c>
      <c r="D25" s="86" t="s">
        <v>35</v>
      </c>
      <c r="E25" s="86" t="s">
        <v>35</v>
      </c>
      <c r="F25" s="172" t="s">
        <v>35</v>
      </c>
      <c r="G25" s="172" t="s">
        <v>35</v>
      </c>
      <c r="H25" s="172" t="s">
        <v>35</v>
      </c>
      <c r="I25" s="172" t="s">
        <v>35</v>
      </c>
      <c r="J25" s="87" t="s">
        <v>37</v>
      </c>
      <c r="K25" s="84" t="s">
        <v>68</v>
      </c>
      <c r="L25" s="5"/>
      <c r="M25" s="5"/>
      <c r="N25" s="5"/>
      <c r="O25" s="5"/>
    </row>
    <row r="26" spans="1:15" ht="12.75">
      <c r="A26" s="89" t="s">
        <v>69</v>
      </c>
      <c r="B26" s="85" t="s">
        <v>36</v>
      </c>
      <c r="C26" s="88">
        <v>168038.3856</v>
      </c>
      <c r="D26" s="88">
        <v>167138.5252</v>
      </c>
      <c r="E26" s="88">
        <v>177297.5097</v>
      </c>
      <c r="F26" s="173">
        <v>169951.4235</v>
      </c>
      <c r="G26" s="173">
        <v>151002.0563</v>
      </c>
      <c r="H26" s="173">
        <v>123047.6055</v>
      </c>
      <c r="I26" s="173">
        <v>134218.2427</v>
      </c>
      <c r="J26" s="87"/>
      <c r="K26" s="89" t="s">
        <v>69</v>
      </c>
      <c r="L26" s="5"/>
      <c r="M26" s="5"/>
      <c r="N26" s="5"/>
      <c r="O26" s="5"/>
    </row>
    <row r="27" spans="1:15" ht="12.75">
      <c r="A27" s="84" t="s">
        <v>70</v>
      </c>
      <c r="B27" s="85" t="s">
        <v>36</v>
      </c>
      <c r="C27" s="86" t="s">
        <v>35</v>
      </c>
      <c r="D27" s="86" t="s">
        <v>35</v>
      </c>
      <c r="E27" s="86" t="s">
        <v>35</v>
      </c>
      <c r="F27" s="172" t="s">
        <v>35</v>
      </c>
      <c r="G27" s="172" t="s">
        <v>35</v>
      </c>
      <c r="H27" s="172" t="s">
        <v>35</v>
      </c>
      <c r="I27" s="172" t="s">
        <v>35</v>
      </c>
      <c r="J27" s="87" t="s">
        <v>71</v>
      </c>
      <c r="K27" s="84" t="s">
        <v>70</v>
      </c>
      <c r="L27" s="5"/>
      <c r="M27" s="5"/>
      <c r="N27" s="5"/>
      <c r="O27" s="5"/>
    </row>
    <row r="28" spans="1:15" ht="12.75">
      <c r="A28" s="84" t="s">
        <v>72</v>
      </c>
      <c r="B28" s="85" t="s">
        <v>36</v>
      </c>
      <c r="C28" s="86">
        <v>13.01843954</v>
      </c>
      <c r="D28" s="86">
        <v>20.99972014</v>
      </c>
      <c r="E28" s="86">
        <v>16.91101354</v>
      </c>
      <c r="F28" s="172">
        <v>13.25335465</v>
      </c>
      <c r="G28" s="172">
        <v>14.96874047</v>
      </c>
      <c r="H28" s="172">
        <v>11.33548619</v>
      </c>
      <c r="I28" s="172">
        <v>21.13925331</v>
      </c>
      <c r="J28" s="87" t="s">
        <v>41</v>
      </c>
      <c r="K28" s="84" t="s">
        <v>72</v>
      </c>
      <c r="L28" s="5"/>
      <c r="M28" s="5"/>
      <c r="N28" s="5"/>
      <c r="O28" s="5"/>
    </row>
    <row r="29" spans="1:15" ht="12.75">
      <c r="A29" s="84" t="s">
        <v>73</v>
      </c>
      <c r="B29" s="85" t="s">
        <v>36</v>
      </c>
      <c r="C29" s="86" t="s">
        <v>35</v>
      </c>
      <c r="D29" s="86">
        <v>66.59386126</v>
      </c>
      <c r="E29" s="88">
        <v>134.7145387</v>
      </c>
      <c r="F29" s="172">
        <v>17.62789576</v>
      </c>
      <c r="G29" s="173">
        <v>119.9704896</v>
      </c>
      <c r="H29" s="173">
        <v>202.2040429</v>
      </c>
      <c r="I29" s="173">
        <v>204.2632294</v>
      </c>
      <c r="J29" s="87" t="s">
        <v>67</v>
      </c>
      <c r="K29" s="84" t="s">
        <v>73</v>
      </c>
      <c r="L29" s="5"/>
      <c r="M29" s="5"/>
      <c r="N29" s="5"/>
      <c r="O29" s="5"/>
    </row>
    <row r="30" spans="1:15" ht="12.75">
      <c r="A30" s="84" t="s">
        <v>74</v>
      </c>
      <c r="B30" s="85" t="s">
        <v>36</v>
      </c>
      <c r="C30" s="88">
        <v>183.8524824</v>
      </c>
      <c r="D30" s="88">
        <v>183.0615768</v>
      </c>
      <c r="E30" s="88">
        <v>102.0146132</v>
      </c>
      <c r="F30" s="173">
        <v>918.8956233</v>
      </c>
      <c r="G30" s="173">
        <v>1106.565264</v>
      </c>
      <c r="H30" s="173">
        <v>2882.504653</v>
      </c>
      <c r="I30" s="173">
        <v>1613.07823</v>
      </c>
      <c r="J30" s="87" t="s">
        <v>43</v>
      </c>
      <c r="K30" s="84" t="s">
        <v>74</v>
      </c>
      <c r="L30" s="5"/>
      <c r="M30" s="5"/>
      <c r="N30" s="5"/>
      <c r="O30" s="5"/>
    </row>
    <row r="31" spans="1:15" ht="12.75">
      <c r="A31" s="84" t="s">
        <v>75</v>
      </c>
      <c r="B31" s="85" t="s">
        <v>36</v>
      </c>
      <c r="C31" s="86">
        <v>10.69474947</v>
      </c>
      <c r="D31" s="86">
        <v>10.13686785</v>
      </c>
      <c r="E31" s="86">
        <v>9.300167457</v>
      </c>
      <c r="F31" s="172">
        <v>27.80462919</v>
      </c>
      <c r="G31" s="172">
        <v>48.28468086</v>
      </c>
      <c r="H31" s="173">
        <v>209.4918643</v>
      </c>
      <c r="I31" s="173">
        <v>479.3406006</v>
      </c>
      <c r="J31" s="87" t="s">
        <v>43</v>
      </c>
      <c r="K31" s="84" t="s">
        <v>75</v>
      </c>
      <c r="L31" s="5"/>
      <c r="M31" s="5"/>
      <c r="N31" s="5"/>
      <c r="O31" s="5"/>
    </row>
    <row r="32" spans="1:15" ht="12.75">
      <c r="A32" s="84" t="s">
        <v>76</v>
      </c>
      <c r="B32" s="85" t="s">
        <v>36</v>
      </c>
      <c r="C32" s="86" t="s">
        <v>35</v>
      </c>
      <c r="D32" s="86" t="s">
        <v>35</v>
      </c>
      <c r="E32" s="86" t="s">
        <v>35</v>
      </c>
      <c r="F32" s="172" t="s">
        <v>35</v>
      </c>
      <c r="G32" s="172" t="s">
        <v>35</v>
      </c>
      <c r="H32" s="172" t="s">
        <v>35</v>
      </c>
      <c r="I32" s="172" t="s">
        <v>35</v>
      </c>
      <c r="J32" s="87" t="s">
        <v>67</v>
      </c>
      <c r="K32" s="84" t="s">
        <v>76</v>
      </c>
      <c r="L32" s="5"/>
      <c r="M32" s="5"/>
      <c r="N32" s="5"/>
      <c r="O32" s="5"/>
    </row>
    <row r="33" spans="1:15" ht="12.75">
      <c r="A33" s="84" t="s">
        <v>77</v>
      </c>
      <c r="B33" s="85" t="s">
        <v>36</v>
      </c>
      <c r="C33" s="86">
        <v>5.25499134</v>
      </c>
      <c r="D33" s="86">
        <v>5.703488325</v>
      </c>
      <c r="E33" s="86" t="s">
        <v>35</v>
      </c>
      <c r="F33" s="172" t="s">
        <v>35</v>
      </c>
      <c r="G33" s="172" t="s">
        <v>35</v>
      </c>
      <c r="H33" s="172">
        <v>4.547236237</v>
      </c>
      <c r="I33" s="172">
        <v>12.68279297</v>
      </c>
      <c r="J33" s="87" t="s">
        <v>48</v>
      </c>
      <c r="K33" s="84" t="s">
        <v>77</v>
      </c>
      <c r="L33" s="5"/>
      <c r="M33" s="5"/>
      <c r="N33" s="5"/>
      <c r="O33" s="5"/>
    </row>
    <row r="34" spans="1:15" ht="12.75">
      <c r="A34" s="91" t="s">
        <v>78</v>
      </c>
      <c r="B34" s="92" t="s">
        <v>36</v>
      </c>
      <c r="C34" s="93">
        <v>11.87011601</v>
      </c>
      <c r="D34" s="94">
        <v>10.37727653</v>
      </c>
      <c r="E34" s="94">
        <v>16.96971779</v>
      </c>
      <c r="F34" s="175">
        <v>21.49711027</v>
      </c>
      <c r="G34" s="175">
        <v>13.06946452</v>
      </c>
      <c r="H34" s="175">
        <v>27.4777694</v>
      </c>
      <c r="I34" s="175">
        <v>22.66295868</v>
      </c>
      <c r="J34" s="95" t="s">
        <v>52</v>
      </c>
      <c r="K34" s="91" t="s">
        <v>78</v>
      </c>
      <c r="L34" s="5"/>
      <c r="M34" s="5"/>
      <c r="N34" s="5"/>
      <c r="O34" s="5"/>
    </row>
    <row r="35" spans="1:15" ht="12.75">
      <c r="A35" s="5"/>
      <c r="B35" s="5"/>
      <c r="C35" s="5"/>
      <c r="D35" s="5"/>
      <c r="E35" s="96"/>
      <c r="F35" s="5"/>
      <c r="G35" s="96"/>
      <c r="H35" s="5"/>
      <c r="I35" s="5"/>
      <c r="J35" s="5"/>
      <c r="K35" s="5"/>
      <c r="L35" s="5"/>
      <c r="M35" s="5"/>
      <c r="N35" s="5"/>
      <c r="O35" s="5"/>
    </row>
    <row r="36" spans="1:15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2.75">
      <c r="A37" s="80" t="s">
        <v>25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2.75">
      <c r="A38" s="97"/>
      <c r="B38" s="97"/>
      <c r="C38" s="119" t="s">
        <v>103</v>
      </c>
      <c r="D38" s="120" t="s">
        <v>104</v>
      </c>
      <c r="E38" s="121" t="s">
        <v>105</v>
      </c>
      <c r="F38" s="77" t="s">
        <v>33</v>
      </c>
      <c r="G38" s="75"/>
      <c r="H38" s="5"/>
      <c r="I38" s="5"/>
      <c r="J38" s="5"/>
      <c r="K38" s="5"/>
      <c r="L38" s="5"/>
      <c r="M38" s="5"/>
      <c r="N38" s="5"/>
      <c r="O38" s="5"/>
    </row>
    <row r="39" spans="1:15" ht="12.75">
      <c r="A39" s="98" t="s">
        <v>34</v>
      </c>
      <c r="B39" s="98" t="s">
        <v>36</v>
      </c>
      <c r="C39" s="99" t="s">
        <v>35</v>
      </c>
      <c r="D39" s="100" t="s">
        <v>35</v>
      </c>
      <c r="E39" s="101" t="s">
        <v>35</v>
      </c>
      <c r="F39" s="102" t="s">
        <v>52</v>
      </c>
      <c r="G39" s="102" t="s">
        <v>34</v>
      </c>
      <c r="H39" s="5"/>
      <c r="I39" s="5"/>
      <c r="J39" s="5"/>
      <c r="K39" s="5"/>
      <c r="L39" s="5"/>
      <c r="M39" s="5"/>
      <c r="N39" s="5"/>
      <c r="O39" s="5"/>
    </row>
    <row r="40" spans="1:15" ht="12.75">
      <c r="A40" s="98" t="s">
        <v>38</v>
      </c>
      <c r="B40" s="98" t="s">
        <v>36</v>
      </c>
      <c r="C40" s="99">
        <v>1090.448862</v>
      </c>
      <c r="D40" s="100">
        <v>507.0968115</v>
      </c>
      <c r="E40" s="101">
        <v>650.5321106</v>
      </c>
      <c r="F40" s="102" t="s">
        <v>41</v>
      </c>
      <c r="G40" s="102" t="s">
        <v>38</v>
      </c>
      <c r="H40" s="5"/>
      <c r="I40" s="5"/>
      <c r="J40" s="5"/>
      <c r="K40" s="5"/>
      <c r="L40" s="5"/>
      <c r="M40" s="5"/>
      <c r="N40" s="5"/>
      <c r="O40" s="5"/>
    </row>
    <row r="41" spans="1:15" ht="12.75">
      <c r="A41" s="98" t="s">
        <v>40</v>
      </c>
      <c r="B41" s="98" t="s">
        <v>36</v>
      </c>
      <c r="C41" s="99" t="s">
        <v>35</v>
      </c>
      <c r="D41" s="100" t="s">
        <v>35</v>
      </c>
      <c r="E41" s="101" t="s">
        <v>35</v>
      </c>
      <c r="F41" s="102" t="s">
        <v>71</v>
      </c>
      <c r="G41" s="102" t="s">
        <v>40</v>
      </c>
      <c r="H41" s="5"/>
      <c r="I41" s="5"/>
      <c r="J41" s="5"/>
      <c r="K41" s="5"/>
      <c r="L41" s="5"/>
      <c r="M41" s="5"/>
      <c r="N41" s="5"/>
      <c r="O41" s="5"/>
    </row>
    <row r="42" spans="1:15" ht="12.75">
      <c r="A42" s="98" t="s">
        <v>42</v>
      </c>
      <c r="B42" s="98" t="s">
        <v>36</v>
      </c>
      <c r="C42" s="99">
        <v>31.734576474999997</v>
      </c>
      <c r="D42" s="100">
        <v>6.897565112</v>
      </c>
      <c r="E42" s="101">
        <v>6.388279325</v>
      </c>
      <c r="F42" s="102" t="s">
        <v>43</v>
      </c>
      <c r="G42" s="102" t="s">
        <v>42</v>
      </c>
      <c r="H42" s="5"/>
      <c r="I42" s="5"/>
      <c r="J42" s="5"/>
      <c r="K42" s="5"/>
      <c r="L42" s="5"/>
      <c r="M42" s="5"/>
      <c r="N42" s="5"/>
      <c r="O42" s="5"/>
    </row>
    <row r="43" spans="1:15" ht="12.75">
      <c r="A43" s="98" t="s">
        <v>44</v>
      </c>
      <c r="B43" s="98" t="s">
        <v>36</v>
      </c>
      <c r="C43" s="99" t="s">
        <v>35</v>
      </c>
      <c r="D43" s="100" t="s">
        <v>35</v>
      </c>
      <c r="E43" s="101" t="s">
        <v>35</v>
      </c>
      <c r="F43" s="102" t="s">
        <v>45</v>
      </c>
      <c r="G43" s="102" t="s">
        <v>44</v>
      </c>
      <c r="H43" s="5"/>
      <c r="I43" s="5"/>
      <c r="J43" s="5"/>
      <c r="K43" s="5"/>
      <c r="L43" s="5"/>
      <c r="M43" s="5"/>
      <c r="N43" s="5"/>
      <c r="O43" s="5"/>
    </row>
    <row r="44" spans="1:15" ht="12.75">
      <c r="A44" s="98" t="s">
        <v>46</v>
      </c>
      <c r="B44" s="98" t="s">
        <v>36</v>
      </c>
      <c r="C44" s="103">
        <v>234982.57545</v>
      </c>
      <c r="D44" s="104">
        <v>236282.6613</v>
      </c>
      <c r="E44" s="105">
        <v>225836.3737</v>
      </c>
      <c r="F44" s="102"/>
      <c r="G44" s="102" t="s">
        <v>46</v>
      </c>
      <c r="H44" s="5"/>
      <c r="I44" s="5"/>
      <c r="J44" s="5"/>
      <c r="K44" s="5"/>
      <c r="L44" s="5"/>
      <c r="M44" s="5"/>
      <c r="N44" s="5"/>
      <c r="O44" s="5"/>
    </row>
    <row r="45" spans="1:15" ht="12.75">
      <c r="A45" s="98" t="s">
        <v>47</v>
      </c>
      <c r="B45" s="98" t="s">
        <v>36</v>
      </c>
      <c r="C45" s="99" t="s">
        <v>35</v>
      </c>
      <c r="D45" s="100" t="s">
        <v>35</v>
      </c>
      <c r="E45" s="101" t="s">
        <v>35</v>
      </c>
      <c r="F45" s="102" t="s">
        <v>43</v>
      </c>
      <c r="G45" s="102" t="s">
        <v>47</v>
      </c>
      <c r="H45" s="5"/>
      <c r="I45" s="5"/>
      <c r="J45" s="5"/>
      <c r="K45" s="5"/>
      <c r="L45" s="5"/>
      <c r="M45" s="5"/>
      <c r="N45" s="5"/>
      <c r="O45" s="5"/>
    </row>
    <row r="46" spans="1:15" ht="12.75">
      <c r="A46" s="98" t="s">
        <v>49</v>
      </c>
      <c r="B46" s="98" t="s">
        <v>36</v>
      </c>
      <c r="C46" s="99">
        <v>14.43616948</v>
      </c>
      <c r="D46" s="100">
        <v>19.460661815</v>
      </c>
      <c r="E46" s="101">
        <v>12.355678346000001</v>
      </c>
      <c r="F46" s="102" t="s">
        <v>52</v>
      </c>
      <c r="G46" s="102" t="s">
        <v>49</v>
      </c>
      <c r="H46" s="5"/>
      <c r="I46" s="5"/>
      <c r="J46" s="5"/>
      <c r="K46" s="5"/>
      <c r="L46" s="5"/>
      <c r="M46" s="5"/>
      <c r="N46" s="5"/>
      <c r="O46" s="5"/>
    </row>
    <row r="47" spans="1:15" ht="12.75">
      <c r="A47" s="98" t="s">
        <v>51</v>
      </c>
      <c r="B47" s="98" t="s">
        <v>36</v>
      </c>
      <c r="C47" s="99" t="s">
        <v>35</v>
      </c>
      <c r="D47" s="100" t="s">
        <v>35</v>
      </c>
      <c r="E47" s="101" t="s">
        <v>35</v>
      </c>
      <c r="F47" s="102" t="s">
        <v>52</v>
      </c>
      <c r="G47" s="102" t="s">
        <v>51</v>
      </c>
      <c r="H47" s="5"/>
      <c r="I47" s="5"/>
      <c r="J47" s="5"/>
      <c r="K47" s="5"/>
      <c r="L47" s="5"/>
      <c r="M47" s="5"/>
      <c r="N47" s="5"/>
      <c r="O47" s="5"/>
    </row>
    <row r="48" spans="1:15" ht="12.75">
      <c r="A48" s="98" t="s">
        <v>53</v>
      </c>
      <c r="B48" s="98" t="s">
        <v>36</v>
      </c>
      <c r="C48" s="99" t="s">
        <v>35</v>
      </c>
      <c r="D48" s="100">
        <v>6.0661154715</v>
      </c>
      <c r="E48" s="101">
        <v>18.38898048</v>
      </c>
      <c r="F48" s="102" t="s">
        <v>52</v>
      </c>
      <c r="G48" s="102" t="s">
        <v>53</v>
      </c>
      <c r="H48" s="5"/>
      <c r="I48" s="5"/>
      <c r="J48" s="5"/>
      <c r="K48" s="5"/>
      <c r="L48" s="5"/>
      <c r="M48" s="5"/>
      <c r="N48" s="5"/>
      <c r="O48" s="5"/>
    </row>
    <row r="49" spans="1:15" ht="12.75">
      <c r="A49" s="98" t="s">
        <v>54</v>
      </c>
      <c r="B49" s="98" t="s">
        <v>36</v>
      </c>
      <c r="C49" s="99">
        <v>17.066201454999998</v>
      </c>
      <c r="D49" s="100">
        <v>27.937677115</v>
      </c>
      <c r="E49" s="101">
        <v>19.489777904999997</v>
      </c>
      <c r="F49" s="102" t="s">
        <v>55</v>
      </c>
      <c r="G49" s="102" t="s">
        <v>54</v>
      </c>
      <c r="H49" s="5"/>
      <c r="I49" s="5"/>
      <c r="J49" s="5"/>
      <c r="K49" s="5"/>
      <c r="L49" s="5"/>
      <c r="M49" s="5"/>
      <c r="N49" s="5"/>
      <c r="O49" s="5"/>
    </row>
    <row r="50" spans="1:15" ht="12.75">
      <c r="A50" s="98" t="s">
        <v>56</v>
      </c>
      <c r="B50" s="98" t="s">
        <v>36</v>
      </c>
      <c r="C50" s="99">
        <v>1248.0427625</v>
      </c>
      <c r="D50" s="100">
        <v>766.34794965</v>
      </c>
      <c r="E50" s="101">
        <v>854.6677382</v>
      </c>
      <c r="F50" s="102" t="s">
        <v>52</v>
      </c>
      <c r="G50" s="102" t="s">
        <v>56</v>
      </c>
      <c r="H50" s="5"/>
      <c r="I50" s="5"/>
      <c r="J50" s="5"/>
      <c r="K50" s="5"/>
      <c r="L50" s="5"/>
      <c r="M50" s="5"/>
      <c r="N50" s="5"/>
      <c r="O50" s="5"/>
    </row>
    <row r="51" spans="1:15" ht="12.75">
      <c r="A51" s="98" t="s">
        <v>57</v>
      </c>
      <c r="B51" s="98" t="s">
        <v>36</v>
      </c>
      <c r="C51" s="99">
        <v>313.93402564999997</v>
      </c>
      <c r="D51" s="100">
        <v>439.39187100000004</v>
      </c>
      <c r="E51" s="101">
        <v>177.31479424999998</v>
      </c>
      <c r="F51" s="102" t="s">
        <v>58</v>
      </c>
      <c r="G51" s="102" t="s">
        <v>57</v>
      </c>
      <c r="H51" s="5"/>
      <c r="I51" s="5"/>
      <c r="J51" s="5"/>
      <c r="K51" s="5"/>
      <c r="L51" s="5"/>
      <c r="M51" s="5"/>
      <c r="N51" s="5"/>
      <c r="O51" s="5"/>
    </row>
    <row r="52" spans="1:15" ht="12.75">
      <c r="A52" s="98" t="s">
        <v>59</v>
      </c>
      <c r="B52" s="98" t="s">
        <v>36</v>
      </c>
      <c r="C52" s="99" t="s">
        <v>35</v>
      </c>
      <c r="D52" s="100" t="s">
        <v>35</v>
      </c>
      <c r="E52" s="101" t="s">
        <v>35</v>
      </c>
      <c r="F52" s="102" t="s">
        <v>87</v>
      </c>
      <c r="G52" s="102" t="s">
        <v>59</v>
      </c>
      <c r="H52" s="5"/>
      <c r="I52" s="5"/>
      <c r="J52" s="5"/>
      <c r="K52" s="5"/>
      <c r="L52" s="5"/>
      <c r="M52" s="5"/>
      <c r="N52" s="5"/>
      <c r="O52" s="5"/>
    </row>
    <row r="53" spans="1:15" ht="12.75">
      <c r="A53" s="98" t="s">
        <v>61</v>
      </c>
      <c r="B53" s="98" t="s">
        <v>36</v>
      </c>
      <c r="C53" s="99">
        <v>1164.489416</v>
      </c>
      <c r="D53" s="100">
        <v>1172.0518785</v>
      </c>
      <c r="E53" s="101">
        <v>270.8215033</v>
      </c>
      <c r="F53" s="102" t="s">
        <v>48</v>
      </c>
      <c r="G53" s="102" t="s">
        <v>61</v>
      </c>
      <c r="H53" s="5"/>
      <c r="I53" s="5"/>
      <c r="J53" s="5"/>
      <c r="K53" s="5"/>
      <c r="L53" s="5"/>
      <c r="M53" s="5"/>
      <c r="N53" s="5"/>
      <c r="O53" s="5"/>
    </row>
    <row r="54" spans="1:15" ht="12.75">
      <c r="A54" s="98" t="s">
        <v>62</v>
      </c>
      <c r="B54" s="98" t="s">
        <v>36</v>
      </c>
      <c r="C54" s="99">
        <v>36.018800139999996</v>
      </c>
      <c r="D54" s="100">
        <v>11.4215384455</v>
      </c>
      <c r="E54" s="101">
        <v>28.79273009</v>
      </c>
      <c r="F54" s="102" t="s">
        <v>43</v>
      </c>
      <c r="G54" s="102" t="s">
        <v>62</v>
      </c>
      <c r="H54" s="5"/>
      <c r="I54" s="5"/>
      <c r="J54" s="5"/>
      <c r="K54" s="5"/>
      <c r="L54" s="5"/>
      <c r="M54" s="5"/>
      <c r="N54" s="5"/>
      <c r="O54" s="5"/>
    </row>
    <row r="55" spans="1:15" ht="12.75">
      <c r="A55" s="98" t="s">
        <v>63</v>
      </c>
      <c r="B55" s="98" t="s">
        <v>36</v>
      </c>
      <c r="C55" s="99" t="s">
        <v>35</v>
      </c>
      <c r="D55" s="100" t="s">
        <v>35</v>
      </c>
      <c r="E55" s="101" t="s">
        <v>35</v>
      </c>
      <c r="F55" s="102" t="s">
        <v>52</v>
      </c>
      <c r="G55" s="102" t="s">
        <v>63</v>
      </c>
      <c r="H55" s="5"/>
      <c r="I55" s="5"/>
      <c r="J55" s="5"/>
      <c r="K55" s="5"/>
      <c r="L55" s="5"/>
      <c r="M55" s="5"/>
      <c r="N55" s="5"/>
      <c r="O55" s="5"/>
    </row>
    <row r="56" spans="1:15" ht="12.75">
      <c r="A56" s="98" t="s">
        <v>64</v>
      </c>
      <c r="B56" s="98" t="s">
        <v>36</v>
      </c>
      <c r="C56" s="99">
        <v>346.57870375</v>
      </c>
      <c r="D56" s="100">
        <v>310.2897138</v>
      </c>
      <c r="E56" s="101">
        <v>225.2907115</v>
      </c>
      <c r="F56" s="102"/>
      <c r="G56" s="102" t="s">
        <v>64</v>
      </c>
      <c r="H56" s="5"/>
      <c r="I56" s="5"/>
      <c r="J56" s="5"/>
      <c r="K56" s="5"/>
      <c r="L56" s="5"/>
      <c r="M56" s="5"/>
      <c r="N56" s="5"/>
      <c r="O56" s="5"/>
    </row>
    <row r="57" spans="1:15" ht="12.75">
      <c r="A57" s="98" t="s">
        <v>65</v>
      </c>
      <c r="B57" s="98" t="s">
        <v>36</v>
      </c>
      <c r="C57" s="99" t="s">
        <v>35</v>
      </c>
      <c r="D57" s="100">
        <v>8.0056467035</v>
      </c>
      <c r="E57" s="101" t="s">
        <v>35</v>
      </c>
      <c r="F57" s="102" t="s">
        <v>55</v>
      </c>
      <c r="G57" s="102" t="s">
        <v>65</v>
      </c>
      <c r="H57" s="5"/>
      <c r="I57" s="5"/>
      <c r="J57" s="5"/>
      <c r="K57" s="5"/>
      <c r="L57" s="5"/>
      <c r="M57" s="5"/>
      <c r="N57" s="5"/>
      <c r="O57" s="5"/>
    </row>
    <row r="58" spans="1:15" ht="12.75">
      <c r="A58" s="98" t="s">
        <v>66</v>
      </c>
      <c r="B58" s="98" t="s">
        <v>36</v>
      </c>
      <c r="C58" s="99">
        <v>286.71123795</v>
      </c>
      <c r="D58" s="100">
        <v>160.79357735000002</v>
      </c>
      <c r="E58" s="101">
        <v>151.3178427</v>
      </c>
      <c r="F58" s="102" t="s">
        <v>37</v>
      </c>
      <c r="G58" s="102" t="s">
        <v>66</v>
      </c>
      <c r="H58" s="5"/>
      <c r="I58" s="5"/>
      <c r="J58" s="5"/>
      <c r="K58" s="5"/>
      <c r="L58" s="5"/>
      <c r="M58" s="5"/>
      <c r="N58" s="5"/>
      <c r="O58" s="5"/>
    </row>
    <row r="59" spans="1:15" ht="12.75">
      <c r="A59" s="98" t="s">
        <v>68</v>
      </c>
      <c r="B59" s="98" t="s">
        <v>36</v>
      </c>
      <c r="C59" s="99" t="s">
        <v>35</v>
      </c>
      <c r="D59" s="100" t="s">
        <v>35</v>
      </c>
      <c r="E59" s="101" t="s">
        <v>35</v>
      </c>
      <c r="F59" s="102" t="s">
        <v>52</v>
      </c>
      <c r="G59" s="102" t="s">
        <v>68</v>
      </c>
      <c r="H59" s="5"/>
      <c r="I59" s="5"/>
      <c r="J59" s="5"/>
      <c r="K59" s="5"/>
      <c r="L59" s="5"/>
      <c r="M59" s="5"/>
      <c r="N59" s="5"/>
      <c r="O59" s="5"/>
    </row>
    <row r="60" spans="1:15" ht="12.75">
      <c r="A60" s="98" t="s">
        <v>69</v>
      </c>
      <c r="B60" s="98" t="s">
        <v>36</v>
      </c>
      <c r="C60" s="103">
        <v>178766.37175</v>
      </c>
      <c r="D60" s="104">
        <v>183896.08015</v>
      </c>
      <c r="E60" s="105">
        <v>178404.2988</v>
      </c>
      <c r="F60" s="102"/>
      <c r="G60" s="102" t="s">
        <v>69</v>
      </c>
      <c r="H60" s="5"/>
      <c r="I60" s="5"/>
      <c r="J60" s="5"/>
      <c r="K60" s="5"/>
      <c r="L60" s="5"/>
      <c r="M60" s="5"/>
      <c r="N60" s="5"/>
      <c r="O60" s="5"/>
    </row>
    <row r="61" spans="1:15" ht="12.75">
      <c r="A61" s="98" t="s">
        <v>70</v>
      </c>
      <c r="B61" s="98" t="s">
        <v>36</v>
      </c>
      <c r="C61" s="99" t="s">
        <v>35</v>
      </c>
      <c r="D61" s="100" t="s">
        <v>35</v>
      </c>
      <c r="E61" s="101" t="s">
        <v>35</v>
      </c>
      <c r="F61" s="102" t="s">
        <v>71</v>
      </c>
      <c r="G61" s="102" t="s">
        <v>70</v>
      </c>
      <c r="H61" s="5"/>
      <c r="I61" s="5"/>
      <c r="J61" s="5"/>
      <c r="K61" s="5"/>
      <c r="L61" s="5"/>
      <c r="M61" s="5"/>
      <c r="N61" s="5"/>
      <c r="O61" s="5"/>
    </row>
    <row r="62" spans="1:15" ht="12.75">
      <c r="A62" s="98" t="s">
        <v>72</v>
      </c>
      <c r="B62" s="98" t="s">
        <v>36</v>
      </c>
      <c r="C62" s="99" t="s">
        <v>35</v>
      </c>
      <c r="D62" s="100">
        <v>8.4703644005</v>
      </c>
      <c r="E62" s="101" t="s">
        <v>35</v>
      </c>
      <c r="F62" s="102" t="s">
        <v>71</v>
      </c>
      <c r="G62" s="102" t="s">
        <v>72</v>
      </c>
      <c r="H62" s="5"/>
      <c r="I62" s="5"/>
      <c r="J62" s="5"/>
      <c r="K62" s="5"/>
      <c r="L62" s="5"/>
      <c r="M62" s="5"/>
      <c r="N62" s="5"/>
      <c r="O62" s="5"/>
    </row>
    <row r="63" spans="1:15" ht="12.75">
      <c r="A63" s="98" t="s">
        <v>91</v>
      </c>
      <c r="B63" s="98" t="s">
        <v>36</v>
      </c>
      <c r="C63" s="99">
        <v>675.67228555</v>
      </c>
      <c r="D63" s="100">
        <v>217.73263229999998</v>
      </c>
      <c r="E63" s="101">
        <v>378.90778950000004</v>
      </c>
      <c r="F63" s="102" t="s">
        <v>50</v>
      </c>
      <c r="G63" s="102" t="s">
        <v>91</v>
      </c>
      <c r="H63" s="5"/>
      <c r="I63" s="5"/>
      <c r="J63" s="5"/>
      <c r="K63" s="5"/>
      <c r="L63" s="5"/>
      <c r="M63" s="5"/>
      <c r="N63" s="5"/>
      <c r="O63" s="5"/>
    </row>
    <row r="64" spans="1:15" ht="12.75">
      <c r="A64" s="98" t="s">
        <v>73</v>
      </c>
      <c r="B64" s="98" t="s">
        <v>36</v>
      </c>
      <c r="C64" s="99" t="s">
        <v>35</v>
      </c>
      <c r="D64" s="100" t="s">
        <v>35</v>
      </c>
      <c r="E64" s="101" t="s">
        <v>35</v>
      </c>
      <c r="F64" s="102" t="s">
        <v>87</v>
      </c>
      <c r="G64" s="102" t="s">
        <v>73</v>
      </c>
      <c r="H64" s="5"/>
      <c r="I64" s="5"/>
      <c r="J64" s="5"/>
      <c r="K64" s="5"/>
      <c r="L64" s="5"/>
      <c r="M64" s="5"/>
      <c r="N64" s="5"/>
      <c r="O64" s="5"/>
    </row>
    <row r="65" spans="1:15" ht="12.75">
      <c r="A65" s="98" t="s">
        <v>74</v>
      </c>
      <c r="B65" s="98" t="s">
        <v>36</v>
      </c>
      <c r="C65" s="99">
        <v>331.12250570000003</v>
      </c>
      <c r="D65" s="100">
        <v>102.56503702500001</v>
      </c>
      <c r="E65" s="101">
        <v>257.4933803</v>
      </c>
      <c r="F65" s="102" t="s">
        <v>43</v>
      </c>
      <c r="G65" s="102" t="s">
        <v>74</v>
      </c>
      <c r="H65" s="5"/>
      <c r="I65" s="5"/>
      <c r="J65" s="5"/>
      <c r="K65" s="5"/>
      <c r="L65" s="5"/>
      <c r="M65" s="5"/>
      <c r="N65" s="5"/>
      <c r="O65" s="5"/>
    </row>
    <row r="66" spans="1:15" ht="12.75">
      <c r="A66" s="98" t="s">
        <v>75</v>
      </c>
      <c r="B66" s="98" t="s">
        <v>36</v>
      </c>
      <c r="C66" s="99">
        <v>78.432273565</v>
      </c>
      <c r="D66" s="100">
        <v>31.27458724</v>
      </c>
      <c r="E66" s="101">
        <v>30.665236085</v>
      </c>
      <c r="F66" s="102" t="s">
        <v>43</v>
      </c>
      <c r="G66" s="102" t="s">
        <v>75</v>
      </c>
      <c r="H66" s="5"/>
      <c r="I66" s="5"/>
      <c r="J66" s="5"/>
      <c r="K66" s="5"/>
      <c r="L66" s="5"/>
      <c r="M66" s="5"/>
      <c r="N66" s="5"/>
      <c r="O66" s="5"/>
    </row>
    <row r="67" spans="1:15" ht="12.75">
      <c r="A67" s="98" t="s">
        <v>76</v>
      </c>
      <c r="B67" s="98" t="s">
        <v>36</v>
      </c>
      <c r="C67" s="99" t="s">
        <v>35</v>
      </c>
      <c r="D67" s="100" t="s">
        <v>35</v>
      </c>
      <c r="E67" s="101" t="s">
        <v>35</v>
      </c>
      <c r="F67" s="102" t="s">
        <v>71</v>
      </c>
      <c r="G67" s="102" t="s">
        <v>76</v>
      </c>
      <c r="H67" s="5"/>
      <c r="I67" s="5"/>
      <c r="J67" s="5"/>
      <c r="K67" s="5"/>
      <c r="L67" s="5"/>
      <c r="M67" s="5"/>
      <c r="N67" s="5"/>
      <c r="O67" s="5"/>
    </row>
    <row r="68" spans="1:15" ht="12.75">
      <c r="A68" s="98" t="s">
        <v>77</v>
      </c>
      <c r="B68" s="98" t="s">
        <v>36</v>
      </c>
      <c r="C68" s="99">
        <v>3.024369019</v>
      </c>
      <c r="D68" s="100">
        <v>3.1895056375</v>
      </c>
      <c r="E68" s="101">
        <v>2.2803947715</v>
      </c>
      <c r="F68" s="102" t="s">
        <v>43</v>
      </c>
      <c r="G68" s="102" t="s">
        <v>77</v>
      </c>
      <c r="H68" s="5"/>
      <c r="I68" s="5"/>
      <c r="J68" s="5"/>
      <c r="K68" s="5"/>
      <c r="L68" s="5"/>
      <c r="M68" s="5"/>
      <c r="N68" s="5"/>
      <c r="O68" s="5"/>
    </row>
    <row r="69" spans="1:15" ht="12.75">
      <c r="A69" s="106" t="s">
        <v>78</v>
      </c>
      <c r="B69" s="106" t="s">
        <v>36</v>
      </c>
      <c r="C69" s="93">
        <v>19.568031745</v>
      </c>
      <c r="D69" s="94">
        <v>20.83518169</v>
      </c>
      <c r="E69" s="107">
        <v>31.039051004999997</v>
      </c>
      <c r="F69" s="108" t="s">
        <v>48</v>
      </c>
      <c r="G69" s="108" t="s">
        <v>78</v>
      </c>
      <c r="H69" s="5"/>
      <c r="I69" s="5"/>
      <c r="J69" s="5"/>
      <c r="K69" s="5"/>
      <c r="L69" s="5"/>
      <c r="M69" s="5"/>
      <c r="N69" s="5"/>
      <c r="O69" s="5"/>
    </row>
    <row r="70" spans="1:15" ht="12.75">
      <c r="A70" s="96"/>
      <c r="B70" s="96"/>
      <c r="C70" s="96"/>
      <c r="D70" s="96"/>
      <c r="E70" s="96"/>
      <c r="F70" s="96"/>
      <c r="G70" s="96"/>
      <c r="H70" s="5"/>
      <c r="I70" s="5"/>
      <c r="J70" s="5"/>
      <c r="K70" s="5"/>
      <c r="L70" s="5"/>
      <c r="M70" s="5"/>
      <c r="N70" s="5"/>
      <c r="O70" s="5"/>
    </row>
    <row r="71" spans="1:15" ht="12.75">
      <c r="A71" s="5"/>
      <c r="B71" s="96"/>
      <c r="C71" s="96"/>
      <c r="D71" s="96"/>
      <c r="E71" s="96"/>
      <c r="F71" s="96"/>
      <c r="G71" s="96"/>
      <c r="H71" s="5"/>
      <c r="I71" s="5"/>
      <c r="J71" s="5"/>
      <c r="K71" s="5"/>
      <c r="L71" s="5"/>
      <c r="M71" s="5"/>
      <c r="N71" s="5"/>
      <c r="O71" s="5"/>
    </row>
    <row r="72" spans="1:15" ht="12.75">
      <c r="A72" s="6" t="s">
        <v>106</v>
      </c>
      <c r="B72" s="96"/>
      <c r="C72" s="96"/>
      <c r="D72" s="96"/>
      <c r="E72" s="96"/>
      <c r="F72" s="96"/>
      <c r="G72" s="96"/>
      <c r="H72" s="5"/>
      <c r="I72" s="5"/>
      <c r="J72" s="5"/>
      <c r="K72" s="5"/>
      <c r="L72" s="5"/>
      <c r="M72" s="5"/>
      <c r="N72" s="5"/>
      <c r="O72" s="5"/>
    </row>
    <row r="73" spans="1:15" ht="12.75">
      <c r="A73" s="97"/>
      <c r="B73" s="109"/>
      <c r="C73" s="76" t="s">
        <v>103</v>
      </c>
      <c r="D73" s="76" t="s">
        <v>104</v>
      </c>
      <c r="E73" s="77" t="s">
        <v>105</v>
      </c>
      <c r="F73" s="96"/>
      <c r="G73" s="96"/>
      <c r="H73" s="5"/>
      <c r="I73" s="5"/>
      <c r="J73" s="5"/>
      <c r="K73" s="5"/>
      <c r="L73" s="5"/>
      <c r="M73" s="5"/>
      <c r="N73" s="5"/>
      <c r="O73" s="5"/>
    </row>
    <row r="74" spans="1:15" ht="12.75">
      <c r="A74" s="98" t="s">
        <v>34</v>
      </c>
      <c r="B74" s="110" t="s">
        <v>36</v>
      </c>
      <c r="C74" s="111" t="s">
        <v>35</v>
      </c>
      <c r="D74" s="111" t="s">
        <v>35</v>
      </c>
      <c r="E74" s="112" t="s">
        <v>35</v>
      </c>
      <c r="F74" s="96"/>
      <c r="G74" s="96"/>
      <c r="H74" s="5"/>
      <c r="I74" s="5"/>
      <c r="J74" s="5"/>
      <c r="K74" s="5"/>
      <c r="L74" s="5"/>
      <c r="M74" s="5"/>
      <c r="N74" s="5"/>
      <c r="O74" s="5"/>
    </row>
    <row r="75" spans="1:15" ht="12.75">
      <c r="A75" s="98" t="s">
        <v>38</v>
      </c>
      <c r="B75" s="110" t="s">
        <v>36</v>
      </c>
      <c r="C75" s="111">
        <v>477.243707115951</v>
      </c>
      <c r="D75" s="111">
        <v>826.0211277694001</v>
      </c>
      <c r="E75" s="112">
        <v>735.2368156871676</v>
      </c>
      <c r="F75" s="96"/>
      <c r="G75" s="96"/>
      <c r="H75" s="5"/>
      <c r="I75" s="5"/>
      <c r="J75" s="5"/>
      <c r="K75" s="5"/>
      <c r="L75" s="5"/>
      <c r="M75" s="5"/>
      <c r="N75" s="5"/>
      <c r="O75" s="5"/>
    </row>
    <row r="76" spans="1:15" ht="12.75">
      <c r="A76" s="98" t="s">
        <v>40</v>
      </c>
      <c r="B76" s="110" t="s">
        <v>36</v>
      </c>
      <c r="C76" s="111" t="s">
        <v>35</v>
      </c>
      <c r="D76" s="111" t="s">
        <v>35</v>
      </c>
      <c r="E76" s="112" t="s">
        <v>35</v>
      </c>
      <c r="F76" s="96"/>
      <c r="G76" s="96"/>
      <c r="H76" s="5"/>
      <c r="I76" s="5"/>
      <c r="J76" s="5"/>
      <c r="K76" s="5"/>
      <c r="L76" s="5"/>
      <c r="M76" s="5"/>
      <c r="N76" s="5"/>
      <c r="O76" s="5"/>
    </row>
    <row r="77" spans="1:15" ht="12.75">
      <c r="A77" s="98" t="s">
        <v>44</v>
      </c>
      <c r="B77" s="110" t="s">
        <v>36</v>
      </c>
      <c r="C77" s="111">
        <v>0.0888341777229949</v>
      </c>
      <c r="D77" s="111">
        <v>0.12737005761929976</v>
      </c>
      <c r="E77" s="112">
        <v>0.12469336429608911</v>
      </c>
      <c r="F77" s="96"/>
      <c r="G77" s="96"/>
      <c r="H77" s="5"/>
      <c r="I77" s="5"/>
      <c r="J77" s="5"/>
      <c r="K77" s="5"/>
      <c r="L77" s="5"/>
      <c r="M77" s="5"/>
      <c r="N77" s="5"/>
      <c r="O77" s="5"/>
    </row>
    <row r="78" spans="1:15" ht="12.75">
      <c r="A78" s="98" t="s">
        <v>47</v>
      </c>
      <c r="B78" s="110" t="s">
        <v>36</v>
      </c>
      <c r="C78" s="111" t="s">
        <v>35</v>
      </c>
      <c r="D78" s="111">
        <v>0.17338154719697008</v>
      </c>
      <c r="E78" s="112">
        <v>0.24661064783750258</v>
      </c>
      <c r="F78" s="96"/>
      <c r="G78" s="96"/>
      <c r="H78" s="5"/>
      <c r="I78" s="5"/>
      <c r="J78" s="5"/>
      <c r="K78" s="5"/>
      <c r="L78" s="5"/>
      <c r="M78" s="5"/>
      <c r="N78" s="5"/>
      <c r="O78" s="5"/>
    </row>
    <row r="79" spans="1:15" ht="12.75">
      <c r="A79" s="98" t="s">
        <v>51</v>
      </c>
      <c r="B79" s="110" t="s">
        <v>36</v>
      </c>
      <c r="C79" s="111">
        <v>13.839656305908463</v>
      </c>
      <c r="D79" s="111">
        <v>11.191914233914865</v>
      </c>
      <c r="E79" s="112">
        <v>14.049905341052915</v>
      </c>
      <c r="F79" s="96"/>
      <c r="G79" s="96"/>
      <c r="H79" s="5"/>
      <c r="I79" s="5"/>
      <c r="J79" s="5"/>
      <c r="K79" s="5"/>
      <c r="L79" s="5"/>
      <c r="M79" s="5"/>
      <c r="N79" s="5"/>
      <c r="O79" s="5"/>
    </row>
    <row r="80" spans="1:15" ht="12.75">
      <c r="A80" s="98" t="s">
        <v>53</v>
      </c>
      <c r="B80" s="110" t="s">
        <v>36</v>
      </c>
      <c r="C80" s="111">
        <v>2.55464008295077</v>
      </c>
      <c r="D80" s="111">
        <v>6.259773503747975</v>
      </c>
      <c r="E80" s="112">
        <v>13.753984489653483</v>
      </c>
      <c r="F80" s="96"/>
      <c r="G80" s="96"/>
      <c r="H80" s="5"/>
      <c r="I80" s="5"/>
      <c r="J80" s="5"/>
      <c r="K80" s="5"/>
      <c r="L80" s="5"/>
      <c r="M80" s="5"/>
      <c r="N80" s="5"/>
      <c r="O80" s="5"/>
    </row>
    <row r="81" spans="1:15" ht="12.75">
      <c r="A81" s="98" t="s">
        <v>54</v>
      </c>
      <c r="B81" s="110" t="s">
        <v>36</v>
      </c>
      <c r="C81" s="111">
        <v>14.846309185190938</v>
      </c>
      <c r="D81" s="111">
        <v>15.05459790083323</v>
      </c>
      <c r="E81" s="112">
        <v>15.647075897825601</v>
      </c>
      <c r="F81" s="96"/>
      <c r="G81" s="96"/>
      <c r="H81" s="5"/>
      <c r="I81" s="5"/>
      <c r="J81" s="5"/>
      <c r="K81" s="5"/>
      <c r="L81" s="5"/>
      <c r="M81" s="5"/>
      <c r="N81" s="5"/>
      <c r="O81" s="5"/>
    </row>
    <row r="82" spans="1:15" ht="12.75">
      <c r="A82" s="98" t="s">
        <v>62</v>
      </c>
      <c r="B82" s="110" t="s">
        <v>36</v>
      </c>
      <c r="C82" s="111">
        <v>13.716017689585968</v>
      </c>
      <c r="D82" s="111">
        <v>22.598171030911708</v>
      </c>
      <c r="E82" s="112">
        <v>22.35687678740974</v>
      </c>
      <c r="F82" s="96"/>
      <c r="G82" s="96"/>
      <c r="H82" s="5"/>
      <c r="I82" s="5"/>
      <c r="J82" s="5"/>
      <c r="K82" s="5"/>
      <c r="L82" s="5"/>
      <c r="M82" s="5"/>
      <c r="N82" s="5"/>
      <c r="O82" s="5"/>
    </row>
    <row r="83" spans="1:15" ht="12.75">
      <c r="A83" s="98" t="s">
        <v>63</v>
      </c>
      <c r="B83" s="110" t="s">
        <v>36</v>
      </c>
      <c r="C83" s="111">
        <v>0.43024788552103593</v>
      </c>
      <c r="D83" s="111">
        <v>0.6156106979297484</v>
      </c>
      <c r="E83" s="112">
        <v>0.4583788338529723</v>
      </c>
      <c r="F83" s="96"/>
      <c r="G83" s="96"/>
      <c r="H83" s="5"/>
      <c r="I83" s="5"/>
      <c r="J83" s="5"/>
      <c r="K83" s="5"/>
      <c r="L83" s="5"/>
      <c r="M83" s="5"/>
      <c r="N83" s="5"/>
      <c r="O83" s="5"/>
    </row>
    <row r="84" spans="1:15" ht="12.75">
      <c r="A84" s="98" t="s">
        <v>65</v>
      </c>
      <c r="B84" s="110" t="s">
        <v>36</v>
      </c>
      <c r="C84" s="111">
        <v>46.1073578502896</v>
      </c>
      <c r="D84" s="111">
        <v>38.38706673801805</v>
      </c>
      <c r="E84" s="112">
        <v>50.70638613327549</v>
      </c>
      <c r="F84" s="96"/>
      <c r="G84" s="96"/>
      <c r="H84" s="5"/>
      <c r="I84" s="5"/>
      <c r="J84" s="5"/>
      <c r="K84" s="5"/>
      <c r="L84" s="5"/>
      <c r="M84" s="5"/>
      <c r="N84" s="5"/>
      <c r="O84" s="5"/>
    </row>
    <row r="85" spans="1:15" ht="12.75">
      <c r="A85" s="98" t="s">
        <v>68</v>
      </c>
      <c r="B85" s="110" t="s">
        <v>36</v>
      </c>
      <c r="C85" s="111">
        <v>0.9491962817738007</v>
      </c>
      <c r="D85" s="111">
        <v>1.2156055210103203</v>
      </c>
      <c r="E85" s="112">
        <v>0.9740409070820906</v>
      </c>
      <c r="F85" s="96"/>
      <c r="G85" s="96"/>
      <c r="H85" s="5"/>
      <c r="I85" s="5"/>
      <c r="J85" s="5"/>
      <c r="K85" s="5"/>
      <c r="L85" s="5"/>
      <c r="M85" s="5"/>
      <c r="N85" s="5"/>
      <c r="O85" s="5"/>
    </row>
    <row r="86" spans="1:15" ht="12.75">
      <c r="A86" s="98" t="s">
        <v>70</v>
      </c>
      <c r="B86" s="110" t="s">
        <v>36</v>
      </c>
      <c r="C86" s="111">
        <v>0.06234293759173166</v>
      </c>
      <c r="D86" s="111">
        <v>0.037220367317322256</v>
      </c>
      <c r="E86" s="112">
        <v>0.01896660163320228</v>
      </c>
      <c r="F86" s="96"/>
      <c r="G86" s="96"/>
      <c r="H86" s="5"/>
      <c r="I86" s="5"/>
      <c r="J86" s="5"/>
      <c r="K86" s="5"/>
      <c r="L86" s="5"/>
      <c r="M86" s="5"/>
      <c r="N86" s="5"/>
      <c r="O86" s="5"/>
    </row>
    <row r="87" spans="1:15" ht="12.75">
      <c r="A87" s="98" t="s">
        <v>72</v>
      </c>
      <c r="B87" s="110" t="s">
        <v>36</v>
      </c>
      <c r="C87" s="111">
        <v>1.6737692276584526</v>
      </c>
      <c r="D87" s="111">
        <v>1.516460170476571</v>
      </c>
      <c r="E87" s="112">
        <v>1.1446737329927161</v>
      </c>
      <c r="F87" s="96"/>
      <c r="G87" s="96"/>
      <c r="H87" s="5"/>
      <c r="I87" s="5"/>
      <c r="J87" s="5"/>
      <c r="K87" s="5"/>
      <c r="L87" s="5"/>
      <c r="M87" s="5"/>
      <c r="N87" s="5"/>
      <c r="O87" s="5"/>
    </row>
    <row r="88" spans="1:15" ht="12.75">
      <c r="A88" s="98" t="s">
        <v>101</v>
      </c>
      <c r="B88" s="110" t="s">
        <v>36</v>
      </c>
      <c r="C88" s="111" t="s">
        <v>35</v>
      </c>
      <c r="D88" s="111" t="s">
        <v>35</v>
      </c>
      <c r="E88" s="112" t="s">
        <v>35</v>
      </c>
      <c r="F88" s="96"/>
      <c r="G88" s="96"/>
      <c r="H88" s="5"/>
      <c r="I88" s="5"/>
      <c r="J88" s="5"/>
      <c r="K88" s="5"/>
      <c r="L88" s="5"/>
      <c r="M88" s="5"/>
      <c r="N88" s="5"/>
      <c r="O88" s="5"/>
    </row>
    <row r="89" spans="1:15" ht="12.75">
      <c r="A89" s="98" t="s">
        <v>76</v>
      </c>
      <c r="B89" s="110" t="s">
        <v>36</v>
      </c>
      <c r="C89" s="111">
        <v>0.009814096238853355</v>
      </c>
      <c r="D89" s="111">
        <v>0.06041937883749594</v>
      </c>
      <c r="E89" s="112">
        <v>0.032569704376195246</v>
      </c>
      <c r="F89" s="96"/>
      <c r="G89" s="96"/>
      <c r="H89" s="5"/>
      <c r="I89" s="5"/>
      <c r="J89" s="5"/>
      <c r="K89" s="5"/>
      <c r="L89" s="5"/>
      <c r="M89" s="5"/>
      <c r="N89" s="5"/>
      <c r="O89" s="5"/>
    </row>
    <row r="90" spans="1:15" ht="12.75">
      <c r="A90" s="98" t="s">
        <v>102</v>
      </c>
      <c r="B90" s="110" t="s">
        <v>36</v>
      </c>
      <c r="C90" s="111">
        <v>1.1554536637129205</v>
      </c>
      <c r="D90" s="111">
        <v>0.43304215319859585</v>
      </c>
      <c r="E90" s="112">
        <v>0.4065493326883883</v>
      </c>
      <c r="F90" s="96"/>
      <c r="G90" s="96"/>
      <c r="H90" s="5"/>
      <c r="I90" s="5"/>
      <c r="J90" s="5"/>
      <c r="K90" s="5"/>
      <c r="L90" s="5"/>
      <c r="M90" s="5"/>
      <c r="N90" s="5"/>
      <c r="O90" s="5"/>
    </row>
    <row r="91" spans="1:15" ht="12.75">
      <c r="A91" s="98" t="s">
        <v>77</v>
      </c>
      <c r="B91" s="110" t="s">
        <v>36</v>
      </c>
      <c r="C91" s="111">
        <v>7.77583346274171</v>
      </c>
      <c r="D91" s="111">
        <v>7.599642278915041</v>
      </c>
      <c r="E91" s="112">
        <v>6.781190819996533</v>
      </c>
      <c r="F91" s="96"/>
      <c r="G91" s="96"/>
      <c r="H91" s="5"/>
      <c r="I91" s="5"/>
      <c r="J91" s="5"/>
      <c r="K91" s="5"/>
      <c r="L91" s="5"/>
      <c r="M91" s="5"/>
      <c r="N91" s="5"/>
      <c r="O91" s="5"/>
    </row>
    <row r="92" spans="1:15" ht="12.75">
      <c r="A92" s="106" t="s">
        <v>78</v>
      </c>
      <c r="B92" s="113" t="s">
        <v>36</v>
      </c>
      <c r="C92" s="114">
        <v>5.833960085603643</v>
      </c>
      <c r="D92" s="114">
        <v>18.602654332860162</v>
      </c>
      <c r="E92" s="115">
        <v>14.331617153878703</v>
      </c>
      <c r="F92" s="96"/>
      <c r="G92" s="96"/>
      <c r="H92" s="5"/>
      <c r="I92" s="5"/>
      <c r="J92" s="5"/>
      <c r="K92" s="5"/>
      <c r="L92" s="5"/>
      <c r="M92" s="5"/>
      <c r="N92" s="5"/>
      <c r="O92" s="5"/>
    </row>
    <row r="93" spans="1:15" ht="12.75">
      <c r="A93" s="96"/>
      <c r="B93" s="96"/>
      <c r="C93" s="96"/>
      <c r="D93" s="96"/>
      <c r="E93" s="96"/>
      <c r="F93" s="96"/>
      <c r="G93" s="96"/>
      <c r="H93" s="5"/>
      <c r="I93" s="5"/>
      <c r="J93" s="5"/>
      <c r="K93" s="5"/>
      <c r="L93" s="5"/>
      <c r="M93" s="5"/>
      <c r="N93" s="5"/>
      <c r="O93" s="5"/>
    </row>
    <row r="94" spans="1:15" ht="12.75">
      <c r="A94" s="68" t="s">
        <v>25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ht="12.75">
      <c r="A95" s="109"/>
      <c r="B95" s="109"/>
      <c r="C95" s="122" t="s">
        <v>107</v>
      </c>
      <c r="D95" s="76" t="s">
        <v>108</v>
      </c>
      <c r="E95" s="77" t="s">
        <v>109</v>
      </c>
      <c r="F95" s="76" t="s">
        <v>110</v>
      </c>
      <c r="G95" s="76" t="s">
        <v>111</v>
      </c>
      <c r="H95" s="76" t="s">
        <v>112</v>
      </c>
      <c r="I95" s="122" t="s">
        <v>113</v>
      </c>
      <c r="J95" s="76" t="s">
        <v>114</v>
      </c>
      <c r="K95" s="76" t="s">
        <v>115</v>
      </c>
      <c r="L95" s="76" t="s">
        <v>116</v>
      </c>
      <c r="M95" s="77" t="s">
        <v>117</v>
      </c>
      <c r="N95" s="122" t="s">
        <v>33</v>
      </c>
      <c r="O95" s="109"/>
    </row>
    <row r="96" spans="1:15" ht="12.75">
      <c r="A96" s="98" t="s">
        <v>34</v>
      </c>
      <c r="B96" s="110" t="s">
        <v>36</v>
      </c>
      <c r="C96" s="99" t="s">
        <v>35</v>
      </c>
      <c r="D96" s="100" t="s">
        <v>35</v>
      </c>
      <c r="E96" s="101" t="s">
        <v>35</v>
      </c>
      <c r="F96" s="100" t="s">
        <v>35</v>
      </c>
      <c r="G96" s="100" t="s">
        <v>35</v>
      </c>
      <c r="H96" s="100" t="s">
        <v>35</v>
      </c>
      <c r="I96" s="99" t="s">
        <v>35</v>
      </c>
      <c r="J96" s="100" t="s">
        <v>35</v>
      </c>
      <c r="K96" s="100" t="s">
        <v>35</v>
      </c>
      <c r="L96" s="100" t="s">
        <v>35</v>
      </c>
      <c r="M96" s="101" t="s">
        <v>35</v>
      </c>
      <c r="N96" s="116" t="s">
        <v>52</v>
      </c>
      <c r="O96" s="110" t="s">
        <v>34</v>
      </c>
    </row>
    <row r="97" spans="1:15" ht="12.75">
      <c r="A97" s="98" t="s">
        <v>38</v>
      </c>
      <c r="B97" s="110" t="s">
        <v>36</v>
      </c>
      <c r="C97" s="103">
        <v>17951.22368</v>
      </c>
      <c r="D97" s="104">
        <v>14582.668596</v>
      </c>
      <c r="E97" s="105">
        <v>24275.180735</v>
      </c>
      <c r="F97" s="104">
        <v>20642.515845</v>
      </c>
      <c r="G97" s="104">
        <v>20303.76945</v>
      </c>
      <c r="H97" s="104">
        <v>21980.033765</v>
      </c>
      <c r="I97" s="103">
        <v>19119.065889999998</v>
      </c>
      <c r="J97" s="104">
        <v>22441.76941</v>
      </c>
      <c r="K97" s="104">
        <v>16878.50489</v>
      </c>
      <c r="L97" s="104">
        <v>14837.914689999998</v>
      </c>
      <c r="M97" s="105">
        <v>18495.048235000002</v>
      </c>
      <c r="N97" s="116" t="s">
        <v>41</v>
      </c>
      <c r="O97" s="110" t="s">
        <v>38</v>
      </c>
    </row>
    <row r="98" spans="1:15" ht="12.75">
      <c r="A98" s="98" t="s">
        <v>40</v>
      </c>
      <c r="B98" s="110" t="s">
        <v>36</v>
      </c>
      <c r="C98" s="99" t="s">
        <v>35</v>
      </c>
      <c r="D98" s="100" t="s">
        <v>35</v>
      </c>
      <c r="E98" s="101" t="s">
        <v>35</v>
      </c>
      <c r="F98" s="100" t="s">
        <v>35</v>
      </c>
      <c r="G98" s="100" t="s">
        <v>35</v>
      </c>
      <c r="H98" s="100" t="s">
        <v>35</v>
      </c>
      <c r="I98" s="99" t="s">
        <v>35</v>
      </c>
      <c r="J98" s="100" t="s">
        <v>35</v>
      </c>
      <c r="K98" s="100" t="s">
        <v>35</v>
      </c>
      <c r="L98" s="100" t="s">
        <v>35</v>
      </c>
      <c r="M98" s="101" t="s">
        <v>35</v>
      </c>
      <c r="N98" s="116" t="s">
        <v>71</v>
      </c>
      <c r="O98" s="110" t="s">
        <v>40</v>
      </c>
    </row>
    <row r="99" spans="1:15" ht="12.75">
      <c r="A99" s="98" t="s">
        <v>42</v>
      </c>
      <c r="B99" s="110" t="s">
        <v>36</v>
      </c>
      <c r="C99" s="99">
        <v>129.626783</v>
      </c>
      <c r="D99" s="100">
        <v>106.52637492000001</v>
      </c>
      <c r="E99" s="101">
        <v>128.210897665</v>
      </c>
      <c r="F99" s="100">
        <v>29.22286263</v>
      </c>
      <c r="G99" s="100">
        <v>241.37161550000002</v>
      </c>
      <c r="H99" s="100">
        <v>57.28371912</v>
      </c>
      <c r="I99" s="99">
        <v>47.520037205</v>
      </c>
      <c r="J99" s="100">
        <v>60.00132627</v>
      </c>
      <c r="K99" s="100">
        <v>80.05092709</v>
      </c>
      <c r="L99" s="100">
        <v>100.29297384</v>
      </c>
      <c r="M99" s="101">
        <v>117.0882474</v>
      </c>
      <c r="N99" s="116" t="s">
        <v>43</v>
      </c>
      <c r="O99" s="110" t="s">
        <v>42</v>
      </c>
    </row>
    <row r="100" spans="1:15" ht="12.75">
      <c r="A100" s="98" t="s">
        <v>44</v>
      </c>
      <c r="B100" s="110" t="s">
        <v>36</v>
      </c>
      <c r="C100" s="99">
        <v>0.3010372766</v>
      </c>
      <c r="D100" s="100">
        <v>0.31040842555000003</v>
      </c>
      <c r="E100" s="101">
        <v>0.26100309625</v>
      </c>
      <c r="F100" s="100">
        <v>0.2708633011</v>
      </c>
      <c r="G100" s="100">
        <v>0.2658190142</v>
      </c>
      <c r="H100" s="100" t="s">
        <v>35</v>
      </c>
      <c r="I100" s="99">
        <v>0.16518455355</v>
      </c>
      <c r="J100" s="100">
        <v>0.2511798988</v>
      </c>
      <c r="K100" s="100" t="s">
        <v>35</v>
      </c>
      <c r="L100" s="100">
        <v>0.24122467130000003</v>
      </c>
      <c r="M100" s="101">
        <v>0.30975430595</v>
      </c>
      <c r="N100" s="116" t="s">
        <v>45</v>
      </c>
      <c r="O100" s="110" t="s">
        <v>44</v>
      </c>
    </row>
    <row r="101" spans="1:15" ht="12.75">
      <c r="A101" s="98" t="s">
        <v>46</v>
      </c>
      <c r="B101" s="110" t="s">
        <v>36</v>
      </c>
      <c r="C101" s="103">
        <v>205706.1324</v>
      </c>
      <c r="D101" s="104">
        <v>211477.48794999998</v>
      </c>
      <c r="E101" s="105">
        <v>209969.9847</v>
      </c>
      <c r="F101" s="104">
        <v>214652.6272</v>
      </c>
      <c r="G101" s="104">
        <v>210014.9232</v>
      </c>
      <c r="H101" s="104">
        <v>210746.92065</v>
      </c>
      <c r="I101" s="103">
        <v>198418.77455</v>
      </c>
      <c r="J101" s="104">
        <v>195032.17435</v>
      </c>
      <c r="K101" s="104">
        <v>184831.5037</v>
      </c>
      <c r="L101" s="104">
        <v>193309.63115</v>
      </c>
      <c r="M101" s="105">
        <v>186729.4992</v>
      </c>
      <c r="N101" s="116"/>
      <c r="O101" s="110" t="s">
        <v>46</v>
      </c>
    </row>
    <row r="102" spans="1:15" ht="12.75">
      <c r="A102" s="98" t="s">
        <v>47</v>
      </c>
      <c r="B102" s="110" t="s">
        <v>36</v>
      </c>
      <c r="C102" s="99" t="s">
        <v>35</v>
      </c>
      <c r="D102" s="100" t="s">
        <v>35</v>
      </c>
      <c r="E102" s="101" t="s">
        <v>35</v>
      </c>
      <c r="F102" s="100" t="s">
        <v>35</v>
      </c>
      <c r="G102" s="100" t="s">
        <v>35</v>
      </c>
      <c r="H102" s="100" t="s">
        <v>35</v>
      </c>
      <c r="I102" s="99" t="s">
        <v>35</v>
      </c>
      <c r="J102" s="100" t="s">
        <v>35</v>
      </c>
      <c r="K102" s="100" t="s">
        <v>35</v>
      </c>
      <c r="L102" s="100" t="s">
        <v>35</v>
      </c>
      <c r="M102" s="101" t="s">
        <v>35</v>
      </c>
      <c r="N102" s="116" t="s">
        <v>43</v>
      </c>
      <c r="O102" s="110" t="s">
        <v>47</v>
      </c>
    </row>
    <row r="103" spans="1:15" ht="12.75">
      <c r="A103" s="98" t="s">
        <v>51</v>
      </c>
      <c r="B103" s="110" t="s">
        <v>36</v>
      </c>
      <c r="C103" s="99" t="s">
        <v>35</v>
      </c>
      <c r="D103" s="100" t="s">
        <v>35</v>
      </c>
      <c r="E103" s="101" t="s">
        <v>35</v>
      </c>
      <c r="F103" s="100" t="s">
        <v>35</v>
      </c>
      <c r="G103" s="100" t="s">
        <v>35</v>
      </c>
      <c r="H103" s="100" t="s">
        <v>35</v>
      </c>
      <c r="I103" s="99" t="s">
        <v>35</v>
      </c>
      <c r="J103" s="100" t="s">
        <v>35</v>
      </c>
      <c r="K103" s="100" t="s">
        <v>35</v>
      </c>
      <c r="L103" s="100" t="s">
        <v>35</v>
      </c>
      <c r="M103" s="101" t="s">
        <v>35</v>
      </c>
      <c r="N103" s="116" t="s">
        <v>52</v>
      </c>
      <c r="O103" s="110" t="s">
        <v>51</v>
      </c>
    </row>
    <row r="104" spans="1:15" ht="12.75">
      <c r="A104" s="98" t="s">
        <v>53</v>
      </c>
      <c r="B104" s="110" t="s">
        <v>36</v>
      </c>
      <c r="C104" s="99">
        <v>10.76372951</v>
      </c>
      <c r="D104" s="100">
        <v>10.317842041999999</v>
      </c>
      <c r="E104" s="101">
        <v>10.441078593</v>
      </c>
      <c r="F104" s="100">
        <v>8.757660194500001</v>
      </c>
      <c r="G104" s="100">
        <v>11.793940169999999</v>
      </c>
      <c r="H104" s="100">
        <v>9.696930332</v>
      </c>
      <c r="I104" s="99">
        <v>5.823358056</v>
      </c>
      <c r="J104" s="100">
        <v>11.247160695</v>
      </c>
      <c r="K104" s="100">
        <v>9.36586368</v>
      </c>
      <c r="L104" s="100">
        <v>10.0208598</v>
      </c>
      <c r="M104" s="101">
        <v>14.66719762</v>
      </c>
      <c r="N104" s="116" t="s">
        <v>52</v>
      </c>
      <c r="O104" s="110" t="s">
        <v>53</v>
      </c>
    </row>
    <row r="105" spans="1:15" ht="12.75">
      <c r="A105" s="98" t="s">
        <v>54</v>
      </c>
      <c r="B105" s="110" t="s">
        <v>36</v>
      </c>
      <c r="C105" s="99">
        <v>12.328239392499999</v>
      </c>
      <c r="D105" s="100">
        <v>12.884313129999999</v>
      </c>
      <c r="E105" s="101">
        <v>25.850956645</v>
      </c>
      <c r="F105" s="100">
        <v>10.0460479585</v>
      </c>
      <c r="G105" s="100">
        <v>9.883246411</v>
      </c>
      <c r="H105" s="100">
        <v>12.774828318</v>
      </c>
      <c r="I105" s="99">
        <v>11.39727152</v>
      </c>
      <c r="J105" s="100">
        <v>15.86625094</v>
      </c>
      <c r="K105" s="100">
        <v>11.727040800000001</v>
      </c>
      <c r="L105" s="100">
        <v>14.01956525</v>
      </c>
      <c r="M105" s="101">
        <v>9.3114922835</v>
      </c>
      <c r="N105" s="116" t="s">
        <v>55</v>
      </c>
      <c r="O105" s="110" t="s">
        <v>54</v>
      </c>
    </row>
    <row r="106" spans="1:15" ht="12.75">
      <c r="A106" s="98" t="s">
        <v>56</v>
      </c>
      <c r="B106" s="110" t="s">
        <v>36</v>
      </c>
      <c r="C106" s="99">
        <v>2912.3665555</v>
      </c>
      <c r="D106" s="100">
        <v>2867.9041559999996</v>
      </c>
      <c r="E106" s="101">
        <v>3008.865416</v>
      </c>
      <c r="F106" s="100">
        <v>2093.2766775</v>
      </c>
      <c r="G106" s="100">
        <v>2110.441251</v>
      </c>
      <c r="H106" s="100">
        <v>1803.1235674999998</v>
      </c>
      <c r="I106" s="99">
        <v>655.6898738</v>
      </c>
      <c r="J106" s="100">
        <v>2590.5327964999997</v>
      </c>
      <c r="K106" s="100">
        <v>1064.2625432</v>
      </c>
      <c r="L106" s="100">
        <v>1982.3153265</v>
      </c>
      <c r="M106" s="101">
        <v>1678.7612964999998</v>
      </c>
      <c r="N106" s="116" t="s">
        <v>52</v>
      </c>
      <c r="O106" s="110" t="s">
        <v>56</v>
      </c>
    </row>
    <row r="107" spans="1:15" ht="12.75">
      <c r="A107" s="98" t="s">
        <v>57</v>
      </c>
      <c r="B107" s="110" t="s">
        <v>36</v>
      </c>
      <c r="C107" s="99">
        <v>591.16913785</v>
      </c>
      <c r="D107" s="100">
        <v>605.09132415</v>
      </c>
      <c r="E107" s="101">
        <v>897.9228189</v>
      </c>
      <c r="F107" s="100">
        <v>286.7588821</v>
      </c>
      <c r="G107" s="100">
        <v>694.9652874000001</v>
      </c>
      <c r="H107" s="100">
        <v>658.64777885</v>
      </c>
      <c r="I107" s="99">
        <v>269.50524575</v>
      </c>
      <c r="J107" s="100">
        <v>515.2160723</v>
      </c>
      <c r="K107" s="100">
        <v>301.12539885</v>
      </c>
      <c r="L107" s="100">
        <v>411.5106909</v>
      </c>
      <c r="M107" s="101">
        <v>579.5101853000001</v>
      </c>
      <c r="N107" s="116" t="s">
        <v>58</v>
      </c>
      <c r="O107" s="110" t="s">
        <v>57</v>
      </c>
    </row>
    <row r="108" spans="1:15" ht="12.75">
      <c r="A108" s="98" t="s">
        <v>61</v>
      </c>
      <c r="B108" s="110" t="s">
        <v>36</v>
      </c>
      <c r="C108" s="99">
        <v>563.1838342</v>
      </c>
      <c r="D108" s="100">
        <v>560.10094045</v>
      </c>
      <c r="E108" s="101">
        <v>570.65277175</v>
      </c>
      <c r="F108" s="100">
        <v>685.73776195</v>
      </c>
      <c r="G108" s="100">
        <v>589.11404275</v>
      </c>
      <c r="H108" s="100">
        <v>618.6766034</v>
      </c>
      <c r="I108" s="99">
        <v>1294.1880350000001</v>
      </c>
      <c r="J108" s="100">
        <v>992.1558642</v>
      </c>
      <c r="K108" s="100">
        <v>201.521302</v>
      </c>
      <c r="L108" s="100">
        <v>742.77090315</v>
      </c>
      <c r="M108" s="101">
        <v>1358.4649399999998</v>
      </c>
      <c r="N108" s="116" t="s">
        <v>48</v>
      </c>
      <c r="O108" s="110" t="s">
        <v>61</v>
      </c>
    </row>
    <row r="109" spans="1:15" ht="12.75">
      <c r="A109" s="98" t="s">
        <v>62</v>
      </c>
      <c r="B109" s="110" t="s">
        <v>36</v>
      </c>
      <c r="C109" s="99">
        <v>31.816246655</v>
      </c>
      <c r="D109" s="100" t="s">
        <v>35</v>
      </c>
      <c r="E109" s="101">
        <v>30.390625149999998</v>
      </c>
      <c r="F109" s="100">
        <v>13.453457015</v>
      </c>
      <c r="G109" s="100">
        <v>16.75510207</v>
      </c>
      <c r="H109" s="100">
        <v>20.05863296</v>
      </c>
      <c r="I109" s="99">
        <v>9.734150282</v>
      </c>
      <c r="J109" s="100">
        <v>20.98983808</v>
      </c>
      <c r="K109" s="100">
        <v>9.581253926</v>
      </c>
      <c r="L109" s="100">
        <v>17.485899355</v>
      </c>
      <c r="M109" s="101">
        <v>44.41386006</v>
      </c>
      <c r="N109" s="116" t="s">
        <v>43</v>
      </c>
      <c r="O109" s="110" t="s">
        <v>62</v>
      </c>
    </row>
    <row r="110" spans="1:15" ht="12.75">
      <c r="A110" s="98" t="s">
        <v>63</v>
      </c>
      <c r="B110" s="110" t="s">
        <v>36</v>
      </c>
      <c r="C110" s="99" t="s">
        <v>35</v>
      </c>
      <c r="D110" s="100" t="s">
        <v>35</v>
      </c>
      <c r="E110" s="101">
        <v>7.2446575375</v>
      </c>
      <c r="F110" s="100">
        <v>4.8465614575</v>
      </c>
      <c r="G110" s="100">
        <v>3.506503834</v>
      </c>
      <c r="H110" s="100">
        <v>6.1273892925</v>
      </c>
      <c r="I110" s="99" t="s">
        <v>35</v>
      </c>
      <c r="J110" s="100">
        <v>7.154661496</v>
      </c>
      <c r="K110" s="100">
        <v>5.108303444000001</v>
      </c>
      <c r="L110" s="100" t="s">
        <v>35</v>
      </c>
      <c r="M110" s="101" t="s">
        <v>35</v>
      </c>
      <c r="N110" s="116" t="s">
        <v>52</v>
      </c>
      <c r="O110" s="110" t="s">
        <v>63</v>
      </c>
    </row>
    <row r="111" spans="1:15" ht="12.75">
      <c r="A111" s="98" t="s">
        <v>64</v>
      </c>
      <c r="B111" s="110" t="s">
        <v>36</v>
      </c>
      <c r="C111" s="103">
        <v>42113.424535</v>
      </c>
      <c r="D111" s="104">
        <v>34339.254705</v>
      </c>
      <c r="E111" s="105">
        <v>57601.831665000005</v>
      </c>
      <c r="F111" s="104">
        <v>46827.257135</v>
      </c>
      <c r="G111" s="104">
        <v>49424.670735</v>
      </c>
      <c r="H111" s="104">
        <v>54034.01279</v>
      </c>
      <c r="I111" s="103">
        <v>45458.81721</v>
      </c>
      <c r="J111" s="104">
        <v>50010.30271</v>
      </c>
      <c r="K111" s="104">
        <v>43376.964414999995</v>
      </c>
      <c r="L111" s="104">
        <v>34678.75665</v>
      </c>
      <c r="M111" s="105">
        <v>42673.14503</v>
      </c>
      <c r="N111" s="116"/>
      <c r="O111" s="110" t="s">
        <v>64</v>
      </c>
    </row>
    <row r="112" spans="1:15" ht="12.75">
      <c r="A112" s="98" t="s">
        <v>65</v>
      </c>
      <c r="B112" s="110" t="s">
        <v>36</v>
      </c>
      <c r="C112" s="99">
        <v>20.14570893</v>
      </c>
      <c r="D112" s="100">
        <v>16.786902785</v>
      </c>
      <c r="E112" s="101">
        <v>7.597265543000001</v>
      </c>
      <c r="F112" s="100" t="s">
        <v>35</v>
      </c>
      <c r="G112" s="100" t="s">
        <v>35</v>
      </c>
      <c r="H112" s="100" t="s">
        <v>35</v>
      </c>
      <c r="I112" s="99" t="s">
        <v>35</v>
      </c>
      <c r="J112" s="100">
        <v>5.3837917805</v>
      </c>
      <c r="K112" s="100">
        <v>8.6429408695</v>
      </c>
      <c r="L112" s="100" t="s">
        <v>35</v>
      </c>
      <c r="M112" s="101" t="s">
        <v>35</v>
      </c>
      <c r="N112" s="116" t="s">
        <v>55</v>
      </c>
      <c r="O112" s="110" t="s">
        <v>65</v>
      </c>
    </row>
    <row r="113" spans="1:15" ht="12.75">
      <c r="A113" s="98" t="s">
        <v>66</v>
      </c>
      <c r="B113" s="110" t="s">
        <v>36</v>
      </c>
      <c r="C113" s="99">
        <v>105.35508579</v>
      </c>
      <c r="D113" s="100">
        <v>104.05849975</v>
      </c>
      <c r="E113" s="101">
        <v>118.7297596</v>
      </c>
      <c r="F113" s="100">
        <v>43.021563265</v>
      </c>
      <c r="G113" s="100">
        <v>38.765555515</v>
      </c>
      <c r="H113" s="100">
        <v>48.10661573</v>
      </c>
      <c r="I113" s="99">
        <v>29.170165400000002</v>
      </c>
      <c r="J113" s="100">
        <v>83.04425904</v>
      </c>
      <c r="K113" s="100">
        <v>34.580016455</v>
      </c>
      <c r="L113" s="100">
        <v>25.21954696</v>
      </c>
      <c r="M113" s="101">
        <v>43.87230698</v>
      </c>
      <c r="N113" s="116" t="s">
        <v>37</v>
      </c>
      <c r="O113" s="110" t="s">
        <v>66</v>
      </c>
    </row>
    <row r="114" spans="1:15" ht="12.75">
      <c r="A114" s="98" t="s">
        <v>68</v>
      </c>
      <c r="B114" s="110" t="s">
        <v>36</v>
      </c>
      <c r="C114" s="99" t="s">
        <v>35</v>
      </c>
      <c r="D114" s="100" t="s">
        <v>35</v>
      </c>
      <c r="E114" s="101" t="s">
        <v>35</v>
      </c>
      <c r="F114" s="100" t="s">
        <v>35</v>
      </c>
      <c r="G114" s="100" t="s">
        <v>35</v>
      </c>
      <c r="H114" s="100" t="s">
        <v>35</v>
      </c>
      <c r="I114" s="99" t="s">
        <v>35</v>
      </c>
      <c r="J114" s="100" t="s">
        <v>35</v>
      </c>
      <c r="K114" s="100" t="s">
        <v>35</v>
      </c>
      <c r="L114" s="100" t="s">
        <v>35</v>
      </c>
      <c r="M114" s="101" t="s">
        <v>35</v>
      </c>
      <c r="N114" s="116" t="s">
        <v>52</v>
      </c>
      <c r="O114" s="110" t="s">
        <v>68</v>
      </c>
    </row>
    <row r="115" spans="1:15" ht="12.75">
      <c r="A115" s="98" t="s">
        <v>69</v>
      </c>
      <c r="B115" s="110" t="s">
        <v>36</v>
      </c>
      <c r="C115" s="103">
        <v>163162.74229999998</v>
      </c>
      <c r="D115" s="104">
        <v>162683.5263</v>
      </c>
      <c r="E115" s="105">
        <v>161723.2793</v>
      </c>
      <c r="F115" s="104">
        <v>165036.20915</v>
      </c>
      <c r="G115" s="104">
        <v>163372.7789</v>
      </c>
      <c r="H115" s="104">
        <v>163323.99615</v>
      </c>
      <c r="I115" s="103">
        <v>159294.06935</v>
      </c>
      <c r="J115" s="104">
        <v>148605.6289</v>
      </c>
      <c r="K115" s="104">
        <v>148810.9881</v>
      </c>
      <c r="L115" s="104">
        <v>155246.9498</v>
      </c>
      <c r="M115" s="105">
        <v>148709.77385</v>
      </c>
      <c r="N115" s="116"/>
      <c r="O115" s="110" t="s">
        <v>69</v>
      </c>
    </row>
    <row r="116" spans="1:15" ht="12.75">
      <c r="A116" s="98" t="s">
        <v>70</v>
      </c>
      <c r="B116" s="110" t="s">
        <v>36</v>
      </c>
      <c r="C116" s="99" t="s">
        <v>35</v>
      </c>
      <c r="D116" s="100" t="s">
        <v>35</v>
      </c>
      <c r="E116" s="101" t="s">
        <v>35</v>
      </c>
      <c r="F116" s="100" t="s">
        <v>35</v>
      </c>
      <c r="G116" s="100" t="s">
        <v>35</v>
      </c>
      <c r="H116" s="100" t="s">
        <v>35</v>
      </c>
      <c r="I116" s="99" t="s">
        <v>35</v>
      </c>
      <c r="J116" s="100" t="s">
        <v>35</v>
      </c>
      <c r="K116" s="100" t="s">
        <v>35</v>
      </c>
      <c r="L116" s="100" t="s">
        <v>35</v>
      </c>
      <c r="M116" s="101" t="s">
        <v>35</v>
      </c>
      <c r="N116" s="116" t="s">
        <v>71</v>
      </c>
      <c r="O116" s="110" t="s">
        <v>70</v>
      </c>
    </row>
    <row r="117" spans="1:15" ht="12.75">
      <c r="A117" s="98" t="s">
        <v>72</v>
      </c>
      <c r="B117" s="110" t="s">
        <v>36</v>
      </c>
      <c r="C117" s="99" t="s">
        <v>35</v>
      </c>
      <c r="D117" s="100" t="s">
        <v>35</v>
      </c>
      <c r="E117" s="101" t="s">
        <v>35</v>
      </c>
      <c r="F117" s="100" t="s">
        <v>35</v>
      </c>
      <c r="G117" s="100" t="s">
        <v>35</v>
      </c>
      <c r="H117" s="100" t="s">
        <v>35</v>
      </c>
      <c r="I117" s="99" t="s">
        <v>35</v>
      </c>
      <c r="J117" s="100" t="s">
        <v>35</v>
      </c>
      <c r="K117" s="100" t="s">
        <v>35</v>
      </c>
      <c r="L117" s="100" t="s">
        <v>35</v>
      </c>
      <c r="M117" s="101" t="s">
        <v>35</v>
      </c>
      <c r="N117" s="116" t="s">
        <v>71</v>
      </c>
      <c r="O117" s="110" t="s">
        <v>72</v>
      </c>
    </row>
    <row r="118" spans="1:15" ht="12.75">
      <c r="A118" s="98" t="s">
        <v>91</v>
      </c>
      <c r="B118" s="110" t="s">
        <v>36</v>
      </c>
      <c r="C118" s="103">
        <v>509462.43690000003</v>
      </c>
      <c r="D118" s="104">
        <v>423412.52605</v>
      </c>
      <c r="E118" s="105">
        <v>691550.3859999999</v>
      </c>
      <c r="F118" s="104">
        <v>587105.7381</v>
      </c>
      <c r="G118" s="104">
        <v>595332.3914000001</v>
      </c>
      <c r="H118" s="104">
        <v>657724.62255</v>
      </c>
      <c r="I118" s="103">
        <v>579019.2287999999</v>
      </c>
      <c r="J118" s="104">
        <v>628358.1225</v>
      </c>
      <c r="K118" s="104">
        <v>540271.3705500001</v>
      </c>
      <c r="L118" s="104">
        <v>437447.17590000003</v>
      </c>
      <c r="M118" s="105">
        <v>549290.1017</v>
      </c>
      <c r="N118" s="116" t="s">
        <v>50</v>
      </c>
      <c r="O118" s="110" t="s">
        <v>91</v>
      </c>
    </row>
    <row r="119" spans="1:15" ht="12.75">
      <c r="A119" s="98" t="s">
        <v>74</v>
      </c>
      <c r="B119" s="110" t="s">
        <v>36</v>
      </c>
      <c r="C119" s="99">
        <v>327.51545150000004</v>
      </c>
      <c r="D119" s="100">
        <v>323.09507525</v>
      </c>
      <c r="E119" s="101">
        <v>336.70800325</v>
      </c>
      <c r="F119" s="100">
        <v>227.8907882</v>
      </c>
      <c r="G119" s="100">
        <v>206.86780885000002</v>
      </c>
      <c r="H119" s="100">
        <v>172.45316715</v>
      </c>
      <c r="I119" s="99">
        <v>178.90627725000002</v>
      </c>
      <c r="J119" s="100">
        <v>247.7364957</v>
      </c>
      <c r="K119" s="100">
        <v>69.89506051000001</v>
      </c>
      <c r="L119" s="100">
        <v>197.55275749999998</v>
      </c>
      <c r="M119" s="101">
        <v>321.44876625</v>
      </c>
      <c r="N119" s="116" t="s">
        <v>43</v>
      </c>
      <c r="O119" s="110" t="s">
        <v>74</v>
      </c>
    </row>
    <row r="120" spans="1:15" ht="12.75">
      <c r="A120" s="98" t="s">
        <v>75</v>
      </c>
      <c r="B120" s="110" t="s">
        <v>36</v>
      </c>
      <c r="C120" s="99">
        <v>209.355613</v>
      </c>
      <c r="D120" s="100">
        <v>298.7782538</v>
      </c>
      <c r="E120" s="101">
        <v>208.01998415</v>
      </c>
      <c r="F120" s="100">
        <v>171.6837451</v>
      </c>
      <c r="G120" s="100">
        <v>299.05426389999997</v>
      </c>
      <c r="H120" s="100" t="s">
        <v>35</v>
      </c>
      <c r="I120" s="99">
        <v>141.38964547999998</v>
      </c>
      <c r="J120" s="100">
        <v>477.38430705</v>
      </c>
      <c r="K120" s="100">
        <v>114.26652135</v>
      </c>
      <c r="L120" s="100">
        <v>207.48065951499999</v>
      </c>
      <c r="M120" s="101">
        <v>231.3402251</v>
      </c>
      <c r="N120" s="116" t="s">
        <v>43</v>
      </c>
      <c r="O120" s="110" t="s">
        <v>75</v>
      </c>
    </row>
    <row r="121" spans="1:15" ht="12.75">
      <c r="A121" s="98" t="s">
        <v>76</v>
      </c>
      <c r="B121" s="110" t="s">
        <v>36</v>
      </c>
      <c r="C121" s="99" t="s">
        <v>35</v>
      </c>
      <c r="D121" s="100" t="s">
        <v>35</v>
      </c>
      <c r="E121" s="101" t="s">
        <v>35</v>
      </c>
      <c r="F121" s="100" t="s">
        <v>35</v>
      </c>
      <c r="G121" s="100" t="s">
        <v>35</v>
      </c>
      <c r="H121" s="100" t="s">
        <v>35</v>
      </c>
      <c r="I121" s="99" t="s">
        <v>35</v>
      </c>
      <c r="J121" s="100" t="s">
        <v>35</v>
      </c>
      <c r="K121" s="100" t="s">
        <v>35</v>
      </c>
      <c r="L121" s="100" t="s">
        <v>35</v>
      </c>
      <c r="M121" s="101" t="s">
        <v>35</v>
      </c>
      <c r="N121" s="116" t="s">
        <v>71</v>
      </c>
      <c r="O121" s="110" t="s">
        <v>76</v>
      </c>
    </row>
    <row r="122" spans="1:15" ht="12.75">
      <c r="A122" s="98" t="s">
        <v>77</v>
      </c>
      <c r="B122" s="110" t="s">
        <v>36</v>
      </c>
      <c r="C122" s="99" t="s">
        <v>35</v>
      </c>
      <c r="D122" s="100" t="s">
        <v>35</v>
      </c>
      <c r="E122" s="101" t="s">
        <v>35</v>
      </c>
      <c r="F122" s="100" t="s">
        <v>35</v>
      </c>
      <c r="G122" s="100">
        <v>3.775465491</v>
      </c>
      <c r="H122" s="100">
        <v>9.674696796500001</v>
      </c>
      <c r="I122" s="99" t="s">
        <v>35</v>
      </c>
      <c r="J122" s="100" t="s">
        <v>35</v>
      </c>
      <c r="K122" s="100">
        <v>73.24882051</v>
      </c>
      <c r="L122" s="100" t="s">
        <v>35</v>
      </c>
      <c r="M122" s="101" t="s">
        <v>35</v>
      </c>
      <c r="N122" s="116" t="s">
        <v>43</v>
      </c>
      <c r="O122" s="110" t="s">
        <v>77</v>
      </c>
    </row>
    <row r="123" spans="1:15" ht="12.75">
      <c r="A123" s="106" t="s">
        <v>78</v>
      </c>
      <c r="B123" s="113" t="s">
        <v>36</v>
      </c>
      <c r="C123" s="93">
        <v>20.177772525</v>
      </c>
      <c r="D123" s="94">
        <v>25.684745485</v>
      </c>
      <c r="E123" s="107">
        <v>26.928220515</v>
      </c>
      <c r="F123" s="94">
        <v>17.771412755</v>
      </c>
      <c r="G123" s="94">
        <v>21.511227814999998</v>
      </c>
      <c r="H123" s="94">
        <v>19.024262395</v>
      </c>
      <c r="I123" s="93">
        <v>20.28124829</v>
      </c>
      <c r="J123" s="94">
        <v>28.26356235</v>
      </c>
      <c r="K123" s="94">
        <v>14.276130385</v>
      </c>
      <c r="L123" s="94">
        <v>21.67743008</v>
      </c>
      <c r="M123" s="107">
        <v>23.968870535</v>
      </c>
      <c r="N123" s="117" t="s">
        <v>48</v>
      </c>
      <c r="O123" s="113" t="s">
        <v>78</v>
      </c>
    </row>
    <row r="124" spans="1:15" ht="12.75">
      <c r="A124" s="96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</row>
    <row r="125" spans="1:15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2" ht="12.75">
      <c r="A126" s="97"/>
      <c r="B126" s="75"/>
      <c r="C126" s="122" t="s">
        <v>119</v>
      </c>
      <c r="D126" s="76" t="s">
        <v>120</v>
      </c>
      <c r="E126" s="76" t="s">
        <v>121</v>
      </c>
      <c r="F126" s="76" t="s">
        <v>122</v>
      </c>
      <c r="G126" s="76" t="s">
        <v>123</v>
      </c>
      <c r="H126" s="76" t="s">
        <v>124</v>
      </c>
      <c r="I126" s="129" t="s">
        <v>33</v>
      </c>
      <c r="J126" s="5"/>
      <c r="K126" s="5"/>
      <c r="L126" s="5"/>
    </row>
    <row r="127" spans="1:12" ht="12.75">
      <c r="A127" s="98" t="s">
        <v>34</v>
      </c>
      <c r="B127" s="132" t="s">
        <v>36</v>
      </c>
      <c r="C127" s="116" t="s">
        <v>35</v>
      </c>
      <c r="D127" s="55" t="s">
        <v>35</v>
      </c>
      <c r="E127" s="55" t="s">
        <v>35</v>
      </c>
      <c r="F127" s="55" t="s">
        <v>35</v>
      </c>
      <c r="G127" s="55" t="s">
        <v>35</v>
      </c>
      <c r="H127" s="55" t="s">
        <v>35</v>
      </c>
      <c r="I127" s="42" t="s">
        <v>52</v>
      </c>
      <c r="J127" s="5"/>
      <c r="K127" s="5"/>
      <c r="L127" s="5"/>
    </row>
    <row r="128" spans="1:12" ht="12.75">
      <c r="A128" s="98" t="s">
        <v>38</v>
      </c>
      <c r="B128" s="110" t="s">
        <v>36</v>
      </c>
      <c r="C128" s="104">
        <v>5549.159711</v>
      </c>
      <c r="D128" s="50">
        <v>8545.9129005</v>
      </c>
      <c r="E128" s="50">
        <v>7126.875867</v>
      </c>
      <c r="F128" s="50">
        <v>5203.8081495</v>
      </c>
      <c r="G128" s="50">
        <v>5634.523837500001</v>
      </c>
      <c r="H128" s="50">
        <v>6743.5412635</v>
      </c>
      <c r="I128" s="42" t="s">
        <v>41</v>
      </c>
      <c r="J128" s="5"/>
      <c r="K128" s="5"/>
      <c r="L128" s="5"/>
    </row>
    <row r="129" spans="1:12" ht="12.75">
      <c r="A129" s="98" t="s">
        <v>40</v>
      </c>
      <c r="B129" s="110" t="s">
        <v>36</v>
      </c>
      <c r="C129" s="100" t="s">
        <v>35</v>
      </c>
      <c r="D129" s="47" t="s">
        <v>35</v>
      </c>
      <c r="E129" s="47" t="s">
        <v>35</v>
      </c>
      <c r="F129" s="47" t="s">
        <v>35</v>
      </c>
      <c r="G129" s="47" t="s">
        <v>35</v>
      </c>
      <c r="H129" s="47" t="s">
        <v>35</v>
      </c>
      <c r="I129" s="42" t="s">
        <v>71</v>
      </c>
      <c r="J129" s="5"/>
      <c r="K129" s="5"/>
      <c r="L129" s="5"/>
    </row>
    <row r="130" spans="1:12" ht="12.75">
      <c r="A130" s="98" t="s">
        <v>42</v>
      </c>
      <c r="B130" s="110" t="s">
        <v>36</v>
      </c>
      <c r="C130" s="100">
        <v>18.808497844999998</v>
      </c>
      <c r="D130" s="47">
        <v>14.84182912</v>
      </c>
      <c r="E130" s="47">
        <v>79.625807915</v>
      </c>
      <c r="F130" s="47">
        <v>33.782782600000004</v>
      </c>
      <c r="G130" s="47">
        <v>28.327656230000002</v>
      </c>
      <c r="H130" s="47">
        <v>37.186498385</v>
      </c>
      <c r="I130" s="42" t="s">
        <v>43</v>
      </c>
      <c r="J130" s="5"/>
      <c r="K130" s="5"/>
      <c r="L130" s="5"/>
    </row>
    <row r="131" spans="1:12" ht="12.75">
      <c r="A131" s="98" t="s">
        <v>44</v>
      </c>
      <c r="B131" s="110" t="s">
        <v>36</v>
      </c>
      <c r="C131" s="100" t="s">
        <v>35</v>
      </c>
      <c r="D131" s="47" t="s">
        <v>35</v>
      </c>
      <c r="E131" s="47" t="s">
        <v>35</v>
      </c>
      <c r="F131" s="47" t="s">
        <v>35</v>
      </c>
      <c r="G131" s="47" t="s">
        <v>35</v>
      </c>
      <c r="H131" s="47" t="s">
        <v>35</v>
      </c>
      <c r="I131" s="42" t="s">
        <v>45</v>
      </c>
      <c r="J131" s="5"/>
      <c r="K131" s="5"/>
      <c r="L131" s="5"/>
    </row>
    <row r="132" spans="1:12" ht="12.75">
      <c r="A132" s="98" t="s">
        <v>46</v>
      </c>
      <c r="B132" s="110" t="s">
        <v>36</v>
      </c>
      <c r="C132" s="104">
        <v>213350.99599999998</v>
      </c>
      <c r="D132" s="50">
        <v>237650.828</v>
      </c>
      <c r="E132" s="50">
        <v>219532.01890000002</v>
      </c>
      <c r="F132" s="50">
        <v>204691.9103</v>
      </c>
      <c r="G132" s="50">
        <v>216992.7183</v>
      </c>
      <c r="H132" s="50">
        <v>231070.9527</v>
      </c>
      <c r="I132" s="42"/>
      <c r="J132" s="5"/>
      <c r="K132" s="5"/>
      <c r="L132" s="5"/>
    </row>
    <row r="133" spans="1:12" ht="12.75">
      <c r="A133" s="98" t="s">
        <v>47</v>
      </c>
      <c r="B133" s="110" t="s">
        <v>36</v>
      </c>
      <c r="C133" s="100" t="s">
        <v>35</v>
      </c>
      <c r="D133" s="47" t="s">
        <v>35</v>
      </c>
      <c r="E133" s="47" t="s">
        <v>35</v>
      </c>
      <c r="F133" s="47" t="s">
        <v>35</v>
      </c>
      <c r="G133" s="47" t="s">
        <v>35</v>
      </c>
      <c r="H133" s="47" t="s">
        <v>35</v>
      </c>
      <c r="I133" s="42" t="s">
        <v>43</v>
      </c>
      <c r="J133" s="5"/>
      <c r="K133" s="5"/>
      <c r="L133" s="5"/>
    </row>
    <row r="134" spans="1:12" ht="12.75">
      <c r="A134" s="98" t="s">
        <v>51</v>
      </c>
      <c r="B134" s="110" t="s">
        <v>36</v>
      </c>
      <c r="C134" s="100" t="s">
        <v>35</v>
      </c>
      <c r="D134" s="47" t="s">
        <v>35</v>
      </c>
      <c r="E134" s="47" t="s">
        <v>35</v>
      </c>
      <c r="F134" s="47" t="s">
        <v>35</v>
      </c>
      <c r="G134" s="47" t="s">
        <v>35</v>
      </c>
      <c r="H134" s="47" t="s">
        <v>35</v>
      </c>
      <c r="I134" s="42" t="s">
        <v>52</v>
      </c>
      <c r="J134" s="5"/>
      <c r="K134" s="5"/>
      <c r="L134" s="5"/>
    </row>
    <row r="135" spans="1:12" ht="12.75">
      <c r="A135" s="98" t="s">
        <v>53</v>
      </c>
      <c r="B135" s="110" t="s">
        <v>36</v>
      </c>
      <c r="C135" s="100">
        <v>4.3425742735</v>
      </c>
      <c r="D135" s="47">
        <v>8.816270634</v>
      </c>
      <c r="E135" s="47">
        <v>7.0828118159999995</v>
      </c>
      <c r="F135" s="47">
        <v>14.761790775</v>
      </c>
      <c r="G135" s="47">
        <v>41.983248360000005</v>
      </c>
      <c r="H135" s="47">
        <v>5.6124093429999995</v>
      </c>
      <c r="I135" s="42" t="s">
        <v>52</v>
      </c>
      <c r="J135" s="5"/>
      <c r="K135" s="5"/>
      <c r="L135" s="5"/>
    </row>
    <row r="136" spans="1:12" ht="12.75">
      <c r="A136" s="98" t="s">
        <v>54</v>
      </c>
      <c r="B136" s="110" t="s">
        <v>36</v>
      </c>
      <c r="C136" s="100">
        <v>22.369289135000002</v>
      </c>
      <c r="D136" s="47">
        <v>26.231025620000004</v>
      </c>
      <c r="E136" s="47">
        <v>15.678843485</v>
      </c>
      <c r="F136" s="47">
        <v>14.516955605</v>
      </c>
      <c r="G136" s="47">
        <v>19.054717558500002</v>
      </c>
      <c r="H136" s="47">
        <v>13.76830772</v>
      </c>
      <c r="I136" s="42" t="s">
        <v>55</v>
      </c>
      <c r="J136" s="5"/>
      <c r="K136" s="5"/>
      <c r="L136" s="5"/>
    </row>
    <row r="137" spans="1:12" ht="12.75">
      <c r="A137" s="98" t="s">
        <v>56</v>
      </c>
      <c r="B137" s="110" t="s">
        <v>36</v>
      </c>
      <c r="C137" s="100">
        <v>496.17727055</v>
      </c>
      <c r="D137" s="47">
        <v>990.15869935</v>
      </c>
      <c r="E137" s="47">
        <v>570.78750655</v>
      </c>
      <c r="F137" s="47">
        <v>1333.6234715</v>
      </c>
      <c r="G137" s="47">
        <v>834.6238826</v>
      </c>
      <c r="H137" s="47">
        <v>1363.074566</v>
      </c>
      <c r="I137" s="42" t="s">
        <v>52</v>
      </c>
      <c r="J137" s="5"/>
      <c r="K137" s="5"/>
      <c r="L137" s="5"/>
    </row>
    <row r="138" spans="1:12" ht="12.75">
      <c r="A138" s="98" t="s">
        <v>57</v>
      </c>
      <c r="B138" s="110" t="s">
        <v>36</v>
      </c>
      <c r="C138" s="100">
        <v>234.4923638</v>
      </c>
      <c r="D138" s="47">
        <v>362.2895293</v>
      </c>
      <c r="E138" s="47">
        <v>274.67995005</v>
      </c>
      <c r="F138" s="47">
        <v>415.9384187</v>
      </c>
      <c r="G138" s="47">
        <v>433.05324645</v>
      </c>
      <c r="H138" s="47">
        <v>377.41266275</v>
      </c>
      <c r="I138" s="42" t="s">
        <v>58</v>
      </c>
      <c r="J138" s="5"/>
      <c r="K138" s="5"/>
      <c r="L138" s="5"/>
    </row>
    <row r="139" spans="1:12" ht="12.75">
      <c r="A139" s="98" t="s">
        <v>61</v>
      </c>
      <c r="B139" s="110" t="s">
        <v>36</v>
      </c>
      <c r="C139" s="104">
        <v>1418.410567</v>
      </c>
      <c r="D139" s="50">
        <v>548.44532965</v>
      </c>
      <c r="E139" s="50">
        <v>2350.2260845</v>
      </c>
      <c r="F139" s="50">
        <v>688.1338374500001</v>
      </c>
      <c r="G139" s="50">
        <v>709.99670755</v>
      </c>
      <c r="H139" s="50">
        <v>1504.9958815</v>
      </c>
      <c r="I139" s="42" t="s">
        <v>48</v>
      </c>
      <c r="J139" s="5"/>
      <c r="K139" s="5"/>
      <c r="L139" s="5"/>
    </row>
    <row r="140" spans="1:12" ht="12.75">
      <c r="A140" s="98" t="s">
        <v>62</v>
      </c>
      <c r="B140" s="110" t="s">
        <v>36</v>
      </c>
      <c r="C140" s="100">
        <v>7.5283817035</v>
      </c>
      <c r="D140" s="47">
        <v>46.215887075</v>
      </c>
      <c r="E140" s="47">
        <v>12.332642275</v>
      </c>
      <c r="F140" s="47">
        <v>36.459963</v>
      </c>
      <c r="G140" s="47">
        <v>27.615471805</v>
      </c>
      <c r="H140" s="47">
        <v>16.100531185</v>
      </c>
      <c r="I140" s="42" t="s">
        <v>43</v>
      </c>
      <c r="J140" s="5"/>
      <c r="K140" s="5"/>
      <c r="L140" s="5"/>
    </row>
    <row r="141" spans="1:12" ht="12.75">
      <c r="A141" s="98" t="s">
        <v>63</v>
      </c>
      <c r="B141" s="110" t="s">
        <v>36</v>
      </c>
      <c r="C141" s="100" t="s">
        <v>35</v>
      </c>
      <c r="D141" s="47" t="s">
        <v>35</v>
      </c>
      <c r="E141" s="47" t="s">
        <v>35</v>
      </c>
      <c r="F141" s="47" t="s">
        <v>35</v>
      </c>
      <c r="G141" s="47" t="s">
        <v>35</v>
      </c>
      <c r="H141" s="47" t="s">
        <v>35</v>
      </c>
      <c r="I141" s="42" t="s">
        <v>52</v>
      </c>
      <c r="J141" s="5"/>
      <c r="K141" s="5"/>
      <c r="L141" s="5"/>
    </row>
    <row r="142" spans="1:12" ht="12.75">
      <c r="A142" s="98" t="s">
        <v>64</v>
      </c>
      <c r="B142" s="110" t="s">
        <v>36</v>
      </c>
      <c r="C142" s="104">
        <v>14183.118470000001</v>
      </c>
      <c r="D142" s="50">
        <v>21016.949679999998</v>
      </c>
      <c r="E142" s="50">
        <v>19710.960045</v>
      </c>
      <c r="F142" s="50">
        <v>13280.82553</v>
      </c>
      <c r="G142" s="50">
        <v>14504.87368</v>
      </c>
      <c r="H142" s="50">
        <v>19538.002265</v>
      </c>
      <c r="I142" s="42"/>
      <c r="J142" s="5"/>
      <c r="K142" s="5"/>
      <c r="L142" s="5"/>
    </row>
    <row r="143" spans="1:12" ht="12.75">
      <c r="A143" s="98" t="s">
        <v>65</v>
      </c>
      <c r="B143" s="110" t="s">
        <v>36</v>
      </c>
      <c r="C143" s="100" t="s">
        <v>35</v>
      </c>
      <c r="D143" s="47" t="s">
        <v>35</v>
      </c>
      <c r="E143" s="47" t="s">
        <v>35</v>
      </c>
      <c r="F143" s="47" t="s">
        <v>35</v>
      </c>
      <c r="G143" s="47" t="s">
        <v>35</v>
      </c>
      <c r="H143" s="47" t="s">
        <v>35</v>
      </c>
      <c r="I143" s="42" t="s">
        <v>55</v>
      </c>
      <c r="J143" s="5"/>
      <c r="K143" s="5"/>
      <c r="L143" s="5"/>
    </row>
    <row r="144" spans="1:12" ht="12.75">
      <c r="A144" s="98" t="s">
        <v>66</v>
      </c>
      <c r="B144" s="110" t="s">
        <v>36</v>
      </c>
      <c r="C144" s="100" t="s">
        <v>35</v>
      </c>
      <c r="D144" s="47">
        <v>31.841898800000003</v>
      </c>
      <c r="E144" s="47">
        <v>50.09101067</v>
      </c>
      <c r="F144" s="47">
        <v>29.155600825</v>
      </c>
      <c r="G144" s="47">
        <v>130.9417846</v>
      </c>
      <c r="H144" s="47">
        <v>40.349374765</v>
      </c>
      <c r="I144" s="42" t="s">
        <v>37</v>
      </c>
      <c r="J144" s="5"/>
      <c r="K144" s="5"/>
      <c r="L144" s="5"/>
    </row>
    <row r="145" spans="1:12" ht="12.75">
      <c r="A145" s="98" t="s">
        <v>68</v>
      </c>
      <c r="B145" s="110" t="s">
        <v>36</v>
      </c>
      <c r="C145" s="100" t="s">
        <v>35</v>
      </c>
      <c r="D145" s="47" t="s">
        <v>35</v>
      </c>
      <c r="E145" s="47" t="s">
        <v>35</v>
      </c>
      <c r="F145" s="47" t="s">
        <v>35</v>
      </c>
      <c r="G145" s="47" t="s">
        <v>35</v>
      </c>
      <c r="H145" s="47" t="s">
        <v>35</v>
      </c>
      <c r="I145" s="42" t="s">
        <v>52</v>
      </c>
      <c r="J145" s="5"/>
      <c r="K145" s="5"/>
      <c r="L145" s="5"/>
    </row>
    <row r="146" spans="1:12" ht="12.75">
      <c r="A146" s="98" t="s">
        <v>69</v>
      </c>
      <c r="B146" s="110" t="s">
        <v>36</v>
      </c>
      <c r="C146" s="104">
        <v>170857.70825</v>
      </c>
      <c r="D146" s="50">
        <v>181079.38390000002</v>
      </c>
      <c r="E146" s="50">
        <v>166712.08179999999</v>
      </c>
      <c r="F146" s="50">
        <v>163349.59769999998</v>
      </c>
      <c r="G146" s="50">
        <v>173558.54905</v>
      </c>
      <c r="H146" s="50">
        <v>172992.8866</v>
      </c>
      <c r="I146" s="42"/>
      <c r="J146" s="5"/>
      <c r="K146" s="5"/>
      <c r="L146" s="5"/>
    </row>
    <row r="147" spans="1:12" ht="12.75">
      <c r="A147" s="98" t="s">
        <v>70</v>
      </c>
      <c r="B147" s="110" t="s">
        <v>36</v>
      </c>
      <c r="C147" s="100" t="s">
        <v>35</v>
      </c>
      <c r="D147" s="47" t="s">
        <v>35</v>
      </c>
      <c r="E147" s="47" t="s">
        <v>35</v>
      </c>
      <c r="F147" s="47" t="s">
        <v>35</v>
      </c>
      <c r="G147" s="47" t="s">
        <v>35</v>
      </c>
      <c r="H147" s="47" t="s">
        <v>35</v>
      </c>
      <c r="I147" s="42" t="s">
        <v>71</v>
      </c>
      <c r="J147" s="5"/>
      <c r="K147" s="5"/>
      <c r="L147" s="5"/>
    </row>
    <row r="148" spans="1:9" ht="12.75">
      <c r="A148" s="130" t="s">
        <v>72</v>
      </c>
      <c r="B148" s="42" t="s">
        <v>36</v>
      </c>
      <c r="C148" s="47" t="s">
        <v>35</v>
      </c>
      <c r="D148" s="47" t="s">
        <v>35</v>
      </c>
      <c r="E148" s="47" t="s">
        <v>35</v>
      </c>
      <c r="F148" s="47" t="s">
        <v>35</v>
      </c>
      <c r="G148" s="47" t="s">
        <v>35</v>
      </c>
      <c r="H148" s="47" t="s">
        <v>35</v>
      </c>
      <c r="I148" s="42" t="s">
        <v>71</v>
      </c>
    </row>
    <row r="149" spans="1:9" ht="12.75">
      <c r="A149" s="130" t="s">
        <v>91</v>
      </c>
      <c r="B149" s="42" t="s">
        <v>36</v>
      </c>
      <c r="C149" s="50">
        <v>22049.45335</v>
      </c>
      <c r="D149" s="50">
        <v>32497.520084999996</v>
      </c>
      <c r="E149" s="50">
        <v>29563.2635</v>
      </c>
      <c r="F149" s="50">
        <v>19764.94818</v>
      </c>
      <c r="G149" s="50">
        <v>22356.437465</v>
      </c>
      <c r="H149" s="50">
        <v>30796.125245</v>
      </c>
      <c r="I149" s="42" t="s">
        <v>50</v>
      </c>
    </row>
    <row r="150" spans="1:9" ht="12.75">
      <c r="A150" s="130" t="s">
        <v>74</v>
      </c>
      <c r="B150" s="42" t="s">
        <v>36</v>
      </c>
      <c r="C150" s="47">
        <v>177.01052615</v>
      </c>
      <c r="D150" s="47">
        <v>196.38441785</v>
      </c>
      <c r="E150" s="47">
        <v>258.45261875</v>
      </c>
      <c r="F150" s="47">
        <v>261.01749685</v>
      </c>
      <c r="G150" s="47">
        <v>80.699809335</v>
      </c>
      <c r="H150" s="47">
        <v>103.5817921</v>
      </c>
      <c r="I150" s="42" t="s">
        <v>43</v>
      </c>
    </row>
    <row r="151" spans="1:9" ht="12.75">
      <c r="A151" s="130" t="s">
        <v>75</v>
      </c>
      <c r="B151" s="42" t="s">
        <v>36</v>
      </c>
      <c r="C151" s="47">
        <v>51.266744575000004</v>
      </c>
      <c r="D151" s="47">
        <v>94.920229385</v>
      </c>
      <c r="E151" s="47">
        <v>73.022802395</v>
      </c>
      <c r="F151" s="47">
        <v>119.0039737</v>
      </c>
      <c r="G151" s="47">
        <v>84.26099021</v>
      </c>
      <c r="H151" s="47">
        <v>84.31428475</v>
      </c>
      <c r="I151" s="42" t="s">
        <v>43</v>
      </c>
    </row>
    <row r="152" spans="1:9" ht="12.75">
      <c r="A152" s="130" t="s">
        <v>76</v>
      </c>
      <c r="B152" s="42" t="s">
        <v>36</v>
      </c>
      <c r="C152" s="47" t="s">
        <v>35</v>
      </c>
      <c r="D152" s="47" t="s">
        <v>35</v>
      </c>
      <c r="E152" s="47" t="s">
        <v>35</v>
      </c>
      <c r="F152" s="47" t="s">
        <v>35</v>
      </c>
      <c r="G152" s="47" t="s">
        <v>35</v>
      </c>
      <c r="H152" s="47" t="s">
        <v>35</v>
      </c>
      <c r="I152" s="42" t="s">
        <v>71</v>
      </c>
    </row>
    <row r="153" spans="1:9" ht="12.75">
      <c r="A153" s="130" t="s">
        <v>77</v>
      </c>
      <c r="B153" s="42" t="s">
        <v>36</v>
      </c>
      <c r="C153" s="47">
        <v>2.1686356155000004</v>
      </c>
      <c r="D153" s="47">
        <v>4.4702681785</v>
      </c>
      <c r="E153" s="47">
        <v>3.0624595185</v>
      </c>
      <c r="F153" s="47">
        <v>4.461874033</v>
      </c>
      <c r="G153" s="47">
        <v>3.8620779699999996</v>
      </c>
      <c r="H153" s="47">
        <v>8.643081509</v>
      </c>
      <c r="I153" s="42" t="s">
        <v>43</v>
      </c>
    </row>
    <row r="154" spans="1:9" ht="12.75">
      <c r="A154" s="131" t="s">
        <v>78</v>
      </c>
      <c r="B154" s="43" t="s">
        <v>36</v>
      </c>
      <c r="C154" s="53">
        <v>32.14257103</v>
      </c>
      <c r="D154" s="53">
        <v>47.507282375</v>
      </c>
      <c r="E154" s="53">
        <v>38.410770185</v>
      </c>
      <c r="F154" s="53">
        <v>39.255761005</v>
      </c>
      <c r="G154" s="53">
        <v>43.320407364999994</v>
      </c>
      <c r="H154" s="53">
        <v>27.80065397</v>
      </c>
      <c r="I154" s="43" t="s">
        <v>48</v>
      </c>
    </row>
    <row r="155" spans="3:8" ht="12.75">
      <c r="C155" s="36"/>
      <c r="D155" s="36"/>
      <c r="E155" s="36"/>
      <c r="F155" s="36"/>
      <c r="G155" s="36"/>
      <c r="H155" s="36"/>
    </row>
    <row r="156" spans="3:8" ht="12.75">
      <c r="C156" s="36"/>
      <c r="D156" s="36"/>
      <c r="E156" s="36"/>
      <c r="F156" s="36"/>
      <c r="G156" s="36"/>
      <c r="H156" s="36"/>
    </row>
    <row r="157" spans="3:8" ht="12.75">
      <c r="C157" s="36"/>
      <c r="D157" s="36"/>
      <c r="E157" s="36"/>
      <c r="F157" s="36"/>
      <c r="G157" s="36"/>
      <c r="H157" s="36"/>
    </row>
    <row r="158" spans="3:8" ht="12.75">
      <c r="C158" s="36"/>
      <c r="D158" s="36"/>
      <c r="E158" s="36"/>
      <c r="F158" s="36"/>
      <c r="G158" s="36"/>
      <c r="H158" s="36"/>
    </row>
  </sheetData>
  <hyperlinks>
    <hyperlink ref="A1" r:id="rId1" display="EPA Method 3052"/>
  </hyperlinks>
  <printOptions/>
  <pageMargins left="0.75" right="0.75" top="1" bottom="1" header="0.5" footer="0.5"/>
  <pageSetup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140625" defaultRowHeight="12.75"/>
  <sheetData>
    <row r="1" spans="1:11" ht="18">
      <c r="A1" s="73" t="s">
        <v>80</v>
      </c>
      <c r="B1" s="70"/>
      <c r="C1" s="71"/>
      <c r="D1" s="12"/>
      <c r="E1" s="12"/>
      <c r="F1" s="12"/>
      <c r="G1" s="12"/>
      <c r="H1" s="12"/>
      <c r="I1" s="12"/>
      <c r="J1" s="12"/>
      <c r="K1" s="13"/>
    </row>
    <row r="2" spans="1:11" ht="12.75">
      <c r="A2" s="14"/>
      <c r="C2" s="12"/>
      <c r="D2" s="12" t="s">
        <v>133</v>
      </c>
      <c r="E2" s="12"/>
      <c r="F2" s="12"/>
      <c r="G2" s="12"/>
      <c r="H2" s="12"/>
      <c r="I2" s="12"/>
      <c r="J2" s="12"/>
      <c r="K2" s="13"/>
    </row>
    <row r="3" spans="1:11" ht="12.75">
      <c r="A3" s="15" t="s">
        <v>25</v>
      </c>
      <c r="B3" s="14"/>
      <c r="C3" s="12"/>
      <c r="D3" s="12"/>
      <c r="E3" s="12"/>
      <c r="F3" s="12"/>
      <c r="G3" s="12"/>
      <c r="H3" s="12"/>
      <c r="I3" s="12"/>
      <c r="J3" s="12"/>
      <c r="K3" s="13"/>
    </row>
    <row r="4" spans="1:11" ht="12.75">
      <c r="A4" s="16"/>
      <c r="B4" s="16"/>
      <c r="C4" s="17" t="s">
        <v>26</v>
      </c>
      <c r="D4" s="17" t="s">
        <v>27</v>
      </c>
      <c r="E4" s="17" t="s">
        <v>28</v>
      </c>
      <c r="F4" s="166" t="s">
        <v>29</v>
      </c>
      <c r="G4" s="166" t="s">
        <v>30</v>
      </c>
      <c r="H4" s="166" t="s">
        <v>31</v>
      </c>
      <c r="I4" s="166" t="s">
        <v>32</v>
      </c>
      <c r="J4" s="18" t="s">
        <v>33</v>
      </c>
      <c r="K4" s="16"/>
    </row>
    <row r="5" spans="1:11" ht="12.75">
      <c r="A5" s="19" t="s">
        <v>34</v>
      </c>
      <c r="B5" s="20" t="s">
        <v>36</v>
      </c>
      <c r="C5" s="21" t="s">
        <v>35</v>
      </c>
      <c r="D5" s="21" t="s">
        <v>35</v>
      </c>
      <c r="E5" s="21" t="s">
        <v>35</v>
      </c>
      <c r="F5" s="167" t="s">
        <v>35</v>
      </c>
      <c r="G5" s="167" t="s">
        <v>35</v>
      </c>
      <c r="H5" s="167" t="s">
        <v>35</v>
      </c>
      <c r="I5" s="167" t="s">
        <v>35</v>
      </c>
      <c r="J5" s="22" t="s">
        <v>81</v>
      </c>
      <c r="K5" s="19" t="s">
        <v>34</v>
      </c>
    </row>
    <row r="6" spans="1:11" ht="12.75">
      <c r="A6" s="19" t="s">
        <v>38</v>
      </c>
      <c r="B6" s="20" t="s">
        <v>36</v>
      </c>
      <c r="C6" s="23">
        <v>397.4568812</v>
      </c>
      <c r="D6" s="23">
        <v>461.9542329</v>
      </c>
      <c r="E6" s="23">
        <v>398.9069772</v>
      </c>
      <c r="F6" s="168">
        <v>884.3709104</v>
      </c>
      <c r="G6" s="168">
        <v>1151.36073</v>
      </c>
      <c r="H6" s="168">
        <v>3856.483312</v>
      </c>
      <c r="I6" s="168">
        <v>9195.292602</v>
      </c>
      <c r="J6" s="22" t="s">
        <v>82</v>
      </c>
      <c r="K6" s="19" t="s">
        <v>38</v>
      </c>
    </row>
    <row r="7" spans="1:11" ht="12.75">
      <c r="A7" s="19" t="s">
        <v>40</v>
      </c>
      <c r="B7" s="20" t="s">
        <v>36</v>
      </c>
      <c r="C7" s="21" t="s">
        <v>35</v>
      </c>
      <c r="D7" s="21" t="s">
        <v>35</v>
      </c>
      <c r="E7" s="21" t="s">
        <v>35</v>
      </c>
      <c r="F7" s="167" t="s">
        <v>35</v>
      </c>
      <c r="G7" s="167" t="s">
        <v>35</v>
      </c>
      <c r="H7" s="167" t="s">
        <v>35</v>
      </c>
      <c r="I7" s="167" t="s">
        <v>35</v>
      </c>
      <c r="J7" s="22" t="s">
        <v>39</v>
      </c>
      <c r="K7" s="19" t="s">
        <v>40</v>
      </c>
    </row>
    <row r="8" spans="1:11" ht="12.75">
      <c r="A8" s="19" t="s">
        <v>42</v>
      </c>
      <c r="B8" s="20" t="s">
        <v>36</v>
      </c>
      <c r="C8" s="21">
        <v>30.01923305</v>
      </c>
      <c r="D8" s="21">
        <v>56.11499649</v>
      </c>
      <c r="E8" s="21">
        <v>35.0634969</v>
      </c>
      <c r="F8" s="167">
        <v>64.74308249</v>
      </c>
      <c r="G8" s="168">
        <v>10409.503</v>
      </c>
      <c r="H8" s="167">
        <v>64.61442034</v>
      </c>
      <c r="I8" s="167">
        <v>123.6272561</v>
      </c>
      <c r="J8" s="22" t="s">
        <v>83</v>
      </c>
      <c r="K8" s="19" t="s">
        <v>42</v>
      </c>
    </row>
    <row r="9" spans="1:11" ht="12.75">
      <c r="A9" s="19" t="s">
        <v>44</v>
      </c>
      <c r="B9" s="20" t="s">
        <v>36</v>
      </c>
      <c r="C9" s="24">
        <v>0.512322194</v>
      </c>
      <c r="D9" s="21" t="s">
        <v>35</v>
      </c>
      <c r="E9" s="24">
        <v>0.3416190804</v>
      </c>
      <c r="F9" s="167" t="s">
        <v>35</v>
      </c>
      <c r="G9" s="169">
        <v>0.5861405263</v>
      </c>
      <c r="H9" s="169">
        <v>0.3819094827</v>
      </c>
      <c r="I9" s="169">
        <v>0.6240482185</v>
      </c>
      <c r="J9" s="22" t="s">
        <v>84</v>
      </c>
      <c r="K9" s="19" t="s">
        <v>44</v>
      </c>
    </row>
    <row r="10" spans="1:11" ht="12.75">
      <c r="A10" s="25" t="s">
        <v>46</v>
      </c>
      <c r="B10" s="20" t="s">
        <v>36</v>
      </c>
      <c r="C10" s="23">
        <v>205811.0098</v>
      </c>
      <c r="D10" s="23">
        <v>205026.3252</v>
      </c>
      <c r="E10" s="23">
        <v>205407.7802</v>
      </c>
      <c r="F10" s="168">
        <v>209020.1013</v>
      </c>
      <c r="G10" s="168">
        <v>204895.6276</v>
      </c>
      <c r="H10" s="168">
        <v>188697.6523</v>
      </c>
      <c r="I10" s="168">
        <v>169421.4632</v>
      </c>
      <c r="J10" s="22"/>
      <c r="K10" s="25" t="s">
        <v>46</v>
      </c>
    </row>
    <row r="11" spans="1:11" ht="12.75">
      <c r="A11" s="19" t="s">
        <v>47</v>
      </c>
      <c r="B11" s="20" t="s">
        <v>36</v>
      </c>
      <c r="C11" s="21" t="s">
        <v>35</v>
      </c>
      <c r="D11" s="21" t="s">
        <v>35</v>
      </c>
      <c r="E11" s="21" t="s">
        <v>35</v>
      </c>
      <c r="F11" s="167" t="s">
        <v>35</v>
      </c>
      <c r="G11" s="167" t="s">
        <v>35</v>
      </c>
      <c r="H11" s="167" t="s">
        <v>35</v>
      </c>
      <c r="I11" s="167" t="s">
        <v>35</v>
      </c>
      <c r="J11" s="22" t="s">
        <v>37</v>
      </c>
      <c r="K11" s="19" t="s">
        <v>47</v>
      </c>
    </row>
    <row r="12" spans="1:11" ht="12.75">
      <c r="A12" s="19" t="s">
        <v>49</v>
      </c>
      <c r="B12" s="20" t="s">
        <v>36</v>
      </c>
      <c r="C12" s="21" t="s">
        <v>35</v>
      </c>
      <c r="D12" s="21" t="s">
        <v>35</v>
      </c>
      <c r="E12" s="21" t="s">
        <v>35</v>
      </c>
      <c r="F12" s="167" t="s">
        <v>35</v>
      </c>
      <c r="G12" s="167" t="s">
        <v>35</v>
      </c>
      <c r="H12" s="167" t="s">
        <v>35</v>
      </c>
      <c r="I12" s="167" t="s">
        <v>35</v>
      </c>
      <c r="J12" s="22" t="s">
        <v>85</v>
      </c>
      <c r="K12" s="19" t="s">
        <v>49</v>
      </c>
    </row>
    <row r="13" spans="1:11" ht="12.75">
      <c r="A13" s="19" t="s">
        <v>51</v>
      </c>
      <c r="B13" s="20" t="s">
        <v>36</v>
      </c>
      <c r="C13" s="21" t="s">
        <v>35</v>
      </c>
      <c r="D13" s="21" t="s">
        <v>35</v>
      </c>
      <c r="E13" s="21" t="s">
        <v>35</v>
      </c>
      <c r="F13" s="167" t="s">
        <v>35</v>
      </c>
      <c r="G13" s="167" t="s">
        <v>35</v>
      </c>
      <c r="H13" s="167" t="s">
        <v>35</v>
      </c>
      <c r="I13" s="167" t="s">
        <v>35</v>
      </c>
      <c r="J13" s="22" t="s">
        <v>86</v>
      </c>
      <c r="K13" s="19" t="s">
        <v>51</v>
      </c>
    </row>
    <row r="14" spans="1:11" ht="12.75">
      <c r="A14" s="19" t="s">
        <v>53</v>
      </c>
      <c r="B14" s="20" t="s">
        <v>36</v>
      </c>
      <c r="C14" s="21">
        <v>41.68215628</v>
      </c>
      <c r="D14" s="21">
        <v>34.07110404</v>
      </c>
      <c r="E14" s="21">
        <v>29.25708235</v>
      </c>
      <c r="F14" s="167">
        <v>27.66999835</v>
      </c>
      <c r="G14" s="167">
        <v>34.90579174</v>
      </c>
      <c r="H14" s="167">
        <v>29.81699377</v>
      </c>
      <c r="I14" s="167">
        <v>40.24696384</v>
      </c>
      <c r="J14" s="22" t="s">
        <v>86</v>
      </c>
      <c r="K14" s="19" t="s">
        <v>53</v>
      </c>
    </row>
    <row r="15" spans="1:11" ht="12.75">
      <c r="A15" s="19" t="s">
        <v>54</v>
      </c>
      <c r="B15" s="20" t="s">
        <v>36</v>
      </c>
      <c r="C15" s="23">
        <v>122.3586933</v>
      </c>
      <c r="D15" s="21">
        <v>88.97617648</v>
      </c>
      <c r="E15" s="21">
        <v>97.19478649</v>
      </c>
      <c r="F15" s="168">
        <v>2586.69359</v>
      </c>
      <c r="G15" s="168">
        <v>113.570189</v>
      </c>
      <c r="H15" s="167">
        <v>62.45255987</v>
      </c>
      <c r="I15" s="167">
        <v>75.72556317</v>
      </c>
      <c r="J15" s="22" t="s">
        <v>87</v>
      </c>
      <c r="K15" s="19" t="s">
        <v>54</v>
      </c>
    </row>
    <row r="16" spans="1:11" ht="12.75">
      <c r="A16" s="19" t="s">
        <v>56</v>
      </c>
      <c r="B16" s="20" t="s">
        <v>36</v>
      </c>
      <c r="C16" s="23">
        <v>763.4144764</v>
      </c>
      <c r="D16" s="23">
        <v>570.69443</v>
      </c>
      <c r="E16" s="23">
        <v>327.5809751</v>
      </c>
      <c r="F16" s="168">
        <v>1081.784187</v>
      </c>
      <c r="G16" s="168">
        <v>767.8796314</v>
      </c>
      <c r="H16" s="168">
        <v>2858.548109</v>
      </c>
      <c r="I16" s="168">
        <v>7259.577621</v>
      </c>
      <c r="J16" s="22" t="s">
        <v>86</v>
      </c>
      <c r="K16" s="19" t="s">
        <v>56</v>
      </c>
    </row>
    <row r="17" spans="1:11" ht="12.75">
      <c r="A17" s="19" t="s">
        <v>57</v>
      </c>
      <c r="B17" s="20" t="s">
        <v>36</v>
      </c>
      <c r="C17" s="23">
        <v>228.0041618</v>
      </c>
      <c r="D17" s="23">
        <v>193.8397971</v>
      </c>
      <c r="E17" s="23">
        <v>241.2661478</v>
      </c>
      <c r="F17" s="168">
        <v>235.7747253</v>
      </c>
      <c r="G17" s="168">
        <v>712.9547347</v>
      </c>
      <c r="H17" s="168">
        <v>2779.345439</v>
      </c>
      <c r="I17" s="168">
        <v>4087.769919</v>
      </c>
      <c r="J17" s="22" t="s">
        <v>88</v>
      </c>
      <c r="K17" s="19" t="s">
        <v>57</v>
      </c>
    </row>
    <row r="18" spans="1:11" ht="12.75">
      <c r="A18" s="19" t="s">
        <v>61</v>
      </c>
      <c r="B18" s="20" t="s">
        <v>36</v>
      </c>
      <c r="C18" s="23">
        <v>175.386187</v>
      </c>
      <c r="D18" s="23">
        <v>171.9413879</v>
      </c>
      <c r="E18" s="21">
        <v>90.31758303</v>
      </c>
      <c r="F18" s="168">
        <v>1347.513209</v>
      </c>
      <c r="G18" s="168">
        <v>9979.721829</v>
      </c>
      <c r="H18" s="168">
        <v>29913.38588</v>
      </c>
      <c r="I18" s="168">
        <v>9674.030027</v>
      </c>
      <c r="J18" s="22" t="s">
        <v>86</v>
      </c>
      <c r="K18" s="19" t="s">
        <v>61</v>
      </c>
    </row>
    <row r="19" spans="1:11" ht="12.75">
      <c r="A19" s="19" t="s">
        <v>62</v>
      </c>
      <c r="B19" s="20" t="s">
        <v>36</v>
      </c>
      <c r="C19" s="21">
        <v>7.412816855</v>
      </c>
      <c r="D19" s="21">
        <v>5.547949229</v>
      </c>
      <c r="E19" s="21">
        <v>5.566732527</v>
      </c>
      <c r="F19" s="168">
        <v>112.1514689</v>
      </c>
      <c r="G19" s="167">
        <v>16.70707682</v>
      </c>
      <c r="H19" s="167">
        <v>60.11740808</v>
      </c>
      <c r="I19" s="168">
        <v>168.0248543</v>
      </c>
      <c r="J19" s="22" t="s">
        <v>83</v>
      </c>
      <c r="K19" s="19" t="s">
        <v>62</v>
      </c>
    </row>
    <row r="20" spans="1:11" ht="12.75">
      <c r="A20" s="19" t="s">
        <v>63</v>
      </c>
      <c r="B20" s="20" t="s">
        <v>36</v>
      </c>
      <c r="C20" s="21" t="s">
        <v>35</v>
      </c>
      <c r="D20" s="21" t="s">
        <v>35</v>
      </c>
      <c r="E20" s="21" t="s">
        <v>35</v>
      </c>
      <c r="F20" s="167" t="s">
        <v>35</v>
      </c>
      <c r="G20" s="167" t="s">
        <v>35</v>
      </c>
      <c r="H20" s="167" t="s">
        <v>35</v>
      </c>
      <c r="I20" s="167" t="s">
        <v>35</v>
      </c>
      <c r="J20" s="22" t="s">
        <v>86</v>
      </c>
      <c r="K20" s="19" t="s">
        <v>63</v>
      </c>
    </row>
    <row r="21" spans="1:11" ht="12.75">
      <c r="A21" s="25" t="s">
        <v>64</v>
      </c>
      <c r="B21" s="20" t="s">
        <v>36</v>
      </c>
      <c r="C21" s="23">
        <v>844.9754916</v>
      </c>
      <c r="D21" s="23">
        <v>508.7737922</v>
      </c>
      <c r="E21" s="23">
        <v>743.2066392</v>
      </c>
      <c r="F21" s="168">
        <v>536.0754726</v>
      </c>
      <c r="G21" s="168">
        <v>723.8702158</v>
      </c>
      <c r="H21" s="168">
        <v>682.6004338</v>
      </c>
      <c r="I21" s="168">
        <v>1153.068175</v>
      </c>
      <c r="J21" s="26"/>
      <c r="K21" s="25" t="s">
        <v>64</v>
      </c>
    </row>
    <row r="22" spans="1:11" ht="12.75">
      <c r="A22" s="19" t="s">
        <v>65</v>
      </c>
      <c r="B22" s="20" t="s">
        <v>36</v>
      </c>
      <c r="C22" s="23">
        <v>313.4396484</v>
      </c>
      <c r="D22" s="23">
        <v>237.2456491</v>
      </c>
      <c r="E22" s="21">
        <v>95.51347978</v>
      </c>
      <c r="F22" s="168">
        <v>269.1761251</v>
      </c>
      <c r="G22" s="168">
        <v>137.7778597</v>
      </c>
      <c r="H22" s="167">
        <v>59.63170066</v>
      </c>
      <c r="I22" s="168">
        <v>144.9074463</v>
      </c>
      <c r="J22" s="22" t="s">
        <v>87</v>
      </c>
      <c r="K22" s="19" t="s">
        <v>65</v>
      </c>
    </row>
    <row r="23" spans="1:11" ht="12.75">
      <c r="A23" s="19" t="s">
        <v>66</v>
      </c>
      <c r="B23" s="20" t="s">
        <v>36</v>
      </c>
      <c r="C23" s="23">
        <v>764.4107364</v>
      </c>
      <c r="D23" s="23">
        <v>657.8739623</v>
      </c>
      <c r="E23" s="23">
        <v>527.1170543</v>
      </c>
      <c r="F23" s="168">
        <v>1418.110511</v>
      </c>
      <c r="G23" s="168">
        <v>687.7108613</v>
      </c>
      <c r="H23" s="168">
        <v>501.3098952</v>
      </c>
      <c r="I23" s="168">
        <v>706.0285136</v>
      </c>
      <c r="J23" s="22" t="s">
        <v>89</v>
      </c>
      <c r="K23" s="19" t="s">
        <v>66</v>
      </c>
    </row>
    <row r="24" spans="1:11" ht="12.75">
      <c r="A24" s="19" t="s">
        <v>68</v>
      </c>
      <c r="B24" s="20" t="s">
        <v>36</v>
      </c>
      <c r="C24" s="21" t="s">
        <v>35</v>
      </c>
      <c r="D24" s="21" t="s">
        <v>35</v>
      </c>
      <c r="E24" s="21" t="s">
        <v>35</v>
      </c>
      <c r="F24" s="167">
        <v>38.21725706</v>
      </c>
      <c r="G24" s="167" t="s">
        <v>35</v>
      </c>
      <c r="H24" s="167" t="s">
        <v>35</v>
      </c>
      <c r="I24" s="167" t="s">
        <v>35</v>
      </c>
      <c r="J24" s="22" t="s">
        <v>90</v>
      </c>
      <c r="K24" s="19" t="s">
        <v>68</v>
      </c>
    </row>
    <row r="25" spans="1:11" ht="12.75">
      <c r="A25" s="25" t="s">
        <v>69</v>
      </c>
      <c r="B25" s="20" t="s">
        <v>36</v>
      </c>
      <c r="C25" s="23">
        <v>146406.4842</v>
      </c>
      <c r="D25" s="23">
        <v>140351.0582</v>
      </c>
      <c r="E25" s="23">
        <v>143915.6931</v>
      </c>
      <c r="F25" s="168">
        <v>145630.5943</v>
      </c>
      <c r="G25" s="168">
        <v>130444.8775</v>
      </c>
      <c r="H25" s="168">
        <v>107942.3008</v>
      </c>
      <c r="I25" s="168">
        <v>115118.722</v>
      </c>
      <c r="J25" s="22"/>
      <c r="K25" s="25" t="s">
        <v>69</v>
      </c>
    </row>
    <row r="26" spans="1:11" ht="12.75">
      <c r="A26" s="19" t="s">
        <v>70</v>
      </c>
      <c r="B26" s="20" t="s">
        <v>36</v>
      </c>
      <c r="C26" s="21" t="s">
        <v>35</v>
      </c>
      <c r="D26" s="21" t="s">
        <v>35</v>
      </c>
      <c r="E26" s="21" t="s">
        <v>35</v>
      </c>
      <c r="F26" s="167" t="s">
        <v>35</v>
      </c>
      <c r="G26" s="167" t="s">
        <v>35</v>
      </c>
      <c r="H26" s="167" t="s">
        <v>35</v>
      </c>
      <c r="I26" s="167" t="s">
        <v>35</v>
      </c>
      <c r="J26" s="22" t="s">
        <v>67</v>
      </c>
      <c r="K26" s="19" t="s">
        <v>70</v>
      </c>
    </row>
    <row r="27" spans="1:11" ht="12.75">
      <c r="A27" s="19" t="s">
        <v>72</v>
      </c>
      <c r="B27" s="20" t="s">
        <v>36</v>
      </c>
      <c r="C27" s="21" t="s">
        <v>35</v>
      </c>
      <c r="D27" s="21" t="s">
        <v>35</v>
      </c>
      <c r="E27" s="21" t="s">
        <v>35</v>
      </c>
      <c r="F27" s="167" t="s">
        <v>35</v>
      </c>
      <c r="G27" s="167" t="s">
        <v>35</v>
      </c>
      <c r="H27" s="167" t="s">
        <v>35</v>
      </c>
      <c r="I27" s="167" t="s">
        <v>35</v>
      </c>
      <c r="J27" s="22" t="s">
        <v>39</v>
      </c>
      <c r="K27" s="19" t="s">
        <v>72</v>
      </c>
    </row>
    <row r="28" spans="1:11" ht="12.75">
      <c r="A28" s="19" t="s">
        <v>91</v>
      </c>
      <c r="B28" s="20" t="s">
        <v>36</v>
      </c>
      <c r="C28" s="21" t="s">
        <v>35</v>
      </c>
      <c r="D28" s="21" t="s">
        <v>35</v>
      </c>
      <c r="E28" s="21" t="s">
        <v>35</v>
      </c>
      <c r="F28" s="168">
        <v>443.1765721</v>
      </c>
      <c r="G28" s="168">
        <v>3615.045998</v>
      </c>
      <c r="H28" s="168">
        <v>22913.69935</v>
      </c>
      <c r="I28" s="168">
        <v>63782.98586</v>
      </c>
      <c r="J28" s="22" t="s">
        <v>92</v>
      </c>
      <c r="K28" s="19" t="s">
        <v>91</v>
      </c>
    </row>
    <row r="29" spans="1:11" ht="12.75">
      <c r="A29" s="19" t="s">
        <v>73</v>
      </c>
      <c r="B29" s="20" t="s">
        <v>36</v>
      </c>
      <c r="C29" s="21" t="s">
        <v>35</v>
      </c>
      <c r="D29" s="21" t="s">
        <v>35</v>
      </c>
      <c r="E29" s="21" t="s">
        <v>35</v>
      </c>
      <c r="F29" s="167" t="s">
        <v>35</v>
      </c>
      <c r="G29" s="167" t="s">
        <v>35</v>
      </c>
      <c r="H29" s="167" t="s">
        <v>35</v>
      </c>
      <c r="I29" s="167" t="s">
        <v>35</v>
      </c>
      <c r="J29" s="22" t="s">
        <v>58</v>
      </c>
      <c r="K29" s="19" t="s">
        <v>73</v>
      </c>
    </row>
    <row r="30" spans="1:11" ht="12.75">
      <c r="A30" s="19" t="s">
        <v>74</v>
      </c>
      <c r="B30" s="20" t="s">
        <v>36</v>
      </c>
      <c r="C30" s="23">
        <v>173.260217</v>
      </c>
      <c r="D30" s="23">
        <v>175.1189651</v>
      </c>
      <c r="E30" s="21">
        <v>92.08733502</v>
      </c>
      <c r="F30" s="168">
        <v>1070.067941</v>
      </c>
      <c r="G30" s="168">
        <v>1161.411901</v>
      </c>
      <c r="H30" s="168">
        <v>2925.884396</v>
      </c>
      <c r="I30" s="168">
        <v>1304.641062</v>
      </c>
      <c r="J30" s="22" t="s">
        <v>48</v>
      </c>
      <c r="K30" s="19" t="s">
        <v>74</v>
      </c>
    </row>
    <row r="31" spans="1:11" ht="12.75">
      <c r="A31" s="19" t="s">
        <v>75</v>
      </c>
      <c r="B31" s="20" t="s">
        <v>36</v>
      </c>
      <c r="C31" s="21">
        <v>14.53319966</v>
      </c>
      <c r="D31" s="21">
        <v>16.04142767</v>
      </c>
      <c r="E31" s="21">
        <v>13.93068692</v>
      </c>
      <c r="F31" s="167">
        <v>25.99960057</v>
      </c>
      <c r="G31" s="167">
        <v>40.55499685</v>
      </c>
      <c r="H31" s="168">
        <v>185.7993409</v>
      </c>
      <c r="I31" s="168">
        <v>390.9098873</v>
      </c>
      <c r="J31" s="22" t="s">
        <v>83</v>
      </c>
      <c r="K31" s="19" t="s">
        <v>75</v>
      </c>
    </row>
    <row r="32" spans="1:11" ht="12.75">
      <c r="A32" s="19" t="s">
        <v>76</v>
      </c>
      <c r="B32" s="20" t="s">
        <v>36</v>
      </c>
      <c r="C32" s="21" t="s">
        <v>35</v>
      </c>
      <c r="D32" s="21" t="s">
        <v>35</v>
      </c>
      <c r="E32" s="21" t="s">
        <v>35</v>
      </c>
      <c r="F32" s="167" t="s">
        <v>35</v>
      </c>
      <c r="G32" s="167" t="s">
        <v>35</v>
      </c>
      <c r="H32" s="167" t="s">
        <v>35</v>
      </c>
      <c r="I32" s="167" t="s">
        <v>35</v>
      </c>
      <c r="J32" s="22" t="s">
        <v>89</v>
      </c>
      <c r="K32" s="19" t="s">
        <v>76</v>
      </c>
    </row>
    <row r="33" spans="1:11" ht="12.75">
      <c r="A33" s="19" t="s">
        <v>77</v>
      </c>
      <c r="B33" s="20" t="s">
        <v>36</v>
      </c>
      <c r="C33" s="21">
        <v>8.801859119</v>
      </c>
      <c r="D33" s="21">
        <v>8.089930042</v>
      </c>
      <c r="E33" s="21">
        <v>2.953693172</v>
      </c>
      <c r="F33" s="167">
        <v>2.872978626</v>
      </c>
      <c r="G33" s="167">
        <v>2.087286956</v>
      </c>
      <c r="H33" s="167">
        <v>6.350785793</v>
      </c>
      <c r="I33" s="167">
        <v>13.69210951</v>
      </c>
      <c r="J33" s="22" t="s">
        <v>37</v>
      </c>
      <c r="K33" s="19" t="s">
        <v>77</v>
      </c>
    </row>
    <row r="34" spans="1:11" ht="12.75">
      <c r="A34" s="27" t="s">
        <v>78</v>
      </c>
      <c r="B34" s="28" t="s">
        <v>36</v>
      </c>
      <c r="C34" s="29">
        <v>178.1579756</v>
      </c>
      <c r="D34" s="30">
        <v>101.357879</v>
      </c>
      <c r="E34" s="31">
        <v>94.27810953</v>
      </c>
      <c r="F34" s="176">
        <v>1381.855139</v>
      </c>
      <c r="G34" s="176">
        <v>115.4024981</v>
      </c>
      <c r="H34" s="170">
        <v>82.52473121</v>
      </c>
      <c r="I34" s="170">
        <v>78.72188307</v>
      </c>
      <c r="J34" s="32" t="s">
        <v>86</v>
      </c>
      <c r="K34" s="27" t="s">
        <v>78</v>
      </c>
    </row>
    <row r="35" spans="5:7" ht="12.75">
      <c r="E35" s="2"/>
      <c r="G35" s="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6" width="11.00390625" style="0" bestFit="1" customWidth="1"/>
    <col min="7" max="7" width="11.00390625" style="0" customWidth="1"/>
  </cols>
  <sheetData>
    <row r="1" spans="1:3" ht="18">
      <c r="A1" s="70" t="s">
        <v>93</v>
      </c>
      <c r="B1" s="70"/>
      <c r="C1" s="70"/>
    </row>
    <row r="2" spans="1:4" ht="18">
      <c r="A2" s="74" t="s">
        <v>94</v>
      </c>
      <c r="B2" s="70"/>
      <c r="C2" s="70"/>
      <c r="D2" t="s">
        <v>126</v>
      </c>
    </row>
    <row r="3" spans="1:4" ht="12.75">
      <c r="A3" s="34"/>
      <c r="B3" s="34"/>
      <c r="C3" s="34"/>
      <c r="D3" s="34"/>
    </row>
    <row r="4" spans="1:4" ht="12.75">
      <c r="A4" s="35"/>
      <c r="B4" s="34"/>
      <c r="C4" s="34" t="s">
        <v>212</v>
      </c>
      <c r="D4" s="34" t="s">
        <v>212</v>
      </c>
    </row>
    <row r="5" spans="1:12" ht="12.75">
      <c r="A5" s="78" t="s">
        <v>95</v>
      </c>
      <c r="B5" s="79" t="s">
        <v>26</v>
      </c>
      <c r="C5" s="79" t="s">
        <v>27</v>
      </c>
      <c r="D5" s="79" t="s">
        <v>28</v>
      </c>
      <c r="E5" s="171" t="s">
        <v>29</v>
      </c>
      <c r="F5" s="171" t="s">
        <v>30</v>
      </c>
      <c r="G5" s="171" t="s">
        <v>31</v>
      </c>
      <c r="H5" s="171" t="s">
        <v>32</v>
      </c>
      <c r="I5" s="76" t="s">
        <v>103</v>
      </c>
      <c r="J5" s="76" t="s">
        <v>104</v>
      </c>
      <c r="K5" s="77" t="s">
        <v>105</v>
      </c>
      <c r="L5" s="96"/>
    </row>
    <row r="6" spans="1:12" ht="12.75">
      <c r="A6" s="123" t="s">
        <v>96</v>
      </c>
      <c r="B6" s="124" t="s">
        <v>97</v>
      </c>
      <c r="C6" s="124" t="s">
        <v>97</v>
      </c>
      <c r="D6" s="124" t="s">
        <v>97</v>
      </c>
      <c r="E6" s="177" t="s">
        <v>97</v>
      </c>
      <c r="F6" s="177" t="s">
        <v>97</v>
      </c>
      <c r="G6" s="177" t="s">
        <v>97</v>
      </c>
      <c r="H6" s="177" t="s">
        <v>97</v>
      </c>
      <c r="I6" s="116" t="s">
        <v>97</v>
      </c>
      <c r="J6" s="116" t="s">
        <v>97</v>
      </c>
      <c r="K6" s="102" t="s">
        <v>97</v>
      </c>
      <c r="L6" s="96"/>
    </row>
    <row r="7" spans="1:12" ht="12.75">
      <c r="A7" s="89" t="s">
        <v>98</v>
      </c>
      <c r="B7" s="125">
        <v>363.3933333333334</v>
      </c>
      <c r="C7" s="125">
        <v>384.83</v>
      </c>
      <c r="D7" s="125">
        <v>15.093333333333334</v>
      </c>
      <c r="E7" s="178">
        <v>0.4433333333333333</v>
      </c>
      <c r="F7" s="178">
        <v>0.4766666666666666</v>
      </c>
      <c r="G7" s="178">
        <v>24.69666666666667</v>
      </c>
      <c r="H7" s="178">
        <v>0.48666666666666664</v>
      </c>
      <c r="I7" s="133">
        <v>162.9</v>
      </c>
      <c r="J7" s="133">
        <v>130.67800000000003</v>
      </c>
      <c r="K7" s="134">
        <v>22.356</v>
      </c>
      <c r="L7" s="96"/>
    </row>
    <row r="8" spans="1:12" ht="12.75">
      <c r="A8" s="92" t="s">
        <v>99</v>
      </c>
      <c r="B8" s="126">
        <v>3.6835354394024518</v>
      </c>
      <c r="C8" s="126">
        <v>5.526771209306778</v>
      </c>
      <c r="D8" s="126">
        <v>1.7609467150749707</v>
      </c>
      <c r="E8" s="179">
        <v>0.04163331998932303</v>
      </c>
      <c r="F8" s="179">
        <v>0.025166114784237754</v>
      </c>
      <c r="G8" s="179">
        <v>1.8352474855814849</v>
      </c>
      <c r="H8" s="179">
        <v>0.10692676621563635</v>
      </c>
      <c r="I8" s="126">
        <v>9.337620146483044</v>
      </c>
      <c r="J8" s="126">
        <v>3.362888639249496</v>
      </c>
      <c r="K8" s="127">
        <v>3.681878596586263</v>
      </c>
      <c r="L8" s="96"/>
    </row>
    <row r="9" spans="1:12" ht="12.7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</row>
    <row r="10" ht="12.75">
      <c r="A10" s="116"/>
    </row>
    <row r="11" spans="1:12" ht="12.75">
      <c r="A11" s="109" t="s">
        <v>95</v>
      </c>
      <c r="B11" s="122" t="s">
        <v>107</v>
      </c>
      <c r="C11" s="76" t="s">
        <v>108</v>
      </c>
      <c r="D11" s="77" t="s">
        <v>109</v>
      </c>
      <c r="E11" s="76" t="s">
        <v>110</v>
      </c>
      <c r="F11" s="76" t="s">
        <v>111</v>
      </c>
      <c r="G11" s="76" t="s">
        <v>112</v>
      </c>
      <c r="H11" s="122" t="s">
        <v>113</v>
      </c>
      <c r="I11" s="76" t="s">
        <v>114</v>
      </c>
      <c r="J11" s="76" t="s">
        <v>115</v>
      </c>
      <c r="K11" s="76" t="s">
        <v>116</v>
      </c>
      <c r="L11" s="77" t="s">
        <v>117</v>
      </c>
    </row>
    <row r="12" spans="1:12" ht="12.75">
      <c r="A12" s="110" t="s">
        <v>96</v>
      </c>
      <c r="B12" s="98" t="s">
        <v>97</v>
      </c>
      <c r="C12" s="116" t="s">
        <v>97</v>
      </c>
      <c r="D12" s="116" t="s">
        <v>97</v>
      </c>
      <c r="E12" s="116" t="s">
        <v>97</v>
      </c>
      <c r="F12" s="116" t="s">
        <v>97</v>
      </c>
      <c r="G12" s="116" t="s">
        <v>97</v>
      </c>
      <c r="H12" s="116" t="s">
        <v>97</v>
      </c>
      <c r="I12" s="116" t="s">
        <v>97</v>
      </c>
      <c r="J12" s="116" t="s">
        <v>97</v>
      </c>
      <c r="K12" s="116" t="s">
        <v>97</v>
      </c>
      <c r="L12" s="102" t="s">
        <v>97</v>
      </c>
    </row>
    <row r="13" spans="1:12" ht="12.75">
      <c r="A13" s="139" t="s">
        <v>98</v>
      </c>
      <c r="B13" s="136">
        <v>1378.53</v>
      </c>
      <c r="C13" s="133">
        <v>1428.0366666666666</v>
      </c>
      <c r="D13" s="133">
        <v>1375.74</v>
      </c>
      <c r="E13" s="133">
        <v>462.6933333333333</v>
      </c>
      <c r="F13" s="133">
        <v>461.5566666666667</v>
      </c>
      <c r="G13" s="133">
        <v>342.31666666666666</v>
      </c>
      <c r="H13" s="133">
        <v>56.99666666666667</v>
      </c>
      <c r="I13" s="133">
        <v>937.43</v>
      </c>
      <c r="J13" s="133">
        <v>9.603333333333333</v>
      </c>
      <c r="K13" s="133">
        <v>299.5266666666667</v>
      </c>
      <c r="L13" s="134">
        <v>134.07</v>
      </c>
    </row>
    <row r="14" spans="1:12" ht="12.75">
      <c r="A14" s="113" t="s">
        <v>99</v>
      </c>
      <c r="B14" s="135">
        <v>33.76675732137014</v>
      </c>
      <c r="C14" s="126">
        <v>14.36396300935114</v>
      </c>
      <c r="D14" s="126">
        <v>12.121402559094635</v>
      </c>
      <c r="E14" s="126">
        <v>11.561839530684463</v>
      </c>
      <c r="F14" s="126">
        <v>5.520202290970544</v>
      </c>
      <c r="G14" s="126">
        <v>6.217252876740221</v>
      </c>
      <c r="H14" s="126">
        <v>1.425073097540031</v>
      </c>
      <c r="I14" s="126">
        <v>3.1197596061519426</v>
      </c>
      <c r="J14" s="126">
        <v>1.3250031446503518</v>
      </c>
      <c r="K14" s="126">
        <v>4.045297681664194</v>
      </c>
      <c r="L14" s="127">
        <v>4.137970517053137</v>
      </c>
    </row>
    <row r="17" spans="1:7" ht="12.75">
      <c r="A17" s="9" t="s">
        <v>95</v>
      </c>
      <c r="B17" s="76" t="s">
        <v>119</v>
      </c>
      <c r="C17" s="76" t="s">
        <v>120</v>
      </c>
      <c r="D17" s="76" t="s">
        <v>121</v>
      </c>
      <c r="E17" s="76" t="s">
        <v>122</v>
      </c>
      <c r="F17" s="76" t="s">
        <v>123</v>
      </c>
      <c r="G17" s="77" t="s">
        <v>124</v>
      </c>
    </row>
    <row r="18" spans="1:7" ht="12.75">
      <c r="A18" s="42" t="s">
        <v>96</v>
      </c>
      <c r="B18" s="55" t="s">
        <v>97</v>
      </c>
      <c r="C18" s="55" t="s">
        <v>97</v>
      </c>
      <c r="D18" s="55" t="s">
        <v>97</v>
      </c>
      <c r="E18" s="55" t="s">
        <v>97</v>
      </c>
      <c r="F18" s="55" t="s">
        <v>97</v>
      </c>
      <c r="G18" s="65" t="s">
        <v>97</v>
      </c>
    </row>
    <row r="19" spans="1:7" ht="12.75">
      <c r="A19" s="139" t="s">
        <v>98</v>
      </c>
      <c r="B19" s="133">
        <v>44.69</v>
      </c>
      <c r="C19" s="133">
        <v>86.428</v>
      </c>
      <c r="D19" s="133">
        <v>172.4</v>
      </c>
      <c r="E19" s="133">
        <v>67.155</v>
      </c>
      <c r="F19" s="133">
        <v>118.256</v>
      </c>
      <c r="G19" s="134">
        <v>570.266</v>
      </c>
    </row>
    <row r="20" spans="1:7" ht="12.75">
      <c r="A20" s="43" t="s">
        <v>125</v>
      </c>
      <c r="B20" s="137">
        <v>1.0226925246622633</v>
      </c>
      <c r="C20" s="137">
        <v>3.924241327951264</v>
      </c>
      <c r="D20" s="137">
        <v>4.553652380233597</v>
      </c>
      <c r="E20" s="137">
        <v>2.7245733610968457</v>
      </c>
      <c r="F20" s="137">
        <v>9.75087073035039</v>
      </c>
      <c r="G20" s="138">
        <v>112.4181874965079</v>
      </c>
    </row>
  </sheetData>
  <hyperlinks>
    <hyperlink ref="A2" r:id="rId1" display="EPA Method 7473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C10"/>
  <sheetViews>
    <sheetView workbookViewId="0" topLeftCell="A4">
      <selection activeCell="A1" sqref="A1"/>
    </sheetView>
  </sheetViews>
  <sheetFormatPr defaultColWidth="9.140625" defaultRowHeight="12.75"/>
  <sheetData>
    <row r="2" ht="12.75">
      <c r="B2" s="161" t="s">
        <v>154</v>
      </c>
    </row>
    <row r="3" ht="12.75">
      <c r="B3" s="161" t="s">
        <v>153</v>
      </c>
    </row>
    <row r="4" ht="12.75">
      <c r="B4" t="s">
        <v>151</v>
      </c>
    </row>
    <row r="5" ht="12.75">
      <c r="C5" s="161" t="s">
        <v>146</v>
      </c>
    </row>
    <row r="6" ht="12.75">
      <c r="C6" s="161" t="s">
        <v>147</v>
      </c>
    </row>
    <row r="7" ht="12.75">
      <c r="C7" s="161" t="s">
        <v>148</v>
      </c>
    </row>
    <row r="8" ht="12.75">
      <c r="C8" s="161" t="s">
        <v>149</v>
      </c>
    </row>
    <row r="9" ht="12.75">
      <c r="C9" s="161" t="s">
        <v>150</v>
      </c>
    </row>
    <row r="10" ht="12.75">
      <c r="B10" s="162" t="s">
        <v>152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5"/>
  <sheetViews>
    <sheetView workbookViewId="0" topLeftCell="AN1">
      <selection activeCell="AG1" sqref="AG1:AG16384"/>
    </sheetView>
  </sheetViews>
  <sheetFormatPr defaultColWidth="9.140625" defaultRowHeight="12.75"/>
  <cols>
    <col min="2" max="2" width="5.57421875" style="0" bestFit="1" customWidth="1"/>
    <col min="3" max="8" width="11.7109375" style="0" bestFit="1" customWidth="1"/>
    <col min="9" max="9" width="11.140625" style="0" bestFit="1" customWidth="1"/>
    <col min="10" max="12" width="10.57421875" style="0" bestFit="1" customWidth="1"/>
    <col min="13" max="13" width="9.00390625" style="0" bestFit="1" customWidth="1"/>
    <col min="14" max="17" width="9.28125" style="0" bestFit="1" customWidth="1"/>
    <col min="18" max="18" width="10.57421875" style="0" bestFit="1" customWidth="1"/>
    <col min="19" max="22" width="10.421875" style="0" bestFit="1" customWidth="1"/>
    <col min="23" max="23" width="10.421875" style="0" customWidth="1"/>
    <col min="25" max="25" width="4.57421875" style="0" bestFit="1" customWidth="1"/>
    <col min="26" max="26" width="3.28125" style="0" customWidth="1"/>
    <col min="27" max="27" width="7.57421875" style="0" customWidth="1"/>
    <col min="28" max="28" width="5.8515625" style="0" customWidth="1"/>
    <col min="29" max="30" width="10.00390625" style="0" customWidth="1"/>
    <col min="31" max="31" width="10.421875" style="0" customWidth="1"/>
    <col min="32" max="32" width="2.7109375" style="0" customWidth="1"/>
    <col min="33" max="34" width="6.421875" style="0" customWidth="1"/>
    <col min="35" max="35" width="10.140625" style="0" customWidth="1"/>
    <col min="36" max="36" width="10.28125" style="0" customWidth="1"/>
    <col min="37" max="37" width="6.421875" style="0" customWidth="1"/>
    <col min="38" max="38" width="16.00390625" style="0" bestFit="1" customWidth="1"/>
    <col min="39" max="39" width="16.57421875" style="0" bestFit="1" customWidth="1"/>
    <col min="47" max="47" width="3.8515625" style="0" customWidth="1"/>
    <col min="54" max="54" width="15.00390625" style="0" bestFit="1" customWidth="1"/>
  </cols>
  <sheetData>
    <row r="1" spans="1:11" ht="18">
      <c r="A1" s="69" t="s">
        <v>79</v>
      </c>
      <c r="B1" s="70"/>
      <c r="C1" s="71"/>
      <c r="D1" s="12"/>
      <c r="E1" s="12"/>
      <c r="F1" s="12"/>
      <c r="G1" s="12"/>
      <c r="H1" s="12"/>
      <c r="I1" s="12"/>
      <c r="J1" s="12"/>
      <c r="K1" s="13"/>
    </row>
    <row r="2" spans="1:11" ht="12.75">
      <c r="A2" s="14"/>
      <c r="C2" s="12"/>
      <c r="D2" s="12" t="s">
        <v>133</v>
      </c>
      <c r="E2" s="12"/>
      <c r="F2" s="12"/>
      <c r="G2" s="12"/>
      <c r="H2" s="12"/>
      <c r="I2" s="12"/>
      <c r="J2" s="12"/>
      <c r="K2" s="13"/>
    </row>
    <row r="3" spans="1:53" ht="12.75">
      <c r="A3" s="80" t="s">
        <v>25</v>
      </c>
      <c r="B3" s="81"/>
      <c r="C3" s="82"/>
      <c r="R3" s="5"/>
      <c r="T3" s="5"/>
      <c r="U3" s="5"/>
      <c r="AL3" s="12" t="s">
        <v>191</v>
      </c>
      <c r="AM3" t="s">
        <v>190</v>
      </c>
      <c r="AQ3" t="s">
        <v>261</v>
      </c>
      <c r="AW3" s="188" t="s">
        <v>190</v>
      </c>
      <c r="AX3" s="188" t="s">
        <v>190</v>
      </c>
      <c r="AY3" s="188" t="s">
        <v>190</v>
      </c>
      <c r="AZ3" s="188" t="s">
        <v>190</v>
      </c>
      <c r="BA3" s="83"/>
    </row>
    <row r="4" spans="1:54" ht="30.75" customHeight="1">
      <c r="A4" s="78"/>
      <c r="B4" s="78"/>
      <c r="C4" s="79" t="s">
        <v>26</v>
      </c>
      <c r="D4" s="122" t="s">
        <v>107</v>
      </c>
      <c r="E4" s="76" t="s">
        <v>108</v>
      </c>
      <c r="F4" s="77" t="s">
        <v>109</v>
      </c>
      <c r="G4" s="76" t="s">
        <v>110</v>
      </c>
      <c r="H4" s="76" t="s">
        <v>111</v>
      </c>
      <c r="I4" s="76" t="s">
        <v>112</v>
      </c>
      <c r="J4" s="119" t="s">
        <v>103</v>
      </c>
      <c r="K4" s="120" t="s">
        <v>104</v>
      </c>
      <c r="L4" s="121" t="s">
        <v>105</v>
      </c>
      <c r="M4" s="122" t="s">
        <v>113</v>
      </c>
      <c r="N4" s="76" t="s">
        <v>114</v>
      </c>
      <c r="O4" s="76" t="s">
        <v>115</v>
      </c>
      <c r="P4" s="76" t="s">
        <v>116</v>
      </c>
      <c r="Q4" s="77" t="s">
        <v>117</v>
      </c>
      <c r="R4" s="122" t="s">
        <v>119</v>
      </c>
      <c r="S4" s="76" t="s">
        <v>120</v>
      </c>
      <c r="T4" s="76" t="s">
        <v>121</v>
      </c>
      <c r="U4" s="76" t="s">
        <v>122</v>
      </c>
      <c r="V4" s="76" t="s">
        <v>123</v>
      </c>
      <c r="W4" s="76" t="s">
        <v>124</v>
      </c>
      <c r="AA4" s="265" t="s">
        <v>283</v>
      </c>
      <c r="AB4" s="266"/>
      <c r="AC4" s="242" t="s">
        <v>285</v>
      </c>
      <c r="AD4" s="242" t="s">
        <v>286</v>
      </c>
      <c r="AE4" s="241" t="s">
        <v>284</v>
      </c>
      <c r="AF4" s="246"/>
      <c r="AI4" s="242" t="s">
        <v>287</v>
      </c>
      <c r="AJ4" s="242" t="s">
        <v>288</v>
      </c>
      <c r="AL4" s="79" t="s">
        <v>193</v>
      </c>
      <c r="AM4" t="s">
        <v>193</v>
      </c>
      <c r="AO4" s="78"/>
      <c r="AP4" s="78"/>
      <c r="AQ4" s="79" t="s">
        <v>262</v>
      </c>
      <c r="AR4" s="79" t="s">
        <v>263</v>
      </c>
      <c r="AS4" s="79" t="s">
        <v>264</v>
      </c>
      <c r="AT4" s="79" t="s">
        <v>265</v>
      </c>
      <c r="AW4" s="171" t="s">
        <v>29</v>
      </c>
      <c r="AX4" s="171" t="s">
        <v>30</v>
      </c>
      <c r="AY4" s="171" t="s">
        <v>31</v>
      </c>
      <c r="AZ4" s="171" t="s">
        <v>32</v>
      </c>
      <c r="BA4" s="118" t="s">
        <v>33</v>
      </c>
      <c r="BB4" s="235" t="s">
        <v>289</v>
      </c>
    </row>
    <row r="5" spans="1:55" ht="12.75">
      <c r="A5" s="84" t="s">
        <v>34</v>
      </c>
      <c r="B5" s="85" t="s">
        <v>36</v>
      </c>
      <c r="C5" s="189" t="s">
        <v>155</v>
      </c>
      <c r="D5" s="186" t="s">
        <v>159</v>
      </c>
      <c r="E5" s="186" t="s">
        <v>159</v>
      </c>
      <c r="F5" s="186" t="s">
        <v>159</v>
      </c>
      <c r="G5" s="186" t="s">
        <v>159</v>
      </c>
      <c r="H5" s="186" t="s">
        <v>159</v>
      </c>
      <c r="I5" s="186" t="s">
        <v>159</v>
      </c>
      <c r="J5" s="186" t="s">
        <v>159</v>
      </c>
      <c r="K5" s="186" t="s">
        <v>159</v>
      </c>
      <c r="L5" s="186" t="s">
        <v>159</v>
      </c>
      <c r="M5" s="186" t="s">
        <v>159</v>
      </c>
      <c r="N5" s="186" t="s">
        <v>159</v>
      </c>
      <c r="O5" s="186" t="s">
        <v>159</v>
      </c>
      <c r="P5" s="186" t="s">
        <v>159</v>
      </c>
      <c r="Q5" s="186" t="s">
        <v>159</v>
      </c>
      <c r="R5" s="186" t="s">
        <v>159</v>
      </c>
      <c r="S5" s="186" t="s">
        <v>159</v>
      </c>
      <c r="T5" s="186" t="s">
        <v>159</v>
      </c>
      <c r="U5" s="186" t="s">
        <v>159</v>
      </c>
      <c r="V5" s="186" t="s">
        <v>159</v>
      </c>
      <c r="W5" s="186" t="s">
        <v>159</v>
      </c>
      <c r="X5" s="84" t="s">
        <v>34</v>
      </c>
      <c r="Y5" s="85" t="s">
        <v>36</v>
      </c>
      <c r="AA5" s="130"/>
      <c r="AB5" s="141"/>
      <c r="AC5" s="236"/>
      <c r="AD5" s="237"/>
      <c r="AE5" s="65"/>
      <c r="AF5" s="55"/>
      <c r="AH5" s="139" t="s">
        <v>34</v>
      </c>
      <c r="AL5" s="189" t="s">
        <v>155</v>
      </c>
      <c r="AM5" s="184" t="s">
        <v>166</v>
      </c>
      <c r="AN5" s="84" t="s">
        <v>34</v>
      </c>
      <c r="AV5" s="84" t="s">
        <v>34</v>
      </c>
      <c r="AW5" s="189" t="s">
        <v>155</v>
      </c>
      <c r="AX5" s="189" t="s">
        <v>155</v>
      </c>
      <c r="AY5" s="189" t="s">
        <v>155</v>
      </c>
      <c r="AZ5" s="189" t="s">
        <v>155</v>
      </c>
      <c r="BA5" s="87" t="s">
        <v>37</v>
      </c>
      <c r="BB5" s="87" t="s">
        <v>37</v>
      </c>
      <c r="BC5" s="84" t="s">
        <v>34</v>
      </c>
    </row>
    <row r="6" spans="1:55" ht="12.75">
      <c r="A6" s="84" t="s">
        <v>38</v>
      </c>
      <c r="B6" s="85" t="s">
        <v>36</v>
      </c>
      <c r="C6" s="88">
        <v>304.2188104</v>
      </c>
      <c r="D6" s="103">
        <v>17951.22368</v>
      </c>
      <c r="E6" s="104">
        <v>14582.668596</v>
      </c>
      <c r="F6" s="105">
        <v>24275.180735</v>
      </c>
      <c r="G6" s="104">
        <v>20642.515845</v>
      </c>
      <c r="H6" s="104">
        <v>20303.76945</v>
      </c>
      <c r="I6" s="104">
        <v>21980.033765</v>
      </c>
      <c r="J6" s="248">
        <v>477.243707115951</v>
      </c>
      <c r="K6" s="100">
        <v>507.0968115</v>
      </c>
      <c r="L6" s="101">
        <v>650.5321106</v>
      </c>
      <c r="M6" s="103">
        <v>19119.065889999998</v>
      </c>
      <c r="N6" s="104">
        <v>22441.76941</v>
      </c>
      <c r="O6" s="104">
        <v>16878.50489</v>
      </c>
      <c r="P6" s="104">
        <v>14837.914689999998</v>
      </c>
      <c r="Q6" s="105">
        <v>18495.048235000002</v>
      </c>
      <c r="R6" s="104">
        <v>5549.159711</v>
      </c>
      <c r="S6" s="50">
        <v>8545.9129005</v>
      </c>
      <c r="T6" s="50">
        <v>7126.875867</v>
      </c>
      <c r="U6" s="50">
        <v>5203.8081495</v>
      </c>
      <c r="V6" s="50">
        <v>5634.523837500001</v>
      </c>
      <c r="W6" s="50">
        <v>6743.5412635</v>
      </c>
      <c r="X6" s="84" t="s">
        <v>38</v>
      </c>
      <c r="Y6" s="85" t="s">
        <v>36</v>
      </c>
      <c r="AA6" s="130"/>
      <c r="AB6" s="141"/>
      <c r="AC6" s="238">
        <v>2116.22305</v>
      </c>
      <c r="AD6" s="238">
        <v>860.7104999999999</v>
      </c>
      <c r="AE6" s="65"/>
      <c r="AF6" s="55"/>
      <c r="AH6" s="139" t="s">
        <v>38</v>
      </c>
      <c r="AI6" s="36">
        <v>9426.423925</v>
      </c>
      <c r="AJ6" s="36">
        <v>1516.0963</v>
      </c>
      <c r="AL6" s="2" t="s">
        <v>194</v>
      </c>
      <c r="AM6" s="180" t="s">
        <v>167</v>
      </c>
      <c r="AN6" s="84" t="s">
        <v>38</v>
      </c>
      <c r="AV6" s="84" t="s">
        <v>38</v>
      </c>
      <c r="AW6" s="173">
        <v>568.9462242</v>
      </c>
      <c r="AX6" s="173">
        <v>905.2407869</v>
      </c>
      <c r="AY6" s="173">
        <v>4068.369567</v>
      </c>
      <c r="AZ6" s="173">
        <v>10006.01553</v>
      </c>
      <c r="BA6" s="87" t="s">
        <v>39</v>
      </c>
      <c r="BB6" s="2" t="str">
        <f>TEXT(MIN(AW6:AZ6),"0")&amp;" - "&amp;TEXT(MAX(AW6:AZ6),"0")</f>
        <v>569 - 10006</v>
      </c>
      <c r="BC6" s="84" t="s">
        <v>38</v>
      </c>
    </row>
    <row r="7" spans="1:55" ht="12.75">
      <c r="A7" s="84" t="s">
        <v>40</v>
      </c>
      <c r="B7" s="85" t="s">
        <v>36</v>
      </c>
      <c r="C7" s="185" t="s">
        <v>156</v>
      </c>
      <c r="D7" s="186" t="s">
        <v>164</v>
      </c>
      <c r="E7" s="186" t="s">
        <v>164</v>
      </c>
      <c r="F7" s="186" t="s">
        <v>164</v>
      </c>
      <c r="G7" s="186" t="s">
        <v>164</v>
      </c>
      <c r="H7" s="186" t="s">
        <v>164</v>
      </c>
      <c r="I7" s="186" t="s">
        <v>164</v>
      </c>
      <c r="J7" s="186" t="s">
        <v>164</v>
      </c>
      <c r="K7" s="186" t="s">
        <v>164</v>
      </c>
      <c r="L7" s="186" t="s">
        <v>164</v>
      </c>
      <c r="M7" s="186" t="s">
        <v>164</v>
      </c>
      <c r="N7" s="186" t="s">
        <v>164</v>
      </c>
      <c r="O7" s="186" t="s">
        <v>164</v>
      </c>
      <c r="P7" s="186" t="s">
        <v>164</v>
      </c>
      <c r="Q7" s="186" t="s">
        <v>164</v>
      </c>
      <c r="R7" s="186" t="s">
        <v>164</v>
      </c>
      <c r="S7" s="186" t="s">
        <v>164</v>
      </c>
      <c r="T7" s="186" t="s">
        <v>164</v>
      </c>
      <c r="U7" s="186" t="s">
        <v>164</v>
      </c>
      <c r="V7" s="186" t="s">
        <v>164</v>
      </c>
      <c r="W7" s="186" t="s">
        <v>164</v>
      </c>
      <c r="X7" s="84" t="s">
        <v>40</v>
      </c>
      <c r="Y7" s="85" t="s">
        <v>36</v>
      </c>
      <c r="AA7" s="130">
        <v>2</v>
      </c>
      <c r="AB7" s="65">
        <v>4</v>
      </c>
      <c r="AC7" s="239">
        <v>3.4105</v>
      </c>
      <c r="AD7" s="239" t="s">
        <v>274</v>
      </c>
      <c r="AE7" s="65">
        <v>0.56</v>
      </c>
      <c r="AF7" s="55"/>
      <c r="AH7" s="139" t="s">
        <v>40</v>
      </c>
      <c r="AI7" s="36">
        <v>4.781625</v>
      </c>
      <c r="AJ7" t="s">
        <v>274</v>
      </c>
      <c r="AL7" s="185" t="s">
        <v>156</v>
      </c>
      <c r="AM7" s="183" t="s">
        <v>156</v>
      </c>
      <c r="AN7" s="84" t="s">
        <v>40</v>
      </c>
      <c r="AO7" s="84" t="s">
        <v>40</v>
      </c>
      <c r="AP7" s="85" t="s">
        <v>36</v>
      </c>
      <c r="AQ7" s="24">
        <v>0.19</v>
      </c>
      <c r="AR7" s="221">
        <v>0.2</v>
      </c>
      <c r="AS7" s="99">
        <v>2.4</v>
      </c>
      <c r="AT7" s="99">
        <v>3</v>
      </c>
      <c r="AV7" s="84" t="s">
        <v>40</v>
      </c>
      <c r="AW7" s="234">
        <v>0.19</v>
      </c>
      <c r="AX7" s="200">
        <v>0.2</v>
      </c>
      <c r="AY7" s="200">
        <v>2.4</v>
      </c>
      <c r="AZ7" s="200">
        <v>3</v>
      </c>
      <c r="BA7" s="87" t="s">
        <v>41</v>
      </c>
      <c r="BB7" s="87" t="s">
        <v>291</v>
      </c>
      <c r="BC7" s="84" t="s">
        <v>40</v>
      </c>
    </row>
    <row r="8" spans="27:54" ht="12.75">
      <c r="AA8" s="130"/>
      <c r="AB8" s="65"/>
      <c r="AC8" s="239">
        <v>42.436800000000005</v>
      </c>
      <c r="AD8" s="239" t="s">
        <v>275</v>
      </c>
      <c r="AE8" s="65">
        <v>26.7</v>
      </c>
      <c r="AF8" s="55"/>
      <c r="AH8" s="139" t="s">
        <v>272</v>
      </c>
      <c r="AI8" s="36">
        <v>38.90715</v>
      </c>
      <c r="AJ8" s="36">
        <v>5.94015</v>
      </c>
      <c r="BB8" s="2"/>
    </row>
    <row r="9" spans="1:55" ht="12.75">
      <c r="A9" s="84" t="s">
        <v>42</v>
      </c>
      <c r="B9" s="85" t="s">
        <v>36</v>
      </c>
      <c r="C9" s="86">
        <v>21.17527324</v>
      </c>
      <c r="D9" s="99">
        <v>129.626783</v>
      </c>
      <c r="E9" s="100">
        <v>106.52637492000001</v>
      </c>
      <c r="F9" s="101">
        <v>128.210897665</v>
      </c>
      <c r="G9" s="100">
        <v>29.22286263</v>
      </c>
      <c r="H9" s="100">
        <v>241.37161550000002</v>
      </c>
      <c r="I9" s="100">
        <v>57.28371912</v>
      </c>
      <c r="J9" s="99">
        <v>31.734576474999997</v>
      </c>
      <c r="K9" s="100">
        <v>6.897565112</v>
      </c>
      <c r="L9" s="101">
        <v>6.388279325</v>
      </c>
      <c r="M9" s="99">
        <v>47.520037205</v>
      </c>
      <c r="N9" s="100">
        <v>60.00132627</v>
      </c>
      <c r="O9" s="100">
        <v>80.05092709</v>
      </c>
      <c r="P9" s="100">
        <v>100.29297384</v>
      </c>
      <c r="Q9" s="101">
        <v>117.0882474</v>
      </c>
      <c r="R9" s="100">
        <v>18.808497844999998</v>
      </c>
      <c r="S9" s="47">
        <v>14.84182912</v>
      </c>
      <c r="T9" s="47">
        <v>79.625807915</v>
      </c>
      <c r="U9" s="47">
        <v>33.782782600000004</v>
      </c>
      <c r="V9" s="47">
        <v>28.327656230000002</v>
      </c>
      <c r="W9" s="47">
        <v>37.186498385</v>
      </c>
      <c r="X9" s="84" t="s">
        <v>42</v>
      </c>
      <c r="Y9" s="85" t="s">
        <v>36</v>
      </c>
      <c r="AA9" s="130">
        <v>3</v>
      </c>
      <c r="AB9" s="240">
        <v>60</v>
      </c>
      <c r="AC9" s="239">
        <v>81.82929999999999</v>
      </c>
      <c r="AD9" s="239">
        <v>71.31604999999999</v>
      </c>
      <c r="AE9" s="65"/>
      <c r="AF9" s="55"/>
      <c r="AH9" s="139" t="s">
        <v>42</v>
      </c>
      <c r="AI9" s="36">
        <v>123.324575</v>
      </c>
      <c r="AJ9" s="36">
        <v>67.98089999999999</v>
      </c>
      <c r="AL9" s="2" t="s">
        <v>195</v>
      </c>
      <c r="AM9" s="180" t="s">
        <v>168</v>
      </c>
      <c r="AN9" s="84" t="s">
        <v>42</v>
      </c>
      <c r="AO9" s="84" t="s">
        <v>42</v>
      </c>
      <c r="AP9" s="85" t="s">
        <v>36</v>
      </c>
      <c r="AQ9" s="222">
        <v>28</v>
      </c>
      <c r="AR9" s="103">
        <v>25</v>
      </c>
      <c r="AS9" s="105">
        <v>53</v>
      </c>
      <c r="AT9" s="104">
        <v>106</v>
      </c>
      <c r="AV9" s="84" t="s">
        <v>42</v>
      </c>
      <c r="AW9" s="172">
        <v>19.91679455</v>
      </c>
      <c r="AX9" s="172">
        <v>21.45942446</v>
      </c>
      <c r="AY9" s="172">
        <v>71.04374407</v>
      </c>
      <c r="AZ9" s="173">
        <v>104.9919641</v>
      </c>
      <c r="BA9" s="87" t="s">
        <v>43</v>
      </c>
      <c r="BB9" s="2" t="s">
        <v>168</v>
      </c>
      <c r="BC9" s="84" t="s">
        <v>42</v>
      </c>
    </row>
    <row r="10" spans="1:55" ht="12.75">
      <c r="A10" s="84" t="s">
        <v>44</v>
      </c>
      <c r="B10" s="85" t="s">
        <v>36</v>
      </c>
      <c r="C10" s="186" t="s">
        <v>165</v>
      </c>
      <c r="D10" s="99">
        <v>0.3010372766</v>
      </c>
      <c r="E10" s="100">
        <v>0.31040842555000003</v>
      </c>
      <c r="F10" s="101">
        <v>0.26100309625</v>
      </c>
      <c r="G10" s="100">
        <v>0.2708633011</v>
      </c>
      <c r="H10" s="100">
        <v>0.2658190142</v>
      </c>
      <c r="I10" s="232" t="s">
        <v>35</v>
      </c>
      <c r="J10" s="248">
        <v>0.0888341777229949</v>
      </c>
      <c r="K10" s="186" t="s">
        <v>165</v>
      </c>
      <c r="L10" s="186" t="s">
        <v>165</v>
      </c>
      <c r="M10" s="99">
        <v>0.16518455355</v>
      </c>
      <c r="N10" s="100">
        <v>0.2511798988</v>
      </c>
      <c r="O10" s="233" t="s">
        <v>35</v>
      </c>
      <c r="P10" s="100">
        <v>0.24122467130000003</v>
      </c>
      <c r="Q10" s="101">
        <v>0.30975430595</v>
      </c>
      <c r="R10" s="186" t="s">
        <v>165</v>
      </c>
      <c r="S10" s="186" t="s">
        <v>165</v>
      </c>
      <c r="T10" s="186" t="s">
        <v>165</v>
      </c>
      <c r="U10" s="186" t="s">
        <v>165</v>
      </c>
      <c r="V10" s="186" t="s">
        <v>165</v>
      </c>
      <c r="W10" s="186" t="s">
        <v>165</v>
      </c>
      <c r="X10" s="84" t="s">
        <v>44</v>
      </c>
      <c r="Y10" s="85" t="s">
        <v>36</v>
      </c>
      <c r="AA10" s="130"/>
      <c r="AB10" s="141"/>
      <c r="AC10" s="239" t="s">
        <v>276</v>
      </c>
      <c r="AD10" s="239" t="s">
        <v>276</v>
      </c>
      <c r="AE10" s="65"/>
      <c r="AF10" s="55"/>
      <c r="AH10" s="139" t="s">
        <v>44</v>
      </c>
      <c r="AI10" t="s">
        <v>192</v>
      </c>
      <c r="AJ10" t="s">
        <v>276</v>
      </c>
      <c r="AL10" s="186" t="s">
        <v>165</v>
      </c>
      <c r="AM10" s="180" t="s">
        <v>169</v>
      </c>
      <c r="AN10" s="84" t="s">
        <v>44</v>
      </c>
      <c r="AV10" s="84" t="s">
        <v>44</v>
      </c>
      <c r="AW10" s="186" t="s">
        <v>165</v>
      </c>
      <c r="AX10" s="186" t="s">
        <v>165</v>
      </c>
      <c r="AY10" s="186" t="s">
        <v>165</v>
      </c>
      <c r="AZ10" s="174">
        <v>0.2368750791</v>
      </c>
      <c r="BA10" s="87" t="s">
        <v>45</v>
      </c>
      <c r="BB10" s="2" t="str">
        <f>"&lt;0.1 - "&amp;TEXT(MAX(AW10:AZ10),"0.00")</f>
        <v>&lt;0.1 - 0.24</v>
      </c>
      <c r="BC10" s="84" t="s">
        <v>44</v>
      </c>
    </row>
    <row r="11" spans="1:55" ht="12.75">
      <c r="A11" s="89" t="s">
        <v>46</v>
      </c>
      <c r="B11" s="85" t="s">
        <v>36</v>
      </c>
      <c r="C11" s="88">
        <v>211038.418</v>
      </c>
      <c r="D11" s="103">
        <v>205706.1324</v>
      </c>
      <c r="E11" s="104">
        <v>211477.48794999998</v>
      </c>
      <c r="F11" s="105">
        <v>209969.9847</v>
      </c>
      <c r="G11" s="104">
        <v>214652.6272</v>
      </c>
      <c r="H11" s="104">
        <v>210014.9232</v>
      </c>
      <c r="I11" s="104">
        <v>210746.92065</v>
      </c>
      <c r="J11" s="103">
        <v>234982.57545</v>
      </c>
      <c r="K11" s="104">
        <v>236282.6613</v>
      </c>
      <c r="L11" s="105">
        <v>225836.3737</v>
      </c>
      <c r="M11" s="103">
        <v>198418.77455</v>
      </c>
      <c r="N11" s="104">
        <v>195032.17435</v>
      </c>
      <c r="O11" s="104">
        <v>184831.5037</v>
      </c>
      <c r="P11" s="104">
        <v>193309.63115</v>
      </c>
      <c r="Q11" s="105">
        <v>186729.4992</v>
      </c>
      <c r="R11" s="104">
        <v>213350.99599999998</v>
      </c>
      <c r="S11" s="50">
        <v>237650.828</v>
      </c>
      <c r="T11" s="50">
        <v>219532.01890000002</v>
      </c>
      <c r="U11" s="50">
        <v>204691.9103</v>
      </c>
      <c r="V11" s="50">
        <v>216992.7183</v>
      </c>
      <c r="W11" s="50">
        <v>231070.9527</v>
      </c>
      <c r="X11" s="89" t="s">
        <v>46</v>
      </c>
      <c r="Y11" s="85" t="s">
        <v>36</v>
      </c>
      <c r="AA11" s="130"/>
      <c r="AB11" s="141"/>
      <c r="AC11" s="238">
        <v>201998.4679</v>
      </c>
      <c r="AD11" s="238">
        <v>243252.15740000003</v>
      </c>
      <c r="AE11" s="240">
        <v>230000</v>
      </c>
      <c r="AF11" s="247"/>
      <c r="AH11" s="139" t="s">
        <v>46</v>
      </c>
      <c r="AI11" s="191">
        <v>225954.32947499998</v>
      </c>
      <c r="AJ11" s="191">
        <v>246589.81254999997</v>
      </c>
      <c r="AL11" s="2" t="s">
        <v>196</v>
      </c>
      <c r="AM11" s="180" t="s">
        <v>170</v>
      </c>
      <c r="AN11" s="89" t="s">
        <v>46</v>
      </c>
      <c r="AV11" s="89" t="s">
        <v>46</v>
      </c>
      <c r="AW11" s="173">
        <v>213487.4399</v>
      </c>
      <c r="AX11" s="173">
        <v>212627.996</v>
      </c>
      <c r="AY11" s="173">
        <v>196566.1781</v>
      </c>
      <c r="AZ11" s="173">
        <v>180500.2231</v>
      </c>
      <c r="BA11" s="87"/>
      <c r="BB11" s="2" t="str">
        <f>TEXT(MIN(AW11:AZ11),"0")&amp;" - "&amp;TEXT(MAX(AW11:AZ11),"0")</f>
        <v>180500 - 213487</v>
      </c>
      <c r="BC11" s="89" t="s">
        <v>46</v>
      </c>
    </row>
    <row r="12" spans="1:55" ht="12.75">
      <c r="A12" s="84" t="s">
        <v>47</v>
      </c>
      <c r="B12" s="85" t="s">
        <v>36</v>
      </c>
      <c r="C12" s="185" t="s">
        <v>157</v>
      </c>
      <c r="D12" s="187" t="s">
        <v>188</v>
      </c>
      <c r="E12" s="187" t="s">
        <v>188</v>
      </c>
      <c r="F12" s="187" t="s">
        <v>188</v>
      </c>
      <c r="G12" s="187" t="s">
        <v>188</v>
      </c>
      <c r="H12" s="187" t="s">
        <v>188</v>
      </c>
      <c r="I12" s="187" t="s">
        <v>188</v>
      </c>
      <c r="J12" s="187" t="s">
        <v>188</v>
      </c>
      <c r="K12" s="248">
        <v>0.17338154719697008</v>
      </c>
      <c r="L12" s="249">
        <v>0.24661064783750258</v>
      </c>
      <c r="M12" s="187" t="s">
        <v>188</v>
      </c>
      <c r="N12" s="187" t="s">
        <v>188</v>
      </c>
      <c r="O12" s="187" t="s">
        <v>188</v>
      </c>
      <c r="P12" s="187" t="s">
        <v>188</v>
      </c>
      <c r="Q12" s="187" t="s">
        <v>188</v>
      </c>
      <c r="R12" s="187" t="s">
        <v>188</v>
      </c>
      <c r="S12" s="187" t="s">
        <v>188</v>
      </c>
      <c r="T12" s="187" t="s">
        <v>188</v>
      </c>
      <c r="U12" s="187" t="s">
        <v>188</v>
      </c>
      <c r="V12" s="187" t="s">
        <v>188</v>
      </c>
      <c r="W12" s="187" t="s">
        <v>188</v>
      </c>
      <c r="X12" s="84" t="s">
        <v>47</v>
      </c>
      <c r="Y12" s="85" t="s">
        <v>36</v>
      </c>
      <c r="AA12" s="130">
        <v>0.3</v>
      </c>
      <c r="AB12" s="65">
        <v>0.5</v>
      </c>
      <c r="AC12" s="239">
        <v>1.1938</v>
      </c>
      <c r="AD12" s="239">
        <v>0.2316</v>
      </c>
      <c r="AE12" s="65" t="s">
        <v>277</v>
      </c>
      <c r="AF12" s="55"/>
      <c r="AH12" s="139" t="s">
        <v>47</v>
      </c>
      <c r="AI12" s="36">
        <v>5.483325000000001</v>
      </c>
      <c r="AJ12" s="36">
        <v>0.34940000000000004</v>
      </c>
      <c r="AL12" s="185" t="s">
        <v>157</v>
      </c>
      <c r="AM12" s="183" t="s">
        <v>157</v>
      </c>
      <c r="AN12" s="84" t="s">
        <v>47</v>
      </c>
      <c r="AO12" s="84" t="s">
        <v>47</v>
      </c>
      <c r="AP12" s="85" t="s">
        <v>36</v>
      </c>
      <c r="AQ12" s="209">
        <v>0.51</v>
      </c>
      <c r="AR12" s="210" t="s">
        <v>35</v>
      </c>
      <c r="AS12" s="210" t="s">
        <v>35</v>
      </c>
      <c r="AT12" s="210" t="s">
        <v>35</v>
      </c>
      <c r="AV12" s="84" t="s">
        <v>47</v>
      </c>
      <c r="AW12" s="86">
        <v>0.51</v>
      </c>
      <c r="AX12" s="185" t="s">
        <v>157</v>
      </c>
      <c r="AY12" s="185" t="s">
        <v>157</v>
      </c>
      <c r="AZ12" s="185" t="s">
        <v>157</v>
      </c>
      <c r="BA12" s="87" t="s">
        <v>48</v>
      </c>
      <c r="BB12" s="87" t="s">
        <v>292</v>
      </c>
      <c r="BC12" s="84" t="s">
        <v>47</v>
      </c>
    </row>
    <row r="13" spans="1:55" ht="12.75">
      <c r="A13" s="84" t="s">
        <v>49</v>
      </c>
      <c r="B13" s="85" t="s">
        <v>36</v>
      </c>
      <c r="C13" s="185" t="s">
        <v>158</v>
      </c>
      <c r="J13" s="99">
        <v>14.43616948</v>
      </c>
      <c r="K13" s="100">
        <v>19.460661815</v>
      </c>
      <c r="L13" s="101">
        <v>12.355678346000001</v>
      </c>
      <c r="X13" s="84" t="s">
        <v>49</v>
      </c>
      <c r="Y13" s="85" t="s">
        <v>36</v>
      </c>
      <c r="AA13" s="130"/>
      <c r="AB13" s="141"/>
      <c r="AE13" s="65"/>
      <c r="AF13" s="55"/>
      <c r="AH13" s="139" t="s">
        <v>49</v>
      </c>
      <c r="AL13" s="185" t="s">
        <v>158</v>
      </c>
      <c r="AM13" s="183" t="s">
        <v>158</v>
      </c>
      <c r="AN13" s="84" t="s">
        <v>49</v>
      </c>
      <c r="AO13" s="84" t="s">
        <v>49</v>
      </c>
      <c r="AP13" s="85" t="s">
        <v>36</v>
      </c>
      <c r="AQ13" s="223">
        <v>0.7</v>
      </c>
      <c r="AR13" s="215">
        <v>1.24</v>
      </c>
      <c r="AS13" s="216">
        <v>5</v>
      </c>
      <c r="AT13" s="216">
        <v>9</v>
      </c>
      <c r="AV13" s="84" t="s">
        <v>49</v>
      </c>
      <c r="AW13" s="86">
        <v>0.7</v>
      </c>
      <c r="AX13" s="86">
        <v>1.24</v>
      </c>
      <c r="AY13" s="86">
        <v>5</v>
      </c>
      <c r="AZ13" s="86">
        <v>9</v>
      </c>
      <c r="BA13" s="87" t="s">
        <v>50</v>
      </c>
      <c r="BB13" s="87" t="s">
        <v>293</v>
      </c>
      <c r="BC13" s="84" t="s">
        <v>49</v>
      </c>
    </row>
    <row r="14" spans="1:55" ht="12.75">
      <c r="A14" s="84" t="s">
        <v>51</v>
      </c>
      <c r="B14" s="85" t="s">
        <v>36</v>
      </c>
      <c r="C14" s="186" t="s">
        <v>159</v>
      </c>
      <c r="D14" s="186" t="s">
        <v>159</v>
      </c>
      <c r="E14" s="186" t="s">
        <v>159</v>
      </c>
      <c r="F14" s="186" t="s">
        <v>159</v>
      </c>
      <c r="G14" s="186" t="s">
        <v>159</v>
      </c>
      <c r="H14" s="186" t="s">
        <v>159</v>
      </c>
      <c r="I14" s="186" t="s">
        <v>159</v>
      </c>
      <c r="J14" s="248">
        <v>13.839656305908463</v>
      </c>
      <c r="K14" s="248">
        <v>11.191914233914865</v>
      </c>
      <c r="L14" s="249">
        <v>14.049905341052915</v>
      </c>
      <c r="M14" s="186" t="s">
        <v>159</v>
      </c>
      <c r="N14" s="186" t="s">
        <v>159</v>
      </c>
      <c r="O14" s="186" t="s">
        <v>159</v>
      </c>
      <c r="P14" s="186" t="s">
        <v>159</v>
      </c>
      <c r="Q14" s="186" t="s">
        <v>159</v>
      </c>
      <c r="R14" s="186" t="s">
        <v>159</v>
      </c>
      <c r="S14" s="186" t="s">
        <v>159</v>
      </c>
      <c r="T14" s="186" t="s">
        <v>159</v>
      </c>
      <c r="U14" s="186" t="s">
        <v>159</v>
      </c>
      <c r="V14" s="186" t="s">
        <v>159</v>
      </c>
      <c r="W14" s="186" t="s">
        <v>159</v>
      </c>
      <c r="X14" s="84" t="s">
        <v>51</v>
      </c>
      <c r="Y14" s="85" t="s">
        <v>36</v>
      </c>
      <c r="AA14" s="130">
        <v>1</v>
      </c>
      <c r="AB14" s="65">
        <v>4</v>
      </c>
      <c r="AC14" s="239">
        <v>1.0138</v>
      </c>
      <c r="AD14" s="239">
        <v>0.3174</v>
      </c>
      <c r="AE14" s="65" t="s">
        <v>277</v>
      </c>
      <c r="AF14" s="55"/>
      <c r="AH14" s="139" t="s">
        <v>51</v>
      </c>
      <c r="AI14" s="36">
        <v>2.220725</v>
      </c>
      <c r="AJ14" s="36">
        <v>0.7187</v>
      </c>
      <c r="AL14" s="186" t="s">
        <v>159</v>
      </c>
      <c r="AM14" s="183" t="s">
        <v>159</v>
      </c>
      <c r="AN14" s="84" t="s">
        <v>51</v>
      </c>
      <c r="AO14" s="84" t="s">
        <v>51</v>
      </c>
      <c r="AP14" s="85" t="s">
        <v>36</v>
      </c>
      <c r="AQ14" s="224">
        <v>0.2</v>
      </c>
      <c r="AR14" s="224">
        <v>0.7</v>
      </c>
      <c r="AS14" s="208">
        <v>1.2</v>
      </c>
      <c r="AT14" s="208">
        <v>2.4</v>
      </c>
      <c r="AV14" s="84" t="s">
        <v>51</v>
      </c>
      <c r="AW14" s="252">
        <v>0.2</v>
      </c>
      <c r="AX14" s="252">
        <v>0.7</v>
      </c>
      <c r="AY14" s="252">
        <v>1.2</v>
      </c>
      <c r="AZ14" s="252">
        <v>2.4</v>
      </c>
      <c r="BA14" s="87" t="s">
        <v>52</v>
      </c>
      <c r="BB14" s="87" t="s">
        <v>294</v>
      </c>
      <c r="BC14" s="84" t="s">
        <v>51</v>
      </c>
    </row>
    <row r="15" spans="1:55" ht="12.75">
      <c r="A15" s="84" t="s">
        <v>53</v>
      </c>
      <c r="B15" s="85" t="s">
        <v>36</v>
      </c>
      <c r="C15" s="86">
        <v>15.02820544</v>
      </c>
      <c r="D15" s="99">
        <v>10.76372951</v>
      </c>
      <c r="E15" s="100">
        <v>10.317842041999999</v>
      </c>
      <c r="F15" s="101">
        <v>10.441078593</v>
      </c>
      <c r="G15" s="100">
        <v>8.757660194500001</v>
      </c>
      <c r="H15" s="100">
        <v>11.793940169999999</v>
      </c>
      <c r="I15" s="100">
        <v>9.696930332</v>
      </c>
      <c r="J15" s="248">
        <v>2.55464008295077</v>
      </c>
      <c r="K15" s="100">
        <v>6.0661154715</v>
      </c>
      <c r="L15" s="101">
        <v>18.38898048</v>
      </c>
      <c r="M15" s="99">
        <v>5.823358056</v>
      </c>
      <c r="N15" s="100">
        <v>11.247160695</v>
      </c>
      <c r="O15" s="100">
        <v>9.36586368</v>
      </c>
      <c r="P15" s="100">
        <v>10.0208598</v>
      </c>
      <c r="Q15" s="101">
        <v>14.66719762</v>
      </c>
      <c r="R15" s="100">
        <v>4.3425742735</v>
      </c>
      <c r="S15" s="47">
        <v>8.816270634</v>
      </c>
      <c r="T15" s="47">
        <v>7.0828118159999995</v>
      </c>
      <c r="U15" s="47">
        <v>14.761790775</v>
      </c>
      <c r="V15" s="47">
        <v>41.983248360000005</v>
      </c>
      <c r="W15" s="47">
        <v>5.6124093429999995</v>
      </c>
      <c r="X15" s="84" t="s">
        <v>53</v>
      </c>
      <c r="Y15" s="85" t="s">
        <v>36</v>
      </c>
      <c r="AA15" s="130">
        <v>6</v>
      </c>
      <c r="AB15" s="65">
        <v>20</v>
      </c>
      <c r="AC15" s="239">
        <v>13.20635</v>
      </c>
      <c r="AD15" s="239">
        <v>5.14755</v>
      </c>
      <c r="AE15" s="65">
        <v>1.3</v>
      </c>
      <c r="AF15" s="55"/>
      <c r="AH15" s="139" t="s">
        <v>53</v>
      </c>
      <c r="AI15" s="36">
        <v>95.4952</v>
      </c>
      <c r="AJ15" s="36">
        <v>4.80375</v>
      </c>
      <c r="AL15" s="2" t="s">
        <v>197</v>
      </c>
      <c r="AM15" s="180" t="s">
        <v>171</v>
      </c>
      <c r="AN15" s="84" t="s">
        <v>53</v>
      </c>
      <c r="AO15" s="84" t="s">
        <v>53</v>
      </c>
      <c r="AP15" s="85" t="s">
        <v>36</v>
      </c>
      <c r="AQ15" s="228">
        <v>2</v>
      </c>
      <c r="AR15" s="225">
        <v>2</v>
      </c>
      <c r="AS15" s="105">
        <v>4</v>
      </c>
      <c r="AT15" s="104">
        <v>9</v>
      </c>
      <c r="AV15" s="84" t="s">
        <v>53</v>
      </c>
      <c r="AW15" s="172">
        <v>11.79930351</v>
      </c>
      <c r="AX15" s="172">
        <v>8.739701367</v>
      </c>
      <c r="AY15" s="172">
        <v>30.54976777</v>
      </c>
      <c r="AZ15" s="172">
        <v>18.53086805</v>
      </c>
      <c r="BA15" s="87" t="s">
        <v>52</v>
      </c>
      <c r="BB15" s="2" t="str">
        <f>TEXT(MIN(AW15:AZ15),"0.0")&amp;" - "&amp;TEXT(MAX(AW15:AZ15),"0.0")</f>
        <v>8.7 - 30.5</v>
      </c>
      <c r="BC15" s="84" t="s">
        <v>53</v>
      </c>
    </row>
    <row r="16" spans="1:55" ht="12.75">
      <c r="A16" s="84" t="s">
        <v>54</v>
      </c>
      <c r="B16" s="85" t="s">
        <v>36</v>
      </c>
      <c r="C16" s="86">
        <v>5.974520924</v>
      </c>
      <c r="D16" s="99">
        <v>12.328239392499999</v>
      </c>
      <c r="E16" s="100">
        <v>12.884313129999999</v>
      </c>
      <c r="F16" s="101">
        <v>25.850956645</v>
      </c>
      <c r="G16" s="100">
        <v>10.0460479585</v>
      </c>
      <c r="H16" s="100">
        <v>9.883246411</v>
      </c>
      <c r="I16" s="100">
        <v>12.774828318</v>
      </c>
      <c r="J16" s="99">
        <v>17.066201454999998</v>
      </c>
      <c r="K16" s="100">
        <v>27.937677115</v>
      </c>
      <c r="L16" s="101">
        <v>19.489777904999997</v>
      </c>
      <c r="M16" s="99">
        <v>11.39727152</v>
      </c>
      <c r="N16" s="100">
        <v>15.86625094</v>
      </c>
      <c r="O16" s="100">
        <v>11.727040800000001</v>
      </c>
      <c r="P16" s="100">
        <v>14.01956525</v>
      </c>
      <c r="Q16" s="101">
        <v>9.3114922835</v>
      </c>
      <c r="R16" s="100">
        <v>22.369289135000002</v>
      </c>
      <c r="S16" s="47">
        <v>26.231025620000004</v>
      </c>
      <c r="T16" s="47">
        <v>15.678843485</v>
      </c>
      <c r="U16" s="47">
        <v>14.516955605</v>
      </c>
      <c r="V16" s="47">
        <v>19.054717558500002</v>
      </c>
      <c r="W16" s="47">
        <v>13.76830772</v>
      </c>
      <c r="X16" s="84" t="s">
        <v>54</v>
      </c>
      <c r="Y16" s="85" t="s">
        <v>36</v>
      </c>
      <c r="AA16" s="130"/>
      <c r="AB16" s="141"/>
      <c r="AC16" s="239" t="s">
        <v>278</v>
      </c>
      <c r="AD16" s="239" t="s">
        <v>278</v>
      </c>
      <c r="AE16" s="65">
        <v>1.16</v>
      </c>
      <c r="AF16" s="55"/>
      <c r="AH16" s="139" t="s">
        <v>54</v>
      </c>
      <c r="AI16" s="36">
        <v>5.6213</v>
      </c>
      <c r="AJ16" s="36" t="s">
        <v>278</v>
      </c>
      <c r="AL16" s="2" t="s">
        <v>198</v>
      </c>
      <c r="AM16" s="180" t="s">
        <v>172</v>
      </c>
      <c r="AN16" s="84" t="s">
        <v>54</v>
      </c>
      <c r="AV16" s="84" t="s">
        <v>54</v>
      </c>
      <c r="AW16" s="172">
        <v>29.80587035</v>
      </c>
      <c r="AX16" s="172" t="s">
        <v>35</v>
      </c>
      <c r="AY16" s="172">
        <v>27.03565404</v>
      </c>
      <c r="AZ16" s="172">
        <v>9.892252151</v>
      </c>
      <c r="BA16" s="87" t="s">
        <v>55</v>
      </c>
      <c r="BB16" s="2" t="str">
        <f>"&lt;4 - "&amp;TEXT(MAX(AW16:AZ16),"0.0")</f>
        <v>&lt;4 - 29.8</v>
      </c>
      <c r="BC16" s="84" t="s">
        <v>54</v>
      </c>
    </row>
    <row r="17" spans="1:55" ht="12.75">
      <c r="A17" s="84" t="s">
        <v>56</v>
      </c>
      <c r="B17" s="85" t="s">
        <v>36</v>
      </c>
      <c r="C17" s="88">
        <v>333.5568762</v>
      </c>
      <c r="D17" s="99">
        <v>2912.3665555</v>
      </c>
      <c r="E17" s="100">
        <v>2867.9041559999996</v>
      </c>
      <c r="F17" s="101">
        <v>3008.865416</v>
      </c>
      <c r="G17" s="100">
        <v>2093.2766775</v>
      </c>
      <c r="H17" s="100">
        <v>2110.441251</v>
      </c>
      <c r="I17" s="100">
        <v>1803.1235674999998</v>
      </c>
      <c r="J17" s="99">
        <v>1248.0427625</v>
      </c>
      <c r="K17" s="100">
        <v>766.34794965</v>
      </c>
      <c r="L17" s="101">
        <v>854.6677382</v>
      </c>
      <c r="M17" s="99">
        <v>655.6898738</v>
      </c>
      <c r="N17" s="100">
        <v>2590.5327964999997</v>
      </c>
      <c r="O17" s="100">
        <v>1064.2625432</v>
      </c>
      <c r="P17" s="100">
        <v>1982.3153265</v>
      </c>
      <c r="Q17" s="101">
        <v>1678.7612964999998</v>
      </c>
      <c r="R17" s="100">
        <v>496.17727055</v>
      </c>
      <c r="S17" s="47">
        <v>990.15869935</v>
      </c>
      <c r="T17" s="47">
        <v>570.78750655</v>
      </c>
      <c r="U17" s="47">
        <v>1333.6234715</v>
      </c>
      <c r="V17" s="47">
        <v>834.6238826</v>
      </c>
      <c r="W17" s="47">
        <v>1363.074566</v>
      </c>
      <c r="X17" s="84" t="s">
        <v>56</v>
      </c>
      <c r="Y17" s="85" t="s">
        <v>36</v>
      </c>
      <c r="AA17" s="130"/>
      <c r="AB17" s="141"/>
      <c r="AC17" s="238">
        <v>1202.0468500000002</v>
      </c>
      <c r="AD17" s="238">
        <v>1379.2338</v>
      </c>
      <c r="AE17" s="65">
        <v>264</v>
      </c>
      <c r="AF17" s="55"/>
      <c r="AH17" s="139" t="s">
        <v>56</v>
      </c>
      <c r="AI17" s="191">
        <v>5312.127399999999</v>
      </c>
      <c r="AJ17" s="191">
        <v>906.12165</v>
      </c>
      <c r="AL17" s="2" t="s">
        <v>199</v>
      </c>
      <c r="AM17" s="180" t="s">
        <v>173</v>
      </c>
      <c r="AN17" s="84" t="s">
        <v>56</v>
      </c>
      <c r="AV17" s="84" t="s">
        <v>56</v>
      </c>
      <c r="AW17" s="173">
        <v>383.8133844</v>
      </c>
      <c r="AX17" s="173">
        <v>482.6382462</v>
      </c>
      <c r="AY17" s="173">
        <v>2964.134065</v>
      </c>
      <c r="AZ17" s="173">
        <v>7373.57827</v>
      </c>
      <c r="BA17" s="87" t="s">
        <v>52</v>
      </c>
      <c r="BB17" s="2" t="str">
        <f>TEXT(MIN(AW17:AZ17),"0")&amp;" - "&amp;TEXT(MAX(AW17:AZ17),"0")</f>
        <v>384 - 7374</v>
      </c>
      <c r="BC17" s="84" t="s">
        <v>56</v>
      </c>
    </row>
    <row r="18" spans="1:54" ht="12.75">
      <c r="A18" s="199" t="s">
        <v>273</v>
      </c>
      <c r="B18" s="243" t="s">
        <v>36</v>
      </c>
      <c r="C18" s="193">
        <f>+'EPA 7473'!B7*0.001</f>
        <v>0.3633933333333334</v>
      </c>
      <c r="D18" s="193">
        <f>+'EPA 7473'!B13*0.001</f>
        <v>1.37853</v>
      </c>
      <c r="E18" s="193">
        <f>+'EPA 7473'!C13*0.001</f>
        <v>1.4280366666666666</v>
      </c>
      <c r="F18" s="193">
        <f>+'EPA 7473'!D13*0.001</f>
        <v>1.37574</v>
      </c>
      <c r="G18" s="193">
        <f>+'EPA 7473'!E13*0.001</f>
        <v>0.46269333333333335</v>
      </c>
      <c r="H18" s="193">
        <f>+'EPA 7473'!F13*0.001</f>
        <v>0.46155666666666667</v>
      </c>
      <c r="I18" s="193">
        <f>+'EPA 7473'!G13*0.001</f>
        <v>0.34231666666666666</v>
      </c>
      <c r="J18" s="193">
        <f>+'EPA 7473'!I7*0.001</f>
        <v>0.16290000000000002</v>
      </c>
      <c r="K18" s="193">
        <f>+'EPA 7473'!J7*0.001</f>
        <v>0.13067800000000002</v>
      </c>
      <c r="L18" s="245">
        <f>+'EPA 7473'!K7*0.001</f>
        <v>0.022356</v>
      </c>
      <c r="M18" s="245">
        <f>+'EPA 7473'!H13*0.001</f>
        <v>0.05699666666666667</v>
      </c>
      <c r="N18" s="193">
        <f>+'EPA 7473'!I13*0.001</f>
        <v>0.93743</v>
      </c>
      <c r="O18" s="244">
        <f>+'EPA 7473'!J13*0.001</f>
        <v>0.009603333333333334</v>
      </c>
      <c r="P18" s="193">
        <f>+'EPA 7473'!K13*0.001</f>
        <v>0.2995266666666667</v>
      </c>
      <c r="Q18" s="193">
        <f>+'EPA 7473'!L13*0.001</f>
        <v>0.13407</v>
      </c>
      <c r="R18" s="245">
        <f>+'EPA 7473'!B19*0.001</f>
        <v>0.04469</v>
      </c>
      <c r="S18" s="245">
        <f>+'EPA 7473'!C19*0.001</f>
        <v>0.086428</v>
      </c>
      <c r="T18" s="193">
        <f>+'EPA 7473'!D19*0.001</f>
        <v>0.1724</v>
      </c>
      <c r="U18" s="245">
        <f>+'EPA 7473'!E19*0.001</f>
        <v>0.067155</v>
      </c>
      <c r="V18" s="193">
        <f>+'EPA 7473'!F19*0.001</f>
        <v>0.118256</v>
      </c>
      <c r="W18" s="193">
        <f>+'EPA 7473'!G19*0.001</f>
        <v>0.5702659999999999</v>
      </c>
      <c r="X18" s="199" t="s">
        <v>273</v>
      </c>
      <c r="Y18" s="243" t="s">
        <v>36</v>
      </c>
      <c r="AA18" s="130">
        <v>0.01</v>
      </c>
      <c r="AB18" s="65">
        <v>0.5</v>
      </c>
      <c r="AE18" s="65" t="s">
        <v>279</v>
      </c>
      <c r="AF18" s="55"/>
      <c r="AH18" s="139" t="s">
        <v>273</v>
      </c>
      <c r="AV18" s="199" t="s">
        <v>273</v>
      </c>
      <c r="AW18" s="253">
        <v>0.4433333333333333</v>
      </c>
      <c r="AX18" s="253">
        <v>0.4766666666666666</v>
      </c>
      <c r="AY18" s="253">
        <v>24.69666666666667</v>
      </c>
      <c r="AZ18" s="253">
        <v>0.48666666666666664</v>
      </c>
      <c r="BB18" s="2" t="s">
        <v>296</v>
      </c>
    </row>
    <row r="19" spans="1:55" ht="12.75">
      <c r="A19" s="84" t="s">
        <v>57</v>
      </c>
      <c r="B19" s="85" t="s">
        <v>36</v>
      </c>
      <c r="C19" s="185" t="s">
        <v>160</v>
      </c>
      <c r="D19" s="99">
        <v>591.16913785</v>
      </c>
      <c r="E19" s="100">
        <v>605.09132415</v>
      </c>
      <c r="F19" s="101">
        <v>897.9228189</v>
      </c>
      <c r="G19" s="100">
        <v>286.7588821</v>
      </c>
      <c r="H19" s="100">
        <v>694.9652874000001</v>
      </c>
      <c r="I19" s="100">
        <v>658.64777885</v>
      </c>
      <c r="J19" s="99">
        <v>313.93402564999997</v>
      </c>
      <c r="K19" s="100">
        <v>439.39187100000004</v>
      </c>
      <c r="L19" s="101">
        <v>177.31479424999998</v>
      </c>
      <c r="M19" s="99">
        <v>269.50524575</v>
      </c>
      <c r="N19" s="100">
        <v>515.2160723</v>
      </c>
      <c r="O19" s="100">
        <v>301.12539885</v>
      </c>
      <c r="P19" s="100">
        <v>411.5106909</v>
      </c>
      <c r="Q19" s="101">
        <v>579.5101853000001</v>
      </c>
      <c r="R19" s="100">
        <v>234.4923638</v>
      </c>
      <c r="S19" s="47">
        <v>362.2895293</v>
      </c>
      <c r="T19" s="47">
        <v>274.67995005</v>
      </c>
      <c r="U19" s="47">
        <v>415.9384187</v>
      </c>
      <c r="V19" s="47">
        <v>433.05324645</v>
      </c>
      <c r="W19" s="47">
        <v>377.41266275</v>
      </c>
      <c r="X19" s="84" t="s">
        <v>57</v>
      </c>
      <c r="Y19" s="85" t="s">
        <v>36</v>
      </c>
      <c r="AA19" s="130"/>
      <c r="AB19" s="141"/>
      <c r="AC19" s="238">
        <v>418.2989</v>
      </c>
      <c r="AD19" s="238">
        <v>479.6838</v>
      </c>
      <c r="AE19" s="65"/>
      <c r="AF19" s="55"/>
      <c r="AH19" s="139" t="s">
        <v>57</v>
      </c>
      <c r="AI19" s="191">
        <v>9835.956275</v>
      </c>
      <c r="AJ19" s="191">
        <v>771.60285</v>
      </c>
      <c r="AL19" s="185" t="s">
        <v>160</v>
      </c>
      <c r="AM19" s="180" t="s">
        <v>174</v>
      </c>
      <c r="AN19" s="84" t="s">
        <v>57</v>
      </c>
      <c r="AV19" s="84" t="s">
        <v>57</v>
      </c>
      <c r="AW19" s="172">
        <v>76.0127696</v>
      </c>
      <c r="AX19" s="173">
        <v>339.8136028</v>
      </c>
      <c r="AY19" s="173">
        <v>2855.283732</v>
      </c>
      <c r="AZ19" s="173">
        <v>4352.491741</v>
      </c>
      <c r="BA19" s="87" t="s">
        <v>58</v>
      </c>
      <c r="BB19" s="2" t="str">
        <f>TEXT(MIN(AW19:AZ19),"0")&amp;" - "&amp;TEXT(MAX(AW19:AZ19),"0")</f>
        <v>76 - 4352</v>
      </c>
      <c r="BC19" s="84" t="s">
        <v>57</v>
      </c>
    </row>
    <row r="20" spans="1:55" ht="12.75">
      <c r="A20" s="84" t="s">
        <v>59</v>
      </c>
      <c r="B20" s="85" t="s">
        <v>36</v>
      </c>
      <c r="C20" s="185" t="s">
        <v>161</v>
      </c>
      <c r="J20" s="186" t="s">
        <v>189</v>
      </c>
      <c r="K20" s="186" t="s">
        <v>189</v>
      </c>
      <c r="L20" s="186" t="s">
        <v>189</v>
      </c>
      <c r="X20" s="84" t="s">
        <v>59</v>
      </c>
      <c r="Y20" s="85" t="s">
        <v>36</v>
      </c>
      <c r="AA20" s="130"/>
      <c r="AB20" s="141"/>
      <c r="AC20" s="239">
        <v>48.836749999999995</v>
      </c>
      <c r="AD20" s="239">
        <v>34.3034</v>
      </c>
      <c r="AE20" s="65"/>
      <c r="AF20" s="55"/>
      <c r="AH20" s="139" t="s">
        <v>59</v>
      </c>
      <c r="AI20" s="36">
        <v>84.62495</v>
      </c>
      <c r="AJ20" s="36">
        <v>31.167699999999996</v>
      </c>
      <c r="AL20" s="185" t="s">
        <v>161</v>
      </c>
      <c r="AM20" s="180" t="s">
        <v>175</v>
      </c>
      <c r="AN20" s="84" t="s">
        <v>59</v>
      </c>
      <c r="AV20" s="84" t="s">
        <v>59</v>
      </c>
      <c r="AW20" s="185" t="s">
        <v>161</v>
      </c>
      <c r="AX20" s="172">
        <v>13.07727792</v>
      </c>
      <c r="AY20" s="172">
        <v>11.07580686</v>
      </c>
      <c r="AZ20" s="185" t="s">
        <v>161</v>
      </c>
      <c r="BA20" s="87" t="s">
        <v>60</v>
      </c>
      <c r="BB20" s="2" t="str">
        <f>"&lt;9 - "&amp;TEXT(MAX(AW20:AZ20),"0.0")</f>
        <v>&lt;9 - 13.1</v>
      </c>
      <c r="BC20" s="84" t="s">
        <v>59</v>
      </c>
    </row>
    <row r="21" spans="1:55" ht="12.75">
      <c r="A21" s="84" t="s">
        <v>61</v>
      </c>
      <c r="B21" s="85" t="s">
        <v>36</v>
      </c>
      <c r="C21" s="88">
        <v>122.1890513</v>
      </c>
      <c r="D21" s="99">
        <v>563.1838342</v>
      </c>
      <c r="E21" s="100">
        <v>560.10094045</v>
      </c>
      <c r="F21" s="101">
        <v>570.65277175</v>
      </c>
      <c r="G21" s="100">
        <v>685.73776195</v>
      </c>
      <c r="H21" s="100">
        <v>589.11404275</v>
      </c>
      <c r="I21" s="100">
        <v>618.6766034</v>
      </c>
      <c r="J21" s="99">
        <v>1164.489416</v>
      </c>
      <c r="K21" s="100">
        <v>1172.0518785</v>
      </c>
      <c r="L21" s="101">
        <v>270.8215033</v>
      </c>
      <c r="M21" s="99">
        <v>1294.1880350000001</v>
      </c>
      <c r="N21" s="100">
        <v>992.1558642</v>
      </c>
      <c r="O21" s="100">
        <v>201.521302</v>
      </c>
      <c r="P21" s="100">
        <v>742.77090315</v>
      </c>
      <c r="Q21" s="101">
        <v>1358.4649399999998</v>
      </c>
      <c r="R21" s="104">
        <v>1418.410567</v>
      </c>
      <c r="S21" s="50">
        <v>548.44532965</v>
      </c>
      <c r="T21" s="50">
        <v>2350.2260845</v>
      </c>
      <c r="U21" s="50">
        <v>688.1338374500001</v>
      </c>
      <c r="V21" s="50">
        <v>709.99670755</v>
      </c>
      <c r="W21" s="50">
        <v>1504.9958815</v>
      </c>
      <c r="X21" s="84" t="s">
        <v>61</v>
      </c>
      <c r="Y21" s="85" t="s">
        <v>36</v>
      </c>
      <c r="AA21" s="130"/>
      <c r="AB21" s="141"/>
      <c r="AC21" s="238">
        <v>7426.2962</v>
      </c>
      <c r="AD21" s="238">
        <v>1039.8475</v>
      </c>
      <c r="AE21" s="65">
        <f>0.01/100*1000000</f>
        <v>100</v>
      </c>
      <c r="AF21" s="55"/>
      <c r="AH21" s="139" t="s">
        <v>61</v>
      </c>
      <c r="AI21" s="191">
        <v>7269.880349999999</v>
      </c>
      <c r="AJ21" s="191">
        <v>1286.1032</v>
      </c>
      <c r="AL21" s="2" t="s">
        <v>200</v>
      </c>
      <c r="AM21" s="180" t="s">
        <v>176</v>
      </c>
      <c r="AN21" s="84" t="s">
        <v>61</v>
      </c>
      <c r="AV21" s="84" t="s">
        <v>61</v>
      </c>
      <c r="AW21" s="173">
        <v>997.6018203</v>
      </c>
      <c r="AX21" s="173">
        <v>10327.51161</v>
      </c>
      <c r="AY21" s="173">
        <v>31356.27841</v>
      </c>
      <c r="AZ21" s="173">
        <v>9682.729358</v>
      </c>
      <c r="BA21" s="87" t="s">
        <v>48</v>
      </c>
      <c r="BB21" s="2" t="str">
        <f>TEXT(MIN(AW21:AZ21),"0")&amp;" - "&amp;TEXT(MAX(AW21:AZ21),"0")</f>
        <v>998 - 31356</v>
      </c>
      <c r="BC21" s="84" t="s">
        <v>61</v>
      </c>
    </row>
    <row r="22" spans="1:55" ht="12.75">
      <c r="A22" s="84" t="s">
        <v>62</v>
      </c>
      <c r="B22" s="85" t="s">
        <v>36</v>
      </c>
      <c r="C22" s="86">
        <v>2.761170688</v>
      </c>
      <c r="D22" s="99">
        <v>31.816246655</v>
      </c>
      <c r="E22" s="187" t="s">
        <v>188</v>
      </c>
      <c r="F22" s="101">
        <v>30.390625149999998</v>
      </c>
      <c r="G22" s="100">
        <v>13.453457015</v>
      </c>
      <c r="H22" s="100">
        <v>16.75510207</v>
      </c>
      <c r="I22" s="100">
        <v>20.05863296</v>
      </c>
      <c r="J22" s="99">
        <v>36.018800139999996</v>
      </c>
      <c r="K22" s="100">
        <v>11.4215384455</v>
      </c>
      <c r="L22" s="101">
        <v>28.79273009</v>
      </c>
      <c r="M22" s="99">
        <v>9.734150282</v>
      </c>
      <c r="N22" s="100">
        <v>20.98983808</v>
      </c>
      <c r="O22" s="100">
        <v>9.581253926</v>
      </c>
      <c r="P22" s="100">
        <v>17.485899355</v>
      </c>
      <c r="Q22" s="101">
        <v>44.41386006</v>
      </c>
      <c r="R22" s="100">
        <v>7.5283817035</v>
      </c>
      <c r="S22" s="47">
        <v>46.215887075</v>
      </c>
      <c r="T22" s="47">
        <v>12.332642275</v>
      </c>
      <c r="U22" s="47">
        <v>36.459963</v>
      </c>
      <c r="V22" s="47">
        <v>27.615471805</v>
      </c>
      <c r="W22" s="47">
        <v>16.100531185</v>
      </c>
      <c r="X22" s="84" t="s">
        <v>62</v>
      </c>
      <c r="Y22" s="85" t="s">
        <v>36</v>
      </c>
      <c r="AA22" s="130"/>
      <c r="AB22" s="141"/>
      <c r="AC22" s="239">
        <v>59.65505</v>
      </c>
      <c r="AD22" s="239">
        <v>160.46515</v>
      </c>
      <c r="AE22" s="65">
        <v>5.5</v>
      </c>
      <c r="AF22" s="55"/>
      <c r="AH22" s="139" t="s">
        <v>62</v>
      </c>
      <c r="AI22" s="36">
        <v>127.46275</v>
      </c>
      <c r="AJ22" s="36">
        <v>30.49475</v>
      </c>
      <c r="AL22" s="2" t="s">
        <v>201</v>
      </c>
      <c r="AM22" s="180" t="s">
        <v>177</v>
      </c>
      <c r="AN22" s="84" t="s">
        <v>62</v>
      </c>
      <c r="AO22" s="84" t="s">
        <v>62</v>
      </c>
      <c r="AP22" s="85" t="s">
        <v>36</v>
      </c>
      <c r="AQ22" s="229">
        <v>19</v>
      </c>
      <c r="AR22" s="103">
        <v>9</v>
      </c>
      <c r="AS22" s="105">
        <v>65</v>
      </c>
      <c r="AT22" s="104">
        <v>200</v>
      </c>
      <c r="AV22" s="84" t="s">
        <v>62</v>
      </c>
      <c r="AW22" s="172">
        <v>16.61566853</v>
      </c>
      <c r="AX22" s="172">
        <v>9.939484361</v>
      </c>
      <c r="AY22" s="172">
        <v>63.18065366</v>
      </c>
      <c r="AZ22" s="172">
        <v>171.5575729</v>
      </c>
      <c r="BA22" s="87" t="s">
        <v>43</v>
      </c>
      <c r="BB22" s="2" t="str">
        <f>TEXT(MIN(AW22:AZ22),"0.0")&amp;" - "&amp;TEXT(MAX(AW22:AZ22),"0.0")</f>
        <v>9.9 - 171.6</v>
      </c>
      <c r="BC22" s="84" t="s">
        <v>62</v>
      </c>
    </row>
    <row r="23" spans="1:55" ht="12.75">
      <c r="A23" s="84" t="s">
        <v>63</v>
      </c>
      <c r="B23" s="85" t="s">
        <v>36</v>
      </c>
      <c r="C23" s="186" t="s">
        <v>159</v>
      </c>
      <c r="D23" s="186" t="s">
        <v>159</v>
      </c>
      <c r="E23" s="186" t="s">
        <v>159</v>
      </c>
      <c r="F23" s="101">
        <v>7.2446575375</v>
      </c>
      <c r="G23" s="100">
        <v>4.8465614575</v>
      </c>
      <c r="H23" s="100">
        <v>3.506503834</v>
      </c>
      <c r="I23" s="100">
        <v>6.1273892925</v>
      </c>
      <c r="J23" s="248">
        <v>0.43024788552103593</v>
      </c>
      <c r="K23" s="248">
        <v>0.6156106979297484</v>
      </c>
      <c r="L23" s="249">
        <v>0.4583788338529723</v>
      </c>
      <c r="M23" s="186" t="s">
        <v>159</v>
      </c>
      <c r="N23" s="100">
        <v>7.154661496</v>
      </c>
      <c r="O23" s="100">
        <v>5.108303444000001</v>
      </c>
      <c r="P23" s="186" t="s">
        <v>159</v>
      </c>
      <c r="Q23" s="186" t="s">
        <v>159</v>
      </c>
      <c r="R23" s="186" t="s">
        <v>159</v>
      </c>
      <c r="S23" s="186" t="s">
        <v>159</v>
      </c>
      <c r="T23" s="186" t="s">
        <v>159</v>
      </c>
      <c r="U23" s="186" t="s">
        <v>159</v>
      </c>
      <c r="V23" s="186" t="s">
        <v>159</v>
      </c>
      <c r="W23" s="186" t="s">
        <v>159</v>
      </c>
      <c r="X23" s="84" t="s">
        <v>63</v>
      </c>
      <c r="Y23" s="85" t="s">
        <v>36</v>
      </c>
      <c r="AA23" s="130">
        <v>2</v>
      </c>
      <c r="AB23" s="65">
        <v>12</v>
      </c>
      <c r="AC23" s="239">
        <v>1.8216999999999999</v>
      </c>
      <c r="AD23" s="239">
        <v>0.5861</v>
      </c>
      <c r="AE23" s="65">
        <v>0.51</v>
      </c>
      <c r="AF23" s="55"/>
      <c r="AH23" s="139" t="s">
        <v>63</v>
      </c>
      <c r="AI23" s="36">
        <v>2.61845</v>
      </c>
      <c r="AJ23" s="36">
        <v>0.85785</v>
      </c>
      <c r="AL23" s="186" t="s">
        <v>159</v>
      </c>
      <c r="AM23" s="183" t="s">
        <v>159</v>
      </c>
      <c r="AN23" s="84" t="s">
        <v>63</v>
      </c>
      <c r="AV23" s="84" t="s">
        <v>63</v>
      </c>
      <c r="AW23" s="186" t="s">
        <v>159</v>
      </c>
      <c r="AX23" s="186" t="s">
        <v>159</v>
      </c>
      <c r="AY23" s="186" t="s">
        <v>159</v>
      </c>
      <c r="AZ23" s="186" t="s">
        <v>159</v>
      </c>
      <c r="BA23" s="87" t="s">
        <v>52</v>
      </c>
      <c r="BB23" s="87" t="s">
        <v>52</v>
      </c>
      <c r="BC23" s="84" t="s">
        <v>63</v>
      </c>
    </row>
    <row r="24" spans="1:55" ht="12.75">
      <c r="A24" s="89" t="s">
        <v>64</v>
      </c>
      <c r="B24" s="85" t="s">
        <v>36</v>
      </c>
      <c r="C24" s="88">
        <v>231.0197309</v>
      </c>
      <c r="D24" s="103">
        <v>42113.424535</v>
      </c>
      <c r="E24" s="104">
        <v>34339.254705</v>
      </c>
      <c r="F24" s="105">
        <v>57601.831665000005</v>
      </c>
      <c r="G24" s="104">
        <v>46827.257135</v>
      </c>
      <c r="H24" s="104">
        <v>49424.670735</v>
      </c>
      <c r="I24" s="104">
        <v>54034.01279</v>
      </c>
      <c r="J24" s="99">
        <v>346.57870375</v>
      </c>
      <c r="K24" s="100">
        <v>310.2897138</v>
      </c>
      <c r="L24" s="101">
        <v>225.2907115</v>
      </c>
      <c r="M24" s="103">
        <v>45458.81721</v>
      </c>
      <c r="N24" s="104">
        <v>50010.30271</v>
      </c>
      <c r="O24" s="104">
        <v>43376.964414999995</v>
      </c>
      <c r="P24" s="104">
        <v>34678.75665</v>
      </c>
      <c r="Q24" s="105">
        <v>42673.14503</v>
      </c>
      <c r="R24" s="104">
        <v>14183.118470000001</v>
      </c>
      <c r="S24" s="50">
        <v>21016.949679999998</v>
      </c>
      <c r="T24" s="50">
        <v>19710.960045</v>
      </c>
      <c r="U24" s="50">
        <v>13280.82553</v>
      </c>
      <c r="V24" s="50">
        <v>14504.87368</v>
      </c>
      <c r="W24" s="50">
        <v>19538.002265</v>
      </c>
      <c r="X24" s="89" t="s">
        <v>64</v>
      </c>
      <c r="Y24" s="85" t="s">
        <v>36</v>
      </c>
      <c r="AA24" s="130"/>
      <c r="AB24" s="141"/>
      <c r="AC24" s="238">
        <v>577.2706000000001</v>
      </c>
      <c r="AD24" s="238" t="s">
        <v>280</v>
      </c>
      <c r="AE24" s="65"/>
      <c r="AF24" s="55"/>
      <c r="AH24" s="139" t="s">
        <v>64</v>
      </c>
      <c r="AI24" s="191">
        <v>2733.018275</v>
      </c>
      <c r="AJ24" s="191">
        <v>239.63805</v>
      </c>
      <c r="AL24" s="2" t="s">
        <v>202</v>
      </c>
      <c r="AM24" s="181" t="s">
        <v>178</v>
      </c>
      <c r="AN24" s="89" t="s">
        <v>64</v>
      </c>
      <c r="AV24" s="89" t="s">
        <v>64</v>
      </c>
      <c r="AW24" s="173">
        <v>441.6266178</v>
      </c>
      <c r="AX24" s="173">
        <v>354.9631777</v>
      </c>
      <c r="AY24" s="173">
        <v>399.0600273</v>
      </c>
      <c r="AZ24" s="173">
        <v>762.1008571</v>
      </c>
      <c r="BA24" s="90"/>
      <c r="BB24" s="2" t="str">
        <f>TEXT(MIN(AW24:AZ24),"0")&amp;" - "&amp;TEXT(MAX(AW24:AZ24),"0")</f>
        <v>355 - 762</v>
      </c>
      <c r="BC24" s="89" t="s">
        <v>64</v>
      </c>
    </row>
    <row r="25" spans="1:55" ht="12.75">
      <c r="A25" s="84" t="s">
        <v>65</v>
      </c>
      <c r="B25" s="85" t="s">
        <v>36</v>
      </c>
      <c r="C25" s="186" t="s">
        <v>162</v>
      </c>
      <c r="D25" s="99">
        <v>20.14570893</v>
      </c>
      <c r="E25" s="100">
        <v>16.786902785</v>
      </c>
      <c r="F25" s="101">
        <v>7.597265543000001</v>
      </c>
      <c r="G25" s="186" t="s">
        <v>162</v>
      </c>
      <c r="H25" s="186" t="s">
        <v>162</v>
      </c>
      <c r="I25" s="186" t="s">
        <v>162</v>
      </c>
      <c r="J25" s="248">
        <v>46.1073578502896</v>
      </c>
      <c r="K25" s="100">
        <v>8.0056467035</v>
      </c>
      <c r="L25" s="249">
        <v>50.70638613327549</v>
      </c>
      <c r="M25" s="186" t="s">
        <v>162</v>
      </c>
      <c r="N25" s="100">
        <v>5.3837917805</v>
      </c>
      <c r="O25" s="100">
        <v>8.6429408695</v>
      </c>
      <c r="P25" s="186" t="s">
        <v>162</v>
      </c>
      <c r="Q25" s="186" t="s">
        <v>162</v>
      </c>
      <c r="R25" s="186" t="s">
        <v>162</v>
      </c>
      <c r="S25" s="186" t="s">
        <v>162</v>
      </c>
      <c r="T25" s="186" t="s">
        <v>162</v>
      </c>
      <c r="U25" s="186" t="s">
        <v>162</v>
      </c>
      <c r="V25" s="186" t="s">
        <v>162</v>
      </c>
      <c r="W25" s="186" t="s">
        <v>162</v>
      </c>
      <c r="X25" s="84" t="s">
        <v>65</v>
      </c>
      <c r="Y25" s="85" t="s">
        <v>36</v>
      </c>
      <c r="AA25" s="130"/>
      <c r="AB25" s="141"/>
      <c r="AC25" s="239">
        <v>5.0159</v>
      </c>
      <c r="AD25" s="239">
        <v>2.32875</v>
      </c>
      <c r="AE25" s="65">
        <v>0.73</v>
      </c>
      <c r="AF25" s="55"/>
      <c r="AH25" s="139" t="s">
        <v>65</v>
      </c>
      <c r="AI25" s="36">
        <v>19.762974999999997</v>
      </c>
      <c r="AJ25" s="36">
        <v>2.2476000000000003</v>
      </c>
      <c r="AL25" s="2" t="s">
        <v>203</v>
      </c>
      <c r="AM25" s="180" t="s">
        <v>179</v>
      </c>
      <c r="AN25" s="84" t="s">
        <v>65</v>
      </c>
      <c r="AV25" s="84" t="s">
        <v>65</v>
      </c>
      <c r="AW25" s="172">
        <v>10.58076469</v>
      </c>
      <c r="AX25" s="186" t="s">
        <v>162</v>
      </c>
      <c r="AY25" s="172">
        <v>11.90102166</v>
      </c>
      <c r="AZ25" s="172">
        <v>6.540926415</v>
      </c>
      <c r="BA25" s="87" t="s">
        <v>55</v>
      </c>
      <c r="BB25" s="2" t="str">
        <f>"&lt;4 - "&amp;TEXT(MAX(AW25:AZ25),"0.0")</f>
        <v>&lt;4 - 11.9</v>
      </c>
      <c r="BC25" s="84" t="s">
        <v>65</v>
      </c>
    </row>
    <row r="26" spans="1:55" ht="12.75">
      <c r="A26" s="84" t="s">
        <v>66</v>
      </c>
      <c r="B26" s="85" t="s">
        <v>36</v>
      </c>
      <c r="C26" s="88">
        <v>452.2387469</v>
      </c>
      <c r="D26" s="99">
        <v>105.35508579</v>
      </c>
      <c r="E26" s="100">
        <v>104.05849975</v>
      </c>
      <c r="F26" s="101">
        <v>118.7297596</v>
      </c>
      <c r="G26" s="100">
        <v>43.021563265</v>
      </c>
      <c r="H26" s="100">
        <v>38.765555515</v>
      </c>
      <c r="I26" s="100">
        <v>48.10661573</v>
      </c>
      <c r="J26" s="99">
        <v>286.71123795</v>
      </c>
      <c r="K26" s="100">
        <v>160.79357735000002</v>
      </c>
      <c r="L26" s="101">
        <v>151.3178427</v>
      </c>
      <c r="M26" s="99">
        <v>29.170165400000002</v>
      </c>
      <c r="N26" s="100">
        <v>83.04425904</v>
      </c>
      <c r="O26" s="100">
        <v>34.580016455</v>
      </c>
      <c r="P26" s="100">
        <v>25.21954696</v>
      </c>
      <c r="Q26" s="101">
        <v>43.87230698</v>
      </c>
      <c r="R26" s="189" t="s">
        <v>155</v>
      </c>
      <c r="S26" s="47">
        <v>31.841898800000003</v>
      </c>
      <c r="T26" s="47">
        <v>50.09101067</v>
      </c>
      <c r="U26" s="47">
        <v>29.155600825</v>
      </c>
      <c r="V26" s="47">
        <v>130.9417846</v>
      </c>
      <c r="W26" s="47">
        <v>40.349374765</v>
      </c>
      <c r="X26" s="84" t="s">
        <v>66</v>
      </c>
      <c r="Y26" s="85" t="s">
        <v>36</v>
      </c>
      <c r="AA26" s="130"/>
      <c r="AB26" s="141"/>
      <c r="AC26" s="238">
        <v>271.95079999999996</v>
      </c>
      <c r="AD26" s="238">
        <v>22.1146</v>
      </c>
      <c r="AE26" s="65">
        <v>16.7</v>
      </c>
      <c r="AF26" s="55"/>
      <c r="AH26" s="139" t="s">
        <v>66</v>
      </c>
      <c r="AI26" s="191">
        <v>4649.33075</v>
      </c>
      <c r="AJ26" s="191">
        <v>12.90915</v>
      </c>
      <c r="AL26" s="2" t="s">
        <v>204</v>
      </c>
      <c r="AM26" s="180" t="s">
        <v>180</v>
      </c>
      <c r="AN26" s="84" t="s">
        <v>66</v>
      </c>
      <c r="AV26" s="84" t="s">
        <v>66</v>
      </c>
      <c r="AW26" s="173">
        <v>383.0603642</v>
      </c>
      <c r="AX26" s="173">
        <v>350.5701925</v>
      </c>
      <c r="AY26" s="173">
        <v>417.8499777</v>
      </c>
      <c r="AZ26" s="173">
        <v>459.8035007</v>
      </c>
      <c r="BA26" s="87" t="s">
        <v>67</v>
      </c>
      <c r="BB26" s="2" t="str">
        <f>TEXT(MIN(AW26:AZ26),"0")&amp;" - "&amp;TEXT(MAX(AW26:AZ26),"0")</f>
        <v>351 - 460</v>
      </c>
      <c r="BC26" s="84" t="s">
        <v>66</v>
      </c>
    </row>
    <row r="27" spans="1:55" ht="12.75">
      <c r="A27" s="84" t="s">
        <v>68</v>
      </c>
      <c r="B27" s="85" t="s">
        <v>36</v>
      </c>
      <c r="C27" s="189" t="s">
        <v>155</v>
      </c>
      <c r="D27" s="186" t="s">
        <v>159</v>
      </c>
      <c r="E27" s="186" t="s">
        <v>159</v>
      </c>
      <c r="F27" s="186" t="s">
        <v>159</v>
      </c>
      <c r="G27" s="186" t="s">
        <v>159</v>
      </c>
      <c r="H27" s="186" t="s">
        <v>159</v>
      </c>
      <c r="I27" s="186" t="s">
        <v>159</v>
      </c>
      <c r="J27" s="248">
        <v>0.9491962817738007</v>
      </c>
      <c r="K27" s="248">
        <v>1.2156055210103203</v>
      </c>
      <c r="L27" s="249">
        <v>0.9740409070820906</v>
      </c>
      <c r="M27" s="186" t="s">
        <v>159</v>
      </c>
      <c r="N27" s="186" t="s">
        <v>159</v>
      </c>
      <c r="O27" s="186" t="s">
        <v>159</v>
      </c>
      <c r="P27" s="186" t="s">
        <v>159</v>
      </c>
      <c r="Q27" s="186" t="s">
        <v>159</v>
      </c>
      <c r="R27" s="186" t="s">
        <v>159</v>
      </c>
      <c r="S27" s="186" t="s">
        <v>159</v>
      </c>
      <c r="T27" s="186" t="s">
        <v>159</v>
      </c>
      <c r="U27" s="186" t="s">
        <v>159</v>
      </c>
      <c r="V27" s="186" t="s">
        <v>159</v>
      </c>
      <c r="W27" s="186" t="s">
        <v>159</v>
      </c>
      <c r="X27" s="84" t="s">
        <v>68</v>
      </c>
      <c r="Y27" s="85" t="s">
        <v>36</v>
      </c>
      <c r="AA27" s="130">
        <v>1</v>
      </c>
      <c r="AB27" s="65">
        <v>12</v>
      </c>
      <c r="AC27" s="239">
        <v>2.1266</v>
      </c>
      <c r="AD27" s="239" t="s">
        <v>281</v>
      </c>
      <c r="AE27" s="65">
        <v>0.8</v>
      </c>
      <c r="AF27" s="55"/>
      <c r="AH27" s="139" t="s">
        <v>68</v>
      </c>
      <c r="AI27" s="36">
        <v>2.173625</v>
      </c>
      <c r="AJ27" t="s">
        <v>281</v>
      </c>
      <c r="AL27" s="189" t="s">
        <v>155</v>
      </c>
      <c r="AM27" s="183" t="s">
        <v>155</v>
      </c>
      <c r="AN27" s="84" t="s">
        <v>68</v>
      </c>
      <c r="AV27" s="84" t="s">
        <v>68</v>
      </c>
      <c r="AW27" s="189" t="s">
        <v>155</v>
      </c>
      <c r="AX27" s="189" t="s">
        <v>155</v>
      </c>
      <c r="AY27" s="189" t="s">
        <v>155</v>
      </c>
      <c r="AZ27" s="189" t="s">
        <v>155</v>
      </c>
      <c r="BA27" s="87" t="s">
        <v>37</v>
      </c>
      <c r="BB27" s="87" t="s">
        <v>37</v>
      </c>
      <c r="BC27" s="84" t="s">
        <v>68</v>
      </c>
    </row>
    <row r="28" spans="1:55" ht="12.75">
      <c r="A28" s="89" t="s">
        <v>69</v>
      </c>
      <c r="B28" s="85" t="s">
        <v>36</v>
      </c>
      <c r="C28" s="88">
        <v>168038.3856</v>
      </c>
      <c r="D28" s="103">
        <v>163162.74229999998</v>
      </c>
      <c r="E28" s="104">
        <v>162683.5263</v>
      </c>
      <c r="F28" s="105">
        <v>161723.2793</v>
      </c>
      <c r="G28" s="104">
        <v>165036.20915</v>
      </c>
      <c r="H28" s="104">
        <v>163372.7789</v>
      </c>
      <c r="I28" s="104">
        <v>163323.99615</v>
      </c>
      <c r="J28" s="103">
        <v>178766.37175</v>
      </c>
      <c r="K28" s="104">
        <v>183896.08015</v>
      </c>
      <c r="L28" s="105">
        <v>178404.2988</v>
      </c>
      <c r="M28" s="103">
        <v>159294.06935</v>
      </c>
      <c r="N28" s="104">
        <v>148605.6289</v>
      </c>
      <c r="O28" s="104">
        <v>148810.9881</v>
      </c>
      <c r="P28" s="104">
        <v>155246.9498</v>
      </c>
      <c r="Q28" s="105">
        <v>148709.77385</v>
      </c>
      <c r="R28" s="104">
        <v>170857.70825</v>
      </c>
      <c r="S28" s="50">
        <v>181079.38390000002</v>
      </c>
      <c r="T28" s="50">
        <v>166712.08179999999</v>
      </c>
      <c r="U28" s="50">
        <v>163349.59769999998</v>
      </c>
      <c r="V28" s="50">
        <v>173558.54905</v>
      </c>
      <c r="W28" s="50">
        <v>172992.8866</v>
      </c>
      <c r="X28" s="89" t="s">
        <v>69</v>
      </c>
      <c r="Y28" s="85" t="s">
        <v>36</v>
      </c>
      <c r="AA28" s="130"/>
      <c r="AB28" s="141"/>
      <c r="AC28" s="238">
        <v>186943.3483</v>
      </c>
      <c r="AD28" s="238">
        <v>209181.6465</v>
      </c>
      <c r="AE28" s="240">
        <v>187000</v>
      </c>
      <c r="AF28" s="247"/>
      <c r="AH28" s="139" t="s">
        <v>69</v>
      </c>
      <c r="AI28" s="191">
        <v>149804.33165</v>
      </c>
      <c r="AJ28" s="191">
        <v>206711.8764</v>
      </c>
      <c r="AL28" s="2" t="s">
        <v>205</v>
      </c>
      <c r="AM28" s="180" t="s">
        <v>181</v>
      </c>
      <c r="AN28" s="89" t="s">
        <v>69</v>
      </c>
      <c r="AV28" s="89" t="s">
        <v>69</v>
      </c>
      <c r="AW28" s="173">
        <v>169951.4235</v>
      </c>
      <c r="AX28" s="173">
        <v>151002.0563</v>
      </c>
      <c r="AY28" s="173">
        <v>123047.6055</v>
      </c>
      <c r="AZ28" s="173">
        <v>134218.2427</v>
      </c>
      <c r="BA28" s="87"/>
      <c r="BB28" s="2" t="str">
        <f>TEXT(MIN(AW28:AZ28),"0")&amp;" - "&amp;TEXT(MAX(AW28:AZ28),"0")</f>
        <v>123048 - 169951</v>
      </c>
      <c r="BC28" s="89" t="s">
        <v>69</v>
      </c>
    </row>
    <row r="29" spans="1:55" ht="12.75">
      <c r="A29" s="84" t="s">
        <v>70</v>
      </c>
      <c r="B29" s="85" t="s">
        <v>36</v>
      </c>
      <c r="C29" s="185" t="s">
        <v>156</v>
      </c>
      <c r="D29" s="186" t="s">
        <v>164</v>
      </c>
      <c r="E29" s="186" t="s">
        <v>164</v>
      </c>
      <c r="F29" s="186" t="s">
        <v>164</v>
      </c>
      <c r="G29" s="186" t="s">
        <v>164</v>
      </c>
      <c r="H29" s="186" t="s">
        <v>164</v>
      </c>
      <c r="I29" s="186" t="s">
        <v>164</v>
      </c>
      <c r="J29" s="248">
        <v>0.06234293759173166</v>
      </c>
      <c r="K29" s="248">
        <v>0.037220367317322256</v>
      </c>
      <c r="L29" s="249">
        <v>0.01896660163320228</v>
      </c>
      <c r="M29" s="186" t="s">
        <v>164</v>
      </c>
      <c r="N29" s="186" t="s">
        <v>164</v>
      </c>
      <c r="O29" s="186" t="s">
        <v>164</v>
      </c>
      <c r="P29" s="186" t="s">
        <v>164</v>
      </c>
      <c r="Q29" s="186" t="s">
        <v>164</v>
      </c>
      <c r="R29" s="186" t="s">
        <v>164</v>
      </c>
      <c r="S29" s="186" t="s">
        <v>164</v>
      </c>
      <c r="T29" s="186" t="s">
        <v>164</v>
      </c>
      <c r="U29" s="186" t="s">
        <v>164</v>
      </c>
      <c r="V29" s="186" t="s">
        <v>164</v>
      </c>
      <c r="W29" s="186" t="s">
        <v>164</v>
      </c>
      <c r="X29" s="84" t="s">
        <v>70</v>
      </c>
      <c r="Y29" s="85" t="s">
        <v>36</v>
      </c>
      <c r="AA29" s="130">
        <v>2</v>
      </c>
      <c r="AB29" s="65">
        <v>6</v>
      </c>
      <c r="AC29" s="239">
        <v>9.143650000000001</v>
      </c>
      <c r="AD29" s="239">
        <v>7.8271</v>
      </c>
      <c r="AE29" s="65"/>
      <c r="AF29" s="55"/>
      <c r="AH29" s="139" t="s">
        <v>70</v>
      </c>
      <c r="AI29" s="36">
        <v>10.639100000000001</v>
      </c>
      <c r="AJ29" s="36">
        <v>6.9512</v>
      </c>
      <c r="AL29" s="185" t="s">
        <v>156</v>
      </c>
      <c r="AM29" s="183" t="s">
        <v>164</v>
      </c>
      <c r="AN29" s="84" t="s">
        <v>70</v>
      </c>
      <c r="AO29" s="84" t="s">
        <v>70</v>
      </c>
      <c r="AP29" s="85" t="s">
        <v>36</v>
      </c>
      <c r="AQ29" s="209">
        <v>0.04</v>
      </c>
      <c r="AR29" s="205">
        <v>0.024</v>
      </c>
      <c r="AS29" s="205">
        <v>0.16</v>
      </c>
      <c r="AT29" s="205">
        <v>0.28</v>
      </c>
      <c r="AV29" s="84" t="s">
        <v>70</v>
      </c>
      <c r="AW29" s="231">
        <v>0.04</v>
      </c>
      <c r="AX29" s="208">
        <v>0.024</v>
      </c>
      <c r="AY29" s="208">
        <v>0.16</v>
      </c>
      <c r="AZ29" s="208">
        <v>0.28</v>
      </c>
      <c r="BA29" s="87" t="s">
        <v>71</v>
      </c>
      <c r="BB29" s="87" t="s">
        <v>295</v>
      </c>
      <c r="BC29" s="84" t="s">
        <v>70</v>
      </c>
    </row>
    <row r="30" spans="1:55" ht="12.75">
      <c r="A30" s="84" t="s">
        <v>72</v>
      </c>
      <c r="B30" s="85" t="s">
        <v>36</v>
      </c>
      <c r="C30" s="86">
        <v>13.01843954</v>
      </c>
      <c r="D30" s="186" t="s">
        <v>164</v>
      </c>
      <c r="E30" s="186" t="s">
        <v>164</v>
      </c>
      <c r="F30" s="186" t="s">
        <v>164</v>
      </c>
      <c r="G30" s="186" t="s">
        <v>164</v>
      </c>
      <c r="H30" s="186" t="s">
        <v>164</v>
      </c>
      <c r="I30" s="186" t="s">
        <v>164</v>
      </c>
      <c r="J30" s="248">
        <v>1.6737692276584526</v>
      </c>
      <c r="K30" s="100">
        <v>8.4703644005</v>
      </c>
      <c r="L30" s="249">
        <v>1.1446737329927161</v>
      </c>
      <c r="M30" s="186" t="s">
        <v>164</v>
      </c>
      <c r="N30" s="186" t="s">
        <v>164</v>
      </c>
      <c r="O30" s="186" t="s">
        <v>164</v>
      </c>
      <c r="P30" s="186" t="s">
        <v>164</v>
      </c>
      <c r="Q30" s="186" t="s">
        <v>164</v>
      </c>
      <c r="R30" s="186" t="s">
        <v>164</v>
      </c>
      <c r="S30" s="186" t="s">
        <v>164</v>
      </c>
      <c r="T30" s="186" t="s">
        <v>164</v>
      </c>
      <c r="U30" s="186" t="s">
        <v>164</v>
      </c>
      <c r="V30" s="186" t="s">
        <v>164</v>
      </c>
      <c r="W30" s="186" t="s">
        <v>164</v>
      </c>
      <c r="X30" s="84" t="s">
        <v>72</v>
      </c>
      <c r="Y30" s="85" t="s">
        <v>36</v>
      </c>
      <c r="AA30" s="130">
        <v>2</v>
      </c>
      <c r="AB30" s="65">
        <v>30</v>
      </c>
      <c r="AC30" s="239">
        <v>18.8095</v>
      </c>
      <c r="AD30" s="239" t="s">
        <v>282</v>
      </c>
      <c r="AE30" s="65">
        <v>5.51</v>
      </c>
      <c r="AF30" s="55"/>
      <c r="AH30" s="139" t="s">
        <v>72</v>
      </c>
      <c r="AI30">
        <v>5.5</v>
      </c>
      <c r="AJ30" t="s">
        <v>282</v>
      </c>
      <c r="AL30" s="2" t="s">
        <v>206</v>
      </c>
      <c r="AM30" s="180" t="s">
        <v>182</v>
      </c>
      <c r="AN30" s="84" t="s">
        <v>72</v>
      </c>
      <c r="AV30" s="84" t="s">
        <v>72</v>
      </c>
      <c r="AW30" s="172">
        <v>13.25335465</v>
      </c>
      <c r="AX30" s="172">
        <v>14.96874047</v>
      </c>
      <c r="AY30" s="172">
        <v>11.33548619</v>
      </c>
      <c r="AZ30" s="172">
        <v>21.13925331</v>
      </c>
      <c r="BA30" s="87" t="s">
        <v>41</v>
      </c>
      <c r="BB30" s="2" t="str">
        <f>TEXT(MIN(AW30:AZ30),"0.0")&amp;" - "&amp;TEXT(MAX(AW30:AZ30),"0.0")</f>
        <v>11.3 - 21.1</v>
      </c>
      <c r="BC30" s="84" t="s">
        <v>72</v>
      </c>
    </row>
    <row r="31" spans="1:54" ht="12.75">
      <c r="A31" s="98" t="s">
        <v>91</v>
      </c>
      <c r="B31" s="110" t="s">
        <v>36</v>
      </c>
      <c r="D31" s="103">
        <v>509462.43690000003</v>
      </c>
      <c r="E31" s="104">
        <v>423412.52605</v>
      </c>
      <c r="F31" s="105">
        <v>691550.3859999999</v>
      </c>
      <c r="G31" s="104">
        <v>587105.7381</v>
      </c>
      <c r="H31" s="104">
        <v>595332.3914000001</v>
      </c>
      <c r="I31" s="104">
        <v>657724.62255</v>
      </c>
      <c r="J31" s="99">
        <v>675.67228555</v>
      </c>
      <c r="K31" s="100">
        <v>217.73263229999998</v>
      </c>
      <c r="L31" s="101">
        <v>378.90778950000004</v>
      </c>
      <c r="M31" s="103">
        <v>579019.2287999999</v>
      </c>
      <c r="N31" s="104">
        <v>628358.1225</v>
      </c>
      <c r="O31" s="104">
        <v>540271.3705500001</v>
      </c>
      <c r="P31" s="104">
        <v>437447.17590000003</v>
      </c>
      <c r="Q31" s="105">
        <v>549290.1017</v>
      </c>
      <c r="R31" s="50">
        <v>22049.45335</v>
      </c>
      <c r="S31" s="50">
        <v>32497.520084999996</v>
      </c>
      <c r="T31" s="50">
        <v>29563.2635</v>
      </c>
      <c r="U31" s="50">
        <v>19764.94818</v>
      </c>
      <c r="V31" s="50">
        <v>22356.437465</v>
      </c>
      <c r="W31" s="50">
        <v>30796.125245</v>
      </c>
      <c r="X31" s="98" t="s">
        <v>91</v>
      </c>
      <c r="Y31" s="110" t="s">
        <v>36</v>
      </c>
      <c r="AA31" s="130"/>
      <c r="AB31" s="141"/>
      <c r="AC31" s="238">
        <v>1230.4316</v>
      </c>
      <c r="AD31" s="238">
        <v>879.74005</v>
      </c>
      <c r="AE31" s="65"/>
      <c r="AF31" s="55"/>
      <c r="AH31" s="139" t="s">
        <v>91</v>
      </c>
      <c r="AI31" s="191">
        <v>1977.0596750000002</v>
      </c>
      <c r="AJ31" s="191">
        <v>1151.4688</v>
      </c>
      <c r="AL31" s="2"/>
      <c r="AM31" s="192"/>
      <c r="BB31" s="2"/>
    </row>
    <row r="32" spans="1:55" ht="12.75">
      <c r="A32" s="84" t="s">
        <v>73</v>
      </c>
      <c r="B32" s="85" t="s">
        <v>36</v>
      </c>
      <c r="C32" s="185" t="s">
        <v>163</v>
      </c>
      <c r="J32" s="186" t="s">
        <v>189</v>
      </c>
      <c r="K32" s="186" t="s">
        <v>189</v>
      </c>
      <c r="L32" s="186" t="s">
        <v>189</v>
      </c>
      <c r="X32" s="84" t="s">
        <v>73</v>
      </c>
      <c r="Y32" s="85" t="s">
        <v>36</v>
      </c>
      <c r="AA32" s="130"/>
      <c r="AB32" s="141"/>
      <c r="AE32" s="65"/>
      <c r="AF32" s="55"/>
      <c r="AH32" s="139" t="s">
        <v>73</v>
      </c>
      <c r="AL32" s="2" t="s">
        <v>207</v>
      </c>
      <c r="AM32" s="180" t="s">
        <v>183</v>
      </c>
      <c r="AN32" s="84" t="s">
        <v>73</v>
      </c>
      <c r="AV32" s="84" t="s">
        <v>73</v>
      </c>
      <c r="AW32" s="172">
        <v>17.62789576</v>
      </c>
      <c r="AX32" s="173">
        <v>119.9704896</v>
      </c>
      <c r="AY32" s="173">
        <v>202.2040429</v>
      </c>
      <c r="AZ32" s="173">
        <v>204.2632294</v>
      </c>
      <c r="BA32" s="87" t="s">
        <v>67</v>
      </c>
      <c r="BB32" s="2" t="str">
        <f>TEXT(MIN(AW32:AZ32),"0.0")&amp;" - "&amp;TEXT(MAX(AW32:AZ32),"0")</f>
        <v>17.6 - 204</v>
      </c>
      <c r="BC32" s="84" t="s">
        <v>73</v>
      </c>
    </row>
    <row r="33" spans="1:55" ht="12.75">
      <c r="A33" s="84" t="s">
        <v>74</v>
      </c>
      <c r="B33" s="85" t="s">
        <v>36</v>
      </c>
      <c r="C33" s="88">
        <v>183.8524824</v>
      </c>
      <c r="D33" s="99">
        <v>327.51545150000004</v>
      </c>
      <c r="E33" s="100">
        <v>323.09507525</v>
      </c>
      <c r="F33" s="101">
        <v>336.70800325</v>
      </c>
      <c r="G33" s="100">
        <v>227.8907882</v>
      </c>
      <c r="H33" s="100">
        <v>206.86780885000002</v>
      </c>
      <c r="I33" s="100">
        <v>172.45316715</v>
      </c>
      <c r="J33" s="99">
        <v>331.12250570000003</v>
      </c>
      <c r="K33" s="100">
        <v>102.56503702500001</v>
      </c>
      <c r="L33" s="101">
        <v>257.4933803</v>
      </c>
      <c r="M33" s="99">
        <v>178.90627725000002</v>
      </c>
      <c r="N33" s="100">
        <v>247.7364957</v>
      </c>
      <c r="O33" s="100">
        <v>69.89506051000001</v>
      </c>
      <c r="P33" s="100">
        <v>197.55275749999998</v>
      </c>
      <c r="Q33" s="101">
        <v>321.44876625</v>
      </c>
      <c r="R33" s="47">
        <v>177.01052615</v>
      </c>
      <c r="S33" s="47">
        <v>196.38441785</v>
      </c>
      <c r="T33" s="47">
        <v>258.45261875</v>
      </c>
      <c r="U33" s="47">
        <v>261.01749685</v>
      </c>
      <c r="V33" s="47">
        <v>80.699809335</v>
      </c>
      <c r="W33" s="47">
        <v>103.5817921</v>
      </c>
      <c r="X33" s="84" t="s">
        <v>74</v>
      </c>
      <c r="Y33" s="85" t="s">
        <v>36</v>
      </c>
      <c r="AA33" s="130"/>
      <c r="AB33" s="141"/>
      <c r="AC33" s="239">
        <v>132.65709999999999</v>
      </c>
      <c r="AD33" s="239">
        <v>146.01905</v>
      </c>
      <c r="AE33" s="65"/>
      <c r="AF33" s="55"/>
      <c r="AH33" s="139" t="s">
        <v>74</v>
      </c>
      <c r="AI33" s="36">
        <v>972.533075</v>
      </c>
      <c r="AJ33" s="36">
        <v>1334.4913</v>
      </c>
      <c r="AL33" s="2" t="s">
        <v>208</v>
      </c>
      <c r="AM33" s="180" t="s">
        <v>184</v>
      </c>
      <c r="AN33" s="84" t="s">
        <v>74</v>
      </c>
      <c r="AV33" s="84" t="s">
        <v>74</v>
      </c>
      <c r="AW33" s="173">
        <v>918.8956233</v>
      </c>
      <c r="AX33" s="173">
        <v>1106.565264</v>
      </c>
      <c r="AY33" s="173">
        <v>2882.504653</v>
      </c>
      <c r="AZ33" s="173">
        <v>1613.07823</v>
      </c>
      <c r="BA33" s="87" t="s">
        <v>43</v>
      </c>
      <c r="BB33" s="2" t="str">
        <f>TEXT(MIN(AW33:AZ33),"0")&amp;" - "&amp;TEXT(MAX(AW33:AZ33),"0")</f>
        <v>919 - 2883</v>
      </c>
      <c r="BC33" s="84" t="s">
        <v>74</v>
      </c>
    </row>
    <row r="34" spans="1:55" ht="12.75">
      <c r="A34" s="84" t="s">
        <v>75</v>
      </c>
      <c r="B34" s="85" t="s">
        <v>36</v>
      </c>
      <c r="C34" s="86">
        <v>10.69474947</v>
      </c>
      <c r="D34" s="99">
        <v>209.355613</v>
      </c>
      <c r="E34" s="100">
        <v>298.7782538</v>
      </c>
      <c r="F34" s="101">
        <v>208.01998415</v>
      </c>
      <c r="G34" s="100">
        <v>171.6837451</v>
      </c>
      <c r="H34" s="100">
        <v>299.05426389999997</v>
      </c>
      <c r="I34" s="187" t="s">
        <v>188</v>
      </c>
      <c r="J34" s="99">
        <v>78.432273565</v>
      </c>
      <c r="K34" s="100">
        <v>31.27458724</v>
      </c>
      <c r="L34" s="101">
        <v>30.665236085</v>
      </c>
      <c r="M34" s="99">
        <v>141.38964547999998</v>
      </c>
      <c r="N34" s="100">
        <v>477.38430705</v>
      </c>
      <c r="O34" s="100">
        <v>114.26652135</v>
      </c>
      <c r="P34" s="100">
        <v>207.48065951499999</v>
      </c>
      <c r="Q34" s="101">
        <v>231.3402251</v>
      </c>
      <c r="R34" s="47">
        <v>51.266744575000004</v>
      </c>
      <c r="S34" s="47">
        <v>94.920229385</v>
      </c>
      <c r="T34" s="47">
        <v>73.022802395</v>
      </c>
      <c r="U34" s="47">
        <v>119.0039737</v>
      </c>
      <c r="V34" s="47">
        <v>84.26099021</v>
      </c>
      <c r="W34" s="47">
        <v>84.31428475</v>
      </c>
      <c r="X34" s="84" t="s">
        <v>75</v>
      </c>
      <c r="Y34" s="85" t="s">
        <v>36</v>
      </c>
      <c r="AA34" s="130"/>
      <c r="AB34" s="141"/>
      <c r="AE34" s="65"/>
      <c r="AF34" s="55"/>
      <c r="AH34" s="139" t="s">
        <v>75</v>
      </c>
      <c r="AL34" s="2" t="s">
        <v>209</v>
      </c>
      <c r="AM34" s="180" t="s">
        <v>185</v>
      </c>
      <c r="AN34" s="84" t="s">
        <v>75</v>
      </c>
      <c r="AO34" s="84" t="s">
        <v>75</v>
      </c>
      <c r="AP34" s="85" t="s">
        <v>36</v>
      </c>
      <c r="AQ34" s="228">
        <v>78</v>
      </c>
      <c r="AR34" s="103">
        <v>74</v>
      </c>
      <c r="AS34" s="105">
        <v>230</v>
      </c>
      <c r="AT34" s="104">
        <v>473</v>
      </c>
      <c r="AV34" s="84" t="s">
        <v>75</v>
      </c>
      <c r="AW34" s="172">
        <v>27.80462919</v>
      </c>
      <c r="AX34" s="172">
        <v>48.28468086</v>
      </c>
      <c r="AY34" s="173">
        <v>209.4918643</v>
      </c>
      <c r="AZ34" s="173">
        <v>479.3406006</v>
      </c>
      <c r="BA34" s="87" t="s">
        <v>43</v>
      </c>
      <c r="BB34" s="2" t="str">
        <f>TEXT(MIN(AW34:AZ34),"0.0")&amp;" - "&amp;TEXT(MAX(AW34:AZ34),"0")</f>
        <v>27.8 - 479</v>
      </c>
      <c r="BC34" s="84" t="s">
        <v>75</v>
      </c>
    </row>
    <row r="35" spans="1:55" ht="12.75">
      <c r="A35" s="84" t="s">
        <v>76</v>
      </c>
      <c r="B35" s="85" t="s">
        <v>36</v>
      </c>
      <c r="C35" s="185" t="s">
        <v>163</v>
      </c>
      <c r="D35" s="186" t="s">
        <v>164</v>
      </c>
      <c r="E35" s="186" t="s">
        <v>164</v>
      </c>
      <c r="F35" s="186" t="s">
        <v>164</v>
      </c>
      <c r="G35" s="186" t="s">
        <v>164</v>
      </c>
      <c r="H35" s="186" t="s">
        <v>164</v>
      </c>
      <c r="I35" s="186" t="s">
        <v>164</v>
      </c>
      <c r="J35" s="248">
        <v>0.009814096238853355</v>
      </c>
      <c r="K35" s="248">
        <v>0.06041937883749594</v>
      </c>
      <c r="L35" s="249">
        <v>0.032569704376195246</v>
      </c>
      <c r="M35" s="186" t="s">
        <v>164</v>
      </c>
      <c r="N35" s="186" t="s">
        <v>164</v>
      </c>
      <c r="O35" s="186" t="s">
        <v>164</v>
      </c>
      <c r="P35" s="186" t="s">
        <v>164</v>
      </c>
      <c r="Q35" s="186" t="s">
        <v>164</v>
      </c>
      <c r="R35" s="186" t="s">
        <v>164</v>
      </c>
      <c r="S35" s="186" t="s">
        <v>164</v>
      </c>
      <c r="T35" s="186" t="s">
        <v>164</v>
      </c>
      <c r="U35" s="186" t="s">
        <v>164</v>
      </c>
      <c r="V35" s="186" t="s">
        <v>164</v>
      </c>
      <c r="W35" s="186" t="s">
        <v>164</v>
      </c>
      <c r="X35" s="84" t="s">
        <v>76</v>
      </c>
      <c r="Y35" s="85" t="s">
        <v>36</v>
      </c>
      <c r="AA35" s="130">
        <v>0.6</v>
      </c>
      <c r="AB35" s="65">
        <v>2</v>
      </c>
      <c r="AE35" s="65"/>
      <c r="AF35" s="55"/>
      <c r="AH35" s="139" t="s">
        <v>76</v>
      </c>
      <c r="AL35" s="185" t="s">
        <v>163</v>
      </c>
      <c r="AM35" s="183" t="s">
        <v>163</v>
      </c>
      <c r="AN35" s="84" t="s">
        <v>76</v>
      </c>
      <c r="AV35" s="84" t="s">
        <v>76</v>
      </c>
      <c r="AW35" s="185" t="s">
        <v>163</v>
      </c>
      <c r="AX35" s="185" t="s">
        <v>163</v>
      </c>
      <c r="AY35" s="185" t="s">
        <v>163</v>
      </c>
      <c r="AZ35" s="185" t="s">
        <v>163</v>
      </c>
      <c r="BA35" s="87" t="s">
        <v>67</v>
      </c>
      <c r="BB35" s="87" t="s">
        <v>67</v>
      </c>
      <c r="BC35" s="84" t="s">
        <v>76</v>
      </c>
    </row>
    <row r="36" spans="1:55" ht="12.75">
      <c r="A36" s="84" t="s">
        <v>77</v>
      </c>
      <c r="B36" s="85" t="s">
        <v>36</v>
      </c>
      <c r="C36" s="86">
        <v>5.25499134</v>
      </c>
      <c r="D36" s="187" t="s">
        <v>188</v>
      </c>
      <c r="E36" s="187" t="s">
        <v>188</v>
      </c>
      <c r="F36" s="187" t="s">
        <v>188</v>
      </c>
      <c r="G36" s="187" t="s">
        <v>188</v>
      </c>
      <c r="H36" s="100">
        <v>3.775465491</v>
      </c>
      <c r="I36" s="100">
        <v>9.674696796500001</v>
      </c>
      <c r="J36" s="99">
        <v>3.024369019</v>
      </c>
      <c r="K36" s="100">
        <v>3.1895056375</v>
      </c>
      <c r="L36" s="101">
        <v>2.2803947715</v>
      </c>
      <c r="M36" s="187" t="s">
        <v>188</v>
      </c>
      <c r="N36" s="187" t="s">
        <v>188</v>
      </c>
      <c r="O36" s="100">
        <v>73.24882051</v>
      </c>
      <c r="P36" s="187" t="s">
        <v>188</v>
      </c>
      <c r="Q36" s="187" t="s">
        <v>188</v>
      </c>
      <c r="R36" s="47">
        <v>2.1686356155000004</v>
      </c>
      <c r="S36" s="47">
        <v>4.4702681785</v>
      </c>
      <c r="T36" s="47">
        <v>3.0624595185</v>
      </c>
      <c r="U36" s="47">
        <v>4.461874033</v>
      </c>
      <c r="V36" s="47">
        <v>3.8620779699999996</v>
      </c>
      <c r="W36" s="47">
        <v>8.643081509</v>
      </c>
      <c r="X36" s="84" t="s">
        <v>77</v>
      </c>
      <c r="Y36" s="85" t="s">
        <v>36</v>
      </c>
      <c r="AA36" s="130"/>
      <c r="AB36" s="141"/>
      <c r="AC36" s="239">
        <v>29.7586</v>
      </c>
      <c r="AD36" s="239">
        <v>4.0677</v>
      </c>
      <c r="AE36" s="65"/>
      <c r="AF36" s="55"/>
      <c r="AH36" s="139" t="s">
        <v>77</v>
      </c>
      <c r="AI36" s="36">
        <v>72.82315</v>
      </c>
      <c r="AJ36" s="36">
        <v>4.9295</v>
      </c>
      <c r="AL36" s="2" t="s">
        <v>210</v>
      </c>
      <c r="AM36" s="180" t="s">
        <v>186</v>
      </c>
      <c r="AN36" s="84" t="s">
        <v>77</v>
      </c>
      <c r="AO36" s="84" t="s">
        <v>77</v>
      </c>
      <c r="AP36" s="85" t="s">
        <v>36</v>
      </c>
      <c r="AQ36" s="210" t="s">
        <v>35</v>
      </c>
      <c r="AR36" s="210" t="s">
        <v>35</v>
      </c>
      <c r="AS36" s="210" t="s">
        <v>35</v>
      </c>
      <c r="AT36" s="220">
        <v>17</v>
      </c>
      <c r="AV36" s="84" t="s">
        <v>77</v>
      </c>
      <c r="AW36" s="185" t="s">
        <v>157</v>
      </c>
      <c r="AX36" s="185" t="s">
        <v>157</v>
      </c>
      <c r="AY36" s="172">
        <v>4.547236237</v>
      </c>
      <c r="AZ36" s="172">
        <v>12.68279297</v>
      </c>
      <c r="BA36" s="87" t="s">
        <v>48</v>
      </c>
      <c r="BB36" s="2" t="str">
        <f>"&lt;2 - "&amp;TEXT(MAX(AW36:AZ36),"0")</f>
        <v>&lt;2 - 13</v>
      </c>
      <c r="BC36" s="84" t="s">
        <v>77</v>
      </c>
    </row>
    <row r="37" spans="1:55" ht="12.75">
      <c r="A37" s="91" t="s">
        <v>78</v>
      </c>
      <c r="B37" s="92" t="s">
        <v>36</v>
      </c>
      <c r="C37" s="93">
        <v>11.87011601</v>
      </c>
      <c r="D37" s="93">
        <v>20.177772525</v>
      </c>
      <c r="E37" s="94">
        <v>25.684745485</v>
      </c>
      <c r="F37" s="107">
        <v>26.928220515</v>
      </c>
      <c r="G37" s="94">
        <v>17.771412755</v>
      </c>
      <c r="H37" s="94">
        <v>21.511227814999998</v>
      </c>
      <c r="I37" s="94">
        <v>19.024262395</v>
      </c>
      <c r="J37" s="93">
        <v>19.568031745</v>
      </c>
      <c r="K37" s="94">
        <v>20.83518169</v>
      </c>
      <c r="L37" s="107">
        <v>31.039051004999997</v>
      </c>
      <c r="M37" s="93">
        <v>20.28124829</v>
      </c>
      <c r="N37" s="94">
        <v>28.26356235</v>
      </c>
      <c r="O37" s="94">
        <v>14.276130385</v>
      </c>
      <c r="P37" s="94">
        <v>21.67743008</v>
      </c>
      <c r="Q37" s="107">
        <v>23.968870535</v>
      </c>
      <c r="R37" s="53">
        <v>32.14257103</v>
      </c>
      <c r="S37" s="53">
        <v>47.507282375</v>
      </c>
      <c r="T37" s="53">
        <v>38.410770185</v>
      </c>
      <c r="U37" s="53">
        <v>39.255761005</v>
      </c>
      <c r="V37" s="53">
        <v>43.320407364999994</v>
      </c>
      <c r="W37" s="53">
        <v>27.80065397</v>
      </c>
      <c r="X37" s="91" t="s">
        <v>78</v>
      </c>
      <c r="Y37" s="92" t="s">
        <v>36</v>
      </c>
      <c r="AA37" s="130"/>
      <c r="AB37" s="141"/>
      <c r="AC37" s="239">
        <v>16.4839</v>
      </c>
      <c r="AD37" s="239">
        <v>4.2641</v>
      </c>
      <c r="AE37" s="65">
        <v>3.38</v>
      </c>
      <c r="AF37" s="55"/>
      <c r="AH37" s="139" t="s">
        <v>78</v>
      </c>
      <c r="AI37" s="36">
        <v>93.03485</v>
      </c>
      <c r="AJ37" s="36">
        <v>6.1154</v>
      </c>
      <c r="AL37" s="2" t="s">
        <v>211</v>
      </c>
      <c r="AM37" s="182" t="s">
        <v>187</v>
      </c>
      <c r="AN37" s="91" t="s">
        <v>78</v>
      </c>
      <c r="AO37" s="91" t="s">
        <v>78</v>
      </c>
      <c r="AP37" s="92" t="s">
        <v>36</v>
      </c>
      <c r="AQ37" s="230">
        <v>7</v>
      </c>
      <c r="AR37" s="217">
        <v>7</v>
      </c>
      <c r="AS37" s="219">
        <v>15</v>
      </c>
      <c r="AT37" s="218">
        <v>16</v>
      </c>
      <c r="AV37" s="91" t="s">
        <v>78</v>
      </c>
      <c r="AW37" s="175">
        <v>21.49711027</v>
      </c>
      <c r="AX37" s="175">
        <v>13.06946452</v>
      </c>
      <c r="AY37" s="175">
        <v>27.4777694</v>
      </c>
      <c r="AZ37" s="175">
        <v>22.66295868</v>
      </c>
      <c r="BA37" s="95" t="s">
        <v>52</v>
      </c>
      <c r="BB37" s="2" t="str">
        <f>TEXT(MIN(AW37:AZ37),"0.0")&amp;" - "&amp;TEXT(MAX(AW37:AZ37),"0.0")</f>
        <v>13.1 - 27.5</v>
      </c>
      <c r="BC37" s="91" t="s">
        <v>78</v>
      </c>
    </row>
    <row r="38" spans="1:41" ht="12.75">
      <c r="A38" s="5"/>
      <c r="B38" s="5"/>
      <c r="C38" s="99"/>
      <c r="D38" s="100"/>
      <c r="E38" s="101"/>
      <c r="F38" s="100"/>
      <c r="G38" s="100"/>
      <c r="H38" s="99"/>
      <c r="I38" s="100"/>
      <c r="J38" s="250"/>
      <c r="K38" s="251" t="s">
        <v>290</v>
      </c>
      <c r="R38" s="186"/>
      <c r="S38" s="186"/>
      <c r="T38" s="186"/>
      <c r="U38" s="186"/>
      <c r="V38" s="186"/>
      <c r="W38" s="186"/>
      <c r="AA38" s="186"/>
      <c r="AB38" s="186"/>
      <c r="AC38" s="186"/>
      <c r="AD38" s="186"/>
      <c r="AE38" s="186"/>
      <c r="AF38" s="187"/>
      <c r="AO38" t="s">
        <v>266</v>
      </c>
    </row>
    <row r="39" spans="1:42" ht="12.75">
      <c r="A39" s="5"/>
      <c r="B39" s="5"/>
      <c r="C39" s="254">
        <f aca="true" t="shared" si="0" ref="C39:H39">SUM(C6:C38)*0.000001</f>
        <v>0.3807900201580854</v>
      </c>
      <c r="D39" s="254">
        <f t="shared" si="0"/>
        <v>0.9433314435401291</v>
      </c>
      <c r="E39" s="254">
        <f t="shared" si="0"/>
        <v>0.8514284304738542</v>
      </c>
      <c r="F39" s="254">
        <f t="shared" si="0"/>
        <v>1.1504998615983946</v>
      </c>
      <c r="G39" s="254">
        <f t="shared" si="0"/>
        <v>1.0378575484067598</v>
      </c>
      <c r="H39" s="254">
        <f t="shared" si="0"/>
        <v>1.042697066371387</v>
      </c>
      <c r="I39" s="254">
        <f>SUM(I6:I38)*0.000001</f>
        <v>1.1112455764135107</v>
      </c>
      <c r="J39" s="254">
        <f aca="true" t="shared" si="1" ref="J39:W39">SUM(J6:J38)*0.000001</f>
        <v>0.4188589010249405</v>
      </c>
      <c r="K39" s="254">
        <f t="shared" si="1"/>
        <v>0.42401199459450173</v>
      </c>
      <c r="L39" s="254">
        <f t="shared" si="1"/>
        <v>0.4074240723862596</v>
      </c>
      <c r="M39" s="254">
        <f t="shared" si="1"/>
        <v>1.003973783289253</v>
      </c>
      <c r="N39" s="254">
        <f t="shared" si="1"/>
        <v>1.0495041628663002</v>
      </c>
      <c r="O39" s="254">
        <f t="shared" si="1"/>
        <v>0.936166993381403</v>
      </c>
      <c r="P39" s="254">
        <f t="shared" si="1"/>
        <v>0.839251315554188</v>
      </c>
      <c r="Q39" s="254">
        <f t="shared" si="1"/>
        <v>0.9503208592273346</v>
      </c>
      <c r="R39" s="254">
        <f t="shared" si="1"/>
        <v>0.4284551978926775</v>
      </c>
      <c r="S39" s="254">
        <f t="shared" si="1"/>
        <v>0.48316280366083764</v>
      </c>
      <c r="T39" s="254">
        <f t="shared" si="1"/>
        <v>0.44637882582010946</v>
      </c>
      <c r="U39" s="254">
        <f t="shared" si="1"/>
        <v>0.4092812689405429</v>
      </c>
      <c r="V39" s="254">
        <f t="shared" si="1"/>
        <v>0.4354849605885335</v>
      </c>
      <c r="W39" s="254">
        <f t="shared" si="1"/>
        <v>0.46472491838347696</v>
      </c>
      <c r="AO39" s="226"/>
      <c r="AP39" s="227" t="s">
        <v>267</v>
      </c>
    </row>
    <row r="40" spans="1:15" ht="12.75">
      <c r="A40" s="96"/>
      <c r="B40" s="96"/>
      <c r="C40" s="96"/>
      <c r="D40" s="96"/>
      <c r="E40" s="96"/>
      <c r="F40" s="96"/>
      <c r="G40" s="96"/>
      <c r="H40" s="5"/>
      <c r="I40" s="5"/>
      <c r="J40" s="5"/>
      <c r="K40" s="5"/>
      <c r="L40" s="5"/>
      <c r="M40" s="5"/>
      <c r="N40" s="5"/>
      <c r="O40" s="5"/>
    </row>
    <row r="41" spans="3:46" ht="12.75">
      <c r="C41" s="36"/>
      <c r="D41" s="36"/>
      <c r="E41" s="36"/>
      <c r="F41" s="36"/>
      <c r="G41" s="36"/>
      <c r="H41" s="36"/>
      <c r="AO41" s="84" t="s">
        <v>248</v>
      </c>
      <c r="AP41" s="85" t="s">
        <v>36</v>
      </c>
      <c r="AQ41" s="201">
        <v>0.5</v>
      </c>
      <c r="AR41" s="99">
        <v>0.4</v>
      </c>
      <c r="AS41" s="101">
        <v>1.7</v>
      </c>
      <c r="AT41" s="100">
        <v>1.3</v>
      </c>
    </row>
    <row r="42" spans="3:46" ht="12.75">
      <c r="C42" s="36"/>
      <c r="D42" s="36"/>
      <c r="E42" s="36"/>
      <c r="F42" s="36"/>
      <c r="G42" s="36"/>
      <c r="H42" s="36"/>
      <c r="AO42" s="84" t="s">
        <v>249</v>
      </c>
      <c r="AP42" s="85"/>
      <c r="AQ42" s="198">
        <v>12</v>
      </c>
      <c r="AR42" s="216">
        <v>34</v>
      </c>
      <c r="AS42" s="216">
        <v>156</v>
      </c>
      <c r="AT42" s="216">
        <v>234</v>
      </c>
    </row>
    <row r="43" spans="3:46" ht="12.75">
      <c r="C43" s="36"/>
      <c r="D43" s="36"/>
      <c r="E43" s="36"/>
      <c r="F43" s="36"/>
      <c r="G43" s="36"/>
      <c r="H43" s="36"/>
      <c r="AO43" s="84" t="s">
        <v>250</v>
      </c>
      <c r="AP43" s="85" t="s">
        <v>36</v>
      </c>
      <c r="AQ43" s="231">
        <v>0.15</v>
      </c>
      <c r="AR43" s="205">
        <v>0.2</v>
      </c>
      <c r="AS43" s="207">
        <v>0.41</v>
      </c>
      <c r="AT43" s="206">
        <v>1.3</v>
      </c>
    </row>
    <row r="44" spans="3:46" ht="12.75">
      <c r="C44" s="36"/>
      <c r="D44" s="36"/>
      <c r="E44" s="36"/>
      <c r="F44" s="36"/>
      <c r="G44" s="36"/>
      <c r="H44" s="36"/>
      <c r="AO44" s="84" t="s">
        <v>251</v>
      </c>
      <c r="AP44" s="85" t="s">
        <v>36</v>
      </c>
      <c r="AQ44" s="231">
        <v>0.06</v>
      </c>
      <c r="AR44" s="205">
        <v>0.07</v>
      </c>
      <c r="AS44" s="207">
        <v>0.12</v>
      </c>
      <c r="AT44" s="206">
        <v>0.17</v>
      </c>
    </row>
    <row r="45" spans="41:46" ht="12.75">
      <c r="AO45" s="84" t="s">
        <v>252</v>
      </c>
      <c r="AP45" s="85" t="s">
        <v>36</v>
      </c>
      <c r="AQ45" s="209">
        <v>0.26</v>
      </c>
      <c r="AR45" s="205">
        <v>0.32</v>
      </c>
      <c r="AS45" s="207">
        <v>0.36</v>
      </c>
      <c r="AT45" s="206">
        <v>0.6</v>
      </c>
    </row>
    <row r="46" spans="41:46" ht="12.75">
      <c r="AO46" s="84" t="s">
        <v>253</v>
      </c>
      <c r="AP46" s="85" t="s">
        <v>36</v>
      </c>
      <c r="AQ46" s="209">
        <v>0.24</v>
      </c>
      <c r="AR46" s="213">
        <v>0.56</v>
      </c>
      <c r="AS46" s="195">
        <v>3</v>
      </c>
      <c r="AT46" s="214">
        <v>5</v>
      </c>
    </row>
    <row r="47" spans="41:46" ht="12.75">
      <c r="AO47" s="84" t="s">
        <v>254</v>
      </c>
      <c r="AP47" s="85" t="s">
        <v>36</v>
      </c>
      <c r="AQ47" s="231">
        <v>0.006</v>
      </c>
      <c r="AR47" s="205">
        <v>0.007</v>
      </c>
      <c r="AS47" s="207">
        <v>0.05</v>
      </c>
      <c r="AT47" s="206">
        <v>0.067</v>
      </c>
    </row>
    <row r="48" spans="41:46" ht="12.75">
      <c r="AO48" s="84" t="s">
        <v>255</v>
      </c>
      <c r="AP48" s="85" t="s">
        <v>36</v>
      </c>
      <c r="AQ48" s="201">
        <v>0.8</v>
      </c>
      <c r="AR48" s="99">
        <v>4</v>
      </c>
      <c r="AS48" s="101">
        <v>11</v>
      </c>
      <c r="AT48" s="99">
        <v>25</v>
      </c>
    </row>
    <row r="49" spans="41:46" ht="12.75">
      <c r="AO49" s="84" t="s">
        <v>256</v>
      </c>
      <c r="AP49" s="85" t="s">
        <v>36</v>
      </c>
      <c r="AQ49" s="231">
        <v>0.09</v>
      </c>
      <c r="AR49" s="205">
        <v>0.16</v>
      </c>
      <c r="AS49" s="205">
        <v>0.8</v>
      </c>
      <c r="AT49" s="205">
        <v>2</v>
      </c>
    </row>
    <row r="50" spans="41:46" ht="12.75">
      <c r="AO50" s="84" t="s">
        <v>257</v>
      </c>
      <c r="AP50" s="85" t="s">
        <v>36</v>
      </c>
      <c r="AQ50" s="209">
        <v>0.041</v>
      </c>
      <c r="AR50" s="213">
        <v>0.074</v>
      </c>
      <c r="AS50" s="195">
        <v>0.45</v>
      </c>
      <c r="AT50" s="214">
        <v>0.83</v>
      </c>
    </row>
    <row r="51" spans="41:46" ht="12.75">
      <c r="AO51" s="84" t="s">
        <v>258</v>
      </c>
      <c r="AP51" s="85" t="s">
        <v>36</v>
      </c>
      <c r="AQ51" s="210" t="s">
        <v>35</v>
      </c>
      <c r="AR51" s="210" t="s">
        <v>35</v>
      </c>
      <c r="AS51" s="210" t="s">
        <v>35</v>
      </c>
      <c r="AT51" s="206">
        <v>0.15</v>
      </c>
    </row>
    <row r="52" spans="41:46" ht="12.75">
      <c r="AO52" s="84" t="s">
        <v>101</v>
      </c>
      <c r="AP52" s="85"/>
      <c r="AQ52" s="231">
        <v>0.1</v>
      </c>
      <c r="AR52" s="205">
        <v>0.15</v>
      </c>
      <c r="AS52" s="207">
        <v>0.51</v>
      </c>
      <c r="AT52" s="206">
        <v>1.3</v>
      </c>
    </row>
    <row r="53" spans="41:46" ht="12.75">
      <c r="AO53" s="84" t="s">
        <v>102</v>
      </c>
      <c r="AP53" s="85"/>
      <c r="AQ53" s="209">
        <v>0.1</v>
      </c>
      <c r="AR53" s="196">
        <v>0.23</v>
      </c>
      <c r="AS53" s="196">
        <v>0.72</v>
      </c>
      <c r="AT53" s="196">
        <v>0.65</v>
      </c>
    </row>
    <row r="54" spans="41:46" ht="12.75">
      <c r="AO54" s="84" t="s">
        <v>259</v>
      </c>
      <c r="AP54" s="85"/>
      <c r="AQ54" s="231">
        <v>0.02</v>
      </c>
      <c r="AR54" s="196">
        <v>0.03</v>
      </c>
      <c r="AS54" s="196">
        <v>0.17</v>
      </c>
      <c r="AT54" s="196">
        <v>0.44</v>
      </c>
    </row>
    <row r="55" spans="41:46" ht="12.75">
      <c r="AO55" s="199" t="s">
        <v>260</v>
      </c>
      <c r="AP55" s="5"/>
      <c r="AQ55" s="200">
        <v>9</v>
      </c>
      <c r="AR55" s="190">
        <v>16</v>
      </c>
      <c r="AS55" s="190">
        <v>28</v>
      </c>
      <c r="AT55" s="190">
        <v>29</v>
      </c>
    </row>
  </sheetData>
  <mergeCells count="1">
    <mergeCell ref="AA4:AB4"/>
  </mergeCells>
  <hyperlinks>
    <hyperlink ref="A1" r:id="rId1" display="EPA Method 3052"/>
  </hyperlinks>
  <printOptions/>
  <pageMargins left="0.75" right="0.75" top="1" bottom="1" header="0.5" footer="0.5"/>
  <pageSetup fitToHeight="1" fitToWidth="1" horizontalDpi="600" verticalDpi="600" orientation="landscape" scale="26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G1" sqref="G1:L16384"/>
    </sheetView>
  </sheetViews>
  <sheetFormatPr defaultColWidth="9.140625" defaultRowHeight="12.75"/>
  <cols>
    <col min="2" max="2" width="4.57421875" style="0" bestFit="1" customWidth="1"/>
    <col min="3" max="6" width="14.57421875" style="0" bestFit="1" customWidth="1"/>
  </cols>
  <sheetData>
    <row r="1" spans="1:6" ht="18">
      <c r="A1" s="69" t="s">
        <v>79</v>
      </c>
      <c r="B1" s="70"/>
      <c r="C1" s="71"/>
      <c r="D1" s="12"/>
      <c r="E1" s="12"/>
      <c r="F1" s="12"/>
    </row>
    <row r="2" spans="1:6" ht="12.75">
      <c r="A2" s="14"/>
      <c r="C2" s="12"/>
      <c r="D2" s="12"/>
      <c r="E2" s="12"/>
      <c r="F2" s="12"/>
    </row>
    <row r="3" spans="1:3" ht="12.75">
      <c r="A3" s="80" t="s">
        <v>25</v>
      </c>
      <c r="B3" s="81"/>
      <c r="C3" s="82"/>
    </row>
    <row r="4" spans="1:6" ht="12.75">
      <c r="A4" s="78"/>
      <c r="B4" s="78"/>
      <c r="C4" s="79" t="s">
        <v>244</v>
      </c>
      <c r="D4" s="79" t="s">
        <v>245</v>
      </c>
      <c r="E4" s="79" t="s">
        <v>246</v>
      </c>
      <c r="F4" s="79" t="s">
        <v>247</v>
      </c>
    </row>
    <row r="5" spans="1:6" ht="12.75">
      <c r="A5" s="84" t="s">
        <v>40</v>
      </c>
      <c r="B5" s="85" t="s">
        <v>36</v>
      </c>
      <c r="C5" s="24">
        <v>0.19</v>
      </c>
      <c r="D5" s="205">
        <v>0.2</v>
      </c>
      <c r="E5" s="205">
        <v>2.4</v>
      </c>
      <c r="F5" s="205">
        <v>3</v>
      </c>
    </row>
    <row r="6" spans="1:6" ht="12.75">
      <c r="A6" s="84" t="s">
        <v>42</v>
      </c>
      <c r="B6" s="85" t="s">
        <v>36</v>
      </c>
      <c r="C6" s="86">
        <v>28</v>
      </c>
      <c r="D6" s="99">
        <v>25</v>
      </c>
      <c r="E6" s="101">
        <v>53</v>
      </c>
      <c r="F6" s="100">
        <v>106</v>
      </c>
    </row>
    <row r="7" spans="1:6" ht="12.75">
      <c r="A7" s="84" t="s">
        <v>248</v>
      </c>
      <c r="B7" s="85" t="s">
        <v>36</v>
      </c>
      <c r="C7" s="201">
        <v>0.5</v>
      </c>
      <c r="D7" s="99">
        <v>0.4</v>
      </c>
      <c r="E7" s="101">
        <v>1.7</v>
      </c>
      <c r="F7" s="100">
        <v>1.3</v>
      </c>
    </row>
    <row r="8" spans="1:6" ht="12.75">
      <c r="A8" s="84" t="s">
        <v>47</v>
      </c>
      <c r="B8" s="85" t="s">
        <v>36</v>
      </c>
      <c r="C8" s="209">
        <v>0.51</v>
      </c>
      <c r="D8" s="210" t="s">
        <v>35</v>
      </c>
      <c r="E8" s="210" t="s">
        <v>35</v>
      </c>
      <c r="F8" s="210" t="s">
        <v>35</v>
      </c>
    </row>
    <row r="9" spans="1:6" ht="12.75">
      <c r="A9" s="84" t="s">
        <v>49</v>
      </c>
      <c r="B9" s="85" t="s">
        <v>36</v>
      </c>
      <c r="C9" s="209">
        <v>0.7</v>
      </c>
      <c r="D9" s="215">
        <v>1.24</v>
      </c>
      <c r="E9" s="216">
        <v>5</v>
      </c>
      <c r="F9" s="216">
        <v>9</v>
      </c>
    </row>
    <row r="10" spans="1:6" ht="12.75">
      <c r="A10" s="84" t="s">
        <v>249</v>
      </c>
      <c r="B10" s="85"/>
      <c r="C10" s="198">
        <v>12</v>
      </c>
      <c r="D10" s="216">
        <v>34</v>
      </c>
      <c r="E10" s="216">
        <v>156</v>
      </c>
      <c r="F10" s="216">
        <v>234</v>
      </c>
    </row>
    <row r="11" spans="1:6" ht="12.75">
      <c r="A11" s="84" t="s">
        <v>51</v>
      </c>
      <c r="B11" s="85" t="s">
        <v>36</v>
      </c>
      <c r="C11" s="211">
        <v>0.2</v>
      </c>
      <c r="D11" s="208">
        <v>0.7</v>
      </c>
      <c r="E11" s="208">
        <v>1.2</v>
      </c>
      <c r="F11" s="208">
        <v>2.4</v>
      </c>
    </row>
    <row r="12" spans="1:6" ht="12.75">
      <c r="A12" s="84" t="s">
        <v>53</v>
      </c>
      <c r="B12" s="85" t="s">
        <v>36</v>
      </c>
      <c r="C12" s="203">
        <v>2</v>
      </c>
      <c r="D12" s="99">
        <v>2</v>
      </c>
      <c r="E12" s="101">
        <v>4</v>
      </c>
      <c r="F12" s="100">
        <v>9</v>
      </c>
    </row>
    <row r="13" spans="1:6" ht="12.75">
      <c r="A13" s="84" t="s">
        <v>250</v>
      </c>
      <c r="B13" s="85" t="s">
        <v>36</v>
      </c>
      <c r="C13" s="212">
        <v>0.15</v>
      </c>
      <c r="D13" s="205">
        <v>0.2</v>
      </c>
      <c r="E13" s="207">
        <v>0.41</v>
      </c>
      <c r="F13" s="206">
        <v>1.3</v>
      </c>
    </row>
    <row r="14" spans="1:6" ht="12.75">
      <c r="A14" s="84" t="s">
        <v>251</v>
      </c>
      <c r="B14" s="85" t="s">
        <v>36</v>
      </c>
      <c r="C14" s="212">
        <v>0.06</v>
      </c>
      <c r="D14" s="205">
        <v>0.07</v>
      </c>
      <c r="E14" s="207">
        <v>0.12</v>
      </c>
      <c r="F14" s="206">
        <v>0.17</v>
      </c>
    </row>
    <row r="15" spans="1:6" ht="12.75">
      <c r="A15" s="84" t="s">
        <v>252</v>
      </c>
      <c r="B15" s="85" t="s">
        <v>36</v>
      </c>
      <c r="C15" s="209">
        <v>0.26</v>
      </c>
      <c r="D15" s="205">
        <v>0.32</v>
      </c>
      <c r="E15" s="207">
        <v>0.36</v>
      </c>
      <c r="F15" s="206">
        <v>0.6</v>
      </c>
    </row>
    <row r="16" spans="1:6" ht="12.75">
      <c r="A16" s="84" t="s">
        <v>253</v>
      </c>
      <c r="B16" s="85" t="s">
        <v>36</v>
      </c>
      <c r="C16" s="209">
        <v>0.24</v>
      </c>
      <c r="D16" s="213">
        <v>0.56</v>
      </c>
      <c r="E16" s="195">
        <v>3</v>
      </c>
      <c r="F16" s="214">
        <v>5</v>
      </c>
    </row>
    <row r="17" spans="1:6" ht="12.75">
      <c r="A17" s="84" t="s">
        <v>254</v>
      </c>
      <c r="B17" s="85" t="s">
        <v>36</v>
      </c>
      <c r="C17" s="212">
        <v>0.006</v>
      </c>
      <c r="D17" s="205">
        <v>0.007</v>
      </c>
      <c r="E17" s="207">
        <v>0.05</v>
      </c>
      <c r="F17" s="206">
        <v>0.067</v>
      </c>
    </row>
    <row r="18" spans="1:6" ht="12.75">
      <c r="A18" s="84" t="s">
        <v>62</v>
      </c>
      <c r="B18" s="85" t="s">
        <v>36</v>
      </c>
      <c r="C18" s="204">
        <v>19</v>
      </c>
      <c r="D18" s="103">
        <v>9</v>
      </c>
      <c r="E18" s="105">
        <v>65</v>
      </c>
      <c r="F18" s="104">
        <v>200</v>
      </c>
    </row>
    <row r="19" spans="1:6" ht="12.75">
      <c r="A19" s="84" t="s">
        <v>255</v>
      </c>
      <c r="B19" s="85" t="s">
        <v>36</v>
      </c>
      <c r="C19" s="202">
        <v>0.8</v>
      </c>
      <c r="D19" s="99">
        <v>4</v>
      </c>
      <c r="E19" s="101">
        <v>11</v>
      </c>
      <c r="F19" s="99">
        <v>25</v>
      </c>
    </row>
    <row r="20" spans="1:6" ht="12.75">
      <c r="A20" s="84" t="s">
        <v>70</v>
      </c>
      <c r="B20" s="85" t="s">
        <v>36</v>
      </c>
      <c r="C20" s="209">
        <v>0.04</v>
      </c>
      <c r="D20" s="205">
        <v>0.024</v>
      </c>
      <c r="E20" s="205">
        <v>0.16</v>
      </c>
      <c r="F20" s="205">
        <v>0.28</v>
      </c>
    </row>
    <row r="21" spans="1:6" ht="12.75">
      <c r="A21" s="84" t="s">
        <v>256</v>
      </c>
      <c r="B21" s="85" t="s">
        <v>36</v>
      </c>
      <c r="C21" s="212">
        <v>0.09</v>
      </c>
      <c r="D21" s="205">
        <v>0.16</v>
      </c>
      <c r="E21" s="205">
        <v>0.8</v>
      </c>
      <c r="F21" s="205">
        <v>2</v>
      </c>
    </row>
    <row r="22" spans="1:6" ht="12.75">
      <c r="A22" s="84" t="s">
        <v>257</v>
      </c>
      <c r="B22" s="85" t="s">
        <v>36</v>
      </c>
      <c r="C22" s="209">
        <v>0.041</v>
      </c>
      <c r="D22" s="213">
        <v>0.074</v>
      </c>
      <c r="E22" s="195">
        <v>0.45</v>
      </c>
      <c r="F22" s="214">
        <v>0.83</v>
      </c>
    </row>
    <row r="23" spans="1:6" ht="12.75">
      <c r="A23" s="84" t="s">
        <v>258</v>
      </c>
      <c r="B23" s="85" t="s">
        <v>36</v>
      </c>
      <c r="C23" s="210" t="s">
        <v>35</v>
      </c>
      <c r="D23" s="210" t="s">
        <v>35</v>
      </c>
      <c r="E23" s="210" t="s">
        <v>35</v>
      </c>
      <c r="F23" s="206">
        <v>0.15</v>
      </c>
    </row>
    <row r="24" spans="1:6" ht="12.75">
      <c r="A24" s="84" t="s">
        <v>101</v>
      </c>
      <c r="B24" s="85"/>
      <c r="C24" s="212">
        <v>0.1</v>
      </c>
      <c r="D24" s="205">
        <v>0.15</v>
      </c>
      <c r="E24" s="207">
        <v>0.51</v>
      </c>
      <c r="F24" s="206">
        <v>1.3</v>
      </c>
    </row>
    <row r="25" spans="1:6" ht="12.75">
      <c r="A25" s="84" t="s">
        <v>75</v>
      </c>
      <c r="B25" s="85" t="s">
        <v>36</v>
      </c>
      <c r="C25" s="212">
        <v>78</v>
      </c>
      <c r="D25" s="205">
        <v>74</v>
      </c>
      <c r="E25" s="207">
        <v>230</v>
      </c>
      <c r="F25" s="206">
        <v>473</v>
      </c>
    </row>
    <row r="26" spans="1:6" ht="12.75">
      <c r="A26" s="84" t="s">
        <v>102</v>
      </c>
      <c r="B26" s="85"/>
      <c r="C26" s="209">
        <v>0.1</v>
      </c>
      <c r="D26" s="196">
        <v>0.23</v>
      </c>
      <c r="E26" s="196">
        <v>0.72</v>
      </c>
      <c r="F26" s="196">
        <v>0.65</v>
      </c>
    </row>
    <row r="27" spans="1:6" ht="12.75">
      <c r="A27" s="84" t="s">
        <v>77</v>
      </c>
      <c r="B27" s="85" t="s">
        <v>36</v>
      </c>
      <c r="C27" s="210" t="s">
        <v>35</v>
      </c>
      <c r="D27" s="210" t="s">
        <v>35</v>
      </c>
      <c r="E27" s="210" t="s">
        <v>35</v>
      </c>
      <c r="F27" s="196">
        <v>17</v>
      </c>
    </row>
    <row r="28" spans="1:6" ht="12.75">
      <c r="A28" s="84" t="s">
        <v>259</v>
      </c>
      <c r="B28" s="85"/>
      <c r="C28" s="212">
        <v>0.02</v>
      </c>
      <c r="D28" s="196">
        <v>0.03</v>
      </c>
      <c r="E28" s="196">
        <v>0.17</v>
      </c>
      <c r="F28" s="196">
        <v>0.44</v>
      </c>
    </row>
    <row r="29" spans="1:6" ht="12.75">
      <c r="A29" s="91" t="s">
        <v>78</v>
      </c>
      <c r="B29" s="92" t="s">
        <v>36</v>
      </c>
      <c r="C29" s="197">
        <v>7</v>
      </c>
      <c r="D29" s="135">
        <v>7</v>
      </c>
      <c r="E29" s="127">
        <v>15</v>
      </c>
      <c r="F29" s="126">
        <v>16</v>
      </c>
    </row>
    <row r="30" spans="1:6" ht="12.75">
      <c r="A30" s="199" t="s">
        <v>260</v>
      </c>
      <c r="B30" s="5"/>
      <c r="C30" s="200">
        <v>9</v>
      </c>
      <c r="D30" s="190">
        <v>16</v>
      </c>
      <c r="E30" s="190">
        <v>28</v>
      </c>
      <c r="F30" s="190">
        <v>29</v>
      </c>
    </row>
    <row r="31" spans="1:3" ht="12.75">
      <c r="A31" s="5"/>
      <c r="B31" s="5"/>
      <c r="C31" s="5"/>
    </row>
    <row r="32" spans="1:6" ht="12.75">
      <c r="A32" s="5"/>
      <c r="B32" s="5"/>
      <c r="C32" s="5"/>
      <c r="D32" s="5"/>
      <c r="E32" s="5"/>
      <c r="F32" s="96"/>
    </row>
    <row r="33" spans="1:6" ht="12.75">
      <c r="A33" s="5"/>
      <c r="B33" s="5"/>
      <c r="C33" s="5"/>
      <c r="D33" s="5"/>
      <c r="E33" s="5"/>
      <c r="F33" s="5"/>
    </row>
    <row r="34" spans="1:6" ht="12.75">
      <c r="A34" s="96"/>
      <c r="B34" s="96"/>
      <c r="C34" s="96"/>
      <c r="D34" s="96"/>
      <c r="E34" s="96"/>
      <c r="F34" s="96"/>
    </row>
    <row r="35" spans="3:6" ht="12.75">
      <c r="C35" s="36"/>
      <c r="D35" s="36"/>
      <c r="E35" s="36"/>
      <c r="F35" s="36"/>
    </row>
    <row r="36" spans="3:6" ht="12.75">
      <c r="C36" s="36"/>
      <c r="D36" s="36"/>
      <c r="E36" s="36"/>
      <c r="F36" s="36"/>
    </row>
    <row r="37" spans="3:6" ht="12.75">
      <c r="C37" s="36"/>
      <c r="D37" s="36"/>
      <c r="E37" s="36"/>
      <c r="F37" s="36"/>
    </row>
    <row r="38" spans="3:6" ht="12.75">
      <c r="C38" s="36"/>
      <c r="D38" s="36"/>
      <c r="E38" s="36"/>
      <c r="F38" s="36"/>
    </row>
  </sheetData>
  <hyperlinks>
    <hyperlink ref="A1" r:id="rId1" display="EPA Method 3052"/>
  </hyperlinks>
  <printOptions/>
  <pageMargins left="0.75" right="0.75" top="1" bottom="1" header="0.5" footer="0.5"/>
  <pageSetup horizontalDpi="600" verticalDpi="60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7"/>
  <sheetViews>
    <sheetView workbookViewId="0" topLeftCell="A1">
      <selection activeCell="AC10" sqref="AC10"/>
    </sheetView>
  </sheetViews>
  <sheetFormatPr defaultColWidth="9.140625" defaultRowHeight="12.75"/>
  <cols>
    <col min="1" max="1" width="9.140625" style="194" customWidth="1"/>
    <col min="2" max="2" width="16.140625" style="194" customWidth="1"/>
    <col min="3" max="3" width="12.7109375" style="194" customWidth="1"/>
    <col min="4" max="4" width="9.140625" style="194" customWidth="1"/>
    <col min="5" max="5" width="10.57421875" style="194" customWidth="1"/>
    <col min="6" max="16384" width="9.140625" style="194" customWidth="1"/>
  </cols>
  <sheetData>
    <row r="1" ht="12.75">
      <c r="A1" s="68" t="s">
        <v>268</v>
      </c>
    </row>
    <row r="2" ht="12.75">
      <c r="A2" s="68" t="s">
        <v>269</v>
      </c>
    </row>
    <row r="3" ht="12.75">
      <c r="A3" s="68" t="s">
        <v>270</v>
      </c>
    </row>
    <row r="4" spans="1:3" ht="12.75">
      <c r="A4" s="68"/>
      <c r="C4" s="194" t="s">
        <v>297</v>
      </c>
    </row>
    <row r="5" ht="12.75">
      <c r="A5" s="68" t="s">
        <v>271</v>
      </c>
    </row>
    <row r="6" ht="12.75">
      <c r="B6" s="194" t="s">
        <v>298</v>
      </c>
    </row>
    <row r="7" spans="1:30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ht="12.75">
      <c r="A8" s="5"/>
      <c r="B8" s="6"/>
      <c r="C8" s="255" t="s">
        <v>222</v>
      </c>
      <c r="D8" s="255" t="s">
        <v>237</v>
      </c>
      <c r="E8" s="255" t="s">
        <v>217</v>
      </c>
      <c r="F8" s="255" t="s">
        <v>227</v>
      </c>
      <c r="G8" s="255" t="s">
        <v>227</v>
      </c>
      <c r="H8" s="255" t="s">
        <v>228</v>
      </c>
      <c r="I8" s="255" t="s">
        <v>230</v>
      </c>
      <c r="J8" s="255" t="s">
        <v>233</v>
      </c>
      <c r="K8" s="255" t="s">
        <v>235</v>
      </c>
      <c r="L8" s="255" t="s">
        <v>240</v>
      </c>
      <c r="M8" s="255" t="s">
        <v>218</v>
      </c>
      <c r="N8" s="255" t="s">
        <v>219</v>
      </c>
      <c r="O8" s="255" t="s">
        <v>220</v>
      </c>
      <c r="P8" s="255" t="s">
        <v>221</v>
      </c>
      <c r="Q8" s="255" t="s">
        <v>223</v>
      </c>
      <c r="R8" s="255" t="s">
        <v>224</v>
      </c>
      <c r="S8" s="255" t="s">
        <v>225</v>
      </c>
      <c r="T8" s="255" t="s">
        <v>226</v>
      </c>
      <c r="U8" s="255" t="s">
        <v>229</v>
      </c>
      <c r="V8" s="255" t="s">
        <v>231</v>
      </c>
      <c r="W8" s="255" t="s">
        <v>232</v>
      </c>
      <c r="X8" s="255" t="s">
        <v>234</v>
      </c>
      <c r="Y8" s="255" t="s">
        <v>236</v>
      </c>
      <c r="Z8" s="255" t="s">
        <v>238</v>
      </c>
      <c r="AA8" s="255" t="s">
        <v>239</v>
      </c>
      <c r="AB8" s="255" t="s">
        <v>241</v>
      </c>
      <c r="AC8" s="255" t="s">
        <v>242</v>
      </c>
      <c r="AD8" s="255" t="s">
        <v>243</v>
      </c>
    </row>
    <row r="9" spans="1:30" ht="12.75">
      <c r="A9" s="5" t="s">
        <v>213</v>
      </c>
      <c r="B9" s="5" t="s">
        <v>299</v>
      </c>
      <c r="C9" s="238">
        <v>223713.0104</v>
      </c>
      <c r="D9" s="238">
        <v>156968.87975000002</v>
      </c>
      <c r="E9" s="238">
        <v>9938.7572</v>
      </c>
      <c r="F9" s="238">
        <v>5628.94845</v>
      </c>
      <c r="G9" s="238">
        <v>4602.48575</v>
      </c>
      <c r="H9" s="238">
        <v>9779.06905</v>
      </c>
      <c r="I9" s="238">
        <v>7005.6524</v>
      </c>
      <c r="J9" s="238">
        <v>2697.1210499999997</v>
      </c>
      <c r="K9" s="238">
        <v>4359.9619999999995</v>
      </c>
      <c r="L9" s="238">
        <v>2134.88205</v>
      </c>
      <c r="M9" s="239">
        <v>4.71065</v>
      </c>
      <c r="N9" s="239">
        <v>40.7501</v>
      </c>
      <c r="O9" s="239">
        <v>125.80005</v>
      </c>
      <c r="P9" s="239" t="s">
        <v>276</v>
      </c>
      <c r="Q9" s="239">
        <v>5.2454</v>
      </c>
      <c r="R9" s="239">
        <v>2.3160499999999997</v>
      </c>
      <c r="S9" s="239">
        <v>98.43805</v>
      </c>
      <c r="T9" s="239">
        <v>6.14605</v>
      </c>
      <c r="U9" s="239">
        <v>86.82005000000001</v>
      </c>
      <c r="V9" s="239">
        <v>132.35649999999998</v>
      </c>
      <c r="W9" s="239">
        <v>2.7830000000000004</v>
      </c>
      <c r="X9" s="239">
        <v>20.1897</v>
      </c>
      <c r="Y9" s="239">
        <v>2.64735</v>
      </c>
      <c r="Z9" s="239">
        <v>10.567</v>
      </c>
      <c r="AA9" s="239" t="s">
        <v>282</v>
      </c>
      <c r="AB9" s="239">
        <v>983.0221</v>
      </c>
      <c r="AC9" s="239">
        <v>73.69030000000001</v>
      </c>
      <c r="AD9" s="239">
        <v>92.29695000000001</v>
      </c>
    </row>
    <row r="10" spans="1:30" ht="12.75">
      <c r="A10" s="5" t="s">
        <v>214</v>
      </c>
      <c r="B10" s="5" t="s">
        <v>300</v>
      </c>
      <c r="C10" s="238">
        <v>228195.64854999998</v>
      </c>
      <c r="D10" s="238">
        <v>142639.78355</v>
      </c>
      <c r="E10" s="238">
        <v>8914.09065</v>
      </c>
      <c r="F10" s="238">
        <v>4995.30635</v>
      </c>
      <c r="G10" s="238">
        <v>4537.9256000000005</v>
      </c>
      <c r="H10" s="238">
        <v>9892.843499999999</v>
      </c>
      <c r="I10" s="238">
        <v>7534.1083</v>
      </c>
      <c r="J10" s="238">
        <v>2768.9155</v>
      </c>
      <c r="K10" s="238">
        <v>4938.699500000001</v>
      </c>
      <c r="L10" s="238">
        <v>1819.2373000000002</v>
      </c>
      <c r="M10" s="239">
        <v>4.8526</v>
      </c>
      <c r="N10" s="239">
        <v>37.0642</v>
      </c>
      <c r="O10" s="239">
        <v>120.84909999999999</v>
      </c>
      <c r="P10" s="239" t="s">
        <v>276</v>
      </c>
      <c r="Q10" s="239">
        <v>5.72125</v>
      </c>
      <c r="R10" s="239">
        <v>2.1254</v>
      </c>
      <c r="S10" s="239">
        <v>92.55234999999999</v>
      </c>
      <c r="T10" s="239">
        <v>5.096550000000001</v>
      </c>
      <c r="U10" s="239">
        <v>82.42984999999999</v>
      </c>
      <c r="V10" s="239">
        <v>122.569</v>
      </c>
      <c r="W10" s="239">
        <v>2.4539</v>
      </c>
      <c r="X10" s="239">
        <v>19.33625</v>
      </c>
      <c r="Y10" s="239">
        <v>1.6999</v>
      </c>
      <c r="Z10" s="239">
        <v>10.711200000000002</v>
      </c>
      <c r="AA10" s="239">
        <v>5.5288</v>
      </c>
      <c r="AB10" s="239">
        <v>962.04405</v>
      </c>
      <c r="AC10" s="239">
        <v>71.95599999999999</v>
      </c>
      <c r="AD10" s="239">
        <v>93.77275</v>
      </c>
    </row>
    <row r="11" spans="1:30" ht="12.75">
      <c r="A11" s="5" t="s">
        <v>215</v>
      </c>
      <c r="B11" s="5" t="s">
        <v>301</v>
      </c>
      <c r="C11" s="238">
        <v>201998.4679</v>
      </c>
      <c r="D11" s="238">
        <v>186943.3483</v>
      </c>
      <c r="E11" s="238">
        <v>2116.22305</v>
      </c>
      <c r="F11" s="238">
        <v>1202.0468500000002</v>
      </c>
      <c r="G11" s="238">
        <v>959.6376499999999</v>
      </c>
      <c r="H11" s="238">
        <v>418.2989</v>
      </c>
      <c r="I11" s="238">
        <v>7426.2962</v>
      </c>
      <c r="J11" s="238">
        <v>577.2706000000001</v>
      </c>
      <c r="K11" s="238">
        <v>271.95079999999996</v>
      </c>
      <c r="L11" s="238">
        <v>1230.4316</v>
      </c>
      <c r="M11" s="239">
        <v>3.4105</v>
      </c>
      <c r="N11" s="239">
        <v>42.436800000000005</v>
      </c>
      <c r="O11" s="239">
        <v>81.82929999999999</v>
      </c>
      <c r="P11" s="239" t="s">
        <v>276</v>
      </c>
      <c r="Q11" s="239">
        <v>1.1938</v>
      </c>
      <c r="R11" s="239">
        <v>1.0138</v>
      </c>
      <c r="S11" s="239">
        <v>13.20635</v>
      </c>
      <c r="T11" s="239" t="s">
        <v>278</v>
      </c>
      <c r="U11" s="239">
        <v>48.836749999999995</v>
      </c>
      <c r="V11" s="239">
        <v>59.65505</v>
      </c>
      <c r="W11" s="239">
        <v>1.8216999999999999</v>
      </c>
      <c r="X11" s="239">
        <v>5.0159</v>
      </c>
      <c r="Y11" s="239">
        <v>2.1266</v>
      </c>
      <c r="Z11" s="239">
        <v>9.143650000000001</v>
      </c>
      <c r="AA11" s="239">
        <v>18.8095</v>
      </c>
      <c r="AB11" s="239">
        <v>132.65709999999999</v>
      </c>
      <c r="AC11" s="239">
        <v>29.7586</v>
      </c>
      <c r="AD11" s="239">
        <v>16.4839</v>
      </c>
    </row>
    <row r="12" spans="1:30" ht="12.75">
      <c r="A12" s="5"/>
      <c r="B12" s="5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</row>
    <row r="13" spans="1:30" ht="12.75">
      <c r="A13" s="5" t="s">
        <v>216</v>
      </c>
      <c r="B13" s="5" t="s">
        <v>302</v>
      </c>
      <c r="C13" s="238">
        <v>246589.81254999997</v>
      </c>
      <c r="D13" s="238">
        <v>206711.8764</v>
      </c>
      <c r="E13" s="238">
        <v>1516.0963</v>
      </c>
      <c r="F13" s="238">
        <v>906.12165</v>
      </c>
      <c r="G13" s="238">
        <v>835.9085</v>
      </c>
      <c r="H13" s="238">
        <v>771.60285</v>
      </c>
      <c r="I13" s="238">
        <v>1286.1032</v>
      </c>
      <c r="J13" s="238">
        <v>239.63805</v>
      </c>
      <c r="K13" s="238">
        <v>12.90915</v>
      </c>
      <c r="L13" s="238">
        <v>1151.4688</v>
      </c>
      <c r="M13" s="239" t="s">
        <v>274</v>
      </c>
      <c r="N13" s="239">
        <v>5.94015</v>
      </c>
      <c r="O13" s="239">
        <v>67.98089999999999</v>
      </c>
      <c r="P13" s="239" t="s">
        <v>276</v>
      </c>
      <c r="Q13" s="239">
        <v>0.34940000000000004</v>
      </c>
      <c r="R13" s="239">
        <v>0.7187</v>
      </c>
      <c r="S13" s="239">
        <v>4.80375</v>
      </c>
      <c r="T13" s="239" t="s">
        <v>278</v>
      </c>
      <c r="U13" s="239">
        <v>31.167699999999996</v>
      </c>
      <c r="V13" s="239">
        <v>30.49475</v>
      </c>
      <c r="W13" s="239">
        <v>0.85785</v>
      </c>
      <c r="X13" s="239">
        <v>2.2476000000000003</v>
      </c>
      <c r="Y13" s="239" t="s">
        <v>281</v>
      </c>
      <c r="Z13" s="239">
        <v>6.9512</v>
      </c>
      <c r="AA13" s="239" t="s">
        <v>282</v>
      </c>
      <c r="AB13" s="239">
        <v>1334.4913</v>
      </c>
      <c r="AC13" s="239">
        <v>4.9295</v>
      </c>
      <c r="AD13" s="239">
        <v>6.1154</v>
      </c>
    </row>
    <row r="14" spans="1:30" ht="12.75">
      <c r="A14" s="5" t="s">
        <v>303</v>
      </c>
      <c r="B14" s="5" t="s">
        <v>304</v>
      </c>
      <c r="C14" s="238">
        <v>243252.15740000003</v>
      </c>
      <c r="D14" s="238">
        <v>209181.6465</v>
      </c>
      <c r="E14" s="238">
        <v>860.7104999999999</v>
      </c>
      <c r="F14" s="238">
        <v>1379.2338</v>
      </c>
      <c r="G14" s="238">
        <v>1230.8912</v>
      </c>
      <c r="H14" s="238">
        <v>479.6838</v>
      </c>
      <c r="I14" s="238">
        <v>1039.8475</v>
      </c>
      <c r="J14" s="238" t="s">
        <v>280</v>
      </c>
      <c r="K14" s="238">
        <v>22.1146</v>
      </c>
      <c r="L14" s="238">
        <v>879.74005</v>
      </c>
      <c r="M14" s="239" t="s">
        <v>274</v>
      </c>
      <c r="N14" s="239" t="s">
        <v>275</v>
      </c>
      <c r="O14" s="239">
        <v>71.31604999999999</v>
      </c>
      <c r="P14" s="239" t="s">
        <v>276</v>
      </c>
      <c r="Q14" s="239">
        <v>0.2316</v>
      </c>
      <c r="R14" s="239">
        <v>0.3174</v>
      </c>
      <c r="S14" s="239">
        <v>5.14755</v>
      </c>
      <c r="T14" s="239" t="s">
        <v>278</v>
      </c>
      <c r="U14" s="239">
        <v>34.3034</v>
      </c>
      <c r="V14" s="239">
        <v>160.46515</v>
      </c>
      <c r="W14" s="239">
        <v>0.5861</v>
      </c>
      <c r="X14" s="239">
        <v>2.32875</v>
      </c>
      <c r="Y14" s="239" t="s">
        <v>281</v>
      </c>
      <c r="Z14" s="239">
        <v>7.8271</v>
      </c>
      <c r="AA14" s="239" t="s">
        <v>282</v>
      </c>
      <c r="AB14" s="239">
        <v>146.01905</v>
      </c>
      <c r="AC14" s="239">
        <v>4.0677</v>
      </c>
      <c r="AD14" s="239">
        <v>4.2641</v>
      </c>
    </row>
    <row r="15" spans="1:30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ht="12.75">
      <c r="A18"/>
      <c r="B18"/>
      <c r="C18" s="5"/>
      <c r="D18" s="5" t="s">
        <v>215</v>
      </c>
      <c r="E18" s="5" t="s">
        <v>303</v>
      </c>
      <c r="F18" s="5"/>
      <c r="G18" s="5" t="s">
        <v>213</v>
      </c>
      <c r="H18" s="5" t="s">
        <v>214</v>
      </c>
      <c r="I18"/>
      <c r="J18" s="5" t="s">
        <v>216</v>
      </c>
      <c r="K18"/>
      <c r="L18"/>
      <c r="M18"/>
      <c r="N18" s="5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0" ht="38.25">
      <c r="A19"/>
      <c r="B19"/>
      <c r="C19" s="6"/>
      <c r="D19" s="5" t="s">
        <v>301</v>
      </c>
      <c r="E19" s="5" t="s">
        <v>304</v>
      </c>
      <c r="F19" s="5"/>
      <c r="G19" s="257" t="s">
        <v>299</v>
      </c>
      <c r="H19" s="257" t="s">
        <v>300</v>
      </c>
      <c r="I19" s="5" t="s">
        <v>305</v>
      </c>
      <c r="J19" s="257" t="s">
        <v>302</v>
      </c>
      <c r="K19"/>
      <c r="L19"/>
      <c r="M19"/>
      <c r="N19" s="5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ht="12.75">
      <c r="A20"/>
      <c r="B20"/>
      <c r="C20" s="255" t="s">
        <v>222</v>
      </c>
      <c r="D20" s="238">
        <v>201998.4679</v>
      </c>
      <c r="E20" s="238">
        <v>243252.15740000003</v>
      </c>
      <c r="F20" s="238"/>
      <c r="G20" s="238">
        <v>223713.0104</v>
      </c>
      <c r="H20" s="238">
        <v>228195.64854999998</v>
      </c>
      <c r="I20" s="191">
        <f aca="true" t="shared" si="0" ref="I20:I32">+(G20+H20)/2</f>
        <v>225954.32947499998</v>
      </c>
      <c r="J20" s="238">
        <v>246589.81254999997</v>
      </c>
      <c r="K20"/>
      <c r="L20"/>
      <c r="M20"/>
      <c r="N20" s="256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ht="12.75">
      <c r="A21"/>
      <c r="B21"/>
      <c r="C21" s="255" t="s">
        <v>237</v>
      </c>
      <c r="D21" s="238">
        <v>186943.3483</v>
      </c>
      <c r="E21" s="238">
        <v>209181.6465</v>
      </c>
      <c r="F21" s="238"/>
      <c r="G21" s="238">
        <v>156968.87975000002</v>
      </c>
      <c r="H21" s="238">
        <v>142639.78355</v>
      </c>
      <c r="I21" s="191">
        <f t="shared" si="0"/>
        <v>149804.33165</v>
      </c>
      <c r="J21" s="238">
        <v>206711.8764</v>
      </c>
      <c r="K21"/>
      <c r="L21"/>
      <c r="M21"/>
      <c r="N21" s="256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ht="12.75">
      <c r="A22"/>
      <c r="B22"/>
      <c r="C22" s="255" t="s">
        <v>217</v>
      </c>
      <c r="D22" s="238">
        <v>2116.22305</v>
      </c>
      <c r="E22" s="238">
        <v>860.7104999999999</v>
      </c>
      <c r="F22" s="238"/>
      <c r="G22" s="238">
        <v>9938.7572</v>
      </c>
      <c r="H22" s="238">
        <v>8914.09065</v>
      </c>
      <c r="I22" s="191">
        <f t="shared" si="0"/>
        <v>9426.423925</v>
      </c>
      <c r="J22" s="238">
        <v>1516.0963</v>
      </c>
      <c r="K22"/>
      <c r="L22"/>
      <c r="M22"/>
      <c r="N22" s="256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ht="12.75">
      <c r="A23"/>
      <c r="B23"/>
      <c r="C23" s="255" t="s">
        <v>227</v>
      </c>
      <c r="D23" s="238">
        <v>1202.0468500000002</v>
      </c>
      <c r="E23" s="238">
        <v>1379.2338</v>
      </c>
      <c r="F23" s="238"/>
      <c r="G23" s="238">
        <v>5628.94845</v>
      </c>
      <c r="H23" s="238">
        <v>4995.30635</v>
      </c>
      <c r="I23" s="191">
        <f t="shared" si="0"/>
        <v>5312.127399999999</v>
      </c>
      <c r="J23" s="238">
        <v>906.12165</v>
      </c>
      <c r="K23"/>
      <c r="L23"/>
      <c r="M23"/>
      <c r="N23" s="256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ht="12.75">
      <c r="A24"/>
      <c r="B24"/>
      <c r="C24" s="255" t="s">
        <v>227</v>
      </c>
      <c r="D24" s="238">
        <v>959.6376499999999</v>
      </c>
      <c r="E24" s="238">
        <v>1230.8912</v>
      </c>
      <c r="F24" s="238"/>
      <c r="G24" s="238">
        <v>4602.48575</v>
      </c>
      <c r="H24" s="238">
        <v>4537.9256000000005</v>
      </c>
      <c r="I24" s="191">
        <f t="shared" si="0"/>
        <v>4570.205675</v>
      </c>
      <c r="J24" s="238">
        <v>835.9085</v>
      </c>
      <c r="K24"/>
      <c r="L24"/>
      <c r="M24"/>
      <c r="N24" s="256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0" ht="12.75">
      <c r="A25"/>
      <c r="B25"/>
      <c r="C25" s="255" t="s">
        <v>228</v>
      </c>
      <c r="D25" s="238">
        <v>418.2989</v>
      </c>
      <c r="E25" s="238">
        <v>479.6838</v>
      </c>
      <c r="F25" s="238"/>
      <c r="G25" s="238">
        <v>9779.06905</v>
      </c>
      <c r="H25" s="238">
        <v>9892.843499999999</v>
      </c>
      <c r="I25" s="191">
        <f t="shared" si="0"/>
        <v>9835.956275</v>
      </c>
      <c r="J25" s="238">
        <v>771.60285</v>
      </c>
      <c r="K25"/>
      <c r="L25"/>
      <c r="M25"/>
      <c r="N25" s="256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ht="12.75">
      <c r="A26"/>
      <c r="B26"/>
      <c r="C26" s="255" t="s">
        <v>230</v>
      </c>
      <c r="D26" s="238">
        <v>7426.2962</v>
      </c>
      <c r="E26" s="238">
        <v>1039.8475</v>
      </c>
      <c r="F26" s="238"/>
      <c r="G26" s="238">
        <v>7005.6524</v>
      </c>
      <c r="H26" s="238">
        <v>7534.1083</v>
      </c>
      <c r="I26" s="191">
        <f t="shared" si="0"/>
        <v>7269.880349999999</v>
      </c>
      <c r="J26" s="238">
        <v>1286.1032</v>
      </c>
      <c r="K26"/>
      <c r="L26"/>
      <c r="M26"/>
      <c r="N26" s="25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ht="12.75">
      <c r="A27"/>
      <c r="B27"/>
      <c r="C27" s="255" t="s">
        <v>233</v>
      </c>
      <c r="D27" s="238">
        <v>577.2706000000001</v>
      </c>
      <c r="E27" s="238" t="s">
        <v>280</v>
      </c>
      <c r="F27" s="238"/>
      <c r="G27" s="238">
        <v>2697.1210499999997</v>
      </c>
      <c r="H27" s="238">
        <v>2768.9155</v>
      </c>
      <c r="I27" s="191">
        <f t="shared" si="0"/>
        <v>2733.018275</v>
      </c>
      <c r="J27" s="238">
        <v>239.63805</v>
      </c>
      <c r="K27"/>
      <c r="L27"/>
      <c r="M27"/>
      <c r="N27" s="256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0" ht="12.75">
      <c r="A28"/>
      <c r="B28"/>
      <c r="C28" s="255" t="s">
        <v>235</v>
      </c>
      <c r="D28" s="238">
        <v>271.95079999999996</v>
      </c>
      <c r="E28" s="238">
        <v>22.1146</v>
      </c>
      <c r="F28" s="238"/>
      <c r="G28" s="238">
        <v>4359.9619999999995</v>
      </c>
      <c r="H28" s="238">
        <v>4938.699500000001</v>
      </c>
      <c r="I28" s="191">
        <f t="shared" si="0"/>
        <v>4649.33075</v>
      </c>
      <c r="J28" s="238">
        <v>12.90915</v>
      </c>
      <c r="K28"/>
      <c r="L28"/>
      <c r="M28"/>
      <c r="N28" s="256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0" ht="12.75">
      <c r="A29"/>
      <c r="B29"/>
      <c r="C29" s="255" t="s">
        <v>240</v>
      </c>
      <c r="D29" s="238">
        <v>1230.4316</v>
      </c>
      <c r="E29" s="238">
        <v>879.74005</v>
      </c>
      <c r="F29" s="238"/>
      <c r="G29" s="238">
        <v>2134.88205</v>
      </c>
      <c r="H29" s="238">
        <v>1819.2373000000002</v>
      </c>
      <c r="I29" s="191">
        <f t="shared" si="0"/>
        <v>1977.0596750000002</v>
      </c>
      <c r="J29" s="238">
        <v>1151.4688</v>
      </c>
      <c r="K29"/>
      <c r="L29"/>
      <c r="M29"/>
      <c r="N29" s="256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0" ht="12.75">
      <c r="A30"/>
      <c r="B30"/>
      <c r="C30" s="255" t="s">
        <v>218</v>
      </c>
      <c r="D30" s="239">
        <v>3.4105</v>
      </c>
      <c r="E30" s="239" t="s">
        <v>274</v>
      </c>
      <c r="F30" s="239"/>
      <c r="G30" s="239">
        <v>4.71065</v>
      </c>
      <c r="H30" s="239">
        <v>4.8526</v>
      </c>
      <c r="I30" s="36">
        <f t="shared" si="0"/>
        <v>4.781625</v>
      </c>
      <c r="J30" s="239" t="s">
        <v>274</v>
      </c>
      <c r="K30"/>
      <c r="L30"/>
      <c r="M30"/>
      <c r="N30" s="239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1:30" ht="12.75">
      <c r="A31"/>
      <c r="B31"/>
      <c r="C31" s="255" t="s">
        <v>219</v>
      </c>
      <c r="D31" s="239">
        <v>42.436800000000005</v>
      </c>
      <c r="E31" s="239" t="s">
        <v>275</v>
      </c>
      <c r="F31" s="239"/>
      <c r="G31" s="239">
        <v>40.7501</v>
      </c>
      <c r="H31" s="239">
        <v>37.0642</v>
      </c>
      <c r="I31" s="36">
        <f t="shared" si="0"/>
        <v>38.90715</v>
      </c>
      <c r="J31" s="239">
        <v>5.94015</v>
      </c>
      <c r="K31"/>
      <c r="L31"/>
      <c r="M31"/>
      <c r="N31" s="239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0" ht="12.75">
      <c r="A32"/>
      <c r="B32"/>
      <c r="C32" s="255" t="s">
        <v>220</v>
      </c>
      <c r="D32" s="239">
        <v>81.82929999999999</v>
      </c>
      <c r="E32" s="239">
        <v>71.31604999999999</v>
      </c>
      <c r="F32" s="239"/>
      <c r="G32" s="239">
        <v>125.80005</v>
      </c>
      <c r="H32" s="239">
        <v>120.84909999999999</v>
      </c>
      <c r="I32" s="36">
        <f t="shared" si="0"/>
        <v>123.324575</v>
      </c>
      <c r="J32" s="239">
        <v>67.98089999999999</v>
      </c>
      <c r="K32"/>
      <c r="L32"/>
      <c r="M32"/>
      <c r="N32" s="239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</row>
    <row r="33" spans="1:30" ht="12.75">
      <c r="A33"/>
      <c r="B33"/>
      <c r="C33" s="255" t="s">
        <v>221</v>
      </c>
      <c r="D33" s="239" t="s">
        <v>276</v>
      </c>
      <c r="E33" s="239" t="s">
        <v>276</v>
      </c>
      <c r="F33" s="239"/>
      <c r="G33" s="239" t="s">
        <v>276</v>
      </c>
      <c r="H33" s="239" t="s">
        <v>276</v>
      </c>
      <c r="I33" t="s">
        <v>192</v>
      </c>
      <c r="J33" s="239" t="s">
        <v>276</v>
      </c>
      <c r="K33"/>
      <c r="L33"/>
      <c r="M33"/>
      <c r="N33" s="239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</row>
    <row r="34" spans="1:30" ht="12.75">
      <c r="A34"/>
      <c r="B34"/>
      <c r="C34" s="255" t="s">
        <v>223</v>
      </c>
      <c r="D34" s="239">
        <v>1.1938</v>
      </c>
      <c r="E34" s="239">
        <v>0.2316</v>
      </c>
      <c r="F34" s="239"/>
      <c r="G34" s="239">
        <v>5.2454</v>
      </c>
      <c r="H34" s="239">
        <v>5.72125</v>
      </c>
      <c r="I34" s="36">
        <f aca="true" t="shared" si="1" ref="I34:I43">+(G34+H34)/2</f>
        <v>5.483325000000001</v>
      </c>
      <c r="J34" s="239">
        <v>0.34940000000000004</v>
      </c>
      <c r="K34"/>
      <c r="L34"/>
      <c r="M34"/>
      <c r="N34" s="239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ht="12.75">
      <c r="A35"/>
      <c r="B35"/>
      <c r="C35" s="255" t="s">
        <v>224</v>
      </c>
      <c r="D35" s="239">
        <v>1.0138</v>
      </c>
      <c r="E35" s="239">
        <v>0.3174</v>
      </c>
      <c r="F35" s="239"/>
      <c r="G35" s="239">
        <v>2.3160499999999997</v>
      </c>
      <c r="H35" s="239">
        <v>2.1254</v>
      </c>
      <c r="I35" s="36">
        <f t="shared" si="1"/>
        <v>2.220725</v>
      </c>
      <c r="J35" s="239">
        <v>0.7187</v>
      </c>
      <c r="K35"/>
      <c r="L35"/>
      <c r="M35"/>
      <c r="N35" s="239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1:30" ht="12.75">
      <c r="A36"/>
      <c r="B36"/>
      <c r="C36" s="255" t="s">
        <v>225</v>
      </c>
      <c r="D36" s="239">
        <v>13.20635</v>
      </c>
      <c r="E36" s="239">
        <v>5.14755</v>
      </c>
      <c r="F36" s="239"/>
      <c r="G36" s="239">
        <v>98.43805</v>
      </c>
      <c r="H36" s="239">
        <v>92.55234999999999</v>
      </c>
      <c r="I36" s="36">
        <f t="shared" si="1"/>
        <v>95.4952</v>
      </c>
      <c r="J36" s="239">
        <v>4.80375</v>
      </c>
      <c r="K36"/>
      <c r="L36"/>
      <c r="M36"/>
      <c r="N36" s="239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:30" ht="12.75">
      <c r="A37"/>
      <c r="B37"/>
      <c r="C37" s="255" t="s">
        <v>226</v>
      </c>
      <c r="D37" s="239" t="s">
        <v>278</v>
      </c>
      <c r="E37" s="239" t="s">
        <v>278</v>
      </c>
      <c r="F37" s="239"/>
      <c r="G37" s="239">
        <v>6.14605</v>
      </c>
      <c r="H37" s="239">
        <v>5.096550000000001</v>
      </c>
      <c r="I37" s="36">
        <f t="shared" si="1"/>
        <v>5.6213</v>
      </c>
      <c r="J37" s="239" t="s">
        <v>278</v>
      </c>
      <c r="K37"/>
      <c r="L37"/>
      <c r="M37"/>
      <c r="N37" s="239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ht="12.75">
      <c r="A38"/>
      <c r="B38"/>
      <c r="C38" s="255" t="s">
        <v>229</v>
      </c>
      <c r="D38" s="239">
        <v>48.836749999999995</v>
      </c>
      <c r="E38" s="239">
        <v>34.3034</v>
      </c>
      <c r="F38" s="239"/>
      <c r="G38" s="239">
        <v>86.82005000000001</v>
      </c>
      <c r="H38" s="239">
        <v>82.42984999999999</v>
      </c>
      <c r="I38" s="36">
        <f t="shared" si="1"/>
        <v>84.62495</v>
      </c>
      <c r="J38" s="239">
        <v>31.167699999999996</v>
      </c>
      <c r="K38"/>
      <c r="L38"/>
      <c r="M38"/>
      <c r="N38" s="239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:30" ht="12.75">
      <c r="A39"/>
      <c r="B39"/>
      <c r="C39" s="255" t="s">
        <v>231</v>
      </c>
      <c r="D39" s="239">
        <v>59.65505</v>
      </c>
      <c r="E39" s="239">
        <v>160.46515</v>
      </c>
      <c r="F39" s="239"/>
      <c r="G39" s="239">
        <v>132.35649999999998</v>
      </c>
      <c r="H39" s="239">
        <v>122.569</v>
      </c>
      <c r="I39" s="36">
        <f t="shared" si="1"/>
        <v>127.46275</v>
      </c>
      <c r="J39" s="239">
        <v>30.49475</v>
      </c>
      <c r="K39"/>
      <c r="L39"/>
      <c r="M39"/>
      <c r="N39" s="2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1:30" ht="12.75">
      <c r="A40"/>
      <c r="B40"/>
      <c r="C40" s="255" t="s">
        <v>232</v>
      </c>
      <c r="D40" s="239">
        <v>1.8216999999999999</v>
      </c>
      <c r="E40" s="239">
        <v>0.5861</v>
      </c>
      <c r="F40" s="239"/>
      <c r="G40" s="239">
        <v>2.7830000000000004</v>
      </c>
      <c r="H40" s="239">
        <v>2.4539</v>
      </c>
      <c r="I40" s="36">
        <f t="shared" si="1"/>
        <v>2.61845</v>
      </c>
      <c r="J40" s="239">
        <v>0.85785</v>
      </c>
      <c r="K40"/>
      <c r="L40"/>
      <c r="M40"/>
      <c r="N40" s="239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30" ht="12.75">
      <c r="A41"/>
      <c r="B41"/>
      <c r="C41" s="255" t="s">
        <v>234</v>
      </c>
      <c r="D41" s="239">
        <v>5.0159</v>
      </c>
      <c r="E41" s="239">
        <v>2.32875</v>
      </c>
      <c r="F41" s="239"/>
      <c r="G41" s="239">
        <v>20.1897</v>
      </c>
      <c r="H41" s="239">
        <v>19.33625</v>
      </c>
      <c r="I41" s="36">
        <f t="shared" si="1"/>
        <v>19.762974999999997</v>
      </c>
      <c r="J41" s="239">
        <v>2.2476000000000003</v>
      </c>
      <c r="K41"/>
      <c r="L41"/>
      <c r="M41"/>
      <c r="N41" s="239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</row>
    <row r="42" spans="1:30" ht="12.75">
      <c r="A42"/>
      <c r="B42"/>
      <c r="C42" s="255" t="s">
        <v>236</v>
      </c>
      <c r="D42" s="239">
        <v>2.1266</v>
      </c>
      <c r="E42" s="239" t="s">
        <v>281</v>
      </c>
      <c r="F42" s="239"/>
      <c r="G42" s="239">
        <v>2.64735</v>
      </c>
      <c r="H42" s="239">
        <v>1.6999</v>
      </c>
      <c r="I42" s="36">
        <f t="shared" si="1"/>
        <v>2.173625</v>
      </c>
      <c r="J42" s="239" t="s">
        <v>281</v>
      </c>
      <c r="K42"/>
      <c r="L42"/>
      <c r="M42"/>
      <c r="N42" s="239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</row>
    <row r="43" spans="1:30" ht="12.75">
      <c r="A43"/>
      <c r="B43"/>
      <c r="C43" s="255" t="s">
        <v>238</v>
      </c>
      <c r="D43" s="239">
        <v>9.143650000000001</v>
      </c>
      <c r="E43" s="239">
        <v>7.8271</v>
      </c>
      <c r="F43" s="239"/>
      <c r="G43" s="239">
        <v>10.567</v>
      </c>
      <c r="H43" s="239">
        <v>10.711200000000002</v>
      </c>
      <c r="I43" s="36">
        <f t="shared" si="1"/>
        <v>10.639100000000001</v>
      </c>
      <c r="J43" s="239">
        <v>6.9512</v>
      </c>
      <c r="K43"/>
      <c r="L43"/>
      <c r="M43"/>
      <c r="N43" s="239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ht="12.75">
      <c r="A44"/>
      <c r="B44"/>
      <c r="C44" s="255" t="s">
        <v>239</v>
      </c>
      <c r="D44" s="239">
        <v>18.8095</v>
      </c>
      <c r="E44" s="239" t="s">
        <v>282</v>
      </c>
      <c r="F44" s="239"/>
      <c r="G44" s="239" t="s">
        <v>282</v>
      </c>
      <c r="H44" s="239">
        <v>5.5288</v>
      </c>
      <c r="I44" s="36">
        <v>5.5</v>
      </c>
      <c r="J44" s="239" t="s">
        <v>282</v>
      </c>
      <c r="K44"/>
      <c r="L44"/>
      <c r="M44"/>
      <c r="N44" s="239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1:30" ht="12.75">
      <c r="A45"/>
      <c r="B45"/>
      <c r="C45" s="255" t="s">
        <v>241</v>
      </c>
      <c r="D45" s="239">
        <v>132.65709999999999</v>
      </c>
      <c r="E45" s="239">
        <v>146.01905</v>
      </c>
      <c r="F45" s="239"/>
      <c r="G45" s="239">
        <v>983.0221</v>
      </c>
      <c r="H45" s="239">
        <v>962.04405</v>
      </c>
      <c r="I45" s="36">
        <f>+(G45+H45)/2</f>
        <v>972.533075</v>
      </c>
      <c r="J45" s="239">
        <v>1334.4913</v>
      </c>
      <c r="K45"/>
      <c r="L45"/>
      <c r="M45"/>
      <c r="N45" s="239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1:30" ht="12.75">
      <c r="A46"/>
      <c r="B46"/>
      <c r="C46" s="255" t="s">
        <v>242</v>
      </c>
      <c r="D46" s="239">
        <v>29.7586</v>
      </c>
      <c r="E46" s="239">
        <v>4.0677</v>
      </c>
      <c r="F46" s="239"/>
      <c r="G46" s="239">
        <v>73.69030000000001</v>
      </c>
      <c r="H46" s="239">
        <v>71.95599999999999</v>
      </c>
      <c r="I46" s="36">
        <f>+(G46+H46)/2</f>
        <v>72.82315</v>
      </c>
      <c r="J46" s="239">
        <v>4.9295</v>
      </c>
      <c r="K46"/>
      <c r="L46"/>
      <c r="M46"/>
      <c r="N46" s="239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ht="12.75">
      <c r="A47"/>
      <c r="B47"/>
      <c r="C47" s="255" t="s">
        <v>243</v>
      </c>
      <c r="D47" s="239">
        <v>16.4839</v>
      </c>
      <c r="E47" s="239">
        <v>4.2641</v>
      </c>
      <c r="F47" s="239"/>
      <c r="G47" s="239">
        <v>92.29695000000001</v>
      </c>
      <c r="H47" s="239">
        <v>93.77275</v>
      </c>
      <c r="I47" s="36">
        <f>+(G47+H47)/2</f>
        <v>93.03485</v>
      </c>
      <c r="J47" s="239">
        <v>6.1154</v>
      </c>
      <c r="K47"/>
      <c r="L47"/>
      <c r="M47"/>
      <c r="N47" s="239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Dept. Of Energy, NETL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NETLUser</dc:creator>
  <cp:keywords/>
  <dc:description/>
  <cp:lastModifiedBy>EPA</cp:lastModifiedBy>
  <cp:lastPrinted>2007-08-07T17:32:25Z</cp:lastPrinted>
  <dcterms:created xsi:type="dcterms:W3CDTF">2006-06-14T17:26:08Z</dcterms:created>
  <dcterms:modified xsi:type="dcterms:W3CDTF">2008-03-24T19:26:40Z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