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601" activeTab="0"/>
  </bookViews>
  <sheets>
    <sheet name="07s0990" sheetId="1" r:id="rId1"/>
    <sheet name="historical" sheetId="2" r:id="rId2"/>
  </sheets>
  <definedNames>
    <definedName name="INTERNET_LINK">'07s0990'!$A$64:$A$65</definedName>
    <definedName name="Source">'07s0990'!$A$60:$A$61</definedName>
    <definedName name="Title">'07s0990'!$A$1</definedName>
  </definedNames>
  <calcPr fullCalcOnLoad="1"/>
</workbook>
</file>

<file path=xl/sharedStrings.xml><?xml version="1.0" encoding="utf-8"?>
<sst xmlns="http://schemas.openxmlformats.org/spreadsheetml/2006/main" count="167" uniqueCount="69">
  <si>
    <t>Type of tobacco product</t>
  </si>
  <si>
    <t>Unit</t>
  </si>
  <si>
    <t>PRODUCTION</t>
  </si>
  <si>
    <t xml:space="preserve">  Nonfilter tip </t>
  </si>
  <si>
    <t xml:space="preserve">  Filter tip </t>
  </si>
  <si>
    <t>Cigars</t>
  </si>
  <si>
    <t>Tobacco \1</t>
  </si>
  <si>
    <t>Million pounds</t>
  </si>
  <si>
    <t xml:space="preserve">  Smoking</t>
  </si>
  <si>
    <t>(NA)</t>
  </si>
  <si>
    <t xml:space="preserve">  Chewing tobacco</t>
  </si>
  <si>
    <t>EXPORTS</t>
  </si>
  <si>
    <t>Billion cigars</t>
  </si>
  <si>
    <t>Smoking tobacco</t>
  </si>
  <si>
    <t>Billion pounds</t>
  </si>
  <si>
    <t>IMPORTS</t>
  </si>
  <si>
    <t>CONSUMPTION</t>
  </si>
  <si>
    <t>Pounds \3</t>
  </si>
  <si>
    <t xml:space="preserve">Cigarettes </t>
  </si>
  <si>
    <t>1,000</t>
  </si>
  <si>
    <t>Number</t>
  </si>
  <si>
    <t>EXPENDITURES</t>
  </si>
  <si>
    <t>Billion dollars</t>
  </si>
  <si>
    <t xml:space="preserve">Cigars </t>
  </si>
  <si>
    <t xml:space="preserve">Other </t>
  </si>
  <si>
    <t>FOOTNOTES</t>
  </si>
  <si>
    <t>\1 Smoking and chewing tobaccos and snuff output.</t>
  </si>
  <si>
    <t>including Armed Forces abroad.</t>
  </si>
  <si>
    <t>\3 Unstemmed processing weight equivalent.</t>
  </si>
  <si>
    <t>\4 Weighing over 3 pounds per 1,000.</t>
  </si>
  <si>
    <t>INTERNET LINK</t>
  </si>
  <si>
    <t>NA Not available.</t>
  </si>
  <si>
    <t>SYMBOLS</t>
  </si>
  <si>
    <t>\2 Based on estimated population, 18 years old and over, as of July 1,</t>
  </si>
  <si>
    <t>http://www.ers.usda.gov/Browse/Crops/Tobacco.htm</t>
  </si>
  <si>
    <t xml:space="preserve">    Regular </t>
  </si>
  <si>
    <t xml:space="preserve">    King </t>
  </si>
  <si>
    <t xml:space="preserve">    Long and king</t>
  </si>
  <si>
    <t>Cigarettes</t>
  </si>
  <si>
    <t>Cigars \4</t>
  </si>
  <si>
    <t xml:space="preserve">  Consumer expenditures</t>
  </si>
  <si>
    <t>Cigarettes per person \2</t>
  </si>
  <si>
    <t>Source: U.S. Dept. of Agriculture, Economic Research Service,</t>
  </si>
  <si>
    <t>Tobacco Situation and Outlook, quarterly. See also</t>
  </si>
  <si>
    <t>&lt;http://usda.mannlib.cornell.edu/usda/ers/TBS//2000s/2006/TBS-04-28-2006.pdf&gt; (released 25 April 2006)</t>
  </si>
  <si>
    <t>Billion cigaretts</t>
  </si>
  <si>
    <t>Billion cigarette</t>
  </si>
  <si>
    <t>produced in customs bonded manufacturing warehouses. 2005 data are preliminary]</t>
  </si>
  <si>
    <t>Tobacco products per person \2</t>
  </si>
  <si>
    <t>\1 Beginning 1975, includes 120mm cigarettes.</t>
  </si>
  <si>
    <t xml:space="preserve">    Extra long \1</t>
  </si>
  <si>
    <t>Tobacco \2</t>
  </si>
  <si>
    <t>\2 Smoking and chewing tobaccos and snuff output.</t>
  </si>
  <si>
    <t xml:space="preserve">  Snuff \3</t>
  </si>
  <si>
    <t>\3 Beginning 1981, snuff includes fine-cut chewing tobacco.</t>
  </si>
  <si>
    <t>Tobacco products per person \4</t>
  </si>
  <si>
    <t>Cigarettes per person \4</t>
  </si>
  <si>
    <t>\4 Based on estimated population, 18 years old and over, as of July 1,</t>
  </si>
  <si>
    <t>Pounds \5</t>
  </si>
  <si>
    <t>\5 Unstemmed processing weight equivalent.</t>
  </si>
  <si>
    <t>Cigars \6</t>
  </si>
  <si>
    <t>\6 Weighing over 3 pounds per 1,000.</t>
  </si>
  <si>
    <t>Tobacco Products -- Production, Consumption, and Expenditures</t>
  </si>
  <si>
    <t xml:space="preserve">    Extra long</t>
  </si>
  <si>
    <t xml:space="preserve">  Snuff </t>
  </si>
  <si>
    <r>
      <t>Table 990.</t>
    </r>
    <r>
      <rPr>
        <b/>
        <sz val="12"/>
        <color indexed="8"/>
        <rFont val="Courier New"/>
        <family val="3"/>
      </rPr>
      <t xml:space="preserve"> Tobacco Products -- Production, Consumption, and Expenditures: 1990 to 2005</t>
    </r>
  </si>
  <si>
    <r>
      <t>[</t>
    </r>
    <r>
      <rPr>
        <b/>
        <sz val="12"/>
        <color indexed="8"/>
        <rFont val="Courier New"/>
        <family val="3"/>
      </rPr>
      <t>583 represents 583,000,000,000)</t>
    </r>
    <r>
      <rPr>
        <sz val="12"/>
        <color indexed="8"/>
        <rFont val="Courier New"/>
        <family val="3"/>
      </rPr>
      <t xml:space="preserve">. Production data are for calendar years. Excludes cigars </t>
    </r>
  </si>
  <si>
    <r>
      <t>[</t>
    </r>
    <r>
      <rPr>
        <b/>
        <sz val="12"/>
        <color indexed="8"/>
        <rFont val="Courier New"/>
        <family val="3"/>
      </rPr>
      <t>710 represents 710,000,000,000)</t>
    </r>
    <r>
      <rPr>
        <sz val="12"/>
        <color indexed="8"/>
        <rFont val="Courier New"/>
        <family val="3"/>
      </rPr>
      <t xml:space="preserve">. Production data are for calendar years. Excludes cigars </t>
    </r>
  </si>
  <si>
    <t>Billion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</si>
</sst>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 ;[Red]\-#,##0.0\ "/>
    <numFmt numFmtId="166" formatCode="0.0_)"/>
    <numFmt numFmtId="167" formatCode="0.0"/>
    <numFmt numFmtId="168" formatCode="#,##0.0"/>
    <numFmt numFmtId="169" formatCode="#,##0.0_);\(#,##0.0\)"/>
  </numFmts>
  <fonts count="5">
    <font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" xfId="0" applyFont="1" applyFill="1" applyBorder="1" applyAlignment="1">
      <alignment/>
    </xf>
    <xf numFmtId="1" fontId="2" fillId="0" borderId="1" xfId="0" applyNumberFormat="1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 locked="0"/>
    </xf>
    <xf numFmtId="168" fontId="1" fillId="0" borderId="1" xfId="0" applyNumberFormat="1" applyFont="1" applyFill="1" applyBorder="1" applyAlignment="1" applyProtection="1">
      <alignment/>
      <protection/>
    </xf>
    <xf numFmtId="168" fontId="1" fillId="0" borderId="1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 applyProtection="1">
      <alignment/>
      <protection/>
    </xf>
    <xf numFmtId="168" fontId="2" fillId="0" borderId="1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7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37" fontId="1" fillId="0" borderId="1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Alignment="1" applyProtection="1">
      <alignment/>
      <protection/>
    </xf>
    <xf numFmtId="169" fontId="1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Alignment="1" quotePrefix="1">
      <alignment horizontal="right"/>
    </xf>
    <xf numFmtId="0" fontId="1" fillId="0" borderId="2" xfId="0" applyFont="1" applyFill="1" applyBorder="1" applyAlignment="1" applyProtection="1">
      <alignment horizontal="fill"/>
      <protection locked="0"/>
    </xf>
    <xf numFmtId="0" fontId="1" fillId="0" borderId="3" xfId="0" applyFont="1" applyFill="1" applyBorder="1" applyAlignment="1" applyProtection="1">
      <alignment horizontal="fill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fill"/>
      <protection locked="0"/>
    </xf>
    <xf numFmtId="0" fontId="1" fillId="0" borderId="5" xfId="0" applyFont="1" applyFill="1" applyBorder="1" applyAlignment="1" applyProtection="1">
      <alignment horizontal="fill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fill"/>
      <protection locked="0"/>
    </xf>
    <xf numFmtId="0" fontId="1" fillId="0" borderId="6" xfId="0" applyFont="1" applyFill="1" applyBorder="1" applyAlignment="1" applyProtection="1">
      <alignment horizontal="fill"/>
      <protection locked="0"/>
    </xf>
    <xf numFmtId="0" fontId="1" fillId="0" borderId="7" xfId="0" applyFont="1" applyFill="1" applyBorder="1" applyAlignment="1" applyProtection="1">
      <alignment horizontal="fill"/>
      <protection locked="0"/>
    </xf>
    <xf numFmtId="0" fontId="1" fillId="0" borderId="1" xfId="0" applyFont="1" applyFill="1" applyBorder="1" applyAlignment="1" applyProtection="1">
      <alignment horizontal="fill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169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>
      <alignment/>
    </xf>
    <xf numFmtId="0" fontId="1" fillId="0" borderId="8" xfId="0" applyFont="1" applyFill="1" applyBorder="1" applyAlignment="1" applyProtection="1">
      <alignment horizontal="fill"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fill"/>
      <protection locked="0"/>
    </xf>
    <xf numFmtId="0" fontId="1" fillId="0" borderId="9" xfId="0" applyFont="1" applyFill="1" applyBorder="1" applyAlignment="1" applyProtection="1">
      <alignment horizontal="fill"/>
      <protection locked="0"/>
    </xf>
    <xf numFmtId="0" fontId="1" fillId="0" borderId="9" xfId="0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167" fontId="1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right"/>
      <protection/>
    </xf>
    <xf numFmtId="37" fontId="1" fillId="0" borderId="9" xfId="0" applyNumberFormat="1" applyFont="1" applyFill="1" applyBorder="1" applyAlignment="1" applyProtection="1">
      <alignment/>
      <protection/>
    </xf>
    <xf numFmtId="167" fontId="1" fillId="0" borderId="9" xfId="0" applyNumberFormat="1" applyFont="1" applyFill="1" applyBorder="1" applyAlignment="1" applyProtection="1">
      <alignment horizontal="right"/>
      <protection/>
    </xf>
    <xf numFmtId="167" fontId="2" fillId="0" borderId="9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/>
    </xf>
    <xf numFmtId="169" fontId="2" fillId="0" borderId="9" xfId="0" applyNumberFormat="1" applyFont="1" applyFill="1" applyBorder="1" applyAlignment="1" applyProtection="1">
      <alignment/>
      <protection/>
    </xf>
    <xf numFmtId="169" fontId="1" fillId="0" borderId="9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fill"/>
      <protection locked="0"/>
    </xf>
    <xf numFmtId="0" fontId="3" fillId="0" borderId="0" xfId="20" applyFill="1" applyAlignment="1">
      <alignment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owse/Crops/Tobacco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showGridLines="0"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72.8515625" style="11" customWidth="1"/>
    <col min="2" max="2" width="25.28125" style="11" customWidth="1"/>
    <col min="3" max="10" width="12.7109375" style="11" customWidth="1"/>
    <col min="11" max="11" width="12.421875" style="11" customWidth="1"/>
    <col min="12" max="40" width="12.7109375" style="11" customWidth="1"/>
    <col min="41" max="16384" width="9.140625" style="11" customWidth="1"/>
  </cols>
  <sheetData>
    <row r="1" ht="16.5">
      <c r="A1" s="12" t="s">
        <v>65</v>
      </c>
    </row>
    <row r="2" ht="15.75">
      <c r="A2" s="12"/>
    </row>
    <row r="3" ht="16.5">
      <c r="A3" s="14" t="s">
        <v>67</v>
      </c>
    </row>
    <row r="4" ht="15.75">
      <c r="A4" s="14" t="s">
        <v>47</v>
      </c>
    </row>
    <row r="5" ht="15.75">
      <c r="A5" s="14"/>
    </row>
    <row r="6" spans="1:11" ht="15.75" customHeight="1">
      <c r="A6" s="100" t="s">
        <v>0</v>
      </c>
      <c r="B6" s="56"/>
      <c r="C6" s="102">
        <v>1990</v>
      </c>
      <c r="D6" s="104">
        <v>1995</v>
      </c>
      <c r="E6" s="104">
        <v>1999</v>
      </c>
      <c r="F6" s="104">
        <v>2000</v>
      </c>
      <c r="G6" s="104">
        <v>2001</v>
      </c>
      <c r="H6" s="104">
        <v>2002</v>
      </c>
      <c r="I6" s="104">
        <v>2003</v>
      </c>
      <c r="J6" s="104">
        <v>2004</v>
      </c>
      <c r="K6" s="104">
        <v>2005</v>
      </c>
    </row>
    <row r="7" spans="1:11" ht="15.75">
      <c r="A7" s="101"/>
      <c r="B7" s="13" t="s">
        <v>1</v>
      </c>
      <c r="C7" s="103"/>
      <c r="D7" s="105"/>
      <c r="E7" s="105"/>
      <c r="F7" s="106"/>
      <c r="G7" s="105"/>
      <c r="H7" s="105"/>
      <c r="I7" s="105"/>
      <c r="J7" s="105"/>
      <c r="K7" s="105"/>
    </row>
    <row r="8" spans="1:11" ht="15.75">
      <c r="A8" s="59"/>
      <c r="B8" s="60"/>
      <c r="C8" s="60"/>
      <c r="D8" s="59"/>
      <c r="E8" s="59"/>
      <c r="F8" s="59"/>
      <c r="G8" s="59"/>
      <c r="H8" s="59"/>
      <c r="I8" s="59"/>
      <c r="J8" s="59"/>
      <c r="K8" s="59"/>
    </row>
    <row r="9" spans="1:11" ht="15.75">
      <c r="A9" s="61" t="s">
        <v>2</v>
      </c>
      <c r="B9" s="15"/>
      <c r="C9" s="15"/>
      <c r="D9" s="16"/>
      <c r="F9" s="53"/>
      <c r="G9" s="16"/>
      <c r="H9" s="16"/>
      <c r="I9" s="16"/>
      <c r="J9" s="16"/>
      <c r="K9" s="16"/>
    </row>
    <row r="10" spans="1:11" ht="15.75">
      <c r="A10" s="62"/>
      <c r="B10" s="15"/>
      <c r="C10" s="15"/>
      <c r="D10" s="16"/>
      <c r="F10" s="53"/>
      <c r="G10" s="16"/>
      <c r="H10" s="16"/>
      <c r="I10" s="16"/>
      <c r="J10" s="16"/>
      <c r="K10" s="16"/>
    </row>
    <row r="11" spans="1:28" ht="16.5">
      <c r="A11" s="30" t="s">
        <v>38</v>
      </c>
      <c r="B11" s="31" t="s">
        <v>68</v>
      </c>
      <c r="C11" s="18">
        <v>710</v>
      </c>
      <c r="D11" s="32">
        <v>747</v>
      </c>
      <c r="E11" s="32">
        <v>607</v>
      </c>
      <c r="F11" s="70">
        <f>F12+F15</f>
        <v>565</v>
      </c>
      <c r="G11" s="1">
        <v>562.4</v>
      </c>
      <c r="H11" s="1">
        <v>532</v>
      </c>
      <c r="I11" s="1">
        <v>499.4</v>
      </c>
      <c r="J11" s="9">
        <v>493.5</v>
      </c>
      <c r="K11" s="9">
        <v>489.4</v>
      </c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1:25" ht="15.75">
      <c r="A12" s="14" t="s">
        <v>3</v>
      </c>
      <c r="B12" s="36" t="s">
        <v>68</v>
      </c>
      <c r="C12" s="19">
        <v>23</v>
      </c>
      <c r="D12" s="3">
        <v>15</v>
      </c>
      <c r="E12" s="3">
        <v>8</v>
      </c>
      <c r="F12" s="73">
        <v>7.3</v>
      </c>
      <c r="G12" s="2">
        <v>6.1</v>
      </c>
      <c r="H12" s="2">
        <v>5.4</v>
      </c>
      <c r="I12" s="2">
        <v>5.5</v>
      </c>
      <c r="J12" s="10">
        <f>SUM(J13:J14)</f>
        <v>5.406038964562569</v>
      </c>
      <c r="K12" s="55" t="s">
        <v>9</v>
      </c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.75">
      <c r="A13" s="14" t="s">
        <v>35</v>
      </c>
      <c r="B13" s="36" t="s">
        <v>68</v>
      </c>
      <c r="C13" s="19">
        <v>11</v>
      </c>
      <c r="D13" s="3">
        <v>7</v>
      </c>
      <c r="E13" s="3">
        <v>3</v>
      </c>
      <c r="F13" s="73">
        <v>3.4</v>
      </c>
      <c r="G13" s="2">
        <v>3.4</v>
      </c>
      <c r="H13" s="2">
        <v>2.7</v>
      </c>
      <c r="I13" s="2">
        <v>2.6</v>
      </c>
      <c r="J13" s="10">
        <v>2.896221129568106</v>
      </c>
      <c r="K13" s="55" t="s">
        <v>9</v>
      </c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.75">
      <c r="A14" s="40" t="s">
        <v>36</v>
      </c>
      <c r="B14" s="36" t="s">
        <v>68</v>
      </c>
      <c r="C14" s="19">
        <v>12</v>
      </c>
      <c r="D14" s="3">
        <v>8</v>
      </c>
      <c r="E14" s="3">
        <v>4</v>
      </c>
      <c r="F14" s="73">
        <v>4</v>
      </c>
      <c r="G14" s="2">
        <v>2.7</v>
      </c>
      <c r="H14" s="2">
        <v>2.7</v>
      </c>
      <c r="I14" s="2">
        <v>2.4</v>
      </c>
      <c r="J14" s="10">
        <v>2.509817834994463</v>
      </c>
      <c r="K14" s="55" t="s">
        <v>9</v>
      </c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5.75">
      <c r="A15" s="40" t="s">
        <v>4</v>
      </c>
      <c r="B15" s="36" t="s">
        <v>68</v>
      </c>
      <c r="C15" s="19">
        <v>687</v>
      </c>
      <c r="D15" s="3">
        <v>732</v>
      </c>
      <c r="E15" s="3">
        <v>599</v>
      </c>
      <c r="F15" s="73">
        <v>557.7</v>
      </c>
      <c r="G15" s="3">
        <v>556.3</v>
      </c>
      <c r="H15" s="3">
        <v>526.6</v>
      </c>
      <c r="I15" s="3">
        <v>493.9</v>
      </c>
      <c r="J15" s="10">
        <v>488.1</v>
      </c>
      <c r="K15" s="55" t="s">
        <v>9</v>
      </c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5.75">
      <c r="A16" s="40" t="s">
        <v>37</v>
      </c>
      <c r="B16" s="36" t="s">
        <v>68</v>
      </c>
      <c r="C16" s="19">
        <v>417</v>
      </c>
      <c r="D16" s="3">
        <v>455</v>
      </c>
      <c r="E16" s="3">
        <v>375</v>
      </c>
      <c r="F16" s="73">
        <v>346.3</v>
      </c>
      <c r="G16" s="2">
        <v>345.3</v>
      </c>
      <c r="H16" s="2">
        <v>329.8</v>
      </c>
      <c r="I16" s="2">
        <v>309.8</v>
      </c>
      <c r="J16" s="10">
        <v>304.8</v>
      </c>
      <c r="K16" s="55" t="s">
        <v>9</v>
      </c>
      <c r="L16" s="3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5.75">
      <c r="A17" s="40" t="s">
        <v>63</v>
      </c>
      <c r="B17" s="36" t="s">
        <v>68</v>
      </c>
      <c r="C17" s="19">
        <v>270</v>
      </c>
      <c r="D17" s="3">
        <v>278</v>
      </c>
      <c r="E17" s="3">
        <f>216.6+6.7</f>
        <v>223.29999999999998</v>
      </c>
      <c r="F17" s="73">
        <f>202.8+8.5</f>
        <v>211.3</v>
      </c>
      <c r="G17" s="2">
        <v>211</v>
      </c>
      <c r="H17" s="2">
        <v>196.8</v>
      </c>
      <c r="I17" s="2">
        <v>182.1</v>
      </c>
      <c r="J17" s="10">
        <v>183.3</v>
      </c>
      <c r="K17" s="55" t="s">
        <v>9</v>
      </c>
      <c r="L17" s="3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19" ht="15.75">
      <c r="A18" s="40" t="s">
        <v>5</v>
      </c>
      <c r="B18" s="36" t="s">
        <v>68</v>
      </c>
      <c r="C18" s="20">
        <v>1.896</v>
      </c>
      <c r="D18" s="41">
        <v>2.058</v>
      </c>
      <c r="E18" s="41">
        <v>2.9</v>
      </c>
      <c r="F18" s="72">
        <v>2.8</v>
      </c>
      <c r="G18" s="4">
        <v>3.7</v>
      </c>
      <c r="H18" s="4">
        <v>3.8</v>
      </c>
      <c r="I18" s="4">
        <v>4</v>
      </c>
      <c r="J18" s="4">
        <v>4.4</v>
      </c>
      <c r="K18" s="4">
        <v>3.7</v>
      </c>
      <c r="L18" s="42"/>
      <c r="M18" s="42"/>
      <c r="N18" s="42"/>
      <c r="O18" s="42"/>
      <c r="P18" s="42"/>
      <c r="Q18" s="42"/>
      <c r="R18" s="42"/>
      <c r="S18" s="42"/>
    </row>
    <row r="19" spans="1:18" ht="15.75">
      <c r="A19" s="40" t="s">
        <v>6</v>
      </c>
      <c r="B19" s="43" t="s">
        <v>7</v>
      </c>
      <c r="C19" s="19">
        <v>142</v>
      </c>
      <c r="D19" s="3">
        <v>131</v>
      </c>
      <c r="E19" s="3">
        <v>133</v>
      </c>
      <c r="F19" s="73">
        <v>133</v>
      </c>
      <c r="G19" s="2">
        <v>129.9</v>
      </c>
      <c r="H19" s="2">
        <v>132.6</v>
      </c>
      <c r="I19" s="2">
        <v>137</v>
      </c>
      <c r="J19" s="10">
        <v>134.8</v>
      </c>
      <c r="K19" s="10">
        <v>143.3</v>
      </c>
      <c r="L19" s="38"/>
      <c r="M19" s="39"/>
      <c r="N19" s="39"/>
      <c r="O19" s="39"/>
      <c r="P19" s="39"/>
      <c r="Q19" s="39"/>
      <c r="R19" s="39"/>
    </row>
    <row r="20" spans="1:28" ht="15.75">
      <c r="A20" s="40" t="s">
        <v>8</v>
      </c>
      <c r="B20" s="43" t="s">
        <v>7</v>
      </c>
      <c r="C20" s="19">
        <v>16.4</v>
      </c>
      <c r="D20" s="3">
        <v>12.2</v>
      </c>
      <c r="E20" s="3">
        <v>15</v>
      </c>
      <c r="F20" s="73">
        <v>14</v>
      </c>
      <c r="G20" s="2">
        <v>12.8</v>
      </c>
      <c r="H20" s="2">
        <v>15.5</v>
      </c>
      <c r="I20" s="2">
        <v>17.8</v>
      </c>
      <c r="J20" s="10">
        <v>16.1</v>
      </c>
      <c r="K20" s="10">
        <v>17.4</v>
      </c>
      <c r="L20" s="37"/>
      <c r="M20" s="3"/>
      <c r="N20" s="3"/>
      <c r="O20" s="3"/>
      <c r="P20" s="3"/>
      <c r="Q20" s="3"/>
      <c r="R20" s="3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>
      <c r="A21" s="40" t="s">
        <v>10</v>
      </c>
      <c r="B21" s="43" t="s">
        <v>7</v>
      </c>
      <c r="C21" s="19">
        <v>72.9</v>
      </c>
      <c r="D21" s="3">
        <v>62.9</v>
      </c>
      <c r="E21" s="3">
        <v>51</v>
      </c>
      <c r="F21" s="73">
        <v>49</v>
      </c>
      <c r="G21" s="2">
        <v>47</v>
      </c>
      <c r="H21" s="2">
        <v>44.5</v>
      </c>
      <c r="I21" s="2">
        <v>43.3</v>
      </c>
      <c r="J21" s="10">
        <v>39.3</v>
      </c>
      <c r="K21" s="10">
        <v>39.2</v>
      </c>
      <c r="L21" s="37"/>
      <c r="M21" s="3"/>
      <c r="N21" s="3"/>
      <c r="O21" s="3"/>
      <c r="P21" s="3"/>
      <c r="Q21" s="3"/>
      <c r="R21" s="3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>
      <c r="A22" s="14" t="s">
        <v>64</v>
      </c>
      <c r="B22" s="43" t="s">
        <v>7</v>
      </c>
      <c r="C22" s="19">
        <v>53.1</v>
      </c>
      <c r="D22" s="3">
        <v>60.2</v>
      </c>
      <c r="E22" s="3">
        <v>67</v>
      </c>
      <c r="F22" s="73">
        <v>70</v>
      </c>
      <c r="G22" s="2">
        <v>70.1</v>
      </c>
      <c r="H22" s="2">
        <v>72.6</v>
      </c>
      <c r="I22" s="2">
        <v>75.6</v>
      </c>
      <c r="J22" s="10">
        <v>79.3</v>
      </c>
      <c r="K22" s="10">
        <v>86.7</v>
      </c>
      <c r="L22" s="37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2:28" ht="15.75">
      <c r="B23" s="45"/>
      <c r="C23" s="46"/>
      <c r="D23" s="44"/>
      <c r="F23" s="53"/>
      <c r="G23" s="21"/>
      <c r="H23" s="21"/>
      <c r="I23" s="21"/>
      <c r="J23" s="21"/>
      <c r="K23" s="2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11" ht="15.75">
      <c r="A24" s="63" t="s">
        <v>11</v>
      </c>
      <c r="B24" s="45"/>
      <c r="C24" s="17"/>
      <c r="F24" s="53"/>
      <c r="G24" s="16"/>
      <c r="H24" s="16"/>
      <c r="I24" s="16"/>
      <c r="J24" s="16"/>
      <c r="K24" s="16"/>
    </row>
    <row r="25" spans="1:11" ht="15.75">
      <c r="A25" s="62"/>
      <c r="B25" s="45"/>
      <c r="C25" s="17"/>
      <c r="F25" s="53"/>
      <c r="G25" s="16"/>
      <c r="H25" s="16"/>
      <c r="I25" s="16"/>
      <c r="J25" s="16"/>
      <c r="K25" s="16"/>
    </row>
    <row r="26" spans="1:12" ht="15.75">
      <c r="A26" s="14" t="s">
        <v>38</v>
      </c>
      <c r="B26" s="36" t="s">
        <v>45</v>
      </c>
      <c r="C26" s="20">
        <v>164.3</v>
      </c>
      <c r="D26" s="41">
        <v>231.1</v>
      </c>
      <c r="E26" s="41">
        <v>151.4</v>
      </c>
      <c r="F26" s="72">
        <v>147.9</v>
      </c>
      <c r="G26" s="41">
        <v>133.876</v>
      </c>
      <c r="H26" s="41">
        <v>127.383104</v>
      </c>
      <c r="I26" s="41">
        <v>121.5</v>
      </c>
      <c r="J26" s="4">
        <v>118.7</v>
      </c>
      <c r="K26" s="4">
        <v>113.1</v>
      </c>
      <c r="L26" s="42"/>
    </row>
    <row r="27" spans="1:12" ht="15.75">
      <c r="A27" s="40" t="s">
        <v>5</v>
      </c>
      <c r="B27" s="43" t="s">
        <v>12</v>
      </c>
      <c r="C27" s="20">
        <v>72</v>
      </c>
      <c r="D27" s="41">
        <v>94</v>
      </c>
      <c r="E27" s="41">
        <v>84</v>
      </c>
      <c r="F27" s="72">
        <v>113</v>
      </c>
      <c r="G27" s="41">
        <v>124.016</v>
      </c>
      <c r="H27" s="41">
        <v>122.74</v>
      </c>
      <c r="I27" s="41">
        <v>130.2</v>
      </c>
      <c r="J27" s="4">
        <v>171.5</v>
      </c>
      <c r="K27" s="4">
        <v>183.4</v>
      </c>
      <c r="L27" s="42"/>
    </row>
    <row r="28" spans="1:12" ht="15.75">
      <c r="A28" s="14" t="s">
        <v>13</v>
      </c>
      <c r="B28" s="43" t="s">
        <v>14</v>
      </c>
      <c r="C28" s="20">
        <v>0.8</v>
      </c>
      <c r="D28" s="41">
        <v>0.3</v>
      </c>
      <c r="E28" s="41">
        <v>1.6</v>
      </c>
      <c r="F28" s="72">
        <v>0.5</v>
      </c>
      <c r="G28" s="41">
        <v>10.961</v>
      </c>
      <c r="H28" s="41">
        <v>7.894</v>
      </c>
      <c r="I28" s="41">
        <v>0.733</v>
      </c>
      <c r="J28" s="4">
        <v>1.3</v>
      </c>
      <c r="K28" s="4">
        <v>1.2</v>
      </c>
      <c r="L28" s="42"/>
    </row>
    <row r="29" spans="2:12" ht="15.75">
      <c r="B29" s="45"/>
      <c r="C29" s="20"/>
      <c r="D29" s="41"/>
      <c r="E29" s="42"/>
      <c r="F29" s="81"/>
      <c r="G29" s="4"/>
      <c r="H29" s="4"/>
      <c r="I29" s="4"/>
      <c r="J29" s="4"/>
      <c r="K29" s="4"/>
      <c r="L29" s="42"/>
    </row>
    <row r="30" spans="1:12" ht="15.75">
      <c r="A30" s="63" t="s">
        <v>15</v>
      </c>
      <c r="B30" s="45"/>
      <c r="C30" s="20"/>
      <c r="D30" s="42"/>
      <c r="E30" s="42"/>
      <c r="F30" s="81"/>
      <c r="G30" s="4"/>
      <c r="H30" s="4"/>
      <c r="I30" s="4"/>
      <c r="J30" s="4"/>
      <c r="K30" s="4"/>
      <c r="L30" s="42"/>
    </row>
    <row r="31" spans="1:12" ht="15.75">
      <c r="A31" s="62"/>
      <c r="B31" s="45"/>
      <c r="C31" s="20"/>
      <c r="D31" s="42"/>
      <c r="E31" s="42"/>
      <c r="F31" s="81"/>
      <c r="G31" s="4"/>
      <c r="H31" s="4"/>
      <c r="I31" s="4"/>
      <c r="J31" s="4"/>
      <c r="K31" s="4"/>
      <c r="L31" s="42"/>
    </row>
    <row r="32" spans="1:12" ht="15.75">
      <c r="A32" s="14" t="s">
        <v>38</v>
      </c>
      <c r="B32" s="36" t="s">
        <v>46</v>
      </c>
      <c r="C32" s="20">
        <v>1.4</v>
      </c>
      <c r="D32" s="41">
        <v>3</v>
      </c>
      <c r="E32" s="41">
        <v>8.7</v>
      </c>
      <c r="F32" s="72">
        <v>11.3</v>
      </c>
      <c r="G32" s="41">
        <v>14.6889</v>
      </c>
      <c r="H32" s="41">
        <v>20.756923</v>
      </c>
      <c r="I32" s="41">
        <v>23.085</v>
      </c>
      <c r="J32" s="4">
        <v>22.7</v>
      </c>
      <c r="K32" s="4">
        <v>18.1</v>
      </c>
      <c r="L32" s="42"/>
    </row>
    <row r="33" spans="1:12" ht="15.75">
      <c r="A33" s="40" t="s">
        <v>5</v>
      </c>
      <c r="B33" s="43" t="s">
        <v>12</v>
      </c>
      <c r="C33" s="20">
        <v>111</v>
      </c>
      <c r="D33" s="41">
        <v>195</v>
      </c>
      <c r="E33" s="41">
        <f>463.444</f>
        <v>463.444</v>
      </c>
      <c r="F33" s="72">
        <f>496.95</f>
        <v>496.95</v>
      </c>
      <c r="G33" s="41">
        <v>543.4</v>
      </c>
      <c r="H33" s="41">
        <v>413.462</v>
      </c>
      <c r="I33" s="41">
        <v>508</v>
      </c>
      <c r="J33" s="4">
        <v>615.6</v>
      </c>
      <c r="K33" s="4">
        <v>651.7</v>
      </c>
      <c r="L33" s="42"/>
    </row>
    <row r="34" spans="1:12" ht="15.75">
      <c r="A34" s="14" t="s">
        <v>13</v>
      </c>
      <c r="B34" s="43" t="s">
        <v>14</v>
      </c>
      <c r="C34" s="20">
        <v>2.9</v>
      </c>
      <c r="D34" s="41">
        <v>4.2</v>
      </c>
      <c r="E34" s="41">
        <v>4.3</v>
      </c>
      <c r="F34" s="72">
        <v>4.2</v>
      </c>
      <c r="G34" s="41">
        <v>1.924</v>
      </c>
      <c r="H34" s="41">
        <v>2.1</v>
      </c>
      <c r="I34" s="41">
        <v>2.1</v>
      </c>
      <c r="J34" s="4">
        <v>1.5</v>
      </c>
      <c r="K34" s="4">
        <v>3</v>
      </c>
      <c r="L34" s="42"/>
    </row>
    <row r="35" spans="2:12" ht="15.75">
      <c r="B35" s="45"/>
      <c r="C35" s="20"/>
      <c r="D35" s="42"/>
      <c r="E35" s="42"/>
      <c r="F35" s="81"/>
      <c r="G35" s="42"/>
      <c r="H35" s="42"/>
      <c r="I35" s="42"/>
      <c r="J35" s="4"/>
      <c r="K35" s="4"/>
      <c r="L35" s="42"/>
    </row>
    <row r="36" spans="1:12" ht="15.75">
      <c r="A36" s="63" t="s">
        <v>16</v>
      </c>
      <c r="B36" s="17"/>
      <c r="C36" s="20"/>
      <c r="D36" s="42"/>
      <c r="E36" s="42"/>
      <c r="F36" s="81"/>
      <c r="G36" s="4"/>
      <c r="H36" s="4"/>
      <c r="I36" s="4"/>
      <c r="J36" s="4"/>
      <c r="K36" s="4"/>
      <c r="L36" s="42"/>
    </row>
    <row r="37" spans="1:12" ht="15.75">
      <c r="A37" s="62"/>
      <c r="B37" s="17"/>
      <c r="C37" s="20"/>
      <c r="D37" s="42"/>
      <c r="E37" s="42"/>
      <c r="F37" s="81"/>
      <c r="G37" s="4"/>
      <c r="H37" s="4"/>
      <c r="I37" s="42"/>
      <c r="J37" s="42"/>
      <c r="K37" s="4"/>
      <c r="L37" s="42"/>
    </row>
    <row r="38" spans="1:28" ht="16.5">
      <c r="A38" s="30" t="s">
        <v>48</v>
      </c>
      <c r="B38" s="31" t="s">
        <v>17</v>
      </c>
      <c r="C38" s="25">
        <v>5.6</v>
      </c>
      <c r="D38" s="7">
        <v>4.8</v>
      </c>
      <c r="E38" s="7">
        <v>4.19</v>
      </c>
      <c r="F38" s="75">
        <v>4.14</v>
      </c>
      <c r="G38" s="7">
        <v>4.3</v>
      </c>
      <c r="H38" s="7">
        <v>4.23</v>
      </c>
      <c r="I38" s="7">
        <v>4</v>
      </c>
      <c r="J38" s="8">
        <v>3.9</v>
      </c>
      <c r="K38" s="8">
        <v>3.7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12" ht="15.75">
      <c r="A39" s="14" t="s">
        <v>41</v>
      </c>
      <c r="B39" s="43" t="s">
        <v>19</v>
      </c>
      <c r="C39" s="20">
        <v>2.8</v>
      </c>
      <c r="D39" s="41">
        <v>2.505</v>
      </c>
      <c r="E39" s="41">
        <v>2.136</v>
      </c>
      <c r="F39" s="72">
        <v>2.056</v>
      </c>
      <c r="G39" s="41">
        <v>2.1</v>
      </c>
      <c r="H39" s="41">
        <v>1.979</v>
      </c>
      <c r="I39" s="41">
        <v>1.9</v>
      </c>
      <c r="J39" s="4">
        <v>1.8</v>
      </c>
      <c r="K39" s="4">
        <v>1.7</v>
      </c>
      <c r="L39" s="42"/>
    </row>
    <row r="40" spans="1:12" ht="15.75">
      <c r="A40" s="14" t="s">
        <v>39</v>
      </c>
      <c r="B40" s="36" t="s">
        <v>20</v>
      </c>
      <c r="C40" s="20">
        <v>13</v>
      </c>
      <c r="D40" s="41">
        <v>15</v>
      </c>
      <c r="E40" s="41">
        <v>19</v>
      </c>
      <c r="F40" s="72">
        <v>19</v>
      </c>
      <c r="G40" s="4">
        <v>32</v>
      </c>
      <c r="H40" s="4">
        <v>32</v>
      </c>
      <c r="I40" s="4">
        <v>21.392677083874748</v>
      </c>
      <c r="J40" s="4">
        <v>23.071250911675047</v>
      </c>
      <c r="K40" s="4">
        <v>23.201946161078602</v>
      </c>
      <c r="L40" s="42"/>
    </row>
    <row r="41" spans="2:12" ht="15.75">
      <c r="B41" s="17"/>
      <c r="C41" s="22"/>
      <c r="D41" s="24"/>
      <c r="E41" s="24"/>
      <c r="F41" s="79"/>
      <c r="G41" s="6"/>
      <c r="H41" s="6"/>
      <c r="I41" s="6"/>
      <c r="J41" s="4"/>
      <c r="K41" s="4"/>
      <c r="L41" s="42"/>
    </row>
    <row r="42" spans="1:12" ht="15.75">
      <c r="A42" s="63" t="s">
        <v>21</v>
      </c>
      <c r="B42" s="17"/>
      <c r="C42" s="23"/>
      <c r="D42" s="24"/>
      <c r="E42" s="24"/>
      <c r="F42" s="79"/>
      <c r="G42" s="6"/>
      <c r="H42" s="6"/>
      <c r="I42" s="6"/>
      <c r="J42" s="4"/>
      <c r="K42" s="4"/>
      <c r="L42" s="42"/>
    </row>
    <row r="43" spans="1:12" ht="15.75">
      <c r="A43" s="62"/>
      <c r="B43" s="17"/>
      <c r="C43" s="23"/>
      <c r="D43" s="24"/>
      <c r="E43" s="24"/>
      <c r="F43" s="79"/>
      <c r="G43" s="24"/>
      <c r="H43" s="24"/>
      <c r="I43" s="24"/>
      <c r="J43" s="4"/>
      <c r="K43" s="4"/>
      <c r="L43" s="42"/>
    </row>
    <row r="44" spans="1:28" ht="16.5">
      <c r="A44" s="30" t="s">
        <v>40</v>
      </c>
      <c r="B44" s="31" t="s">
        <v>22</v>
      </c>
      <c r="C44" s="26">
        <v>43.8</v>
      </c>
      <c r="D44" s="52">
        <v>48.7</v>
      </c>
      <c r="E44" s="52">
        <v>72.1</v>
      </c>
      <c r="F44" s="80">
        <v>77.5</v>
      </c>
      <c r="G44" s="27">
        <v>82.9</v>
      </c>
      <c r="H44" s="27">
        <v>88.2</v>
      </c>
      <c r="I44" s="8">
        <v>86.8</v>
      </c>
      <c r="J44" s="8">
        <v>86.3</v>
      </c>
      <c r="K44" s="8">
        <v>88.9</v>
      </c>
      <c r="L44" s="49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12" ht="15.75">
      <c r="A45" s="14" t="s">
        <v>18</v>
      </c>
      <c r="B45" s="36" t="s">
        <v>22</v>
      </c>
      <c r="C45" s="22">
        <v>41.6</v>
      </c>
      <c r="D45" s="5">
        <v>45.8</v>
      </c>
      <c r="E45" s="5">
        <v>68.3</v>
      </c>
      <c r="F45" s="78">
        <v>72.9</v>
      </c>
      <c r="G45" s="6">
        <v>77.8</v>
      </c>
      <c r="H45" s="6">
        <v>82.8</v>
      </c>
      <c r="I45" s="4">
        <v>81.1</v>
      </c>
      <c r="J45" s="4">
        <v>80</v>
      </c>
      <c r="K45" s="4">
        <v>82</v>
      </c>
      <c r="L45" s="42"/>
    </row>
    <row r="46" spans="1:12" ht="15.75">
      <c r="A46" s="14" t="s">
        <v>23</v>
      </c>
      <c r="B46" s="36" t="s">
        <v>22</v>
      </c>
      <c r="C46" s="22">
        <v>0.7</v>
      </c>
      <c r="D46" s="5">
        <v>1</v>
      </c>
      <c r="E46" s="5">
        <v>1.8</v>
      </c>
      <c r="F46" s="78">
        <v>1.8</v>
      </c>
      <c r="G46" s="6">
        <v>2.1</v>
      </c>
      <c r="H46" s="6">
        <v>2.2</v>
      </c>
      <c r="I46" s="4">
        <v>2.5</v>
      </c>
      <c r="J46" s="4">
        <v>2.9</v>
      </c>
      <c r="K46" s="4">
        <v>3.2</v>
      </c>
      <c r="L46" s="42"/>
    </row>
    <row r="47" spans="1:12" ht="15.75">
      <c r="A47" s="14" t="s">
        <v>24</v>
      </c>
      <c r="B47" s="36" t="s">
        <v>22</v>
      </c>
      <c r="C47" s="22">
        <v>1.5</v>
      </c>
      <c r="D47" s="5">
        <v>2.5</v>
      </c>
      <c r="E47" s="5">
        <v>2.7</v>
      </c>
      <c r="F47" s="78">
        <v>2.7</v>
      </c>
      <c r="G47" s="6">
        <v>3</v>
      </c>
      <c r="H47" s="6">
        <v>3.1</v>
      </c>
      <c r="I47" s="4">
        <v>3.2</v>
      </c>
      <c r="J47" s="4">
        <v>3.2</v>
      </c>
      <c r="K47" s="4">
        <v>3.7</v>
      </c>
      <c r="L47" s="42"/>
    </row>
    <row r="48" spans="1:11" ht="15.75">
      <c r="A48" s="67"/>
      <c r="B48" s="68"/>
      <c r="C48" s="68"/>
      <c r="D48" s="67"/>
      <c r="E48" s="67"/>
      <c r="F48" s="59"/>
      <c r="G48" s="67"/>
      <c r="H48" s="67"/>
      <c r="I48" s="67"/>
      <c r="J48" s="67"/>
      <c r="K48" s="67"/>
    </row>
    <row r="49" spans="1:11" ht="15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.75">
      <c r="A50" s="11" t="s">
        <v>32</v>
      </c>
      <c r="G50" s="16"/>
      <c r="H50" s="16"/>
      <c r="I50" s="16"/>
      <c r="J50" s="16"/>
      <c r="K50" s="16"/>
    </row>
    <row r="51" spans="1:11" ht="15.75">
      <c r="A51" s="11" t="s">
        <v>31</v>
      </c>
      <c r="G51" s="16"/>
      <c r="H51" s="16"/>
      <c r="I51" s="16"/>
      <c r="J51" s="16"/>
      <c r="K51" s="16"/>
    </row>
    <row r="52" spans="7:11" ht="15.75">
      <c r="G52" s="16"/>
      <c r="H52" s="16"/>
      <c r="I52" s="16"/>
      <c r="J52" s="16"/>
      <c r="K52" s="16"/>
    </row>
    <row r="53" spans="1:11" ht="15.75">
      <c r="A53" s="14" t="s">
        <v>25</v>
      </c>
      <c r="G53" s="16"/>
      <c r="H53" s="16"/>
      <c r="I53" s="16"/>
      <c r="J53" s="16"/>
      <c r="K53" s="16"/>
    </row>
    <row r="54" spans="1:11" ht="15.75">
      <c r="A54" s="14" t="s">
        <v>26</v>
      </c>
      <c r="G54" s="16"/>
      <c r="H54" s="16"/>
      <c r="I54" s="16"/>
      <c r="J54" s="16"/>
      <c r="K54" s="16"/>
    </row>
    <row r="55" spans="1:11" ht="15.75">
      <c r="A55" s="14" t="s">
        <v>33</v>
      </c>
      <c r="G55" s="16"/>
      <c r="H55" s="16"/>
      <c r="I55" s="16"/>
      <c r="J55" s="16"/>
      <c r="K55" s="16"/>
    </row>
    <row r="56" spans="1:11" ht="15.75">
      <c r="A56" s="14" t="s">
        <v>27</v>
      </c>
      <c r="G56" s="16"/>
      <c r="H56" s="16"/>
      <c r="I56" s="16"/>
      <c r="J56" s="16"/>
      <c r="K56" s="16"/>
    </row>
    <row r="57" spans="1:11" ht="15.75">
      <c r="A57" s="14" t="s">
        <v>28</v>
      </c>
      <c r="G57" s="16"/>
      <c r="H57" s="16"/>
      <c r="I57" s="16"/>
      <c r="J57" s="16"/>
      <c r="K57" s="16"/>
    </row>
    <row r="58" spans="1:11" ht="15.75">
      <c r="A58" s="14" t="s">
        <v>29</v>
      </c>
      <c r="G58" s="16"/>
      <c r="H58" s="16"/>
      <c r="I58" s="16"/>
      <c r="J58" s="16"/>
      <c r="K58" s="16"/>
    </row>
    <row r="59" spans="7:11" ht="15.75">
      <c r="G59" s="16"/>
      <c r="H59" s="16"/>
      <c r="I59" s="16"/>
      <c r="J59" s="16"/>
      <c r="K59" s="16"/>
    </row>
    <row r="60" spans="1:11" ht="15.75">
      <c r="A60" s="14" t="s">
        <v>42</v>
      </c>
      <c r="G60" s="16"/>
      <c r="H60" s="16"/>
      <c r="I60" s="16"/>
      <c r="J60" s="16"/>
      <c r="K60" s="16"/>
    </row>
    <row r="61" spans="1:11" ht="15.75">
      <c r="A61" s="14" t="s">
        <v>43</v>
      </c>
      <c r="G61" s="16"/>
      <c r="H61" s="16"/>
      <c r="I61" s="16"/>
      <c r="J61" s="16"/>
      <c r="K61" s="16"/>
    </row>
    <row r="62" spans="1:11" ht="15.75">
      <c r="A62" s="11" t="s">
        <v>44</v>
      </c>
      <c r="G62" s="16"/>
      <c r="H62" s="16"/>
      <c r="I62" s="16"/>
      <c r="J62" s="16"/>
      <c r="K62" s="16"/>
    </row>
    <row r="63" spans="7:11" ht="15.75">
      <c r="G63" s="16"/>
      <c r="H63" s="16"/>
      <c r="I63" s="16"/>
      <c r="J63" s="16"/>
      <c r="K63" s="16"/>
    </row>
    <row r="64" spans="1:29" ht="15.75">
      <c r="A64" s="14" t="s">
        <v>30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5.75">
      <c r="A65" s="99" t="s">
        <v>34</v>
      </c>
      <c r="B65" s="53"/>
      <c r="C65" s="53"/>
      <c r="D65" s="53"/>
      <c r="E65" s="53"/>
      <c r="F65" s="53"/>
      <c r="G65" s="54"/>
      <c r="H65" s="54"/>
      <c r="I65" s="54"/>
      <c r="J65" s="54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2:29" ht="15.75">
      <c r="B66" s="53"/>
      <c r="C66" s="53"/>
      <c r="D66" s="53"/>
      <c r="E66" s="53"/>
      <c r="F66" s="53"/>
      <c r="G66" s="54"/>
      <c r="H66" s="54"/>
      <c r="I66" s="54"/>
      <c r="J66" s="54"/>
      <c r="K66" s="54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2:29" ht="15.75">
      <c r="B67" s="53"/>
      <c r="C67" s="53"/>
      <c r="D67" s="53"/>
      <c r="E67" s="53"/>
      <c r="F67" s="53"/>
      <c r="G67" s="54"/>
      <c r="H67" s="54"/>
      <c r="I67" s="54"/>
      <c r="J67" s="54"/>
      <c r="K67" s="54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2:29" ht="15.75">
      <c r="B68" s="53"/>
      <c r="C68" s="53"/>
      <c r="D68" s="53"/>
      <c r="E68" s="53"/>
      <c r="F68" s="53"/>
      <c r="G68" s="54"/>
      <c r="H68" s="54"/>
      <c r="I68" s="54"/>
      <c r="J68" s="54"/>
      <c r="K68" s="54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2:29" ht="15.75">
      <c r="B69" s="53"/>
      <c r="C69" s="53"/>
      <c r="D69" s="53"/>
      <c r="E69" s="53"/>
      <c r="F69" s="53"/>
      <c r="G69" s="54"/>
      <c r="H69" s="54"/>
      <c r="I69" s="54"/>
      <c r="J69" s="54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2:29" ht="15.75">
      <c r="B70" s="53"/>
      <c r="C70" s="53"/>
      <c r="D70" s="53"/>
      <c r="E70" s="53"/>
      <c r="F70" s="53"/>
      <c r="G70" s="54"/>
      <c r="H70" s="54"/>
      <c r="I70" s="54"/>
      <c r="J70" s="54"/>
      <c r="K70" s="54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5.75">
      <c r="A71" s="64"/>
      <c r="B71" s="53"/>
      <c r="C71" s="53"/>
      <c r="D71" s="53"/>
      <c r="E71" s="53"/>
      <c r="F71" s="53"/>
      <c r="G71" s="54"/>
      <c r="H71" s="54"/>
      <c r="I71" s="54"/>
      <c r="J71" s="54"/>
      <c r="K71" s="54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5.75">
      <c r="A72" s="65"/>
      <c r="B72" s="53"/>
      <c r="C72" s="53"/>
      <c r="D72" s="53"/>
      <c r="E72" s="53"/>
      <c r="F72" s="53"/>
      <c r="G72" s="54"/>
      <c r="H72" s="54"/>
      <c r="I72" s="54"/>
      <c r="J72" s="54"/>
      <c r="K72" s="54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5.75">
      <c r="A73" s="64"/>
      <c r="B73" s="53"/>
      <c r="C73" s="53"/>
      <c r="D73" s="53"/>
      <c r="E73" s="53"/>
      <c r="F73" s="53"/>
      <c r="G73" s="54"/>
      <c r="H73" s="54"/>
      <c r="I73" s="54"/>
      <c r="J73" s="54"/>
      <c r="K73" s="54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5.75">
      <c r="A74" s="64"/>
      <c r="B74" s="53"/>
      <c r="C74" s="53"/>
      <c r="D74" s="53"/>
      <c r="E74" s="53"/>
      <c r="F74" s="53"/>
      <c r="G74" s="54"/>
      <c r="H74" s="54"/>
      <c r="I74" s="54"/>
      <c r="J74" s="54"/>
      <c r="K74" s="54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5.75">
      <c r="A75" s="64"/>
      <c r="B75" s="53"/>
      <c r="C75" s="53"/>
      <c r="D75" s="53"/>
      <c r="E75" s="53"/>
      <c r="F75" s="53"/>
      <c r="G75" s="54"/>
      <c r="H75" s="54"/>
      <c r="I75" s="54"/>
      <c r="J75" s="54"/>
      <c r="K75" s="54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5.75">
      <c r="A76" s="64"/>
      <c r="B76" s="53"/>
      <c r="C76" s="53"/>
      <c r="D76" s="53"/>
      <c r="E76" s="53"/>
      <c r="F76" s="53"/>
      <c r="G76" s="54"/>
      <c r="H76" s="54"/>
      <c r="I76" s="54"/>
      <c r="J76" s="54"/>
      <c r="K76" s="54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5.75">
      <c r="A77" s="6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5.75">
      <c r="A78" s="6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5.75">
      <c r="A79" s="6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2:29" ht="15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2:29" ht="15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</sheetData>
  <mergeCells count="10">
    <mergeCell ref="J6:J7"/>
    <mergeCell ref="K6:K7"/>
    <mergeCell ref="F6:F7"/>
    <mergeCell ref="G6:G7"/>
    <mergeCell ref="H6:H7"/>
    <mergeCell ref="I6:I7"/>
    <mergeCell ref="A6:A7"/>
    <mergeCell ref="C6:C7"/>
    <mergeCell ref="D6:D7"/>
    <mergeCell ref="E6:E7"/>
  </mergeCells>
  <hyperlinks>
    <hyperlink ref="A65" r:id="rId1" display="http://www.ers.usda.gov/Browse/Crops/Tobacco.ht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showGridLines="0" zoomScale="87" zoomScaleNormal="87" workbookViewId="0" topLeftCell="A1">
      <selection activeCell="A1" sqref="A1"/>
    </sheetView>
  </sheetViews>
  <sheetFormatPr defaultColWidth="9.140625" defaultRowHeight="12.75"/>
  <cols>
    <col min="1" max="1" width="72.8515625" style="11" customWidth="1"/>
    <col min="2" max="2" width="25.28125" style="11" customWidth="1"/>
    <col min="3" max="37" width="12.7109375" style="11" customWidth="1"/>
    <col min="38" max="38" width="12.421875" style="11" customWidth="1"/>
    <col min="39" max="67" width="12.7109375" style="11" customWidth="1"/>
    <col min="68" max="16384" width="9.140625" style="11" customWidth="1"/>
  </cols>
  <sheetData>
    <row r="1" ht="16.5">
      <c r="A1" s="29" t="s">
        <v>62</v>
      </c>
    </row>
    <row r="2" ht="15.75">
      <c r="A2" s="12"/>
    </row>
    <row r="3" ht="16.5">
      <c r="A3" s="14" t="s">
        <v>66</v>
      </c>
    </row>
    <row r="4" ht="15.75">
      <c r="A4" s="14" t="s">
        <v>47</v>
      </c>
    </row>
    <row r="5" ht="15.75">
      <c r="A5" s="14"/>
    </row>
    <row r="6" spans="2:29" ht="15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Z6" s="14"/>
      <c r="AA6" s="14"/>
      <c r="AC6" s="14"/>
    </row>
    <row r="7" spans="1:38" ht="15.75" customHeight="1">
      <c r="A7" s="100" t="s">
        <v>0</v>
      </c>
      <c r="B7" s="56"/>
      <c r="C7" s="8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04">
        <v>1990</v>
      </c>
      <c r="X7" s="104">
        <v>1991</v>
      </c>
      <c r="Y7" s="104">
        <v>1992</v>
      </c>
      <c r="Z7" s="104">
        <v>1993</v>
      </c>
      <c r="AA7" s="104">
        <v>1994</v>
      </c>
      <c r="AB7" s="104">
        <v>1995</v>
      </c>
      <c r="AC7" s="104">
        <v>1996</v>
      </c>
      <c r="AD7" s="104">
        <v>1997</v>
      </c>
      <c r="AE7" s="104">
        <v>1998</v>
      </c>
      <c r="AF7" s="104">
        <v>1999</v>
      </c>
      <c r="AG7" s="104">
        <v>2000</v>
      </c>
      <c r="AH7" s="104">
        <v>2001</v>
      </c>
      <c r="AI7" s="104">
        <v>2002</v>
      </c>
      <c r="AJ7" s="104">
        <v>2003</v>
      </c>
      <c r="AK7" s="104">
        <v>2004</v>
      </c>
      <c r="AL7" s="104">
        <v>2005</v>
      </c>
    </row>
    <row r="8" spans="1:38" ht="16.5">
      <c r="A8" s="101"/>
      <c r="B8" s="13" t="s">
        <v>1</v>
      </c>
      <c r="C8" s="83">
        <v>1970</v>
      </c>
      <c r="D8" s="58">
        <v>1971</v>
      </c>
      <c r="E8" s="58">
        <v>1972</v>
      </c>
      <c r="F8" s="58">
        <v>1973</v>
      </c>
      <c r="G8" s="58">
        <v>1974</v>
      </c>
      <c r="H8" s="58">
        <v>1975</v>
      </c>
      <c r="I8" s="58">
        <v>1976</v>
      </c>
      <c r="J8" s="58">
        <v>1977</v>
      </c>
      <c r="K8" s="58">
        <v>1978</v>
      </c>
      <c r="L8" s="58">
        <v>1979</v>
      </c>
      <c r="M8" s="58">
        <v>1980</v>
      </c>
      <c r="N8" s="58">
        <v>1981</v>
      </c>
      <c r="O8" s="58">
        <v>1982</v>
      </c>
      <c r="P8" s="58">
        <v>1983</v>
      </c>
      <c r="Q8" s="58">
        <v>1984</v>
      </c>
      <c r="R8" s="58">
        <v>1985</v>
      </c>
      <c r="S8" s="58">
        <v>1986</v>
      </c>
      <c r="T8" s="58">
        <v>1987</v>
      </c>
      <c r="U8" s="58">
        <v>1988</v>
      </c>
      <c r="V8" s="58">
        <v>1989</v>
      </c>
      <c r="W8" s="106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105"/>
      <c r="AI8" s="105"/>
      <c r="AJ8" s="105"/>
      <c r="AK8" s="105"/>
      <c r="AL8" s="105"/>
    </row>
    <row r="9" spans="1:38" ht="15.75">
      <c r="A9" s="59"/>
      <c r="B9" s="60"/>
      <c r="C9" s="8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15.75">
      <c r="A10" s="66"/>
      <c r="B10" s="69"/>
      <c r="C10" s="8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1:38" ht="15.75">
      <c r="A11" s="61" t="s">
        <v>2</v>
      </c>
      <c r="B11" s="15"/>
      <c r="C11" s="86"/>
      <c r="D11" s="16"/>
      <c r="E11" s="16"/>
      <c r="F11" s="16"/>
      <c r="G11" s="16"/>
      <c r="H11" s="16"/>
      <c r="I11" s="16"/>
      <c r="J11" s="16"/>
      <c r="K11" s="16"/>
      <c r="L11" s="16"/>
      <c r="M11" s="54"/>
      <c r="N11" s="16"/>
      <c r="O11" s="16"/>
      <c r="P11" s="16"/>
      <c r="Q11" s="16"/>
      <c r="R11" s="16"/>
      <c r="S11" s="16"/>
      <c r="T11" s="16"/>
      <c r="U11" s="16"/>
      <c r="V11" s="16"/>
      <c r="W11" s="54"/>
      <c r="X11" s="16"/>
      <c r="Y11" s="16"/>
      <c r="Z11" s="16"/>
      <c r="AA11" s="16"/>
      <c r="AB11" s="16"/>
      <c r="AD11" s="16"/>
      <c r="AE11" s="16"/>
      <c r="AG11" s="53"/>
      <c r="AH11" s="16"/>
      <c r="AI11" s="16"/>
      <c r="AJ11" s="16"/>
      <c r="AK11" s="16"/>
      <c r="AL11" s="16"/>
    </row>
    <row r="12" spans="1:38" ht="15.75">
      <c r="A12" s="62"/>
      <c r="B12" s="15"/>
      <c r="C12" s="86"/>
      <c r="D12" s="16"/>
      <c r="E12" s="16"/>
      <c r="F12" s="16"/>
      <c r="G12" s="16"/>
      <c r="H12" s="16"/>
      <c r="I12" s="16"/>
      <c r="J12" s="16"/>
      <c r="K12" s="16"/>
      <c r="L12" s="16"/>
      <c r="M12" s="54"/>
      <c r="N12" s="16"/>
      <c r="O12" s="16"/>
      <c r="P12" s="16"/>
      <c r="Q12" s="16"/>
      <c r="R12" s="16"/>
      <c r="S12" s="16"/>
      <c r="T12" s="16"/>
      <c r="U12" s="16"/>
      <c r="V12" s="16"/>
      <c r="W12" s="54"/>
      <c r="X12" s="16"/>
      <c r="Y12" s="16"/>
      <c r="Z12" s="16"/>
      <c r="AA12" s="16"/>
      <c r="AB12" s="16"/>
      <c r="AD12" s="16"/>
      <c r="AE12" s="16"/>
      <c r="AG12" s="53"/>
      <c r="AH12" s="16"/>
      <c r="AI12" s="16"/>
      <c r="AJ12" s="16"/>
      <c r="AK12" s="16"/>
      <c r="AL12" s="16"/>
    </row>
    <row r="13" spans="1:55" ht="16.5">
      <c r="A13" s="30" t="s">
        <v>38</v>
      </c>
      <c r="B13" s="31" t="s">
        <v>68</v>
      </c>
      <c r="C13" s="87">
        <v>583</v>
      </c>
      <c r="D13" s="32">
        <v>576</v>
      </c>
      <c r="E13" s="32">
        <v>599</v>
      </c>
      <c r="F13" s="32">
        <v>644</v>
      </c>
      <c r="G13" s="32">
        <v>635</v>
      </c>
      <c r="H13" s="32">
        <v>651</v>
      </c>
      <c r="I13" s="32">
        <v>693</v>
      </c>
      <c r="J13" s="32">
        <v>666</v>
      </c>
      <c r="K13" s="32">
        <v>696</v>
      </c>
      <c r="L13" s="32">
        <v>704</v>
      </c>
      <c r="M13" s="70">
        <v>714</v>
      </c>
      <c r="N13" s="32">
        <v>737</v>
      </c>
      <c r="O13" s="32">
        <v>694</v>
      </c>
      <c r="P13" s="32">
        <v>667</v>
      </c>
      <c r="Q13" s="32">
        <v>669</v>
      </c>
      <c r="R13" s="32">
        <v>665</v>
      </c>
      <c r="S13" s="32">
        <v>658</v>
      </c>
      <c r="T13" s="32">
        <v>689</v>
      </c>
      <c r="U13" s="32">
        <v>695</v>
      </c>
      <c r="V13" s="32">
        <v>677</v>
      </c>
      <c r="W13" s="70">
        <v>710</v>
      </c>
      <c r="X13" s="32">
        <v>695</v>
      </c>
      <c r="Y13" s="32">
        <v>719</v>
      </c>
      <c r="Z13" s="32">
        <v>661</v>
      </c>
      <c r="AA13" s="32">
        <v>726</v>
      </c>
      <c r="AB13" s="32">
        <v>747</v>
      </c>
      <c r="AC13" s="32">
        <v>758</v>
      </c>
      <c r="AD13" s="32">
        <v>720</v>
      </c>
      <c r="AE13" s="32">
        <v>680</v>
      </c>
      <c r="AF13" s="32">
        <v>607</v>
      </c>
      <c r="AG13" s="70">
        <f>AG14+AG17</f>
        <v>565</v>
      </c>
      <c r="AH13" s="1">
        <v>562.4</v>
      </c>
      <c r="AI13" s="1">
        <v>532</v>
      </c>
      <c r="AJ13" s="1">
        <v>499.4</v>
      </c>
      <c r="AK13" s="9">
        <v>493.5</v>
      </c>
      <c r="AL13" s="9">
        <v>489.4</v>
      </c>
      <c r="AM13" s="33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5"/>
    </row>
    <row r="14" spans="1:52" ht="15.75">
      <c r="A14" s="14" t="s">
        <v>3</v>
      </c>
      <c r="B14" s="36" t="s">
        <v>68</v>
      </c>
      <c r="C14" s="88">
        <v>116</v>
      </c>
      <c r="D14" s="37">
        <v>101</v>
      </c>
      <c r="E14" s="37">
        <v>97</v>
      </c>
      <c r="F14" s="37">
        <v>94</v>
      </c>
      <c r="G14" s="37">
        <v>85</v>
      </c>
      <c r="H14" s="37">
        <v>80</v>
      </c>
      <c r="I14" s="37">
        <v>80</v>
      </c>
      <c r="J14" s="37">
        <v>70</v>
      </c>
      <c r="K14" s="37">
        <v>63</v>
      </c>
      <c r="L14" s="37">
        <v>58</v>
      </c>
      <c r="M14" s="71">
        <v>54</v>
      </c>
      <c r="N14" s="37">
        <v>54</v>
      </c>
      <c r="O14" s="37">
        <v>47</v>
      </c>
      <c r="P14" s="37">
        <v>43</v>
      </c>
      <c r="Q14" s="37">
        <v>39</v>
      </c>
      <c r="R14" s="37">
        <v>36</v>
      </c>
      <c r="S14" s="37">
        <v>33</v>
      </c>
      <c r="T14" s="37">
        <v>30</v>
      </c>
      <c r="U14" s="37">
        <v>28</v>
      </c>
      <c r="V14" s="37">
        <v>24</v>
      </c>
      <c r="W14" s="73">
        <v>23</v>
      </c>
      <c r="X14" s="3">
        <v>19</v>
      </c>
      <c r="Y14" s="3">
        <v>18</v>
      </c>
      <c r="Z14" s="3">
        <v>15.4</v>
      </c>
      <c r="AA14" s="3">
        <v>15</v>
      </c>
      <c r="AB14" s="3">
        <v>15</v>
      </c>
      <c r="AC14" s="3">
        <v>13.6</v>
      </c>
      <c r="AD14" s="3">
        <v>11.9</v>
      </c>
      <c r="AE14" s="3">
        <v>11.5</v>
      </c>
      <c r="AF14" s="3">
        <v>8</v>
      </c>
      <c r="AG14" s="73">
        <v>7.3</v>
      </c>
      <c r="AH14" s="2">
        <v>6.1</v>
      </c>
      <c r="AI14" s="2">
        <v>5.4</v>
      </c>
      <c r="AJ14" s="2">
        <v>5.5</v>
      </c>
      <c r="AK14" s="10">
        <f>SUM(AK15:AK16)</f>
        <v>5.406038964562569</v>
      </c>
      <c r="AL14" s="55" t="s">
        <v>9</v>
      </c>
      <c r="AM14" s="38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ht="15.75">
      <c r="A15" s="14" t="s">
        <v>35</v>
      </c>
      <c r="B15" s="36" t="s">
        <v>68</v>
      </c>
      <c r="C15" s="88">
        <v>54</v>
      </c>
      <c r="D15" s="37">
        <v>47</v>
      </c>
      <c r="E15" s="37">
        <v>45</v>
      </c>
      <c r="F15" s="37">
        <v>43</v>
      </c>
      <c r="G15" s="37">
        <v>39</v>
      </c>
      <c r="H15" s="37">
        <v>36</v>
      </c>
      <c r="I15" s="37">
        <v>35</v>
      </c>
      <c r="J15" s="37">
        <v>31</v>
      </c>
      <c r="K15" s="37">
        <v>28</v>
      </c>
      <c r="L15" s="37">
        <v>26</v>
      </c>
      <c r="M15" s="71">
        <v>23</v>
      </c>
      <c r="N15" s="37">
        <v>24</v>
      </c>
      <c r="O15" s="37">
        <v>21</v>
      </c>
      <c r="P15" s="37">
        <v>19</v>
      </c>
      <c r="Q15" s="37">
        <v>18</v>
      </c>
      <c r="R15" s="37">
        <v>16</v>
      </c>
      <c r="S15" s="37">
        <v>15</v>
      </c>
      <c r="T15" s="37">
        <v>14</v>
      </c>
      <c r="U15" s="37">
        <v>12</v>
      </c>
      <c r="V15" s="37">
        <v>11</v>
      </c>
      <c r="W15" s="73">
        <v>11</v>
      </c>
      <c r="X15" s="3">
        <v>9</v>
      </c>
      <c r="Y15" s="3">
        <v>9</v>
      </c>
      <c r="Z15" s="3">
        <v>7.1</v>
      </c>
      <c r="AA15" s="3">
        <v>7</v>
      </c>
      <c r="AB15" s="3">
        <v>7</v>
      </c>
      <c r="AC15" s="3">
        <v>7.5</v>
      </c>
      <c r="AD15" s="3">
        <v>6.7</v>
      </c>
      <c r="AE15" s="3">
        <v>5.1</v>
      </c>
      <c r="AF15" s="3">
        <v>3</v>
      </c>
      <c r="AG15" s="73">
        <v>3.4</v>
      </c>
      <c r="AH15" s="2">
        <v>3.4</v>
      </c>
      <c r="AI15" s="2">
        <v>2.7</v>
      </c>
      <c r="AJ15" s="2">
        <v>2.6</v>
      </c>
      <c r="AK15" s="10">
        <v>2.896221129568106</v>
      </c>
      <c r="AL15" s="55" t="s">
        <v>9</v>
      </c>
      <c r="AM15" s="38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15.75">
      <c r="A16" s="40" t="s">
        <v>36</v>
      </c>
      <c r="B16" s="36" t="s">
        <v>68</v>
      </c>
      <c r="C16" s="88">
        <v>62</v>
      </c>
      <c r="D16" s="37">
        <v>54</v>
      </c>
      <c r="E16" s="37">
        <v>53</v>
      </c>
      <c r="F16" s="37">
        <v>51</v>
      </c>
      <c r="G16" s="37">
        <v>46</v>
      </c>
      <c r="H16" s="37">
        <v>44</v>
      </c>
      <c r="I16" s="37">
        <v>45</v>
      </c>
      <c r="J16" s="37">
        <v>40</v>
      </c>
      <c r="K16" s="37">
        <v>35</v>
      </c>
      <c r="L16" s="37">
        <v>32</v>
      </c>
      <c r="M16" s="71">
        <v>30</v>
      </c>
      <c r="N16" s="37">
        <v>30</v>
      </c>
      <c r="O16" s="37">
        <v>26</v>
      </c>
      <c r="P16" s="37">
        <v>24</v>
      </c>
      <c r="Q16" s="37">
        <v>21</v>
      </c>
      <c r="R16" s="37">
        <v>20</v>
      </c>
      <c r="S16" s="37">
        <v>18</v>
      </c>
      <c r="T16" s="37">
        <v>16</v>
      </c>
      <c r="U16" s="37">
        <v>16</v>
      </c>
      <c r="V16" s="37">
        <v>13</v>
      </c>
      <c r="W16" s="73">
        <v>12</v>
      </c>
      <c r="X16" s="3">
        <v>10</v>
      </c>
      <c r="Y16" s="3">
        <v>9</v>
      </c>
      <c r="Z16" s="3">
        <v>8.3</v>
      </c>
      <c r="AA16" s="3">
        <v>8</v>
      </c>
      <c r="AB16" s="3">
        <v>8</v>
      </c>
      <c r="AC16" s="3">
        <v>6.1</v>
      </c>
      <c r="AD16" s="3">
        <v>5.2</v>
      </c>
      <c r="AE16" s="3">
        <v>6.4</v>
      </c>
      <c r="AF16" s="3">
        <v>4</v>
      </c>
      <c r="AG16" s="73">
        <v>4</v>
      </c>
      <c r="AH16" s="2">
        <v>2.7</v>
      </c>
      <c r="AI16" s="2">
        <v>2.7</v>
      </c>
      <c r="AJ16" s="2">
        <v>2.4</v>
      </c>
      <c r="AK16" s="10">
        <v>2.509817834994463</v>
      </c>
      <c r="AL16" s="55" t="s">
        <v>9</v>
      </c>
      <c r="AM16" s="38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ht="15.75">
      <c r="A17" s="40" t="s">
        <v>4</v>
      </c>
      <c r="B17" s="36" t="s">
        <v>68</v>
      </c>
      <c r="C17" s="88">
        <v>467</v>
      </c>
      <c r="D17" s="37">
        <v>475</v>
      </c>
      <c r="E17" s="37">
        <v>502</v>
      </c>
      <c r="F17" s="37">
        <v>550</v>
      </c>
      <c r="G17" s="37">
        <v>551</v>
      </c>
      <c r="H17" s="37">
        <v>571</v>
      </c>
      <c r="I17" s="37">
        <v>614</v>
      </c>
      <c r="J17" s="37">
        <v>596</v>
      </c>
      <c r="K17" s="37">
        <v>633</v>
      </c>
      <c r="L17" s="37">
        <v>647</v>
      </c>
      <c r="M17" s="71">
        <v>661</v>
      </c>
      <c r="N17" s="37">
        <v>683</v>
      </c>
      <c r="O17" s="37">
        <v>647</v>
      </c>
      <c r="P17" s="37">
        <v>625</v>
      </c>
      <c r="Q17" s="37">
        <v>630</v>
      </c>
      <c r="R17" s="37">
        <v>629</v>
      </c>
      <c r="S17" s="37">
        <v>625</v>
      </c>
      <c r="T17" s="37">
        <v>660</v>
      </c>
      <c r="U17" s="37">
        <v>667</v>
      </c>
      <c r="V17" s="37">
        <v>654</v>
      </c>
      <c r="W17" s="73">
        <v>687</v>
      </c>
      <c r="X17" s="3">
        <v>675</v>
      </c>
      <c r="Y17" s="3">
        <v>701</v>
      </c>
      <c r="Z17" s="3">
        <v>646</v>
      </c>
      <c r="AA17" s="3">
        <v>710</v>
      </c>
      <c r="AB17" s="3">
        <v>732</v>
      </c>
      <c r="AC17" s="3">
        <v>744.4</v>
      </c>
      <c r="AD17" s="3">
        <v>707.7</v>
      </c>
      <c r="AE17" s="3">
        <v>669</v>
      </c>
      <c r="AF17" s="3">
        <v>599</v>
      </c>
      <c r="AG17" s="73">
        <v>557.7</v>
      </c>
      <c r="AH17" s="3">
        <v>556.3</v>
      </c>
      <c r="AI17" s="3">
        <v>526.6</v>
      </c>
      <c r="AJ17" s="3">
        <v>493.9</v>
      </c>
      <c r="AK17" s="10">
        <v>488.1</v>
      </c>
      <c r="AL17" s="55" t="s">
        <v>9</v>
      </c>
      <c r="AM17" s="38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ht="15.75">
      <c r="A18" s="40" t="s">
        <v>37</v>
      </c>
      <c r="B18" s="36" t="s">
        <v>68</v>
      </c>
      <c r="C18" s="88">
        <v>362</v>
      </c>
      <c r="D18" s="37">
        <v>362</v>
      </c>
      <c r="E18" s="37">
        <v>376</v>
      </c>
      <c r="F18" s="37">
        <v>414</v>
      </c>
      <c r="G18" s="37">
        <v>400</v>
      </c>
      <c r="H18" s="37">
        <v>404</v>
      </c>
      <c r="I18" s="37">
        <v>439</v>
      </c>
      <c r="J18" s="37">
        <v>415</v>
      </c>
      <c r="K18" s="37">
        <v>433</v>
      </c>
      <c r="L18" s="37">
        <v>428</v>
      </c>
      <c r="M18" s="71">
        <v>439</v>
      </c>
      <c r="N18" s="37">
        <v>445</v>
      </c>
      <c r="O18" s="37">
        <v>404</v>
      </c>
      <c r="P18" s="37">
        <v>384</v>
      </c>
      <c r="Q18" s="37">
        <v>380</v>
      </c>
      <c r="R18" s="37">
        <v>378</v>
      </c>
      <c r="S18" s="37">
        <v>373</v>
      </c>
      <c r="T18" s="37">
        <v>397</v>
      </c>
      <c r="U18" s="37">
        <v>400</v>
      </c>
      <c r="V18" s="37">
        <v>392</v>
      </c>
      <c r="W18" s="73">
        <v>417</v>
      </c>
      <c r="X18" s="3">
        <v>423</v>
      </c>
      <c r="Y18" s="3">
        <v>430</v>
      </c>
      <c r="Z18" s="3">
        <v>407</v>
      </c>
      <c r="AA18" s="3">
        <v>451</v>
      </c>
      <c r="AB18" s="3">
        <v>455</v>
      </c>
      <c r="AC18" s="3">
        <v>482.1</v>
      </c>
      <c r="AD18" s="3">
        <v>462.8</v>
      </c>
      <c r="AE18" s="3">
        <v>429.1</v>
      </c>
      <c r="AF18" s="3">
        <v>375</v>
      </c>
      <c r="AG18" s="73">
        <v>346.3</v>
      </c>
      <c r="AH18" s="2">
        <v>345.3</v>
      </c>
      <c r="AI18" s="2">
        <v>329.8</v>
      </c>
      <c r="AJ18" s="2">
        <v>309.8</v>
      </c>
      <c r="AK18" s="10">
        <v>304.8</v>
      </c>
      <c r="AL18" s="55" t="s">
        <v>9</v>
      </c>
      <c r="AM18" s="38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ht="15.75">
      <c r="A19" s="40" t="s">
        <v>50</v>
      </c>
      <c r="B19" s="36" t="s">
        <v>68</v>
      </c>
      <c r="C19" s="88">
        <v>105</v>
      </c>
      <c r="D19" s="37">
        <v>113</v>
      </c>
      <c r="E19" s="37">
        <v>126</v>
      </c>
      <c r="F19" s="37">
        <v>136</v>
      </c>
      <c r="G19" s="37">
        <v>151</v>
      </c>
      <c r="H19" s="37">
        <v>167</v>
      </c>
      <c r="I19" s="37">
        <v>175</v>
      </c>
      <c r="J19" s="37">
        <v>181</v>
      </c>
      <c r="K19" s="37">
        <v>200</v>
      </c>
      <c r="L19" s="37">
        <v>219</v>
      </c>
      <c r="M19" s="71">
        <v>222</v>
      </c>
      <c r="N19" s="37">
        <v>237</v>
      </c>
      <c r="O19" s="37">
        <v>243</v>
      </c>
      <c r="P19" s="37">
        <v>241</v>
      </c>
      <c r="Q19" s="37">
        <v>251</v>
      </c>
      <c r="R19" s="37">
        <v>252</v>
      </c>
      <c r="S19" s="37">
        <v>252</v>
      </c>
      <c r="T19" s="37">
        <v>263</v>
      </c>
      <c r="U19" s="37">
        <v>267</v>
      </c>
      <c r="V19" s="37">
        <v>261</v>
      </c>
      <c r="W19" s="73">
        <v>270</v>
      </c>
      <c r="X19" s="3">
        <v>253</v>
      </c>
      <c r="Y19" s="3">
        <v>271</v>
      </c>
      <c r="Z19" s="3">
        <v>238</v>
      </c>
      <c r="AA19" s="3">
        <v>259</v>
      </c>
      <c r="AB19" s="3">
        <v>278</v>
      </c>
      <c r="AC19" s="3">
        <v>262</v>
      </c>
      <c r="AD19" s="3">
        <f>233.7+11.2</f>
        <v>244.89999999999998</v>
      </c>
      <c r="AE19" s="3">
        <f>230.1+9.3</f>
        <v>239.4</v>
      </c>
      <c r="AF19" s="3">
        <f>216.6+6.7</f>
        <v>223.29999999999998</v>
      </c>
      <c r="AG19" s="73">
        <f>202.8+8.5</f>
        <v>211.3</v>
      </c>
      <c r="AH19" s="2">
        <v>211</v>
      </c>
      <c r="AI19" s="2">
        <v>196.8</v>
      </c>
      <c r="AJ19" s="2">
        <v>182.1</v>
      </c>
      <c r="AK19" s="10">
        <v>183.3</v>
      </c>
      <c r="AL19" s="55" t="s">
        <v>9</v>
      </c>
      <c r="AM19" s="38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46" ht="15.75">
      <c r="A20" s="40" t="s">
        <v>5</v>
      </c>
      <c r="B20" s="36" t="s">
        <v>68</v>
      </c>
      <c r="C20" s="89">
        <v>8.4</v>
      </c>
      <c r="D20" s="41">
        <v>7</v>
      </c>
      <c r="E20" s="41">
        <v>6</v>
      </c>
      <c r="F20" s="41">
        <v>6</v>
      </c>
      <c r="G20" s="41">
        <v>5</v>
      </c>
      <c r="H20" s="41">
        <v>5</v>
      </c>
      <c r="I20" s="41">
        <v>4</v>
      </c>
      <c r="J20" s="41">
        <v>4</v>
      </c>
      <c r="K20" s="41">
        <v>4</v>
      </c>
      <c r="L20" s="41">
        <v>4.4</v>
      </c>
      <c r="M20" s="72">
        <v>3.454</v>
      </c>
      <c r="N20" s="41">
        <v>3.428</v>
      </c>
      <c r="O20" s="41">
        <v>3.169</v>
      </c>
      <c r="P20" s="41">
        <v>3.135</v>
      </c>
      <c r="Q20" s="41">
        <v>3.129</v>
      </c>
      <c r="R20" s="41">
        <v>2.826</v>
      </c>
      <c r="S20" s="41">
        <v>2.932</v>
      </c>
      <c r="T20" s="41">
        <v>2.133</v>
      </c>
      <c r="U20" s="41">
        <v>1.98</v>
      </c>
      <c r="V20" s="41">
        <v>2.01</v>
      </c>
      <c r="W20" s="72">
        <v>1.896</v>
      </c>
      <c r="X20" s="41">
        <v>1.74</v>
      </c>
      <c r="Y20" s="41">
        <v>1.741</v>
      </c>
      <c r="Z20" s="41">
        <v>1.795</v>
      </c>
      <c r="AA20" s="41">
        <v>1.942</v>
      </c>
      <c r="AB20" s="41">
        <v>2.058</v>
      </c>
      <c r="AC20" s="41">
        <v>2.413</v>
      </c>
      <c r="AD20" s="41">
        <v>2.324</v>
      </c>
      <c r="AE20" s="41">
        <v>2.751</v>
      </c>
      <c r="AF20" s="41">
        <v>2.9</v>
      </c>
      <c r="AG20" s="72">
        <v>2.8</v>
      </c>
      <c r="AH20" s="4">
        <v>3.7</v>
      </c>
      <c r="AI20" s="4">
        <v>3.8</v>
      </c>
      <c r="AJ20" s="4">
        <v>4</v>
      </c>
      <c r="AK20" s="4">
        <v>4.4</v>
      </c>
      <c r="AL20" s="4">
        <v>3.7</v>
      </c>
      <c r="AM20" s="42"/>
      <c r="AN20" s="42"/>
      <c r="AO20" s="42"/>
      <c r="AP20" s="42"/>
      <c r="AQ20" s="42"/>
      <c r="AR20" s="42"/>
      <c r="AS20" s="42"/>
      <c r="AT20" s="42"/>
    </row>
    <row r="21" spans="1:45" ht="15.75">
      <c r="A21" s="40" t="s">
        <v>51</v>
      </c>
      <c r="B21" s="43" t="s">
        <v>7</v>
      </c>
      <c r="C21" s="90">
        <v>165</v>
      </c>
      <c r="D21" s="3">
        <v>158</v>
      </c>
      <c r="E21" s="3">
        <v>154</v>
      </c>
      <c r="F21" s="3">
        <v>152</v>
      </c>
      <c r="G21" s="3">
        <v>152</v>
      </c>
      <c r="H21" s="3">
        <v>152</v>
      </c>
      <c r="I21" s="3">
        <v>154</v>
      </c>
      <c r="J21" s="3">
        <v>156</v>
      </c>
      <c r="K21" s="3">
        <v>156</v>
      </c>
      <c r="L21" s="3">
        <v>159</v>
      </c>
      <c r="M21" s="73">
        <v>163</v>
      </c>
      <c r="N21" s="3">
        <v>163</v>
      </c>
      <c r="O21" s="3">
        <v>163</v>
      </c>
      <c r="P21" s="3">
        <v>162</v>
      </c>
      <c r="Q21" s="3">
        <v>163</v>
      </c>
      <c r="R21" s="3">
        <v>158</v>
      </c>
      <c r="S21" s="3">
        <v>147</v>
      </c>
      <c r="T21" s="3">
        <v>143</v>
      </c>
      <c r="U21" s="3">
        <v>142</v>
      </c>
      <c r="V21" s="3">
        <v>141</v>
      </c>
      <c r="W21" s="73">
        <v>142</v>
      </c>
      <c r="X21" s="3">
        <v>142</v>
      </c>
      <c r="Y21" s="3">
        <v>141</v>
      </c>
      <c r="Z21" s="3">
        <v>133</v>
      </c>
      <c r="AA21" s="3">
        <v>132</v>
      </c>
      <c r="AB21" s="3">
        <v>131</v>
      </c>
      <c r="AC21" s="3">
        <v>131</v>
      </c>
      <c r="AD21" s="3">
        <v>134</v>
      </c>
      <c r="AE21" s="3">
        <v>131</v>
      </c>
      <c r="AF21" s="3">
        <v>133</v>
      </c>
      <c r="AG21" s="73">
        <v>133</v>
      </c>
      <c r="AH21" s="2">
        <v>129.9</v>
      </c>
      <c r="AI21" s="2">
        <v>132.6</v>
      </c>
      <c r="AJ21" s="2">
        <v>137</v>
      </c>
      <c r="AK21" s="10">
        <v>134.8</v>
      </c>
      <c r="AL21" s="10">
        <v>143.3</v>
      </c>
      <c r="AM21" s="38"/>
      <c r="AN21" s="39"/>
      <c r="AO21" s="39"/>
      <c r="AP21" s="39"/>
      <c r="AQ21" s="39"/>
      <c r="AR21" s="39"/>
      <c r="AS21" s="39"/>
    </row>
    <row r="22" spans="1:55" ht="15.75">
      <c r="A22" s="40" t="s">
        <v>8</v>
      </c>
      <c r="B22" s="43" t="s">
        <v>7</v>
      </c>
      <c r="C22" s="91" t="s">
        <v>9</v>
      </c>
      <c r="D22" s="3">
        <v>61</v>
      </c>
      <c r="E22" s="3">
        <v>56</v>
      </c>
      <c r="F22" s="3">
        <v>53</v>
      </c>
      <c r="G22" s="3">
        <v>48</v>
      </c>
      <c r="H22" s="3">
        <v>46</v>
      </c>
      <c r="I22" s="3">
        <v>45</v>
      </c>
      <c r="J22" s="3">
        <v>41</v>
      </c>
      <c r="K22" s="3">
        <v>36</v>
      </c>
      <c r="L22" s="3">
        <v>33</v>
      </c>
      <c r="M22" s="73">
        <v>32</v>
      </c>
      <c r="N22" s="3">
        <v>30</v>
      </c>
      <c r="O22" s="3">
        <v>28</v>
      </c>
      <c r="P22" s="3">
        <v>28</v>
      </c>
      <c r="Q22" s="3">
        <v>25</v>
      </c>
      <c r="R22" s="3">
        <v>22</v>
      </c>
      <c r="S22" s="3">
        <v>19.4</v>
      </c>
      <c r="T22" s="3">
        <v>18</v>
      </c>
      <c r="U22" s="3">
        <v>17.8</v>
      </c>
      <c r="V22" s="3">
        <v>17</v>
      </c>
      <c r="W22" s="73">
        <v>16.4</v>
      </c>
      <c r="X22" s="3">
        <v>15.7</v>
      </c>
      <c r="Y22" s="3">
        <v>14.9</v>
      </c>
      <c r="Z22" s="3">
        <v>13.7</v>
      </c>
      <c r="AA22" s="3">
        <v>13.5</v>
      </c>
      <c r="AB22" s="3">
        <v>12.2</v>
      </c>
      <c r="AC22" s="3">
        <v>12</v>
      </c>
      <c r="AD22" s="3">
        <v>11.4</v>
      </c>
      <c r="AE22" s="3">
        <v>12.5</v>
      </c>
      <c r="AF22" s="3">
        <v>15</v>
      </c>
      <c r="AG22" s="73">
        <v>14</v>
      </c>
      <c r="AH22" s="2">
        <v>12.8</v>
      </c>
      <c r="AI22" s="2">
        <v>15.5</v>
      </c>
      <c r="AJ22" s="2">
        <v>17.8</v>
      </c>
      <c r="AK22" s="10">
        <v>16.1</v>
      </c>
      <c r="AL22" s="10">
        <v>17.4</v>
      </c>
      <c r="AM22" s="37"/>
      <c r="AN22" s="3"/>
      <c r="AO22" s="3"/>
      <c r="AP22" s="3"/>
      <c r="AQ22" s="3"/>
      <c r="AR22" s="3"/>
      <c r="AS22" s="3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.75">
      <c r="A23" s="40" t="s">
        <v>10</v>
      </c>
      <c r="B23" s="43" t="s">
        <v>7</v>
      </c>
      <c r="C23" s="91" t="s">
        <v>9</v>
      </c>
      <c r="D23" s="3">
        <v>71</v>
      </c>
      <c r="E23" s="3">
        <v>73</v>
      </c>
      <c r="F23" s="3">
        <v>74</v>
      </c>
      <c r="G23" s="3">
        <v>79</v>
      </c>
      <c r="H23" s="3">
        <v>82</v>
      </c>
      <c r="I23" s="3">
        <v>84</v>
      </c>
      <c r="J23" s="3">
        <v>90</v>
      </c>
      <c r="K23" s="3">
        <v>95</v>
      </c>
      <c r="L23" s="3">
        <v>102</v>
      </c>
      <c r="M23" s="73">
        <v>106</v>
      </c>
      <c r="N23" s="3">
        <v>106</v>
      </c>
      <c r="O23" s="3">
        <v>90</v>
      </c>
      <c r="P23" s="3">
        <v>87</v>
      </c>
      <c r="Q23" s="3">
        <v>89</v>
      </c>
      <c r="R23" s="3">
        <v>87</v>
      </c>
      <c r="S23" s="3">
        <v>81.4</v>
      </c>
      <c r="T23" s="3">
        <v>78.7</v>
      </c>
      <c r="U23" s="3">
        <v>75.9</v>
      </c>
      <c r="V23" s="3">
        <v>74.5</v>
      </c>
      <c r="W23" s="73">
        <v>72.9</v>
      </c>
      <c r="X23" s="3">
        <v>72.2</v>
      </c>
      <c r="Y23" s="3">
        <v>68.7</v>
      </c>
      <c r="Z23" s="3">
        <v>64.4</v>
      </c>
      <c r="AA23" s="3">
        <v>62.5</v>
      </c>
      <c r="AB23" s="3">
        <v>62.9</v>
      </c>
      <c r="AC23" s="3">
        <v>61.1</v>
      </c>
      <c r="AD23" s="3">
        <v>58.1</v>
      </c>
      <c r="AE23" s="3">
        <v>53.3</v>
      </c>
      <c r="AF23" s="3">
        <v>51</v>
      </c>
      <c r="AG23" s="73">
        <v>49</v>
      </c>
      <c r="AH23" s="2">
        <v>47</v>
      </c>
      <c r="AI23" s="2">
        <v>44.5</v>
      </c>
      <c r="AJ23" s="2">
        <v>43.3</v>
      </c>
      <c r="AK23" s="10">
        <v>39.3</v>
      </c>
      <c r="AL23" s="10">
        <v>39.2</v>
      </c>
      <c r="AM23" s="37"/>
      <c r="AN23" s="3"/>
      <c r="AO23" s="3"/>
      <c r="AP23" s="3"/>
      <c r="AQ23" s="3"/>
      <c r="AR23" s="3"/>
      <c r="AS23" s="3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.75">
      <c r="A24" s="14" t="s">
        <v>53</v>
      </c>
      <c r="B24" s="43" t="s">
        <v>7</v>
      </c>
      <c r="C24" s="91" t="s">
        <v>9</v>
      </c>
      <c r="D24" s="3">
        <v>26</v>
      </c>
      <c r="E24" s="3">
        <v>25</v>
      </c>
      <c r="F24" s="3">
        <v>25</v>
      </c>
      <c r="G24" s="3">
        <v>25</v>
      </c>
      <c r="H24" s="3">
        <v>24</v>
      </c>
      <c r="I24" s="3">
        <v>25</v>
      </c>
      <c r="J24" s="3">
        <v>25</v>
      </c>
      <c r="K24" s="3">
        <v>25</v>
      </c>
      <c r="L24" s="3">
        <v>24</v>
      </c>
      <c r="M24" s="73">
        <v>24</v>
      </c>
      <c r="N24" s="3">
        <v>26</v>
      </c>
      <c r="O24" s="3">
        <v>44</v>
      </c>
      <c r="P24" s="3">
        <v>47</v>
      </c>
      <c r="Q24" s="3">
        <v>49</v>
      </c>
      <c r="R24" s="3">
        <v>49</v>
      </c>
      <c r="S24" s="3">
        <v>47.5</v>
      </c>
      <c r="T24" s="3">
        <v>46.2</v>
      </c>
      <c r="U24" s="3">
        <v>48.6</v>
      </c>
      <c r="V24" s="3">
        <v>49.7</v>
      </c>
      <c r="W24" s="73">
        <v>53.1</v>
      </c>
      <c r="X24" s="3">
        <v>54.3</v>
      </c>
      <c r="Y24" s="3">
        <v>57.5</v>
      </c>
      <c r="Z24" s="3">
        <v>59.1</v>
      </c>
      <c r="AA24" s="3">
        <v>59.5</v>
      </c>
      <c r="AB24" s="3">
        <v>60.2</v>
      </c>
      <c r="AC24" s="3">
        <v>61.5</v>
      </c>
      <c r="AD24" s="3">
        <v>64.3</v>
      </c>
      <c r="AE24" s="3">
        <v>65.5</v>
      </c>
      <c r="AF24" s="3">
        <v>67</v>
      </c>
      <c r="AG24" s="73">
        <v>70</v>
      </c>
      <c r="AH24" s="2">
        <v>70.1</v>
      </c>
      <c r="AI24" s="2">
        <v>72.6</v>
      </c>
      <c r="AJ24" s="2">
        <v>75.6</v>
      </c>
      <c r="AK24" s="10">
        <v>79.3</v>
      </c>
      <c r="AL24" s="10">
        <v>86.7</v>
      </c>
      <c r="AM24" s="37"/>
      <c r="AN24" s="3"/>
      <c r="AO24" s="3"/>
      <c r="AP24" s="3"/>
      <c r="AQ24" s="3"/>
      <c r="AR24" s="3"/>
      <c r="AS24" s="3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2:55" ht="15.75">
      <c r="B25" s="45"/>
      <c r="C25" s="92"/>
      <c r="D25" s="44"/>
      <c r="E25" s="44"/>
      <c r="F25" s="44"/>
      <c r="G25" s="44"/>
      <c r="H25" s="44"/>
      <c r="I25" s="44"/>
      <c r="J25" s="44"/>
      <c r="K25" s="44"/>
      <c r="L25" s="44"/>
      <c r="M25" s="74"/>
      <c r="N25" s="44"/>
      <c r="O25" s="44"/>
      <c r="P25" s="44"/>
      <c r="Q25" s="44"/>
      <c r="R25" s="44"/>
      <c r="S25" s="44"/>
      <c r="T25" s="44"/>
      <c r="U25" s="44"/>
      <c r="V25" s="44"/>
      <c r="W25" s="74"/>
      <c r="X25" s="44"/>
      <c r="Y25" s="44"/>
      <c r="Z25" s="44"/>
      <c r="AA25" s="44"/>
      <c r="AB25" s="44"/>
      <c r="AC25" s="44"/>
      <c r="AD25" s="44"/>
      <c r="AE25" s="44"/>
      <c r="AG25" s="53"/>
      <c r="AH25" s="21"/>
      <c r="AI25" s="21"/>
      <c r="AJ25" s="21"/>
      <c r="AK25" s="21"/>
      <c r="AL25" s="21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38" ht="15.75">
      <c r="A26" s="63" t="s">
        <v>11</v>
      </c>
      <c r="B26" s="45"/>
      <c r="C26" s="92"/>
      <c r="D26" s="44"/>
      <c r="E26" s="44"/>
      <c r="F26" s="44"/>
      <c r="G26" s="44"/>
      <c r="H26" s="44"/>
      <c r="I26" s="44"/>
      <c r="J26" s="44"/>
      <c r="K26" s="44"/>
      <c r="L26" s="44"/>
      <c r="M26" s="53"/>
      <c r="W26" s="53"/>
      <c r="AD26" s="44"/>
      <c r="AE26" s="44"/>
      <c r="AG26" s="53"/>
      <c r="AH26" s="16"/>
      <c r="AI26" s="16"/>
      <c r="AJ26" s="16"/>
      <c r="AK26" s="16"/>
      <c r="AL26" s="16"/>
    </row>
    <row r="27" spans="1:38" ht="15.75">
      <c r="A27" s="62"/>
      <c r="B27" s="45"/>
      <c r="C27" s="92"/>
      <c r="D27" s="44"/>
      <c r="E27" s="44"/>
      <c r="F27" s="44"/>
      <c r="G27" s="44"/>
      <c r="H27" s="44"/>
      <c r="I27" s="44"/>
      <c r="J27" s="44"/>
      <c r="K27" s="44"/>
      <c r="L27" s="44"/>
      <c r="M27" s="53"/>
      <c r="W27" s="53"/>
      <c r="AD27" s="44"/>
      <c r="AE27" s="44"/>
      <c r="AG27" s="53"/>
      <c r="AH27" s="16"/>
      <c r="AI27" s="16"/>
      <c r="AJ27" s="16"/>
      <c r="AK27" s="16"/>
      <c r="AL27" s="16"/>
    </row>
    <row r="28" spans="1:39" ht="15.75">
      <c r="A28" s="14" t="s">
        <v>38</v>
      </c>
      <c r="B28" s="36" t="s">
        <v>45</v>
      </c>
      <c r="C28" s="93" t="s">
        <v>9</v>
      </c>
      <c r="D28" s="41">
        <v>32</v>
      </c>
      <c r="E28" s="41">
        <v>35</v>
      </c>
      <c r="F28" s="41">
        <v>42</v>
      </c>
      <c r="G28" s="41">
        <v>47</v>
      </c>
      <c r="H28" s="41">
        <v>50</v>
      </c>
      <c r="I28" s="41">
        <v>61</v>
      </c>
      <c r="J28" s="41">
        <v>67</v>
      </c>
      <c r="K28" s="41">
        <v>74</v>
      </c>
      <c r="L28" s="41">
        <v>80</v>
      </c>
      <c r="M28" s="72">
        <v>82</v>
      </c>
      <c r="N28" s="41">
        <v>83</v>
      </c>
      <c r="O28" s="41">
        <v>74</v>
      </c>
      <c r="P28" s="41">
        <v>61</v>
      </c>
      <c r="Q28" s="41">
        <v>57</v>
      </c>
      <c r="R28" s="41">
        <v>59</v>
      </c>
      <c r="S28" s="41">
        <v>63.9</v>
      </c>
      <c r="T28" s="41">
        <v>100.2</v>
      </c>
      <c r="U28" s="41">
        <v>118.5</v>
      </c>
      <c r="V28" s="41">
        <v>141.8</v>
      </c>
      <c r="W28" s="72">
        <v>164.3</v>
      </c>
      <c r="X28" s="41">
        <v>179.2</v>
      </c>
      <c r="Y28" s="41">
        <v>205.6</v>
      </c>
      <c r="Z28" s="41">
        <v>195.5</v>
      </c>
      <c r="AA28" s="41">
        <v>220.2</v>
      </c>
      <c r="AB28" s="41">
        <v>231.1</v>
      </c>
      <c r="AC28" s="41">
        <v>243.9</v>
      </c>
      <c r="AD28" s="41">
        <v>217</v>
      </c>
      <c r="AE28" s="41">
        <v>201.3</v>
      </c>
      <c r="AF28" s="41">
        <v>151.4</v>
      </c>
      <c r="AG28" s="72">
        <v>147.9</v>
      </c>
      <c r="AH28" s="41">
        <v>133.876</v>
      </c>
      <c r="AI28" s="41">
        <v>127.383104</v>
      </c>
      <c r="AJ28" s="41">
        <v>121.5</v>
      </c>
      <c r="AK28" s="4">
        <v>118.7</v>
      </c>
      <c r="AL28" s="4">
        <v>113.1</v>
      </c>
      <c r="AM28" s="42"/>
    </row>
    <row r="29" spans="1:39" ht="15.75">
      <c r="A29" s="40" t="s">
        <v>5</v>
      </c>
      <c r="B29" s="43" t="s">
        <v>12</v>
      </c>
      <c r="C29" s="93" t="s">
        <v>9</v>
      </c>
      <c r="D29" s="41">
        <v>46</v>
      </c>
      <c r="E29" s="41">
        <v>75</v>
      </c>
      <c r="F29" s="41">
        <v>107</v>
      </c>
      <c r="G29" s="41">
        <v>86</v>
      </c>
      <c r="H29" s="41">
        <v>92</v>
      </c>
      <c r="I29" s="41">
        <v>124</v>
      </c>
      <c r="J29" s="41">
        <v>117</v>
      </c>
      <c r="K29" s="41">
        <v>166</v>
      </c>
      <c r="L29" s="41">
        <v>177</v>
      </c>
      <c r="M29" s="72">
        <v>200</v>
      </c>
      <c r="N29" s="41">
        <v>181</v>
      </c>
      <c r="O29" s="41">
        <v>181</v>
      </c>
      <c r="P29" s="41">
        <v>130</v>
      </c>
      <c r="Q29" s="41">
        <v>104</v>
      </c>
      <c r="R29" s="41">
        <v>59</v>
      </c>
      <c r="S29" s="41">
        <v>62</v>
      </c>
      <c r="T29" s="41">
        <v>145</v>
      </c>
      <c r="U29" s="41">
        <v>87</v>
      </c>
      <c r="V29" s="41">
        <v>78</v>
      </c>
      <c r="W29" s="72">
        <v>72</v>
      </c>
      <c r="X29" s="41">
        <v>70</v>
      </c>
      <c r="Y29" s="41">
        <v>76</v>
      </c>
      <c r="Z29" s="41">
        <v>67</v>
      </c>
      <c r="AA29" s="41">
        <v>74</v>
      </c>
      <c r="AB29" s="41">
        <v>94</v>
      </c>
      <c r="AC29" s="41">
        <v>84</v>
      </c>
      <c r="AD29" s="41">
        <v>86</v>
      </c>
      <c r="AE29" s="41">
        <v>93</v>
      </c>
      <c r="AF29" s="41">
        <v>84</v>
      </c>
      <c r="AG29" s="72">
        <v>113</v>
      </c>
      <c r="AH29" s="41">
        <v>124.016</v>
      </c>
      <c r="AI29" s="41">
        <v>122.74</v>
      </c>
      <c r="AJ29" s="41">
        <v>130.2</v>
      </c>
      <c r="AK29" s="4">
        <v>171.5</v>
      </c>
      <c r="AL29" s="4">
        <v>183.4</v>
      </c>
      <c r="AM29" s="42"/>
    </row>
    <row r="30" spans="1:39" ht="15.75">
      <c r="A30" s="14" t="s">
        <v>13</v>
      </c>
      <c r="B30" s="43" t="s">
        <v>14</v>
      </c>
      <c r="C30" s="93" t="s">
        <v>9</v>
      </c>
      <c r="D30" s="41">
        <v>1</v>
      </c>
      <c r="E30" s="41">
        <v>1</v>
      </c>
      <c r="F30" s="41">
        <v>1</v>
      </c>
      <c r="G30" s="41">
        <v>1</v>
      </c>
      <c r="H30" s="41">
        <v>2</v>
      </c>
      <c r="I30" s="41">
        <v>1</v>
      </c>
      <c r="J30" s="41">
        <v>1</v>
      </c>
      <c r="K30" s="41">
        <v>1</v>
      </c>
      <c r="L30" s="41">
        <v>1</v>
      </c>
      <c r="M30" s="72">
        <v>1</v>
      </c>
      <c r="N30" s="41">
        <v>1</v>
      </c>
      <c r="O30" s="41">
        <v>1</v>
      </c>
      <c r="P30" s="41">
        <v>1</v>
      </c>
      <c r="Q30" s="41">
        <v>1</v>
      </c>
      <c r="R30" s="41">
        <v>1</v>
      </c>
      <c r="S30" s="41">
        <v>0.8</v>
      </c>
      <c r="T30" s="41">
        <v>0.6</v>
      </c>
      <c r="U30" s="41">
        <v>0.5</v>
      </c>
      <c r="V30" s="41">
        <v>0.4</v>
      </c>
      <c r="W30" s="72">
        <v>0.8</v>
      </c>
      <c r="X30" s="41">
        <v>1.4</v>
      </c>
      <c r="Y30" s="41">
        <v>1.2</v>
      </c>
      <c r="Z30" s="41">
        <v>0.4</v>
      </c>
      <c r="AA30" s="41">
        <v>0.5</v>
      </c>
      <c r="AB30" s="41">
        <v>0.3</v>
      </c>
      <c r="AC30" s="41">
        <v>0.7</v>
      </c>
      <c r="AD30" s="41">
        <v>0.8</v>
      </c>
      <c r="AE30" s="41">
        <v>1.1</v>
      </c>
      <c r="AF30" s="41">
        <v>1.6</v>
      </c>
      <c r="AG30" s="72">
        <v>0.5</v>
      </c>
      <c r="AH30" s="41">
        <v>10.961</v>
      </c>
      <c r="AI30" s="41">
        <v>7.894</v>
      </c>
      <c r="AJ30" s="41">
        <v>0.733</v>
      </c>
      <c r="AK30" s="4">
        <v>1.3</v>
      </c>
      <c r="AL30" s="4">
        <v>1.2</v>
      </c>
      <c r="AM30" s="42"/>
    </row>
    <row r="31" spans="2:39" ht="15.75">
      <c r="B31" s="45"/>
      <c r="C31" s="89"/>
      <c r="D31" s="41"/>
      <c r="E31" s="41"/>
      <c r="F31" s="41"/>
      <c r="G31" s="41"/>
      <c r="H31" s="41"/>
      <c r="I31" s="41"/>
      <c r="J31" s="41"/>
      <c r="K31" s="41"/>
      <c r="L31" s="41"/>
      <c r="M31" s="72"/>
      <c r="N31" s="41"/>
      <c r="O31" s="41"/>
      <c r="P31" s="41"/>
      <c r="Q31" s="41"/>
      <c r="R31" s="41"/>
      <c r="S31" s="41"/>
      <c r="T31" s="41"/>
      <c r="U31" s="41"/>
      <c r="V31" s="41"/>
      <c r="W31" s="72"/>
      <c r="X31" s="41"/>
      <c r="Y31" s="41"/>
      <c r="Z31" s="41"/>
      <c r="AA31" s="41"/>
      <c r="AB31" s="41"/>
      <c r="AC31" s="41"/>
      <c r="AD31" s="41"/>
      <c r="AE31" s="41"/>
      <c r="AF31" s="42"/>
      <c r="AG31" s="81"/>
      <c r="AH31" s="4"/>
      <c r="AI31" s="4"/>
      <c r="AJ31" s="4"/>
      <c r="AK31" s="4"/>
      <c r="AL31" s="4"/>
      <c r="AM31" s="42"/>
    </row>
    <row r="32" spans="1:39" ht="15.75">
      <c r="A32" s="63" t="s">
        <v>15</v>
      </c>
      <c r="B32" s="45"/>
      <c r="C32" s="89"/>
      <c r="D32" s="41"/>
      <c r="E32" s="41"/>
      <c r="F32" s="41"/>
      <c r="G32" s="41"/>
      <c r="H32" s="41"/>
      <c r="I32" s="41"/>
      <c r="J32" s="41"/>
      <c r="K32" s="41"/>
      <c r="L32" s="41"/>
      <c r="M32" s="72"/>
      <c r="N32" s="41"/>
      <c r="O32" s="41"/>
      <c r="P32" s="41"/>
      <c r="Q32" s="41"/>
      <c r="R32" s="41"/>
      <c r="S32" s="41"/>
      <c r="T32" s="41"/>
      <c r="U32" s="41"/>
      <c r="V32" s="42"/>
      <c r="W32" s="72"/>
      <c r="X32" s="42"/>
      <c r="Y32" s="42"/>
      <c r="Z32" s="42"/>
      <c r="AA32" s="42"/>
      <c r="AB32" s="42"/>
      <c r="AC32" s="42"/>
      <c r="AD32" s="41"/>
      <c r="AE32" s="41"/>
      <c r="AF32" s="42"/>
      <c r="AG32" s="81"/>
      <c r="AH32" s="4"/>
      <c r="AI32" s="4"/>
      <c r="AJ32" s="4"/>
      <c r="AK32" s="4"/>
      <c r="AL32" s="4"/>
      <c r="AM32" s="42"/>
    </row>
    <row r="33" spans="1:39" ht="15.75">
      <c r="A33" s="62"/>
      <c r="B33" s="45"/>
      <c r="C33" s="89"/>
      <c r="D33" s="41"/>
      <c r="E33" s="41"/>
      <c r="F33" s="41"/>
      <c r="G33" s="41"/>
      <c r="H33" s="41"/>
      <c r="I33" s="41"/>
      <c r="J33" s="41"/>
      <c r="K33" s="41"/>
      <c r="L33" s="41"/>
      <c r="M33" s="72"/>
      <c r="N33" s="41"/>
      <c r="O33" s="41"/>
      <c r="P33" s="41"/>
      <c r="Q33" s="41"/>
      <c r="R33" s="41"/>
      <c r="S33" s="41"/>
      <c r="T33" s="41"/>
      <c r="U33" s="41"/>
      <c r="V33" s="42"/>
      <c r="W33" s="72"/>
      <c r="X33" s="42"/>
      <c r="Y33" s="42"/>
      <c r="Z33" s="42"/>
      <c r="AA33" s="42"/>
      <c r="AB33" s="42"/>
      <c r="AC33" s="42"/>
      <c r="AD33" s="41"/>
      <c r="AE33" s="41"/>
      <c r="AF33" s="42"/>
      <c r="AG33" s="81"/>
      <c r="AH33" s="4"/>
      <c r="AI33" s="4"/>
      <c r="AJ33" s="4"/>
      <c r="AK33" s="4"/>
      <c r="AL33" s="4"/>
      <c r="AM33" s="42"/>
    </row>
    <row r="34" spans="1:39" ht="15.75">
      <c r="A34" s="14" t="s">
        <v>38</v>
      </c>
      <c r="B34" s="36" t="s">
        <v>46</v>
      </c>
      <c r="C34" s="93" t="s">
        <v>9</v>
      </c>
      <c r="D34" s="41">
        <v>0.2</v>
      </c>
      <c r="E34" s="41">
        <v>0.1</v>
      </c>
      <c r="F34" s="41">
        <v>0.1</v>
      </c>
      <c r="G34" s="41">
        <v>0.3</v>
      </c>
      <c r="H34" s="41">
        <v>0.3</v>
      </c>
      <c r="I34" s="41">
        <v>0.3</v>
      </c>
      <c r="J34" s="41">
        <v>0.4</v>
      </c>
      <c r="K34" s="41">
        <v>0.4</v>
      </c>
      <c r="L34" s="41">
        <v>0.5</v>
      </c>
      <c r="M34" s="72">
        <v>0.6</v>
      </c>
      <c r="N34" s="41">
        <v>0.6</v>
      </c>
      <c r="O34" s="41">
        <v>0.6</v>
      </c>
      <c r="P34" s="41">
        <v>0.7</v>
      </c>
      <c r="Q34" s="41">
        <v>0.8</v>
      </c>
      <c r="R34" s="41">
        <v>0.9</v>
      </c>
      <c r="S34" s="41">
        <v>1.2</v>
      </c>
      <c r="T34" s="41">
        <v>1.3</v>
      </c>
      <c r="U34" s="41">
        <v>1.2</v>
      </c>
      <c r="V34" s="41">
        <v>1.5</v>
      </c>
      <c r="W34" s="72">
        <v>1.4</v>
      </c>
      <c r="X34" s="41">
        <v>4.7</v>
      </c>
      <c r="Y34" s="41">
        <v>6.6</v>
      </c>
      <c r="Z34" s="41">
        <v>11.5</v>
      </c>
      <c r="AA34" s="41">
        <v>3.5</v>
      </c>
      <c r="AB34" s="41">
        <v>3</v>
      </c>
      <c r="AC34" s="41">
        <v>2.8</v>
      </c>
      <c r="AD34" s="41">
        <v>3.2</v>
      </c>
      <c r="AE34" s="41">
        <v>4.3</v>
      </c>
      <c r="AF34" s="41">
        <v>8.7</v>
      </c>
      <c r="AG34" s="72">
        <v>11.3</v>
      </c>
      <c r="AH34" s="41">
        <v>14.6889</v>
      </c>
      <c r="AI34" s="41">
        <v>20.756923</v>
      </c>
      <c r="AJ34" s="41">
        <v>23.085</v>
      </c>
      <c r="AK34" s="4">
        <v>22.7</v>
      </c>
      <c r="AL34" s="4">
        <v>18.1</v>
      </c>
      <c r="AM34" s="42"/>
    </row>
    <row r="35" spans="1:39" ht="15.75">
      <c r="A35" s="40" t="s">
        <v>5</v>
      </c>
      <c r="B35" s="43" t="s">
        <v>12</v>
      </c>
      <c r="C35" s="93" t="s">
        <v>9</v>
      </c>
      <c r="D35" s="41">
        <v>48</v>
      </c>
      <c r="E35" s="41">
        <v>62</v>
      </c>
      <c r="F35" s="41">
        <v>75</v>
      </c>
      <c r="G35" s="41">
        <v>74</v>
      </c>
      <c r="H35" s="41">
        <v>79</v>
      </c>
      <c r="I35" s="41">
        <v>95</v>
      </c>
      <c r="J35" s="41">
        <v>97</v>
      </c>
      <c r="K35" s="41">
        <v>99</v>
      </c>
      <c r="L35" s="41">
        <v>107</v>
      </c>
      <c r="M35" s="72">
        <v>119</v>
      </c>
      <c r="N35" s="41">
        <v>124</v>
      </c>
      <c r="O35" s="41">
        <v>134</v>
      </c>
      <c r="P35" s="41">
        <v>135</v>
      </c>
      <c r="Q35" s="41">
        <v>121</v>
      </c>
      <c r="R35" s="41">
        <v>120</v>
      </c>
      <c r="S35" s="41">
        <v>112</v>
      </c>
      <c r="T35" s="41">
        <v>113</v>
      </c>
      <c r="U35" s="41">
        <v>112</v>
      </c>
      <c r="V35" s="41">
        <v>103</v>
      </c>
      <c r="W35" s="72">
        <v>111</v>
      </c>
      <c r="X35" s="41">
        <v>109</v>
      </c>
      <c r="Y35" s="41">
        <v>111</v>
      </c>
      <c r="Z35" s="41">
        <v>127</v>
      </c>
      <c r="AA35" s="41">
        <v>146</v>
      </c>
      <c r="AB35" s="41">
        <v>195</v>
      </c>
      <c r="AC35" s="41">
        <v>320</v>
      </c>
      <c r="AD35" s="41">
        <v>448.1</v>
      </c>
      <c r="AE35" s="41">
        <v>582.3</v>
      </c>
      <c r="AF35" s="41">
        <f>463.444</f>
        <v>463.444</v>
      </c>
      <c r="AG35" s="72">
        <f>496.95</f>
        <v>496.95</v>
      </c>
      <c r="AH35" s="41">
        <v>543.4</v>
      </c>
      <c r="AI35" s="41">
        <v>413.462</v>
      </c>
      <c r="AJ35" s="41">
        <v>508</v>
      </c>
      <c r="AK35" s="4">
        <v>615.6</v>
      </c>
      <c r="AL35" s="4">
        <v>651.7</v>
      </c>
      <c r="AM35" s="42"/>
    </row>
    <row r="36" spans="1:39" ht="15.75">
      <c r="A36" s="14" t="s">
        <v>13</v>
      </c>
      <c r="B36" s="43" t="s">
        <v>14</v>
      </c>
      <c r="C36" s="93" t="s">
        <v>9</v>
      </c>
      <c r="D36" s="41">
        <v>8.4</v>
      </c>
      <c r="E36" s="41">
        <v>11.9</v>
      </c>
      <c r="F36" s="41">
        <v>8</v>
      </c>
      <c r="G36" s="41">
        <v>10.9</v>
      </c>
      <c r="H36" s="41">
        <v>8.7</v>
      </c>
      <c r="I36" s="41">
        <v>9.9</v>
      </c>
      <c r="J36" s="41">
        <v>7.2</v>
      </c>
      <c r="K36" s="41">
        <v>9</v>
      </c>
      <c r="L36" s="41">
        <v>7</v>
      </c>
      <c r="M36" s="72">
        <v>6.7</v>
      </c>
      <c r="N36" s="41">
        <v>6.6</v>
      </c>
      <c r="O36" s="41">
        <v>6.1</v>
      </c>
      <c r="P36" s="41">
        <v>6.7</v>
      </c>
      <c r="Q36" s="41">
        <v>5.7</v>
      </c>
      <c r="R36" s="41">
        <v>5.4</v>
      </c>
      <c r="S36" s="41">
        <v>5</v>
      </c>
      <c r="T36" s="41">
        <v>6</v>
      </c>
      <c r="U36" s="41">
        <v>3.8</v>
      </c>
      <c r="V36" s="41">
        <v>3.2</v>
      </c>
      <c r="W36" s="72">
        <v>2.9</v>
      </c>
      <c r="X36" s="41">
        <v>5.6</v>
      </c>
      <c r="Y36" s="41">
        <v>5.7</v>
      </c>
      <c r="Z36" s="41">
        <v>6.8</v>
      </c>
      <c r="AA36" s="41">
        <v>3.9</v>
      </c>
      <c r="AB36" s="41">
        <v>4.2</v>
      </c>
      <c r="AC36" s="41">
        <v>4.2</v>
      </c>
      <c r="AD36" s="41">
        <v>4.3</v>
      </c>
      <c r="AE36" s="41">
        <v>4.3</v>
      </c>
      <c r="AF36" s="41">
        <v>4.3</v>
      </c>
      <c r="AG36" s="72">
        <v>4.2</v>
      </c>
      <c r="AH36" s="41">
        <v>1.924</v>
      </c>
      <c r="AI36" s="41">
        <v>2.1</v>
      </c>
      <c r="AJ36" s="41">
        <v>2.1</v>
      </c>
      <c r="AK36" s="4">
        <v>1.5</v>
      </c>
      <c r="AL36" s="4">
        <v>3</v>
      </c>
      <c r="AM36" s="42"/>
    </row>
    <row r="37" spans="2:39" ht="15.75">
      <c r="B37" s="45"/>
      <c r="C37" s="89"/>
      <c r="D37" s="41"/>
      <c r="E37" s="41"/>
      <c r="F37" s="41"/>
      <c r="G37" s="41"/>
      <c r="H37" s="41"/>
      <c r="I37" s="41"/>
      <c r="J37" s="41"/>
      <c r="K37" s="41"/>
      <c r="L37" s="41"/>
      <c r="M37" s="72"/>
      <c r="N37" s="41"/>
      <c r="O37" s="41"/>
      <c r="P37" s="41"/>
      <c r="Q37" s="41"/>
      <c r="R37" s="41"/>
      <c r="S37" s="41"/>
      <c r="T37" s="41"/>
      <c r="U37" s="41"/>
      <c r="V37" s="42"/>
      <c r="W37" s="72"/>
      <c r="X37" s="42"/>
      <c r="Y37" s="42"/>
      <c r="Z37" s="42"/>
      <c r="AA37" s="42"/>
      <c r="AB37" s="42"/>
      <c r="AC37" s="42"/>
      <c r="AD37" s="41"/>
      <c r="AE37" s="41"/>
      <c r="AF37" s="42"/>
      <c r="AG37" s="81"/>
      <c r="AH37" s="42"/>
      <c r="AI37" s="42"/>
      <c r="AJ37" s="42"/>
      <c r="AK37" s="4"/>
      <c r="AL37" s="4"/>
      <c r="AM37" s="42"/>
    </row>
    <row r="38" spans="1:39" ht="15.75">
      <c r="A38" s="63" t="s">
        <v>16</v>
      </c>
      <c r="B38" s="17"/>
      <c r="C38" s="89"/>
      <c r="D38" s="41"/>
      <c r="E38" s="41"/>
      <c r="F38" s="41"/>
      <c r="G38" s="41"/>
      <c r="H38" s="41"/>
      <c r="I38" s="41"/>
      <c r="J38" s="41"/>
      <c r="K38" s="41"/>
      <c r="L38" s="41"/>
      <c r="M38" s="72"/>
      <c r="N38" s="41"/>
      <c r="O38" s="41"/>
      <c r="P38" s="41"/>
      <c r="Q38" s="41"/>
      <c r="R38" s="41"/>
      <c r="S38" s="41"/>
      <c r="T38" s="41"/>
      <c r="U38" s="41"/>
      <c r="V38" s="42"/>
      <c r="W38" s="72"/>
      <c r="X38" s="42"/>
      <c r="Y38" s="42"/>
      <c r="Z38" s="42"/>
      <c r="AA38" s="42"/>
      <c r="AB38" s="42"/>
      <c r="AC38" s="42"/>
      <c r="AD38" s="41"/>
      <c r="AE38" s="41"/>
      <c r="AF38" s="42"/>
      <c r="AG38" s="81"/>
      <c r="AH38" s="4"/>
      <c r="AI38" s="4"/>
      <c r="AJ38" s="4"/>
      <c r="AK38" s="4"/>
      <c r="AL38" s="4"/>
      <c r="AM38" s="42"/>
    </row>
    <row r="39" spans="1:39" ht="15.75">
      <c r="A39" s="62"/>
      <c r="B39" s="17"/>
      <c r="C39" s="89"/>
      <c r="D39" s="41"/>
      <c r="E39" s="41"/>
      <c r="F39" s="41"/>
      <c r="G39" s="41"/>
      <c r="H39" s="41"/>
      <c r="I39" s="41"/>
      <c r="J39" s="41"/>
      <c r="K39" s="41"/>
      <c r="L39" s="41"/>
      <c r="M39" s="72"/>
      <c r="N39" s="41"/>
      <c r="O39" s="41"/>
      <c r="P39" s="41"/>
      <c r="Q39" s="41"/>
      <c r="R39" s="41"/>
      <c r="S39" s="41"/>
      <c r="T39" s="41"/>
      <c r="U39" s="41"/>
      <c r="V39" s="42"/>
      <c r="W39" s="72"/>
      <c r="X39" s="42"/>
      <c r="Y39" s="42"/>
      <c r="Z39" s="42"/>
      <c r="AA39" s="42"/>
      <c r="AB39" s="42"/>
      <c r="AC39" s="42"/>
      <c r="AD39" s="41"/>
      <c r="AE39" s="41"/>
      <c r="AF39" s="42"/>
      <c r="AG39" s="81"/>
      <c r="AH39" s="4"/>
      <c r="AI39" s="4"/>
      <c r="AJ39" s="42"/>
      <c r="AK39" s="42"/>
      <c r="AL39" s="4"/>
      <c r="AM39" s="42"/>
    </row>
    <row r="40" spans="1:55" ht="16.5">
      <c r="A40" s="30" t="s">
        <v>55</v>
      </c>
      <c r="B40" s="31" t="s">
        <v>58</v>
      </c>
      <c r="C40" s="94">
        <v>9.7</v>
      </c>
      <c r="D40" s="7">
        <v>7.8</v>
      </c>
      <c r="E40" s="7">
        <v>8</v>
      </c>
      <c r="F40" s="7">
        <v>7.9</v>
      </c>
      <c r="G40" s="7">
        <v>7.5</v>
      </c>
      <c r="H40" s="7">
        <v>7.7</v>
      </c>
      <c r="I40" s="7">
        <v>7.4</v>
      </c>
      <c r="J40" s="7">
        <v>7.2</v>
      </c>
      <c r="K40" s="7">
        <v>7</v>
      </c>
      <c r="L40" s="7">
        <v>8</v>
      </c>
      <c r="M40" s="75">
        <v>7.9</v>
      </c>
      <c r="N40" s="7">
        <v>7.6</v>
      </c>
      <c r="O40" s="7">
        <v>7.5</v>
      </c>
      <c r="P40" s="7">
        <v>7.2</v>
      </c>
      <c r="Q40" s="7">
        <v>6.9</v>
      </c>
      <c r="R40" s="7">
        <v>6.8</v>
      </c>
      <c r="S40" s="7">
        <v>6.6</v>
      </c>
      <c r="T40" s="7">
        <v>6.3</v>
      </c>
      <c r="U40" s="7">
        <v>6.1</v>
      </c>
      <c r="V40" s="7">
        <v>5.7</v>
      </c>
      <c r="W40" s="75">
        <v>5.6</v>
      </c>
      <c r="X40" s="7">
        <v>5.5</v>
      </c>
      <c r="Y40" s="7">
        <v>5.3</v>
      </c>
      <c r="Z40" s="7">
        <v>5.39</v>
      </c>
      <c r="AA40" s="7">
        <v>4.9</v>
      </c>
      <c r="AB40" s="7">
        <v>4.8</v>
      </c>
      <c r="AC40" s="7">
        <v>4.7</v>
      </c>
      <c r="AD40" s="7">
        <v>4.55</v>
      </c>
      <c r="AE40" s="7">
        <v>4.49</v>
      </c>
      <c r="AF40" s="7">
        <v>4.19</v>
      </c>
      <c r="AG40" s="75">
        <v>4.14</v>
      </c>
      <c r="AH40" s="7">
        <v>4.3</v>
      </c>
      <c r="AI40" s="7">
        <v>4.23</v>
      </c>
      <c r="AJ40" s="7">
        <v>4</v>
      </c>
      <c r="AK40" s="8">
        <v>3.9</v>
      </c>
      <c r="AL40" s="8">
        <v>3.7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39" ht="15.75">
      <c r="A41" s="14" t="s">
        <v>56</v>
      </c>
      <c r="B41" s="43" t="s">
        <v>19</v>
      </c>
      <c r="C41" s="89">
        <v>4</v>
      </c>
      <c r="D41" s="41">
        <v>4</v>
      </c>
      <c r="E41" s="41">
        <v>4</v>
      </c>
      <c r="F41" s="41">
        <v>4</v>
      </c>
      <c r="G41" s="41">
        <v>4</v>
      </c>
      <c r="H41" s="41">
        <v>4.1</v>
      </c>
      <c r="I41" s="41">
        <v>4</v>
      </c>
      <c r="J41" s="41">
        <v>4</v>
      </c>
      <c r="K41" s="41">
        <v>4</v>
      </c>
      <c r="L41" s="41">
        <v>3.9</v>
      </c>
      <c r="M41" s="72">
        <v>3.8</v>
      </c>
      <c r="N41" s="41">
        <v>3.8</v>
      </c>
      <c r="O41" s="41">
        <v>3.7</v>
      </c>
      <c r="P41" s="41">
        <v>3.5</v>
      </c>
      <c r="Q41" s="41">
        <v>3.4</v>
      </c>
      <c r="R41" s="41">
        <v>3.4</v>
      </c>
      <c r="S41" s="41">
        <v>3.3</v>
      </c>
      <c r="T41" s="41">
        <v>3.2</v>
      </c>
      <c r="U41" s="41">
        <v>3.1</v>
      </c>
      <c r="V41" s="41">
        <v>2.9</v>
      </c>
      <c r="W41" s="72">
        <v>2.8</v>
      </c>
      <c r="X41" s="41">
        <v>2.7</v>
      </c>
      <c r="Y41" s="41">
        <v>2.6</v>
      </c>
      <c r="Z41" s="41">
        <v>2.543</v>
      </c>
      <c r="AA41" s="41">
        <v>2.524</v>
      </c>
      <c r="AB41" s="41">
        <v>2.505</v>
      </c>
      <c r="AC41" s="41">
        <v>2.482</v>
      </c>
      <c r="AD41" s="41">
        <v>2.423</v>
      </c>
      <c r="AE41" s="41">
        <v>2.32</v>
      </c>
      <c r="AF41" s="41">
        <v>2.136</v>
      </c>
      <c r="AG41" s="72">
        <v>2.056</v>
      </c>
      <c r="AH41" s="41">
        <v>2.1</v>
      </c>
      <c r="AI41" s="41">
        <v>1.979</v>
      </c>
      <c r="AJ41" s="41">
        <v>1.9</v>
      </c>
      <c r="AK41" s="4">
        <v>1.8</v>
      </c>
      <c r="AL41" s="4">
        <v>1.7</v>
      </c>
      <c r="AM41" s="42"/>
    </row>
    <row r="42" spans="1:39" ht="15.75">
      <c r="A42" s="14" t="s">
        <v>60</v>
      </c>
      <c r="B42" s="36" t="s">
        <v>20</v>
      </c>
      <c r="C42" s="89">
        <v>60</v>
      </c>
      <c r="D42" s="41">
        <v>60</v>
      </c>
      <c r="E42" s="41">
        <v>55</v>
      </c>
      <c r="F42" s="41">
        <v>54</v>
      </c>
      <c r="G42" s="41">
        <v>51</v>
      </c>
      <c r="H42" s="41">
        <v>46</v>
      </c>
      <c r="I42" s="41">
        <v>41</v>
      </c>
      <c r="J42" s="41">
        <v>36</v>
      </c>
      <c r="K42" s="41">
        <v>32</v>
      </c>
      <c r="L42" s="41">
        <v>27</v>
      </c>
      <c r="M42" s="72">
        <v>24</v>
      </c>
      <c r="N42" s="41">
        <v>23</v>
      </c>
      <c r="O42" s="41">
        <v>22</v>
      </c>
      <c r="P42" s="41">
        <v>21</v>
      </c>
      <c r="Q42" s="41">
        <v>20</v>
      </c>
      <c r="R42" s="41">
        <v>18</v>
      </c>
      <c r="S42" s="41">
        <v>17</v>
      </c>
      <c r="T42" s="41">
        <v>15</v>
      </c>
      <c r="U42" s="41">
        <v>14</v>
      </c>
      <c r="V42" s="41">
        <v>14</v>
      </c>
      <c r="W42" s="72">
        <v>13</v>
      </c>
      <c r="X42" s="41">
        <v>12</v>
      </c>
      <c r="Y42" s="41">
        <v>12</v>
      </c>
      <c r="Z42" s="41">
        <v>11</v>
      </c>
      <c r="AA42" s="41">
        <v>12</v>
      </c>
      <c r="AB42" s="41">
        <v>15</v>
      </c>
      <c r="AC42" s="41">
        <v>18</v>
      </c>
      <c r="AD42" s="41">
        <v>18</v>
      </c>
      <c r="AE42" s="41">
        <v>18</v>
      </c>
      <c r="AF42" s="41">
        <v>19</v>
      </c>
      <c r="AG42" s="72">
        <v>19</v>
      </c>
      <c r="AH42" s="4">
        <v>32</v>
      </c>
      <c r="AI42" s="4">
        <v>32</v>
      </c>
      <c r="AJ42" s="4">
        <v>21.392677083874748</v>
      </c>
      <c r="AK42" s="4">
        <v>23.071250911675047</v>
      </c>
      <c r="AL42" s="4">
        <v>23.201946161078602</v>
      </c>
      <c r="AM42" s="42"/>
    </row>
    <row r="43" spans="2:39" ht="15.75">
      <c r="B43" s="17"/>
      <c r="C43" s="92"/>
      <c r="D43" s="44"/>
      <c r="E43" s="44"/>
      <c r="F43" s="44"/>
      <c r="G43" s="44"/>
      <c r="H43" s="44"/>
      <c r="I43" s="44"/>
      <c r="J43" s="44"/>
      <c r="K43" s="44"/>
      <c r="L43" s="44"/>
      <c r="M43" s="74"/>
      <c r="N43" s="44"/>
      <c r="O43" s="44"/>
      <c r="P43" s="44"/>
      <c r="Q43" s="44"/>
      <c r="R43" s="44"/>
      <c r="S43" s="44"/>
      <c r="T43" s="44"/>
      <c r="U43" s="44"/>
      <c r="W43" s="78"/>
      <c r="X43" s="24"/>
      <c r="Y43" s="24"/>
      <c r="Z43" s="24"/>
      <c r="AA43" s="24"/>
      <c r="AB43" s="24"/>
      <c r="AC43" s="24"/>
      <c r="AD43" s="5"/>
      <c r="AE43" s="5"/>
      <c r="AF43" s="24"/>
      <c r="AG43" s="79"/>
      <c r="AH43" s="6"/>
      <c r="AI43" s="6"/>
      <c r="AJ43" s="6"/>
      <c r="AK43" s="4"/>
      <c r="AL43" s="4"/>
      <c r="AM43" s="42"/>
    </row>
    <row r="44" spans="1:39" ht="15.75">
      <c r="A44" s="63" t="s">
        <v>21</v>
      </c>
      <c r="B44" s="17"/>
      <c r="C44" s="95"/>
      <c r="M44" s="53"/>
      <c r="W44" s="79"/>
      <c r="X44" s="24"/>
      <c r="Y44" s="24"/>
      <c r="Z44" s="24"/>
      <c r="AA44" s="24"/>
      <c r="AB44" s="24"/>
      <c r="AC44" s="24"/>
      <c r="AD44" s="5"/>
      <c r="AE44" s="5"/>
      <c r="AF44" s="24"/>
      <c r="AG44" s="79"/>
      <c r="AH44" s="6"/>
      <c r="AI44" s="6"/>
      <c r="AJ44" s="6"/>
      <c r="AK44" s="4"/>
      <c r="AL44" s="4"/>
      <c r="AM44" s="42"/>
    </row>
    <row r="45" spans="1:39" ht="15.75">
      <c r="A45" s="62"/>
      <c r="B45" s="17"/>
      <c r="C45" s="95"/>
      <c r="M45" s="53"/>
      <c r="W45" s="79"/>
      <c r="X45" s="24"/>
      <c r="Y45" s="24"/>
      <c r="Z45" s="24"/>
      <c r="AA45" s="24"/>
      <c r="AB45" s="24"/>
      <c r="AC45" s="24"/>
      <c r="AD45" s="24"/>
      <c r="AE45" s="24"/>
      <c r="AF45" s="24"/>
      <c r="AG45" s="79"/>
      <c r="AH45" s="24"/>
      <c r="AI45" s="24"/>
      <c r="AJ45" s="24"/>
      <c r="AK45" s="4"/>
      <c r="AL45" s="4"/>
      <c r="AM45" s="42"/>
    </row>
    <row r="46" spans="1:55" ht="16.5">
      <c r="A46" s="30" t="s">
        <v>40</v>
      </c>
      <c r="B46" s="31" t="s">
        <v>22</v>
      </c>
      <c r="C46" s="96">
        <v>11.5</v>
      </c>
      <c r="D46" s="51">
        <v>12.2</v>
      </c>
      <c r="E46" s="51">
        <v>12.9</v>
      </c>
      <c r="F46" s="51">
        <v>13.5</v>
      </c>
      <c r="G46" s="51">
        <v>14.5</v>
      </c>
      <c r="H46" s="51">
        <v>15.5</v>
      </c>
      <c r="I46" s="51">
        <v>16.4</v>
      </c>
      <c r="J46" s="51">
        <v>17.2</v>
      </c>
      <c r="K46" s="51">
        <v>18</v>
      </c>
      <c r="L46" s="51">
        <v>19.2</v>
      </c>
      <c r="M46" s="76">
        <v>21</v>
      </c>
      <c r="N46" s="51">
        <v>23</v>
      </c>
      <c r="O46" s="51">
        <v>25.3</v>
      </c>
      <c r="P46" s="51">
        <v>28.7</v>
      </c>
      <c r="Q46" s="51">
        <v>30.7</v>
      </c>
      <c r="R46" s="51">
        <v>32.2</v>
      </c>
      <c r="S46" s="51">
        <v>33.7</v>
      </c>
      <c r="T46" s="51">
        <v>35.4</v>
      </c>
      <c r="U46" s="51">
        <v>37.8</v>
      </c>
      <c r="V46" s="28">
        <v>40.9</v>
      </c>
      <c r="W46" s="80">
        <v>43.8</v>
      </c>
      <c r="X46" s="52">
        <v>47.4</v>
      </c>
      <c r="Y46" s="52">
        <v>48.4</v>
      </c>
      <c r="Z46" s="52">
        <v>49</v>
      </c>
      <c r="AA46" s="52">
        <v>47.7</v>
      </c>
      <c r="AB46" s="52">
        <v>48.7</v>
      </c>
      <c r="AC46" s="52">
        <v>50.4</v>
      </c>
      <c r="AD46" s="52">
        <v>52.2</v>
      </c>
      <c r="AE46" s="52">
        <v>57.3</v>
      </c>
      <c r="AF46" s="52">
        <v>72.1</v>
      </c>
      <c r="AG46" s="80">
        <v>77.5</v>
      </c>
      <c r="AH46" s="27">
        <v>82.9</v>
      </c>
      <c r="AI46" s="27">
        <v>88.2</v>
      </c>
      <c r="AJ46" s="8">
        <v>86.8</v>
      </c>
      <c r="AK46" s="8">
        <v>86.3</v>
      </c>
      <c r="AL46" s="8">
        <v>88.9</v>
      </c>
      <c r="AM46" s="49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39" ht="15.75">
      <c r="A47" s="14" t="s">
        <v>18</v>
      </c>
      <c r="B47" s="36" t="s">
        <v>22</v>
      </c>
      <c r="C47" s="97">
        <v>10.4</v>
      </c>
      <c r="D47" s="48">
        <v>11</v>
      </c>
      <c r="E47" s="48">
        <v>11.8</v>
      </c>
      <c r="F47" s="48">
        <v>12.3</v>
      </c>
      <c r="G47" s="48">
        <v>13.3</v>
      </c>
      <c r="H47" s="48">
        <v>14.3</v>
      </c>
      <c r="I47" s="48">
        <v>15.1</v>
      </c>
      <c r="J47" s="48">
        <v>15.9</v>
      </c>
      <c r="K47" s="48">
        <v>16.6</v>
      </c>
      <c r="L47" s="48">
        <v>17.7</v>
      </c>
      <c r="M47" s="77">
        <v>19.4</v>
      </c>
      <c r="N47" s="48">
        <v>21.2</v>
      </c>
      <c r="O47" s="48">
        <v>23.5</v>
      </c>
      <c r="P47" s="48">
        <v>26.8</v>
      </c>
      <c r="Q47" s="48">
        <v>28.8</v>
      </c>
      <c r="R47" s="48">
        <v>30.3</v>
      </c>
      <c r="S47" s="48">
        <v>31.8</v>
      </c>
      <c r="T47" s="48">
        <v>33.6</v>
      </c>
      <c r="U47" s="48">
        <v>35.9</v>
      </c>
      <c r="V47" s="50">
        <v>38.3</v>
      </c>
      <c r="W47" s="78">
        <v>41.6</v>
      </c>
      <c r="X47" s="5">
        <v>45.2</v>
      </c>
      <c r="Y47" s="5">
        <v>45.8</v>
      </c>
      <c r="Z47" s="5">
        <v>46.2</v>
      </c>
      <c r="AA47" s="5">
        <v>44.5</v>
      </c>
      <c r="AB47" s="5">
        <v>45.8</v>
      </c>
      <c r="AC47" s="5">
        <v>47.2</v>
      </c>
      <c r="AD47" s="5">
        <v>48.7</v>
      </c>
      <c r="AE47" s="5">
        <v>53.2</v>
      </c>
      <c r="AF47" s="5">
        <v>68.3</v>
      </c>
      <c r="AG47" s="78">
        <v>72.9</v>
      </c>
      <c r="AH47" s="6">
        <v>77.8</v>
      </c>
      <c r="AI47" s="6">
        <v>82.8</v>
      </c>
      <c r="AJ47" s="4">
        <v>81.1</v>
      </c>
      <c r="AK47" s="4">
        <v>80</v>
      </c>
      <c r="AL47" s="4">
        <v>82</v>
      </c>
      <c r="AM47" s="42"/>
    </row>
    <row r="48" spans="1:39" ht="15.75">
      <c r="A48" s="14" t="s">
        <v>23</v>
      </c>
      <c r="B48" s="36" t="s">
        <v>22</v>
      </c>
      <c r="C48" s="97">
        <v>0.7</v>
      </c>
      <c r="D48" s="48">
        <v>0.7</v>
      </c>
      <c r="E48" s="48">
        <v>0.7</v>
      </c>
      <c r="F48" s="48">
        <v>0.7</v>
      </c>
      <c r="G48" s="48">
        <v>0.7</v>
      </c>
      <c r="H48" s="48">
        <v>0.7</v>
      </c>
      <c r="I48" s="48">
        <v>0.7</v>
      </c>
      <c r="J48" s="48">
        <v>0.7</v>
      </c>
      <c r="K48" s="48">
        <v>0.7</v>
      </c>
      <c r="L48" s="48">
        <v>0.7</v>
      </c>
      <c r="M48" s="77">
        <v>0.7</v>
      </c>
      <c r="N48" s="48">
        <v>0.7</v>
      </c>
      <c r="O48" s="48">
        <v>0.7</v>
      </c>
      <c r="P48" s="48">
        <v>0.7</v>
      </c>
      <c r="Q48" s="48">
        <v>0.7</v>
      </c>
      <c r="R48" s="48">
        <v>0.7</v>
      </c>
      <c r="S48" s="48">
        <v>0.7</v>
      </c>
      <c r="T48" s="48">
        <v>0.6</v>
      </c>
      <c r="U48" s="48">
        <v>0.6</v>
      </c>
      <c r="V48" s="50">
        <v>0.7</v>
      </c>
      <c r="W48" s="78">
        <v>0.7</v>
      </c>
      <c r="X48" s="5">
        <v>0.7</v>
      </c>
      <c r="Y48" s="5">
        <v>0.6</v>
      </c>
      <c r="Z48" s="5">
        <v>0.7</v>
      </c>
      <c r="AA48" s="5">
        <v>0.9</v>
      </c>
      <c r="AB48" s="5">
        <v>1</v>
      </c>
      <c r="AC48" s="5">
        <v>1</v>
      </c>
      <c r="AD48" s="5">
        <v>1.2</v>
      </c>
      <c r="AE48" s="5">
        <v>1.6</v>
      </c>
      <c r="AF48" s="5">
        <v>1.8</v>
      </c>
      <c r="AG48" s="78">
        <v>1.8</v>
      </c>
      <c r="AH48" s="6">
        <v>2.1</v>
      </c>
      <c r="AI48" s="6">
        <v>2.2</v>
      </c>
      <c r="AJ48" s="4">
        <v>2.5</v>
      </c>
      <c r="AK48" s="4">
        <v>2.9</v>
      </c>
      <c r="AL48" s="4">
        <v>3.2</v>
      </c>
      <c r="AM48" s="42"/>
    </row>
    <row r="49" spans="1:39" ht="15.75">
      <c r="A49" s="14" t="s">
        <v>24</v>
      </c>
      <c r="B49" s="36" t="s">
        <v>22</v>
      </c>
      <c r="C49" s="97">
        <v>0.4</v>
      </c>
      <c r="D49" s="48">
        <v>0.4</v>
      </c>
      <c r="E49" s="48">
        <v>0.4</v>
      </c>
      <c r="F49" s="48">
        <v>0.5</v>
      </c>
      <c r="G49" s="48">
        <v>0.5</v>
      </c>
      <c r="H49" s="48">
        <v>0.6</v>
      </c>
      <c r="I49" s="48">
        <v>0.6</v>
      </c>
      <c r="J49" s="48">
        <v>0.7</v>
      </c>
      <c r="K49" s="48">
        <v>0.8</v>
      </c>
      <c r="L49" s="48">
        <v>0.8</v>
      </c>
      <c r="M49" s="77">
        <v>0.9</v>
      </c>
      <c r="N49" s="48">
        <v>1</v>
      </c>
      <c r="O49" s="48">
        <v>1.1</v>
      </c>
      <c r="P49" s="48">
        <v>1.2</v>
      </c>
      <c r="Q49" s="48">
        <v>1.2</v>
      </c>
      <c r="R49" s="48">
        <v>1.2</v>
      </c>
      <c r="S49" s="48">
        <v>1.2</v>
      </c>
      <c r="T49" s="48">
        <v>1.3</v>
      </c>
      <c r="U49" s="48">
        <v>1.4</v>
      </c>
      <c r="V49" s="50">
        <v>1.4</v>
      </c>
      <c r="W49" s="78">
        <v>1.5</v>
      </c>
      <c r="X49" s="5">
        <v>1.8</v>
      </c>
      <c r="Y49" s="5">
        <v>2</v>
      </c>
      <c r="Z49" s="5">
        <v>2.1</v>
      </c>
      <c r="AA49" s="5">
        <v>2.3</v>
      </c>
      <c r="AB49" s="5">
        <v>2.5</v>
      </c>
      <c r="AC49" s="5">
        <v>2.217</v>
      </c>
      <c r="AD49" s="5">
        <v>2.2</v>
      </c>
      <c r="AE49" s="5">
        <v>2.4</v>
      </c>
      <c r="AF49" s="5">
        <v>2.7</v>
      </c>
      <c r="AG49" s="78">
        <v>2.7</v>
      </c>
      <c r="AH49" s="6">
        <v>3</v>
      </c>
      <c r="AI49" s="6">
        <v>3.1</v>
      </c>
      <c r="AJ49" s="4">
        <v>3.2</v>
      </c>
      <c r="AK49" s="4">
        <v>3.2</v>
      </c>
      <c r="AL49" s="4">
        <v>3.7</v>
      </c>
      <c r="AM49" s="42"/>
    </row>
    <row r="50" spans="1:38" ht="15.75">
      <c r="A50" s="67"/>
      <c r="B50" s="68"/>
      <c r="C50" s="98"/>
      <c r="D50" s="67"/>
      <c r="E50" s="67"/>
      <c r="F50" s="67"/>
      <c r="G50" s="67"/>
      <c r="H50" s="67"/>
      <c r="I50" s="67"/>
      <c r="J50" s="67"/>
      <c r="K50" s="67"/>
      <c r="L50" s="67"/>
      <c r="M50" s="59"/>
      <c r="N50" s="67"/>
      <c r="O50" s="67"/>
      <c r="P50" s="67"/>
      <c r="Q50" s="67"/>
      <c r="R50" s="67"/>
      <c r="S50" s="67"/>
      <c r="T50" s="67"/>
      <c r="U50" s="67"/>
      <c r="V50" s="67"/>
      <c r="W50" s="59"/>
      <c r="X50" s="67"/>
      <c r="Y50" s="67"/>
      <c r="Z50" s="67"/>
      <c r="AA50" s="67"/>
      <c r="AB50" s="67"/>
      <c r="AC50" s="67"/>
      <c r="AD50" s="67"/>
      <c r="AE50" s="67"/>
      <c r="AF50" s="67"/>
      <c r="AG50" s="59"/>
      <c r="AH50" s="67"/>
      <c r="AI50" s="67"/>
      <c r="AJ50" s="67"/>
      <c r="AK50" s="67"/>
      <c r="AL50" s="67"/>
    </row>
    <row r="51" spans="1:38" ht="15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</row>
    <row r="52" spans="1:38" ht="15.75">
      <c r="A52" s="11" t="s">
        <v>32</v>
      </c>
      <c r="AD52" s="47"/>
      <c r="AE52" s="47"/>
      <c r="AH52" s="16"/>
      <c r="AI52" s="16"/>
      <c r="AJ52" s="16"/>
      <c r="AK52" s="16"/>
      <c r="AL52" s="16"/>
    </row>
    <row r="53" spans="1:38" ht="15.75">
      <c r="A53" s="11" t="s">
        <v>31</v>
      </c>
      <c r="AD53" s="47"/>
      <c r="AE53" s="47"/>
      <c r="AH53" s="16"/>
      <c r="AI53" s="16"/>
      <c r="AJ53" s="16"/>
      <c r="AK53" s="16"/>
      <c r="AL53" s="16"/>
    </row>
    <row r="54" spans="30:38" ht="15.75">
      <c r="AD54" s="47"/>
      <c r="AE54" s="47"/>
      <c r="AH54" s="16"/>
      <c r="AI54" s="16"/>
      <c r="AJ54" s="16"/>
      <c r="AK54" s="16"/>
      <c r="AL54" s="16"/>
    </row>
    <row r="55" spans="1:38" ht="15.75">
      <c r="A55" s="14" t="s">
        <v>25</v>
      </c>
      <c r="AD55" s="47"/>
      <c r="AE55" s="47"/>
      <c r="AH55" s="16"/>
      <c r="AI55" s="16"/>
      <c r="AJ55" s="16"/>
      <c r="AK55" s="16"/>
      <c r="AL55" s="16"/>
    </row>
    <row r="56" spans="1:38" ht="15.75">
      <c r="A56" s="14" t="s">
        <v>49</v>
      </c>
      <c r="AD56" s="47"/>
      <c r="AE56" s="47"/>
      <c r="AH56" s="16"/>
      <c r="AI56" s="16"/>
      <c r="AJ56" s="16"/>
      <c r="AK56" s="16"/>
      <c r="AL56" s="16"/>
    </row>
    <row r="57" spans="1:38" ht="15.75">
      <c r="A57" s="14" t="s">
        <v>52</v>
      </c>
      <c r="AD57" s="47"/>
      <c r="AE57" s="47"/>
      <c r="AH57" s="16"/>
      <c r="AI57" s="16"/>
      <c r="AJ57" s="16"/>
      <c r="AK57" s="16"/>
      <c r="AL57" s="16"/>
    </row>
    <row r="58" spans="1:38" ht="15.75">
      <c r="A58" s="14" t="s">
        <v>54</v>
      </c>
      <c r="AD58" s="47"/>
      <c r="AE58" s="47"/>
      <c r="AH58" s="16"/>
      <c r="AI58" s="16"/>
      <c r="AJ58" s="16"/>
      <c r="AK58" s="16"/>
      <c r="AL58" s="16"/>
    </row>
    <row r="59" spans="1:38" ht="15.75">
      <c r="A59" s="14" t="s">
        <v>57</v>
      </c>
      <c r="AD59" s="47"/>
      <c r="AE59" s="47"/>
      <c r="AH59" s="16"/>
      <c r="AI59" s="16"/>
      <c r="AJ59" s="16"/>
      <c r="AK59" s="16"/>
      <c r="AL59" s="16"/>
    </row>
    <row r="60" spans="1:38" ht="15.75">
      <c r="A60" s="14" t="s">
        <v>27</v>
      </c>
      <c r="AD60" s="47"/>
      <c r="AE60" s="47"/>
      <c r="AH60" s="16"/>
      <c r="AI60" s="16"/>
      <c r="AJ60" s="16"/>
      <c r="AK60" s="16"/>
      <c r="AL60" s="16"/>
    </row>
    <row r="61" spans="1:38" ht="15.75">
      <c r="A61" s="14" t="s">
        <v>59</v>
      </c>
      <c r="AH61" s="16"/>
      <c r="AI61" s="16"/>
      <c r="AJ61" s="16"/>
      <c r="AK61" s="16"/>
      <c r="AL61" s="16"/>
    </row>
    <row r="62" spans="1:38" ht="15.75">
      <c r="A62" s="14" t="s">
        <v>61</v>
      </c>
      <c r="AH62" s="16"/>
      <c r="AI62" s="16"/>
      <c r="AJ62" s="16"/>
      <c r="AK62" s="16"/>
      <c r="AL62" s="16"/>
    </row>
    <row r="63" spans="34:38" ht="15.75">
      <c r="AH63" s="16"/>
      <c r="AI63" s="16"/>
      <c r="AJ63" s="16"/>
      <c r="AK63" s="16"/>
      <c r="AL63" s="16"/>
    </row>
    <row r="64" spans="1:38" ht="15.75">
      <c r="A64" s="14" t="s">
        <v>42</v>
      </c>
      <c r="AH64" s="16"/>
      <c r="AI64" s="16"/>
      <c r="AJ64" s="16"/>
      <c r="AK64" s="16"/>
      <c r="AL64" s="16"/>
    </row>
    <row r="65" spans="1:38" ht="15.75">
      <c r="A65" s="14" t="s">
        <v>43</v>
      </c>
      <c r="AH65" s="16"/>
      <c r="AI65" s="16"/>
      <c r="AJ65" s="16"/>
      <c r="AK65" s="16"/>
      <c r="AL65" s="16"/>
    </row>
    <row r="66" spans="1:38" ht="15.75">
      <c r="A66" s="11" t="s">
        <v>44</v>
      </c>
      <c r="AH66" s="16"/>
      <c r="AI66" s="16"/>
      <c r="AJ66" s="16"/>
      <c r="AK66" s="16"/>
      <c r="AL66" s="16"/>
    </row>
    <row r="67" spans="34:38" ht="15.75">
      <c r="AH67" s="16"/>
      <c r="AI67" s="16"/>
      <c r="AJ67" s="16"/>
      <c r="AK67" s="16"/>
      <c r="AL67" s="16"/>
    </row>
    <row r="68" spans="2:56" ht="15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4"/>
      <c r="AI68" s="54"/>
      <c r="AJ68" s="54"/>
      <c r="AK68" s="54"/>
      <c r="AL68" s="54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</row>
    <row r="69" spans="2:56" ht="15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4"/>
      <c r="AI69" s="54"/>
      <c r="AJ69" s="54"/>
      <c r="AK69" s="54"/>
      <c r="AL69" s="54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</row>
    <row r="70" spans="2:56" ht="15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4"/>
      <c r="AI70" s="54"/>
      <c r="AJ70" s="54"/>
      <c r="AK70" s="54"/>
      <c r="AL70" s="54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</row>
    <row r="71" spans="2:56" ht="15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4"/>
      <c r="AI71" s="54"/>
      <c r="AJ71" s="54"/>
      <c r="AK71" s="54"/>
      <c r="AL71" s="54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</row>
    <row r="72" spans="1:56" ht="15.75">
      <c r="A72" s="6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4"/>
      <c r="AI72" s="54"/>
      <c r="AJ72" s="54"/>
      <c r="AK72" s="54"/>
      <c r="AL72" s="54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</row>
    <row r="73" spans="1:56" ht="15.75">
      <c r="A73" s="6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4"/>
      <c r="AI73" s="54"/>
      <c r="AJ73" s="54"/>
      <c r="AK73" s="54"/>
      <c r="AL73" s="54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</row>
    <row r="74" spans="1:56" ht="15.75">
      <c r="A74" s="6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4"/>
      <c r="AI74" s="54"/>
      <c r="AJ74" s="54"/>
      <c r="AK74" s="54"/>
      <c r="AL74" s="54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</row>
    <row r="75" spans="1:56" ht="15.75">
      <c r="A75" s="6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4"/>
      <c r="AI75" s="54"/>
      <c r="AJ75" s="54"/>
      <c r="AK75" s="54"/>
      <c r="AL75" s="54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</row>
    <row r="76" spans="1:56" ht="15.75">
      <c r="A76" s="6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4"/>
      <c r="AI76" s="54"/>
      <c r="AJ76" s="54"/>
      <c r="AK76" s="54"/>
      <c r="AL76" s="54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</row>
    <row r="77" spans="1:56" ht="15.75">
      <c r="A77" s="6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4"/>
      <c r="AJ77" s="54"/>
      <c r="AK77" s="54"/>
      <c r="AL77" s="54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</row>
    <row r="78" spans="1:56" ht="15.75">
      <c r="A78" s="6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</row>
    <row r="79" spans="1:56" ht="15.75">
      <c r="A79" s="6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</row>
    <row r="80" spans="1:56" ht="15.75">
      <c r="A80" s="6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</row>
    <row r="81" spans="2:56" ht="15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2:56" ht="15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</row>
  </sheetData>
  <mergeCells count="17">
    <mergeCell ref="A7:A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K7:AK8"/>
    <mergeCell ref="AL7:AL8"/>
    <mergeCell ref="AG7:AG8"/>
    <mergeCell ref="AH7:AH8"/>
    <mergeCell ref="AI7:AI8"/>
    <mergeCell ref="AJ7:A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Products -- Production, Consumption, and Expenditures</dc:title>
  <dc:subject>Manufactures</dc:subject>
  <dc:creator>U.S. Department of Agriculture, Economic Research Service</dc:creator>
  <cp:keywords/>
  <dc:description/>
  <cp:lastModifiedBy>clark016</cp:lastModifiedBy>
  <dcterms:created xsi:type="dcterms:W3CDTF">2005-03-08T19:47:17Z</dcterms:created>
  <dcterms:modified xsi:type="dcterms:W3CDTF">2006-11-08T12:50:37Z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