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12120" windowHeight="9120" activeTab="0"/>
  </bookViews>
  <sheets>
    <sheet name="2002" sheetId="1" r:id="rId1"/>
    <sheet name="2001" sheetId="2" r:id="rId2"/>
    <sheet name="2000 " sheetId="3" r:id="rId3"/>
  </sheets>
  <definedNames>
    <definedName name="_xlnm.Print_Area" localSheetId="2">'2000 '!$2:$30</definedName>
    <definedName name="_xlnm.Print_Area" localSheetId="1">'2001'!$2:$31</definedName>
    <definedName name="_xlnm.Print_Area" localSheetId="0">'2002'!$2:$33</definedName>
    <definedName name="_xlnm.Print_Titles" localSheetId="2">'2000 '!$B:$B,'2000 '!$1:$3</definedName>
    <definedName name="_xlnm.Print_Titles" localSheetId="1">'2001'!$B:$B,'2001'!$1:$3</definedName>
    <definedName name="_xlnm.Print_Titles" localSheetId="0">'2002'!$B:$B,'2002'!$1:$3</definedName>
  </definedNames>
  <calcPr fullCalcOnLoad="1"/>
</workbook>
</file>

<file path=xl/sharedStrings.xml><?xml version="1.0" encoding="utf-8"?>
<sst xmlns="http://schemas.openxmlformats.org/spreadsheetml/2006/main" count="555" uniqueCount="67">
  <si>
    <t>Number of Drive Wheels</t>
  </si>
  <si>
    <t>Number of Tires on Axle</t>
  </si>
  <si>
    <t>OE Tire Size</t>
  </si>
  <si>
    <t>OE Tire Make</t>
  </si>
  <si>
    <t>OE Tire Model</t>
  </si>
  <si>
    <t>Model Year</t>
  </si>
  <si>
    <t>Vehicle Make</t>
  </si>
  <si>
    <t>Vehicle Model</t>
  </si>
  <si>
    <t>Front Axle and Original-Equipment Tires</t>
  </si>
  <si>
    <t>Rear Axle and Original-Equipment Tires</t>
  </si>
  <si>
    <t>Gross Vehicle Weight Rating (GVWR)</t>
  </si>
  <si>
    <t>Gross Axle Weight Rating (GAWR)</t>
  </si>
  <si>
    <t>Number of Vehicles Produced in this Vehicle-Tire Group</t>
  </si>
  <si>
    <t>Vehicle Description and Production</t>
  </si>
  <si>
    <t>One Row for Each
Vehicle-Tire Group</t>
  </si>
  <si>
    <t>Brief Description of
Vehicle-Tire Group,
Used as Row Label</t>
  </si>
  <si>
    <t>Vehicle Manufacturer's Recommended Cold Tire Inflation Pressure for Maximum Loaded Vehicle Weight</t>
  </si>
  <si>
    <t>Vehicle Normal Load per Axle</t>
  </si>
  <si>
    <t>OE Tire Maximum Load Rating</t>
  </si>
  <si>
    <t>Tire Pressure Required to Support Curb Weight</t>
  </si>
  <si>
    <t>Tire Pressure Required to Support GAWR</t>
  </si>
  <si>
    <t>Vehicle Curb Weight per Axle</t>
  </si>
  <si>
    <t>Tire Pressure Required to Support Vehicle Normal Load</t>
  </si>
  <si>
    <t>Whether OE Tire Subject to Recall Action or Investigation and/or Program or Campaign for Free Replacement, Credit, and/or Prorated Amount</t>
  </si>
  <si>
    <t>Goodyear</t>
  </si>
  <si>
    <t xml:space="preserve"> </t>
  </si>
  <si>
    <t>Ford</t>
  </si>
  <si>
    <t>Firestone</t>
  </si>
  <si>
    <t>Continental</t>
  </si>
  <si>
    <t>Integrity</t>
  </si>
  <si>
    <t>Firehawk GTA2</t>
  </si>
  <si>
    <t>Eagel RS-A</t>
  </si>
  <si>
    <t>P185/65R14 85S</t>
  </si>
  <si>
    <t>P195/60R15 87T</t>
  </si>
  <si>
    <t>P205/50R16 86H</t>
  </si>
  <si>
    <t xml:space="preserve">Focus SVT </t>
  </si>
  <si>
    <t>Sport Contact</t>
  </si>
  <si>
    <t>P215/45R17 87W</t>
  </si>
  <si>
    <t>Focus Sedan LX</t>
  </si>
  <si>
    <t>Focus ZX3</t>
  </si>
  <si>
    <t>Sources of Information:</t>
  </si>
  <si>
    <t>(2) ECI spreadsheet</t>
  </si>
  <si>
    <t>(3) Tire uniformity documentation</t>
  </si>
  <si>
    <t>(4) 413 chart</t>
  </si>
  <si>
    <t>(5) 669 chart</t>
  </si>
  <si>
    <t>(6) 671 chart</t>
  </si>
  <si>
    <t>(7) T&amp;RA book</t>
  </si>
  <si>
    <t>(8) 1532 chart</t>
  </si>
  <si>
    <t>(9) Ordering Guides</t>
  </si>
  <si>
    <t xml:space="preserve">(11) Assumptions: </t>
  </si>
  <si>
    <t>(9)</t>
  </si>
  <si>
    <t>(10)</t>
  </si>
  <si>
    <t>(9), (10)</t>
  </si>
  <si>
    <t>(7)</t>
  </si>
  <si>
    <t>(1), (10)</t>
  </si>
  <si>
    <t xml:space="preserve">(1) Weight engineer: </t>
  </si>
  <si>
    <t xml:space="preserve">(10) Other Sources: </t>
  </si>
  <si>
    <t xml:space="preserve">(10) Other Sources:  </t>
  </si>
  <si>
    <t xml:space="preserve">(1) Weight engineer:  </t>
  </si>
  <si>
    <t>No</t>
  </si>
  <si>
    <t>Yes</t>
  </si>
  <si>
    <t>Focus Sedan SE</t>
  </si>
  <si>
    <t>Focus Wagon SE</t>
  </si>
  <si>
    <t>Focus Sedan ZTS</t>
  </si>
  <si>
    <t>Focus ZX5</t>
  </si>
  <si>
    <t>Focus Wagon ZTW</t>
  </si>
  <si>
    <t>Focus Sedan LX/ZTS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</si>
</sst>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7.140625" style="0" customWidth="1"/>
    <col min="5" max="5" width="8.7109375" style="0" customWidth="1"/>
    <col min="6" max="6" width="8.7109375" style="7" customWidth="1"/>
    <col min="7" max="7" width="8.7109375" style="0" customWidth="1"/>
    <col min="8" max="8" width="16.28125" style="0" customWidth="1"/>
    <col min="9" max="12" width="8.7109375" style="7" customWidth="1"/>
    <col min="13" max="14" width="15.7109375" style="0" customWidth="1"/>
    <col min="15" max="15" width="16.421875" style="0" customWidth="1"/>
    <col min="16" max="16" width="9.7109375" style="7" customWidth="1"/>
    <col min="17" max="19" width="9.7109375" style="0" customWidth="1"/>
    <col min="20" max="20" width="12.7109375" style="7" customWidth="1"/>
    <col min="21" max="21" width="17.7109375" style="0" customWidth="1"/>
    <col min="22" max="22" width="8.421875" style="0" bestFit="1" customWidth="1"/>
    <col min="23" max="25" width="8.7109375" style="0" customWidth="1"/>
    <col min="26" max="27" width="15.7109375" style="0" customWidth="1"/>
    <col min="28" max="28" width="15.0039062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2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12.75" customHeight="1">
      <c r="B2" s="3"/>
      <c r="C2" s="32" t="s">
        <v>13</v>
      </c>
      <c r="D2" s="33"/>
      <c r="E2" s="33"/>
      <c r="F2" s="33"/>
      <c r="G2" s="33"/>
      <c r="H2" s="33"/>
      <c r="I2" s="34" t="s">
        <v>8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 t="s">
        <v>9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34" ht="90">
      <c r="B3" s="1" t="s">
        <v>15</v>
      </c>
      <c r="C3" s="6" t="s">
        <v>6</v>
      </c>
      <c r="D3" s="6" t="s">
        <v>7</v>
      </c>
      <c r="E3" s="6" t="s">
        <v>5</v>
      </c>
      <c r="F3" s="6" t="s">
        <v>0</v>
      </c>
      <c r="G3" s="6" t="s">
        <v>10</v>
      </c>
      <c r="H3" s="6" t="s">
        <v>12</v>
      </c>
      <c r="I3" s="4" t="s">
        <v>21</v>
      </c>
      <c r="J3" s="4" t="s">
        <v>17</v>
      </c>
      <c r="K3" s="4" t="s">
        <v>11</v>
      </c>
      <c r="L3" s="4" t="s">
        <v>1</v>
      </c>
      <c r="M3" s="4" t="s">
        <v>3</v>
      </c>
      <c r="N3" s="4" t="s">
        <v>4</v>
      </c>
      <c r="O3" s="4" t="s">
        <v>2</v>
      </c>
      <c r="P3" s="4" t="s">
        <v>18</v>
      </c>
      <c r="Q3" s="4" t="s">
        <v>19</v>
      </c>
      <c r="R3" s="4" t="s">
        <v>22</v>
      </c>
      <c r="S3" s="4" t="s">
        <v>20</v>
      </c>
      <c r="T3" s="4" t="s">
        <v>16</v>
      </c>
      <c r="U3" s="4" t="s">
        <v>23</v>
      </c>
      <c r="V3" s="5" t="s">
        <v>21</v>
      </c>
      <c r="W3" s="5" t="s">
        <v>17</v>
      </c>
      <c r="X3" s="5" t="s">
        <v>11</v>
      </c>
      <c r="Y3" s="5" t="s">
        <v>1</v>
      </c>
      <c r="Z3" s="5" t="s">
        <v>3</v>
      </c>
      <c r="AA3" s="5" t="s">
        <v>4</v>
      </c>
      <c r="AB3" s="5" t="s">
        <v>2</v>
      </c>
      <c r="AC3" s="5" t="s">
        <v>18</v>
      </c>
      <c r="AD3" s="5" t="s">
        <v>19</v>
      </c>
      <c r="AE3" s="5" t="s">
        <v>22</v>
      </c>
      <c r="AF3" s="5" t="s">
        <v>20</v>
      </c>
      <c r="AG3" s="5" t="s">
        <v>16</v>
      </c>
      <c r="AH3" s="5" t="s">
        <v>23</v>
      </c>
    </row>
    <row r="4" spans="2:34" s="9" customFormat="1" ht="12.75">
      <c r="B4" s="8"/>
      <c r="C4" s="8" t="s">
        <v>26</v>
      </c>
      <c r="D4" s="8" t="s">
        <v>38</v>
      </c>
      <c r="E4" s="8">
        <v>2002</v>
      </c>
      <c r="F4" s="10">
        <v>2</v>
      </c>
      <c r="G4" s="8">
        <v>3715</v>
      </c>
      <c r="H4" s="29">
        <f>54736+763</f>
        <v>55499</v>
      </c>
      <c r="I4" s="10">
        <v>1589</v>
      </c>
      <c r="J4" s="10">
        <v>1804</v>
      </c>
      <c r="K4" s="10">
        <v>1975</v>
      </c>
      <c r="L4" s="10">
        <v>2</v>
      </c>
      <c r="M4" s="8" t="s">
        <v>24</v>
      </c>
      <c r="N4" s="8" t="s">
        <v>29</v>
      </c>
      <c r="O4" s="8" t="s">
        <v>32</v>
      </c>
      <c r="P4" s="10">
        <v>1124</v>
      </c>
      <c r="Q4" s="11">
        <v>17.561802360498223</v>
      </c>
      <c r="R4" s="11">
        <v>22.635722302140614</v>
      </c>
      <c r="S4" s="11">
        <v>27.13035589328077</v>
      </c>
      <c r="T4" s="10">
        <v>32</v>
      </c>
      <c r="U4" s="10" t="s">
        <v>59</v>
      </c>
      <c r="V4" s="10">
        <v>1157</v>
      </c>
      <c r="W4" s="10">
        <v>1430</v>
      </c>
      <c r="X4" s="10">
        <v>1830</v>
      </c>
      <c r="Y4" s="8">
        <v>2</v>
      </c>
      <c r="Z4" s="8" t="s">
        <v>24</v>
      </c>
      <c r="AA4" s="8" t="s">
        <v>29</v>
      </c>
      <c r="AB4" s="8" t="s">
        <v>32</v>
      </c>
      <c r="AC4" s="10">
        <v>1124</v>
      </c>
      <c r="AD4" s="11">
        <v>9.310821672471567</v>
      </c>
      <c r="AE4" s="11">
        <v>14.22307060180608</v>
      </c>
      <c r="AF4" s="11">
        <v>23.292895074765703</v>
      </c>
      <c r="AG4" s="10">
        <v>32</v>
      </c>
      <c r="AH4" s="10" t="s">
        <v>59</v>
      </c>
    </row>
    <row r="5" spans="2:34" s="9" customFormat="1" ht="12.75">
      <c r="B5" s="8"/>
      <c r="C5" s="8" t="s">
        <v>26</v>
      </c>
      <c r="D5" s="8" t="s">
        <v>38</v>
      </c>
      <c r="E5" s="8">
        <v>2002</v>
      </c>
      <c r="F5" s="10">
        <v>2</v>
      </c>
      <c r="G5" s="8">
        <v>3715</v>
      </c>
      <c r="H5" s="26">
        <v>292</v>
      </c>
      <c r="I5" s="10">
        <v>1578</v>
      </c>
      <c r="J5" s="10">
        <v>1793</v>
      </c>
      <c r="K5" s="10">
        <v>1975</v>
      </c>
      <c r="L5" s="10">
        <v>2</v>
      </c>
      <c r="M5" s="8" t="s">
        <v>27</v>
      </c>
      <c r="N5" s="8" t="s">
        <v>30</v>
      </c>
      <c r="O5" s="8" t="s">
        <v>33</v>
      </c>
      <c r="P5" s="10">
        <v>1190</v>
      </c>
      <c r="Q5" s="11">
        <v>15.15128492845393</v>
      </c>
      <c r="R5" s="11">
        <v>19.56122492291633</v>
      </c>
      <c r="S5" s="11">
        <v>23.733930571840386</v>
      </c>
      <c r="T5" s="10">
        <v>32</v>
      </c>
      <c r="U5" s="10" t="s">
        <v>59</v>
      </c>
      <c r="V5" s="10">
        <v>1156</v>
      </c>
      <c r="W5" s="10">
        <v>1429</v>
      </c>
      <c r="X5" s="10">
        <v>1830</v>
      </c>
      <c r="Y5" s="8">
        <v>2</v>
      </c>
      <c r="Z5" s="8" t="s">
        <v>27</v>
      </c>
      <c r="AA5" s="8" t="s">
        <v>30</v>
      </c>
      <c r="AB5" s="8" t="s">
        <v>33</v>
      </c>
      <c r="AC5" s="10">
        <v>1190</v>
      </c>
      <c r="AD5" s="11">
        <v>8.131134329665349</v>
      </c>
      <c r="AE5" s="11">
        <v>12.42510093096658</v>
      </c>
      <c r="AF5" s="11">
        <v>20.376878088008024</v>
      </c>
      <c r="AG5" s="10">
        <v>32</v>
      </c>
      <c r="AH5" s="10" t="s">
        <v>59</v>
      </c>
    </row>
    <row r="6" spans="2:34" s="9" customFormat="1" ht="12.75">
      <c r="B6" s="8"/>
      <c r="C6" s="8" t="s">
        <v>26</v>
      </c>
      <c r="D6" s="8" t="s">
        <v>61</v>
      </c>
      <c r="E6" s="8">
        <v>2002</v>
      </c>
      <c r="F6" s="10">
        <v>2</v>
      </c>
      <c r="G6" s="8">
        <v>3715</v>
      </c>
      <c r="H6" s="26">
        <v>79024</v>
      </c>
      <c r="I6" s="10">
        <v>1578</v>
      </c>
      <c r="J6" s="10">
        <v>1793</v>
      </c>
      <c r="K6" s="10">
        <v>1975</v>
      </c>
      <c r="L6" s="10">
        <v>2</v>
      </c>
      <c r="M6" s="8" t="s">
        <v>24</v>
      </c>
      <c r="N6" s="8" t="s">
        <v>31</v>
      </c>
      <c r="O6" s="8" t="s">
        <v>33</v>
      </c>
      <c r="P6" s="10">
        <v>1190</v>
      </c>
      <c r="Q6" s="11">
        <v>15.15128492845393</v>
      </c>
      <c r="R6" s="11">
        <v>19.56122492291633</v>
      </c>
      <c r="S6" s="11">
        <v>23.733930571840386</v>
      </c>
      <c r="T6" s="10">
        <v>32</v>
      </c>
      <c r="U6" s="10" t="s">
        <v>59</v>
      </c>
      <c r="V6" s="10">
        <v>1156</v>
      </c>
      <c r="W6" s="10">
        <v>1429</v>
      </c>
      <c r="X6" s="10">
        <v>1830</v>
      </c>
      <c r="Y6" s="8">
        <v>2</v>
      </c>
      <c r="Z6" s="8" t="s">
        <v>24</v>
      </c>
      <c r="AA6" s="8" t="s">
        <v>31</v>
      </c>
      <c r="AB6" s="8" t="s">
        <v>33</v>
      </c>
      <c r="AC6" s="10">
        <v>1190</v>
      </c>
      <c r="AD6" s="11">
        <v>8.131134329665349</v>
      </c>
      <c r="AE6" s="11">
        <v>12.42510093096658</v>
      </c>
      <c r="AF6" s="11">
        <v>20.376878088008024</v>
      </c>
      <c r="AG6" s="10">
        <v>32</v>
      </c>
      <c r="AH6" s="10" t="s">
        <v>59</v>
      </c>
    </row>
    <row r="7" spans="2:34" s="9" customFormat="1" ht="12.75">
      <c r="B7" s="8"/>
      <c r="C7" s="8" t="s">
        <v>26</v>
      </c>
      <c r="D7" s="8" t="s">
        <v>63</v>
      </c>
      <c r="E7" s="8">
        <v>2002</v>
      </c>
      <c r="F7" s="10">
        <v>2</v>
      </c>
      <c r="G7" s="8">
        <v>3715</v>
      </c>
      <c r="H7" s="26">
        <f>27577+3573</f>
        <v>31150</v>
      </c>
      <c r="I7" s="10">
        <v>1588</v>
      </c>
      <c r="J7" s="10">
        <v>1803</v>
      </c>
      <c r="K7" s="10">
        <v>1975</v>
      </c>
      <c r="L7" s="10">
        <v>2</v>
      </c>
      <c r="M7" s="8" t="s">
        <v>27</v>
      </c>
      <c r="N7" s="8" t="s">
        <v>30</v>
      </c>
      <c r="O7" s="15" t="s">
        <v>34</v>
      </c>
      <c r="P7" s="10">
        <v>1168</v>
      </c>
      <c r="Q7" s="11">
        <v>16.061538486509427</v>
      </c>
      <c r="R7" s="11">
        <v>20.705112757596023</v>
      </c>
      <c r="S7" s="11">
        <v>24.843932833364853</v>
      </c>
      <c r="T7" s="10">
        <v>34</v>
      </c>
      <c r="U7" s="10" t="s">
        <v>59</v>
      </c>
      <c r="V7" s="10">
        <v>1167</v>
      </c>
      <c r="W7" s="10">
        <v>1439</v>
      </c>
      <c r="X7" s="10">
        <v>1830</v>
      </c>
      <c r="Y7" s="8">
        <v>2</v>
      </c>
      <c r="Z7" s="8" t="s">
        <v>27</v>
      </c>
      <c r="AA7" s="8" t="s">
        <v>30</v>
      </c>
      <c r="AB7" s="15" t="s">
        <v>34</v>
      </c>
      <c r="AC7" s="10">
        <v>1168</v>
      </c>
      <c r="AD7" s="11">
        <v>8.674168586444079</v>
      </c>
      <c r="AE7" s="11">
        <v>13.188874460025797</v>
      </c>
      <c r="AF7" s="11">
        <v>21.329875767513048</v>
      </c>
      <c r="AG7" s="10">
        <v>34</v>
      </c>
      <c r="AH7" s="10" t="s">
        <v>59</v>
      </c>
    </row>
    <row r="8" spans="2:34" s="9" customFormat="1" ht="12.75">
      <c r="B8" s="8"/>
      <c r="C8" s="8" t="s">
        <v>26</v>
      </c>
      <c r="D8" s="8" t="s">
        <v>35</v>
      </c>
      <c r="E8" s="8">
        <v>2002</v>
      </c>
      <c r="F8" s="10">
        <v>2</v>
      </c>
      <c r="G8" s="8">
        <v>3871</v>
      </c>
      <c r="H8" s="30">
        <v>4242</v>
      </c>
      <c r="I8" s="10">
        <v>1745</v>
      </c>
      <c r="J8" s="10">
        <f>948*2</f>
        <v>1896</v>
      </c>
      <c r="K8" s="10">
        <v>1975</v>
      </c>
      <c r="L8" s="10">
        <v>2</v>
      </c>
      <c r="M8" s="8" t="s">
        <v>28</v>
      </c>
      <c r="N8" s="8" t="s">
        <v>36</v>
      </c>
      <c r="O8" s="15" t="s">
        <v>37</v>
      </c>
      <c r="P8" s="10">
        <v>1201</v>
      </c>
      <c r="Q8" s="11">
        <v>21.050249263132166</v>
      </c>
      <c r="R8" s="11">
        <v>23.917063733402884</v>
      </c>
      <c r="S8" s="11">
        <v>25.467298983755065</v>
      </c>
      <c r="T8" s="10">
        <v>32</v>
      </c>
      <c r="U8" s="10" t="s">
        <v>59</v>
      </c>
      <c r="V8" s="10">
        <v>1165</v>
      </c>
      <c r="W8" s="10">
        <v>1365</v>
      </c>
      <c r="X8" s="10">
        <v>1896</v>
      </c>
      <c r="Y8" s="8">
        <v>2</v>
      </c>
      <c r="Z8" s="8" t="s">
        <v>28</v>
      </c>
      <c r="AA8" s="8" t="s">
        <v>36</v>
      </c>
      <c r="AB8" s="15" t="s">
        <v>37</v>
      </c>
      <c r="AC8" s="10">
        <v>1201</v>
      </c>
      <c r="AD8" s="11">
        <v>11.305874410504341</v>
      </c>
      <c r="AE8" s="11">
        <v>14.426489313859634</v>
      </c>
      <c r="AF8" s="11">
        <v>23.917063733402884</v>
      </c>
      <c r="AG8" s="10">
        <v>29</v>
      </c>
      <c r="AH8" s="10" t="s">
        <v>59</v>
      </c>
    </row>
    <row r="9" spans="2:34" s="9" customFormat="1" ht="12.75">
      <c r="B9" s="8"/>
      <c r="C9" s="8" t="s">
        <v>26</v>
      </c>
      <c r="D9" s="8" t="s">
        <v>62</v>
      </c>
      <c r="E9" s="8">
        <v>2002</v>
      </c>
      <c r="F9" s="10">
        <v>2</v>
      </c>
      <c r="G9" s="8">
        <v>3715</v>
      </c>
      <c r="H9" s="26">
        <v>689</v>
      </c>
      <c r="I9" s="10">
        <v>1589</v>
      </c>
      <c r="J9" s="10">
        <v>1804</v>
      </c>
      <c r="K9" s="10">
        <v>1975</v>
      </c>
      <c r="L9" s="10">
        <v>2</v>
      </c>
      <c r="M9" s="8" t="s">
        <v>24</v>
      </c>
      <c r="N9" s="8" t="s">
        <v>29</v>
      </c>
      <c r="O9" s="8" t="s">
        <v>32</v>
      </c>
      <c r="P9" s="10">
        <v>1124</v>
      </c>
      <c r="Q9" s="11">
        <v>17.561802360498223</v>
      </c>
      <c r="R9" s="11">
        <v>22.635722302140614</v>
      </c>
      <c r="S9" s="11">
        <v>27.13035589328077</v>
      </c>
      <c r="T9" s="10">
        <v>32</v>
      </c>
      <c r="U9" s="10" t="s">
        <v>59</v>
      </c>
      <c r="V9" s="10">
        <v>1157</v>
      </c>
      <c r="W9" s="10">
        <v>1430</v>
      </c>
      <c r="X9" s="10">
        <v>1830</v>
      </c>
      <c r="Y9" s="8">
        <v>2</v>
      </c>
      <c r="Z9" s="8" t="s">
        <v>24</v>
      </c>
      <c r="AA9" s="8" t="s">
        <v>29</v>
      </c>
      <c r="AB9" s="8" t="s">
        <v>32</v>
      </c>
      <c r="AC9" s="10">
        <v>1124</v>
      </c>
      <c r="AD9" s="11">
        <v>9.310821672471567</v>
      </c>
      <c r="AE9" s="11">
        <v>14.22307060180608</v>
      </c>
      <c r="AF9" s="11">
        <v>23.292895074765703</v>
      </c>
      <c r="AG9" s="10">
        <v>32</v>
      </c>
      <c r="AH9" s="10" t="s">
        <v>59</v>
      </c>
    </row>
    <row r="10" spans="2:34" s="9" customFormat="1" ht="12.75">
      <c r="B10" s="8"/>
      <c r="C10" s="8" t="s">
        <v>26</v>
      </c>
      <c r="D10" s="8" t="s">
        <v>62</v>
      </c>
      <c r="E10" s="8">
        <v>2002</v>
      </c>
      <c r="F10" s="10">
        <v>2</v>
      </c>
      <c r="G10" s="8">
        <v>3715</v>
      </c>
      <c r="H10" s="29">
        <v>2831</v>
      </c>
      <c r="I10" s="10">
        <v>1578</v>
      </c>
      <c r="J10" s="10">
        <v>1793</v>
      </c>
      <c r="K10" s="10">
        <v>1975</v>
      </c>
      <c r="L10" s="10">
        <v>2</v>
      </c>
      <c r="M10" s="8" t="s">
        <v>27</v>
      </c>
      <c r="N10" s="8" t="s">
        <v>30</v>
      </c>
      <c r="O10" s="8" t="s">
        <v>33</v>
      </c>
      <c r="P10" s="10">
        <v>1190</v>
      </c>
      <c r="Q10" s="11">
        <v>15.15128492845393</v>
      </c>
      <c r="R10" s="11">
        <v>19.56122492291633</v>
      </c>
      <c r="S10" s="11">
        <v>23.733930571840386</v>
      </c>
      <c r="T10" s="10">
        <v>32</v>
      </c>
      <c r="U10" s="10" t="s">
        <v>59</v>
      </c>
      <c r="V10" s="10">
        <v>1156</v>
      </c>
      <c r="W10" s="10">
        <v>1429</v>
      </c>
      <c r="X10" s="10">
        <v>1830</v>
      </c>
      <c r="Y10" s="8">
        <v>2</v>
      </c>
      <c r="Z10" s="8" t="s">
        <v>27</v>
      </c>
      <c r="AA10" s="8" t="s">
        <v>30</v>
      </c>
      <c r="AB10" s="8" t="s">
        <v>33</v>
      </c>
      <c r="AC10" s="10">
        <v>1190</v>
      </c>
      <c r="AD10" s="11">
        <v>8.131134329665349</v>
      </c>
      <c r="AE10" s="11">
        <v>12.42510093096658</v>
      </c>
      <c r="AF10" s="11">
        <v>20.376878088008024</v>
      </c>
      <c r="AG10" s="10">
        <v>32</v>
      </c>
      <c r="AH10" s="10" t="s">
        <v>59</v>
      </c>
    </row>
    <row r="11" spans="2:34" s="9" customFormat="1" ht="12.75">
      <c r="B11" s="8"/>
      <c r="C11" s="8" t="s">
        <v>26</v>
      </c>
      <c r="D11" s="8" t="s">
        <v>62</v>
      </c>
      <c r="E11" s="8">
        <v>2002</v>
      </c>
      <c r="F11" s="10">
        <v>2</v>
      </c>
      <c r="G11" s="8">
        <v>3715</v>
      </c>
      <c r="H11" s="29">
        <v>27615</v>
      </c>
      <c r="I11" s="10">
        <v>1578</v>
      </c>
      <c r="J11" s="10">
        <v>1793</v>
      </c>
      <c r="K11" s="10">
        <v>1975</v>
      </c>
      <c r="L11" s="10">
        <v>2</v>
      </c>
      <c r="M11" s="8" t="s">
        <v>24</v>
      </c>
      <c r="N11" s="8" t="s">
        <v>31</v>
      </c>
      <c r="O11" s="8" t="s">
        <v>33</v>
      </c>
      <c r="P11" s="10">
        <v>1190</v>
      </c>
      <c r="Q11" s="11">
        <v>15.15128492845393</v>
      </c>
      <c r="R11" s="11">
        <v>19.56122492291633</v>
      </c>
      <c r="S11" s="11">
        <v>23.733930571840386</v>
      </c>
      <c r="T11" s="10">
        <v>32</v>
      </c>
      <c r="U11" s="10" t="s">
        <v>59</v>
      </c>
      <c r="V11" s="10">
        <v>1156</v>
      </c>
      <c r="W11" s="10">
        <v>1429</v>
      </c>
      <c r="X11" s="10">
        <v>1830</v>
      </c>
      <c r="Y11" s="8">
        <v>2</v>
      </c>
      <c r="Z11" s="8" t="s">
        <v>24</v>
      </c>
      <c r="AA11" s="8" t="s">
        <v>31</v>
      </c>
      <c r="AB11" s="8" t="s">
        <v>33</v>
      </c>
      <c r="AC11" s="10">
        <v>1190</v>
      </c>
      <c r="AD11" s="11">
        <v>8.131134329665349</v>
      </c>
      <c r="AE11" s="11">
        <v>12.42510093096658</v>
      </c>
      <c r="AF11" s="11">
        <v>20.376878088008024</v>
      </c>
      <c r="AG11" s="10">
        <v>32</v>
      </c>
      <c r="AH11" s="10" t="s">
        <v>59</v>
      </c>
    </row>
    <row r="12" spans="2:34" s="9" customFormat="1" ht="12.75">
      <c r="B12" s="8"/>
      <c r="C12" s="8" t="s">
        <v>26</v>
      </c>
      <c r="D12" s="8" t="s">
        <v>65</v>
      </c>
      <c r="E12" s="8">
        <v>2002</v>
      </c>
      <c r="F12" s="10">
        <v>2</v>
      </c>
      <c r="G12" s="8">
        <v>3715</v>
      </c>
      <c r="H12" s="29">
        <v>4089</v>
      </c>
      <c r="I12" s="10">
        <v>1588</v>
      </c>
      <c r="J12" s="10">
        <v>1803</v>
      </c>
      <c r="K12" s="10">
        <v>1975</v>
      </c>
      <c r="L12" s="10">
        <v>2</v>
      </c>
      <c r="M12" s="8" t="s">
        <v>27</v>
      </c>
      <c r="N12" s="8" t="s">
        <v>30</v>
      </c>
      <c r="O12" s="15" t="s">
        <v>34</v>
      </c>
      <c r="P12" s="10">
        <v>1168</v>
      </c>
      <c r="Q12" s="11">
        <v>16.061538486509427</v>
      </c>
      <c r="R12" s="11">
        <v>20.705112757596023</v>
      </c>
      <c r="S12" s="11">
        <v>24.843932833364853</v>
      </c>
      <c r="T12" s="10">
        <v>34</v>
      </c>
      <c r="U12" s="10" t="s">
        <v>59</v>
      </c>
      <c r="V12" s="10">
        <v>1167</v>
      </c>
      <c r="W12" s="10">
        <v>1439</v>
      </c>
      <c r="X12" s="10">
        <v>1830</v>
      </c>
      <c r="Y12" s="8">
        <v>2</v>
      </c>
      <c r="Z12" s="8" t="s">
        <v>27</v>
      </c>
      <c r="AA12" s="8" t="s">
        <v>30</v>
      </c>
      <c r="AB12" s="15" t="s">
        <v>34</v>
      </c>
      <c r="AC12" s="10">
        <v>1168</v>
      </c>
      <c r="AD12" s="11">
        <v>8.674168586444079</v>
      </c>
      <c r="AE12" s="11">
        <v>13.188874460025797</v>
      </c>
      <c r="AF12" s="11">
        <v>21.329875767513048</v>
      </c>
      <c r="AG12" s="10">
        <v>34</v>
      </c>
      <c r="AH12" s="10" t="s">
        <v>59</v>
      </c>
    </row>
    <row r="13" spans="2:34" s="9" customFormat="1" ht="12.75">
      <c r="B13" s="8"/>
      <c r="C13" s="8" t="s">
        <v>26</v>
      </c>
      <c r="D13" s="8" t="s">
        <v>39</v>
      </c>
      <c r="E13" s="8">
        <v>2002</v>
      </c>
      <c r="F13" s="10">
        <v>2</v>
      </c>
      <c r="G13" s="8">
        <v>3715</v>
      </c>
      <c r="H13" s="29">
        <v>426</v>
      </c>
      <c r="I13" s="10">
        <v>1578</v>
      </c>
      <c r="J13" s="10">
        <v>1793</v>
      </c>
      <c r="K13" s="10">
        <v>1975</v>
      </c>
      <c r="L13" s="10">
        <v>2</v>
      </c>
      <c r="M13" s="8" t="s">
        <v>27</v>
      </c>
      <c r="N13" s="8" t="s">
        <v>30</v>
      </c>
      <c r="O13" s="8" t="s">
        <v>33</v>
      </c>
      <c r="P13" s="10">
        <v>1190</v>
      </c>
      <c r="Q13" s="11">
        <v>15.15128492845393</v>
      </c>
      <c r="R13" s="11">
        <v>19.56122492291633</v>
      </c>
      <c r="S13" s="11">
        <v>23.733930571840386</v>
      </c>
      <c r="T13" s="10">
        <v>32</v>
      </c>
      <c r="U13" s="10" t="s">
        <v>59</v>
      </c>
      <c r="V13" s="10">
        <v>1156</v>
      </c>
      <c r="W13" s="10">
        <v>1429</v>
      </c>
      <c r="X13" s="10">
        <v>1830</v>
      </c>
      <c r="Y13" s="8">
        <v>2</v>
      </c>
      <c r="Z13" s="8" t="s">
        <v>27</v>
      </c>
      <c r="AA13" s="8" t="s">
        <v>30</v>
      </c>
      <c r="AB13" s="8" t="s">
        <v>33</v>
      </c>
      <c r="AC13" s="10">
        <v>1190</v>
      </c>
      <c r="AD13" s="11">
        <v>8.131134329665349</v>
      </c>
      <c r="AE13" s="11">
        <v>12.42510093096658</v>
      </c>
      <c r="AF13" s="11">
        <v>20.376878088008024</v>
      </c>
      <c r="AG13" s="10">
        <v>32</v>
      </c>
      <c r="AH13" s="10" t="s">
        <v>59</v>
      </c>
    </row>
    <row r="14" spans="2:34" s="9" customFormat="1" ht="12.75">
      <c r="B14" s="8"/>
      <c r="C14" s="8" t="s">
        <v>26</v>
      </c>
      <c r="D14" s="8" t="s">
        <v>39</v>
      </c>
      <c r="E14" s="8">
        <v>2002</v>
      </c>
      <c r="F14" s="10">
        <v>2</v>
      </c>
      <c r="G14" s="8">
        <v>3715</v>
      </c>
      <c r="H14" s="29">
        <v>4157</v>
      </c>
      <c r="I14" s="10">
        <v>1578</v>
      </c>
      <c r="J14" s="10">
        <v>1793</v>
      </c>
      <c r="K14" s="10">
        <v>1975</v>
      </c>
      <c r="L14" s="10">
        <v>2</v>
      </c>
      <c r="M14" s="8" t="s">
        <v>24</v>
      </c>
      <c r="N14" s="8" t="s">
        <v>31</v>
      </c>
      <c r="O14" s="8" t="s">
        <v>33</v>
      </c>
      <c r="P14" s="10">
        <v>1190</v>
      </c>
      <c r="Q14" s="11">
        <v>15.15128492845393</v>
      </c>
      <c r="R14" s="11">
        <v>19.56122492291633</v>
      </c>
      <c r="S14" s="11">
        <v>23.733930571840386</v>
      </c>
      <c r="T14" s="10">
        <v>32</v>
      </c>
      <c r="U14" s="10" t="s">
        <v>59</v>
      </c>
      <c r="V14" s="10">
        <v>1156</v>
      </c>
      <c r="W14" s="10">
        <v>1429</v>
      </c>
      <c r="X14" s="10">
        <v>1830</v>
      </c>
      <c r="Y14" s="8">
        <v>2</v>
      </c>
      <c r="Z14" s="8" t="s">
        <v>24</v>
      </c>
      <c r="AA14" s="8" t="s">
        <v>31</v>
      </c>
      <c r="AB14" s="8" t="s">
        <v>33</v>
      </c>
      <c r="AC14" s="10">
        <v>1190</v>
      </c>
      <c r="AD14" s="11">
        <v>8.131134329665349</v>
      </c>
      <c r="AE14" s="11">
        <v>12.42510093096658</v>
      </c>
      <c r="AF14" s="11">
        <v>20.376878088008024</v>
      </c>
      <c r="AG14" s="10">
        <v>32</v>
      </c>
      <c r="AH14" s="10" t="s">
        <v>59</v>
      </c>
    </row>
    <row r="15" spans="2:34" s="9" customFormat="1" ht="12.75">
      <c r="B15" s="8"/>
      <c r="C15" s="8" t="s">
        <v>26</v>
      </c>
      <c r="D15" s="8" t="s">
        <v>39</v>
      </c>
      <c r="E15" s="8">
        <v>2002</v>
      </c>
      <c r="F15" s="10">
        <v>2</v>
      </c>
      <c r="G15" s="8">
        <v>3715</v>
      </c>
      <c r="H15" s="26">
        <v>21490</v>
      </c>
      <c r="I15" s="10">
        <v>1588</v>
      </c>
      <c r="J15" s="10">
        <v>1803</v>
      </c>
      <c r="K15" s="10">
        <v>1975</v>
      </c>
      <c r="L15" s="10">
        <v>2</v>
      </c>
      <c r="M15" s="8" t="s">
        <v>27</v>
      </c>
      <c r="N15" s="8" t="s">
        <v>30</v>
      </c>
      <c r="O15" s="15" t="s">
        <v>34</v>
      </c>
      <c r="P15" s="10">
        <v>1168</v>
      </c>
      <c r="Q15" s="11">
        <v>16.061538486509427</v>
      </c>
      <c r="R15" s="11">
        <v>20.705112757596023</v>
      </c>
      <c r="S15" s="11">
        <v>24.843932833364853</v>
      </c>
      <c r="T15" s="10">
        <v>34</v>
      </c>
      <c r="U15" s="10" t="s">
        <v>59</v>
      </c>
      <c r="V15" s="10">
        <v>1167</v>
      </c>
      <c r="W15" s="10">
        <v>1439</v>
      </c>
      <c r="X15" s="10">
        <v>1830</v>
      </c>
      <c r="Y15" s="8">
        <v>2</v>
      </c>
      <c r="Z15" s="8" t="s">
        <v>27</v>
      </c>
      <c r="AA15" s="8" t="s">
        <v>30</v>
      </c>
      <c r="AB15" s="15" t="s">
        <v>34</v>
      </c>
      <c r="AC15" s="10">
        <v>1168</v>
      </c>
      <c r="AD15" s="11">
        <v>8.674168586444079</v>
      </c>
      <c r="AE15" s="11">
        <v>13.188874460025797</v>
      </c>
      <c r="AF15" s="11">
        <v>21.329875767513048</v>
      </c>
      <c r="AG15" s="10">
        <v>34</v>
      </c>
      <c r="AH15" s="10" t="s">
        <v>59</v>
      </c>
    </row>
    <row r="16" spans="2:34" s="9" customFormat="1" ht="12.75">
      <c r="B16" s="8"/>
      <c r="C16" s="8" t="s">
        <v>26</v>
      </c>
      <c r="D16" s="8" t="s">
        <v>64</v>
      </c>
      <c r="E16" s="8">
        <v>2002</v>
      </c>
      <c r="F16" s="10">
        <v>2</v>
      </c>
      <c r="G16" s="8">
        <v>3715</v>
      </c>
      <c r="H16" s="26">
        <v>21375</v>
      </c>
      <c r="I16" s="10">
        <v>1588</v>
      </c>
      <c r="J16" s="10">
        <v>1803</v>
      </c>
      <c r="K16" s="10">
        <v>1975</v>
      </c>
      <c r="L16" s="10">
        <v>2</v>
      </c>
      <c r="M16" s="8" t="s">
        <v>27</v>
      </c>
      <c r="N16" s="8" t="s">
        <v>30</v>
      </c>
      <c r="O16" s="15" t="s">
        <v>34</v>
      </c>
      <c r="P16" s="10">
        <v>1168</v>
      </c>
      <c r="Q16" s="11">
        <v>16.061538486509427</v>
      </c>
      <c r="R16" s="11">
        <v>20.705112757596023</v>
      </c>
      <c r="S16" s="11">
        <v>24.843932833364853</v>
      </c>
      <c r="T16" s="10">
        <v>34</v>
      </c>
      <c r="U16" s="10" t="s">
        <v>59</v>
      </c>
      <c r="V16" s="10">
        <v>1167</v>
      </c>
      <c r="W16" s="10">
        <v>1439</v>
      </c>
      <c r="X16" s="10">
        <v>1830</v>
      </c>
      <c r="Y16" s="8">
        <v>2</v>
      </c>
      <c r="Z16" s="8" t="s">
        <v>27</v>
      </c>
      <c r="AA16" s="8" t="s">
        <v>30</v>
      </c>
      <c r="AB16" s="15" t="s">
        <v>34</v>
      </c>
      <c r="AC16" s="10">
        <v>1168</v>
      </c>
      <c r="AD16" s="11">
        <v>8.674168586444079</v>
      </c>
      <c r="AE16" s="11">
        <v>13.188874460025797</v>
      </c>
      <c r="AF16" s="11">
        <v>21.329875767513048</v>
      </c>
      <c r="AG16" s="10">
        <v>34</v>
      </c>
      <c r="AH16" s="10" t="s">
        <v>59</v>
      </c>
    </row>
    <row r="17" spans="2:34" s="19" customFormat="1" ht="12.75">
      <c r="B17" s="17"/>
      <c r="C17" s="17"/>
      <c r="D17" s="17" t="s">
        <v>50</v>
      </c>
      <c r="E17" s="17"/>
      <c r="F17" s="17"/>
      <c r="G17" s="17" t="s">
        <v>54</v>
      </c>
      <c r="H17" s="18"/>
      <c r="I17" s="17" t="s">
        <v>54</v>
      </c>
      <c r="J17" s="17" t="s">
        <v>54</v>
      </c>
      <c r="K17" s="17" t="s">
        <v>54</v>
      </c>
      <c r="L17" s="17"/>
      <c r="M17" s="17" t="s">
        <v>51</v>
      </c>
      <c r="N17" s="17" t="s">
        <v>51</v>
      </c>
      <c r="O17" s="17" t="s">
        <v>52</v>
      </c>
      <c r="P17" s="17" t="s">
        <v>53</v>
      </c>
      <c r="Q17" s="17"/>
      <c r="R17" s="17"/>
      <c r="S17" s="17"/>
      <c r="T17" s="17" t="s">
        <v>51</v>
      </c>
      <c r="U17" s="17"/>
      <c r="V17" s="17" t="s">
        <v>54</v>
      </c>
      <c r="W17" s="17" t="s">
        <v>54</v>
      </c>
      <c r="X17" s="17" t="s">
        <v>54</v>
      </c>
      <c r="Y17" s="17"/>
      <c r="Z17" s="17" t="s">
        <v>51</v>
      </c>
      <c r="AA17" s="17" t="s">
        <v>51</v>
      </c>
      <c r="AB17" s="17" t="s">
        <v>52</v>
      </c>
      <c r="AC17" s="17" t="s">
        <v>53</v>
      </c>
      <c r="AD17" s="17"/>
      <c r="AE17" s="17"/>
      <c r="AF17" s="17"/>
      <c r="AG17" s="17" t="s">
        <v>51</v>
      </c>
      <c r="AH17" s="17"/>
    </row>
    <row r="18" spans="2:34" s="9" customFormat="1" ht="12.75">
      <c r="B18" s="8"/>
      <c r="C18" s="8"/>
      <c r="D18" s="8"/>
      <c r="E18" s="8"/>
      <c r="F18" s="10"/>
      <c r="G18" s="8"/>
      <c r="H18" s="12" t="s">
        <v>25</v>
      </c>
      <c r="I18" s="10"/>
      <c r="J18" s="10"/>
      <c r="K18" s="10"/>
      <c r="L18" s="10"/>
      <c r="M18" s="8"/>
      <c r="N18" s="8"/>
      <c r="O18" s="15"/>
      <c r="P18" s="10"/>
      <c r="Q18" s="11"/>
      <c r="R18" s="11"/>
      <c r="S18" s="11"/>
      <c r="T18" s="10"/>
      <c r="U18" s="8"/>
      <c r="V18" s="10"/>
      <c r="W18" s="10"/>
      <c r="X18" s="10"/>
      <c r="Y18" s="8"/>
      <c r="Z18" s="8"/>
      <c r="AA18" s="8"/>
      <c r="AB18" s="15"/>
      <c r="AC18" s="10"/>
      <c r="AD18" s="11"/>
      <c r="AE18" s="11"/>
      <c r="AF18" s="11"/>
      <c r="AG18" s="10"/>
      <c r="AH18" s="8"/>
    </row>
    <row r="19" spans="2:34" s="9" customFormat="1" ht="12.75">
      <c r="B19" s="8"/>
      <c r="C19" s="8"/>
      <c r="D19" s="8"/>
      <c r="E19" s="8"/>
      <c r="F19" s="10"/>
      <c r="G19" s="8"/>
      <c r="H19" s="12" t="s">
        <v>25</v>
      </c>
      <c r="I19" s="10"/>
      <c r="J19" s="10"/>
      <c r="K19" s="10"/>
      <c r="L19" s="10"/>
      <c r="M19" s="8"/>
      <c r="N19" s="8"/>
      <c r="O19" s="15"/>
      <c r="P19" s="10"/>
      <c r="Q19" s="11"/>
      <c r="R19" s="11"/>
      <c r="S19" s="11"/>
      <c r="T19" s="10"/>
      <c r="U19" s="8"/>
      <c r="V19" s="10"/>
      <c r="W19" s="10"/>
      <c r="X19" s="10"/>
      <c r="Y19" s="8"/>
      <c r="Z19" s="8"/>
      <c r="AA19" s="8"/>
      <c r="AB19" s="15"/>
      <c r="AC19" s="10"/>
      <c r="AD19" s="11"/>
      <c r="AE19" s="11"/>
      <c r="AF19" s="11"/>
      <c r="AG19" s="10"/>
      <c r="AH19" s="8"/>
    </row>
    <row r="20" spans="8:23" ht="13.5" thickBot="1">
      <c r="H20" s="22" t="s">
        <v>25</v>
      </c>
      <c r="J20" s="13"/>
      <c r="W20" s="14"/>
    </row>
    <row r="21" ht="13.5" thickTop="1">
      <c r="H21" s="22" t="s">
        <v>25</v>
      </c>
    </row>
    <row r="22" spans="3:20" ht="12.75">
      <c r="C22" s="16" t="s">
        <v>40</v>
      </c>
      <c r="F22"/>
      <c r="H22" s="22" t="s">
        <v>25</v>
      </c>
      <c r="I22"/>
      <c r="J22"/>
      <c r="K22"/>
      <c r="L22"/>
      <c r="P22"/>
      <c r="T22"/>
    </row>
    <row r="23" spans="3:20" ht="12.75">
      <c r="C23" t="s">
        <v>58</v>
      </c>
      <c r="F23"/>
      <c r="H23" s="22" t="s">
        <v>25</v>
      </c>
      <c r="I23"/>
      <c r="J23"/>
      <c r="K23"/>
      <c r="L23"/>
      <c r="P23"/>
      <c r="T23"/>
    </row>
    <row r="24" spans="3:20" ht="12.75">
      <c r="C24" t="s">
        <v>41</v>
      </c>
      <c r="F24"/>
      <c r="H24" s="22" t="s">
        <v>25</v>
      </c>
      <c r="I24"/>
      <c r="J24"/>
      <c r="K24"/>
      <c r="L24"/>
      <c r="P24"/>
      <c r="T24"/>
    </row>
    <row r="25" spans="3:20" ht="12.75">
      <c r="C25" t="s">
        <v>42</v>
      </c>
      <c r="F25"/>
      <c r="H25" s="22" t="s">
        <v>25</v>
      </c>
      <c r="I25"/>
      <c r="J25"/>
      <c r="K25"/>
      <c r="L25"/>
      <c r="P25"/>
      <c r="T25"/>
    </row>
    <row r="26" spans="3:20" ht="12.75">
      <c r="C26" t="s">
        <v>43</v>
      </c>
      <c r="F26"/>
      <c r="H26" s="22" t="s">
        <v>25</v>
      </c>
      <c r="I26"/>
      <c r="J26"/>
      <c r="K26"/>
      <c r="L26"/>
      <c r="P26"/>
      <c r="T26"/>
    </row>
    <row r="27" spans="3:20" ht="12.75">
      <c r="C27" t="s">
        <v>44</v>
      </c>
      <c r="F27"/>
      <c r="I27"/>
      <c r="J27"/>
      <c r="K27"/>
      <c r="L27"/>
      <c r="P27"/>
      <c r="T27"/>
    </row>
    <row r="28" spans="3:20" ht="12.75">
      <c r="C28" t="s">
        <v>45</v>
      </c>
      <c r="F28"/>
      <c r="I28"/>
      <c r="J28"/>
      <c r="K28"/>
      <c r="L28"/>
      <c r="P28"/>
      <c r="T28"/>
    </row>
    <row r="29" spans="3:20" ht="12.75">
      <c r="C29" t="s">
        <v>46</v>
      </c>
      <c r="F29"/>
      <c r="I29"/>
      <c r="J29"/>
      <c r="K29"/>
      <c r="L29"/>
      <c r="P29"/>
      <c r="T29"/>
    </row>
    <row r="30" spans="3:20" ht="12.75">
      <c r="C30" t="s">
        <v>47</v>
      </c>
      <c r="F30"/>
      <c r="I30"/>
      <c r="J30"/>
      <c r="K30"/>
      <c r="L30"/>
      <c r="P30"/>
      <c r="T30"/>
    </row>
    <row r="31" spans="3:20" ht="12.75">
      <c r="C31" t="s">
        <v>48</v>
      </c>
      <c r="F31"/>
      <c r="I31"/>
      <c r="J31"/>
      <c r="K31"/>
      <c r="L31"/>
      <c r="P31"/>
      <c r="T31"/>
    </row>
    <row r="32" spans="3:20" ht="12.75">
      <c r="C32" t="s">
        <v>57</v>
      </c>
      <c r="F32"/>
      <c r="I32"/>
      <c r="J32"/>
      <c r="K32"/>
      <c r="L32"/>
      <c r="P32"/>
      <c r="T32"/>
    </row>
    <row r="33" spans="3:20" ht="12.75">
      <c r="C33" t="s">
        <v>49</v>
      </c>
      <c r="F33"/>
      <c r="I33"/>
      <c r="J33"/>
      <c r="K33"/>
      <c r="L33"/>
      <c r="P33"/>
      <c r="T33"/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Width="2" fitToHeight="1" horizontalDpi="600" verticalDpi="600" orientation="landscape" paperSize="5" scale="72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showGridLines="0" workbookViewId="0" topLeftCell="C1">
      <selection activeCell="H12" sqref="H12:H13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9.8515625" style="0" customWidth="1"/>
    <col min="5" max="5" width="8.7109375" style="0" customWidth="1"/>
    <col min="6" max="6" width="8.7109375" style="7" customWidth="1"/>
    <col min="7" max="7" width="8.7109375" style="0" customWidth="1"/>
    <col min="8" max="8" width="20.421875" style="0" customWidth="1"/>
    <col min="9" max="12" width="8.7109375" style="7" customWidth="1"/>
    <col min="13" max="14" width="15.7109375" style="0" customWidth="1"/>
    <col min="15" max="15" width="16.421875" style="0" customWidth="1"/>
    <col min="16" max="16" width="9.7109375" style="7" customWidth="1"/>
    <col min="17" max="19" width="9.7109375" style="0" customWidth="1"/>
    <col min="20" max="20" width="12.7109375" style="7" customWidth="1"/>
    <col min="21" max="21" width="17.7109375" style="0" customWidth="1"/>
    <col min="22" max="22" width="8.421875" style="0" bestFit="1" customWidth="1"/>
    <col min="23" max="25" width="8.7109375" style="0" customWidth="1"/>
    <col min="26" max="27" width="15.7109375" style="0" customWidth="1"/>
    <col min="28" max="28" width="15.0039062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2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12.75" customHeight="1">
      <c r="B2" s="3"/>
      <c r="C2" s="32" t="s">
        <v>13</v>
      </c>
      <c r="D2" s="33"/>
      <c r="E2" s="33"/>
      <c r="F2" s="33"/>
      <c r="G2" s="33"/>
      <c r="H2" s="33"/>
      <c r="I2" s="34" t="s">
        <v>8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 t="s">
        <v>9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34" ht="90">
      <c r="B3" s="1" t="s">
        <v>15</v>
      </c>
      <c r="C3" s="6" t="s">
        <v>6</v>
      </c>
      <c r="D3" s="6" t="s">
        <v>7</v>
      </c>
      <c r="E3" s="6" t="s">
        <v>5</v>
      </c>
      <c r="F3" s="6" t="s">
        <v>0</v>
      </c>
      <c r="G3" s="6" t="s">
        <v>10</v>
      </c>
      <c r="H3" s="6" t="s">
        <v>12</v>
      </c>
      <c r="I3" s="4" t="s">
        <v>21</v>
      </c>
      <c r="J3" s="4" t="s">
        <v>17</v>
      </c>
      <c r="K3" s="4" t="s">
        <v>11</v>
      </c>
      <c r="L3" s="4" t="s">
        <v>1</v>
      </c>
      <c r="M3" s="4" t="s">
        <v>3</v>
      </c>
      <c r="N3" s="4" t="s">
        <v>4</v>
      </c>
      <c r="O3" s="4" t="s">
        <v>2</v>
      </c>
      <c r="P3" s="4" t="s">
        <v>18</v>
      </c>
      <c r="Q3" s="4" t="s">
        <v>19</v>
      </c>
      <c r="R3" s="4" t="s">
        <v>22</v>
      </c>
      <c r="S3" s="4" t="s">
        <v>20</v>
      </c>
      <c r="T3" s="4" t="s">
        <v>16</v>
      </c>
      <c r="U3" s="4" t="s">
        <v>23</v>
      </c>
      <c r="V3" s="5" t="s">
        <v>21</v>
      </c>
      <c r="W3" s="5" t="s">
        <v>17</v>
      </c>
      <c r="X3" s="5" t="s">
        <v>11</v>
      </c>
      <c r="Y3" s="5" t="s">
        <v>1</v>
      </c>
      <c r="Z3" s="5" t="s">
        <v>3</v>
      </c>
      <c r="AA3" s="5" t="s">
        <v>4</v>
      </c>
      <c r="AB3" s="5" t="s">
        <v>2</v>
      </c>
      <c r="AC3" s="5" t="s">
        <v>18</v>
      </c>
      <c r="AD3" s="5" t="s">
        <v>19</v>
      </c>
      <c r="AE3" s="5" t="s">
        <v>22</v>
      </c>
      <c r="AF3" s="5" t="s">
        <v>20</v>
      </c>
      <c r="AG3" s="5" t="s">
        <v>16</v>
      </c>
      <c r="AH3" s="5" t="s">
        <v>23</v>
      </c>
    </row>
    <row r="4" spans="2:34" s="9" customFormat="1" ht="12.75">
      <c r="B4" s="8"/>
      <c r="C4" s="8" t="s">
        <v>26</v>
      </c>
      <c r="D4" s="8" t="s">
        <v>38</v>
      </c>
      <c r="E4" s="8">
        <v>2001</v>
      </c>
      <c r="F4" s="10">
        <v>2</v>
      </c>
      <c r="G4" s="8">
        <v>3620</v>
      </c>
      <c r="H4" s="27">
        <v>58495</v>
      </c>
      <c r="I4" s="10">
        <v>1589</v>
      </c>
      <c r="J4" s="10">
        <f>I4+215</f>
        <v>1804</v>
      </c>
      <c r="K4" s="10">
        <v>1975</v>
      </c>
      <c r="L4" s="10">
        <v>2</v>
      </c>
      <c r="M4" s="8" t="s">
        <v>24</v>
      </c>
      <c r="N4" s="8" t="s">
        <v>29</v>
      </c>
      <c r="O4" s="8" t="s">
        <v>32</v>
      </c>
      <c r="P4" s="10">
        <v>1124</v>
      </c>
      <c r="Q4" s="11">
        <v>17.561802360498223</v>
      </c>
      <c r="R4" s="11">
        <v>22.635722302140614</v>
      </c>
      <c r="S4" s="11">
        <v>27.13035589328077</v>
      </c>
      <c r="T4" s="10">
        <v>32</v>
      </c>
      <c r="U4" s="10" t="s">
        <v>59</v>
      </c>
      <c r="V4" s="10">
        <v>1152</v>
      </c>
      <c r="W4" s="10">
        <f aca="true" t="shared" si="0" ref="W4:W14">V4+273</f>
        <v>1425</v>
      </c>
      <c r="X4" s="10">
        <v>1745</v>
      </c>
      <c r="Y4" s="8">
        <v>2</v>
      </c>
      <c r="Z4" s="8" t="s">
        <v>24</v>
      </c>
      <c r="AA4" s="8" t="s">
        <v>29</v>
      </c>
      <c r="AB4" s="8" t="s">
        <v>32</v>
      </c>
      <c r="AC4" s="10">
        <v>1124</v>
      </c>
      <c r="AD4" s="11">
        <v>9.230521731106291</v>
      </c>
      <c r="AE4" s="11">
        <v>14.123782454297261</v>
      </c>
      <c r="AF4" s="11">
        <v>21.179326890930877</v>
      </c>
      <c r="AG4" s="10">
        <v>32</v>
      </c>
      <c r="AH4" s="10" t="s">
        <v>59</v>
      </c>
    </row>
    <row r="5" spans="2:34" s="9" customFormat="1" ht="12.75">
      <c r="B5" s="8"/>
      <c r="C5" s="8" t="s">
        <v>26</v>
      </c>
      <c r="D5" s="8" t="s">
        <v>61</v>
      </c>
      <c r="E5" s="8">
        <v>2001</v>
      </c>
      <c r="F5" s="10">
        <v>2</v>
      </c>
      <c r="G5" s="8">
        <v>3715</v>
      </c>
      <c r="H5" s="29">
        <v>49413</v>
      </c>
      <c r="I5" s="10">
        <v>1578</v>
      </c>
      <c r="J5" s="10">
        <v>1792</v>
      </c>
      <c r="K5" s="10">
        <v>1975</v>
      </c>
      <c r="L5" s="10">
        <v>2</v>
      </c>
      <c r="M5" s="8" t="s">
        <v>27</v>
      </c>
      <c r="N5" s="8" t="s">
        <v>30</v>
      </c>
      <c r="O5" s="8" t="s">
        <v>33</v>
      </c>
      <c r="P5" s="10">
        <v>1190</v>
      </c>
      <c r="Q5" s="11">
        <v>15.15128492845393</v>
      </c>
      <c r="R5" s="11">
        <v>19.53941145940726</v>
      </c>
      <c r="S5" s="11">
        <v>23.733930571840386</v>
      </c>
      <c r="T5" s="10">
        <v>32</v>
      </c>
      <c r="U5" s="10" t="s">
        <v>59</v>
      </c>
      <c r="V5" s="10">
        <v>1152</v>
      </c>
      <c r="W5" s="10">
        <f t="shared" si="0"/>
        <v>1425</v>
      </c>
      <c r="X5" s="10">
        <v>1830</v>
      </c>
      <c r="Y5" s="8">
        <v>2</v>
      </c>
      <c r="Z5" s="8" t="s">
        <v>27</v>
      </c>
      <c r="AA5" s="8" t="s">
        <v>30</v>
      </c>
      <c r="AB5" s="8" t="s">
        <v>33</v>
      </c>
      <c r="AC5" s="10">
        <v>1190</v>
      </c>
      <c r="AD5" s="11">
        <v>8.074960858224427</v>
      </c>
      <c r="AE5" s="11">
        <v>12.355638588032273</v>
      </c>
      <c r="AF5" s="11">
        <v>20.376878088008024</v>
      </c>
      <c r="AG5" s="10">
        <v>32</v>
      </c>
      <c r="AH5" s="10" t="s">
        <v>59</v>
      </c>
    </row>
    <row r="6" spans="2:34" s="9" customFormat="1" ht="12.75">
      <c r="B6" s="8"/>
      <c r="C6" s="8" t="s">
        <v>26</v>
      </c>
      <c r="D6" s="8" t="s">
        <v>61</v>
      </c>
      <c r="E6" s="8">
        <v>2001</v>
      </c>
      <c r="F6" s="10">
        <v>2</v>
      </c>
      <c r="G6" s="8">
        <v>3715</v>
      </c>
      <c r="H6" s="29">
        <v>48434</v>
      </c>
      <c r="I6" s="10">
        <v>1578</v>
      </c>
      <c r="J6" s="10">
        <v>1792</v>
      </c>
      <c r="K6" s="10">
        <v>1975</v>
      </c>
      <c r="L6" s="10">
        <v>2</v>
      </c>
      <c r="M6" s="8" t="s">
        <v>24</v>
      </c>
      <c r="N6" s="8" t="s">
        <v>31</v>
      </c>
      <c r="O6" s="8" t="s">
        <v>33</v>
      </c>
      <c r="P6" s="10">
        <v>1190</v>
      </c>
      <c r="Q6" s="11">
        <v>15.15128492845393</v>
      </c>
      <c r="R6" s="11">
        <v>19.53941145940726</v>
      </c>
      <c r="S6" s="11">
        <v>23.733930571840386</v>
      </c>
      <c r="T6" s="10">
        <v>32</v>
      </c>
      <c r="U6" s="10" t="s">
        <v>59</v>
      </c>
      <c r="V6" s="10">
        <v>1152</v>
      </c>
      <c r="W6" s="10">
        <f t="shared" si="0"/>
        <v>1425</v>
      </c>
      <c r="X6" s="10">
        <v>1830</v>
      </c>
      <c r="Y6" s="8">
        <v>2</v>
      </c>
      <c r="Z6" s="8" t="s">
        <v>24</v>
      </c>
      <c r="AA6" s="8" t="s">
        <v>31</v>
      </c>
      <c r="AB6" s="8" t="s">
        <v>33</v>
      </c>
      <c r="AC6" s="10">
        <v>1190</v>
      </c>
      <c r="AD6" s="11">
        <v>8.074960858224427</v>
      </c>
      <c r="AE6" s="11">
        <v>12.355638588032273</v>
      </c>
      <c r="AF6" s="11">
        <v>20.376878088008024</v>
      </c>
      <c r="AG6" s="10">
        <v>32</v>
      </c>
      <c r="AH6" s="10" t="s">
        <v>59</v>
      </c>
    </row>
    <row r="7" spans="2:34" s="9" customFormat="1" ht="12.75">
      <c r="B7" s="8"/>
      <c r="C7" s="8" t="s">
        <v>26</v>
      </c>
      <c r="D7" s="8" t="s">
        <v>61</v>
      </c>
      <c r="E7" s="8">
        <v>2001</v>
      </c>
      <c r="F7" s="10">
        <v>2</v>
      </c>
      <c r="G7" s="8">
        <v>3715</v>
      </c>
      <c r="H7" s="26">
        <v>6389</v>
      </c>
      <c r="I7" s="10">
        <f>I4+9</f>
        <v>1598</v>
      </c>
      <c r="J7" s="10">
        <f>I7+215</f>
        <v>1813</v>
      </c>
      <c r="K7" s="10">
        <v>1975</v>
      </c>
      <c r="L7" s="10">
        <v>2</v>
      </c>
      <c r="M7" s="8" t="s">
        <v>27</v>
      </c>
      <c r="N7" s="8" t="s">
        <v>30</v>
      </c>
      <c r="O7" s="15" t="s">
        <v>34</v>
      </c>
      <c r="P7" s="10">
        <v>1168</v>
      </c>
      <c r="Q7" s="11">
        <v>16.041316217835575</v>
      </c>
      <c r="R7" s="11">
        <v>20.682151724975796</v>
      </c>
      <c r="S7" s="11">
        <v>24.843932833364853</v>
      </c>
      <c r="T7" s="10">
        <v>34</v>
      </c>
      <c r="U7" s="10" t="s">
        <v>59</v>
      </c>
      <c r="V7" s="10">
        <f>1152+9</f>
        <v>1161</v>
      </c>
      <c r="W7" s="10">
        <f t="shared" si="0"/>
        <v>1434</v>
      </c>
      <c r="X7" s="10">
        <v>1830</v>
      </c>
      <c r="Y7" s="8">
        <v>2</v>
      </c>
      <c r="Z7" s="8" t="s">
        <v>27</v>
      </c>
      <c r="AA7" s="8" t="s">
        <v>30</v>
      </c>
      <c r="AB7" s="15" t="s">
        <v>34</v>
      </c>
      <c r="AC7" s="10">
        <v>1168</v>
      </c>
      <c r="AD7" s="11">
        <v>8.5852033427161</v>
      </c>
      <c r="AE7" s="11">
        <v>13.097380636561274</v>
      </c>
      <c r="AF7" s="11">
        <v>21.329875767513048</v>
      </c>
      <c r="AG7" s="10">
        <v>34</v>
      </c>
      <c r="AH7" s="10" t="s">
        <v>59</v>
      </c>
    </row>
    <row r="8" spans="2:34" s="9" customFormat="1" ht="12.75">
      <c r="B8" s="8"/>
      <c r="C8" s="8" t="s">
        <v>26</v>
      </c>
      <c r="D8" s="8" t="s">
        <v>63</v>
      </c>
      <c r="E8" s="8">
        <v>2001</v>
      </c>
      <c r="F8" s="10">
        <v>2</v>
      </c>
      <c r="G8" s="8">
        <v>3715</v>
      </c>
      <c r="H8" s="26">
        <v>17450</v>
      </c>
      <c r="I8" s="10">
        <f>I5+9</f>
        <v>1587</v>
      </c>
      <c r="J8" s="10">
        <f>I8+215</f>
        <v>1802</v>
      </c>
      <c r="K8" s="10">
        <v>1975</v>
      </c>
      <c r="L8" s="10">
        <v>2</v>
      </c>
      <c r="M8" s="8" t="s">
        <v>27</v>
      </c>
      <c r="N8" s="8" t="s">
        <v>30</v>
      </c>
      <c r="O8" s="15" t="s">
        <v>34</v>
      </c>
      <c r="P8" s="10">
        <v>1168</v>
      </c>
      <c r="Q8" s="11">
        <v>16.041316217835575</v>
      </c>
      <c r="R8" s="11">
        <v>20.682151724975796</v>
      </c>
      <c r="S8" s="11">
        <v>24.843932833364853</v>
      </c>
      <c r="T8" s="10">
        <v>34</v>
      </c>
      <c r="U8" s="10" t="s">
        <v>59</v>
      </c>
      <c r="V8" s="10">
        <f>1152+9</f>
        <v>1161</v>
      </c>
      <c r="W8" s="10">
        <f t="shared" si="0"/>
        <v>1434</v>
      </c>
      <c r="X8" s="10">
        <v>1830</v>
      </c>
      <c r="Y8" s="8">
        <v>2</v>
      </c>
      <c r="Z8" s="8" t="s">
        <v>27</v>
      </c>
      <c r="AA8" s="8" t="s">
        <v>30</v>
      </c>
      <c r="AB8" s="15" t="s">
        <v>34</v>
      </c>
      <c r="AC8" s="10">
        <v>1168</v>
      </c>
      <c r="AD8" s="11">
        <v>8.5852033427161</v>
      </c>
      <c r="AE8" s="11">
        <v>13.097380636561274</v>
      </c>
      <c r="AF8" s="11">
        <v>21.329875767513048</v>
      </c>
      <c r="AG8" s="10">
        <v>34</v>
      </c>
      <c r="AH8" s="10" t="s">
        <v>59</v>
      </c>
    </row>
    <row r="9" spans="2:34" s="9" customFormat="1" ht="12.75">
      <c r="B9" s="8"/>
      <c r="C9" s="8" t="s">
        <v>26</v>
      </c>
      <c r="D9" s="8" t="s">
        <v>62</v>
      </c>
      <c r="E9" s="8">
        <v>2001</v>
      </c>
      <c r="F9" s="10">
        <v>2</v>
      </c>
      <c r="G9" s="8">
        <v>3715</v>
      </c>
      <c r="H9" s="29">
        <v>16636</v>
      </c>
      <c r="I9" s="10">
        <v>1578</v>
      </c>
      <c r="J9" s="10">
        <v>1792</v>
      </c>
      <c r="K9" s="10">
        <v>1975</v>
      </c>
      <c r="L9" s="10">
        <v>2</v>
      </c>
      <c r="M9" s="8" t="s">
        <v>27</v>
      </c>
      <c r="N9" s="8" t="s">
        <v>30</v>
      </c>
      <c r="O9" s="8" t="s">
        <v>33</v>
      </c>
      <c r="P9" s="10">
        <v>1190</v>
      </c>
      <c r="Q9" s="11">
        <v>15.15128492845393</v>
      </c>
      <c r="R9" s="11">
        <v>19.53941145940726</v>
      </c>
      <c r="S9" s="11">
        <v>23.733930571840386</v>
      </c>
      <c r="T9" s="10">
        <v>32</v>
      </c>
      <c r="U9" s="10" t="s">
        <v>59</v>
      </c>
      <c r="V9" s="10">
        <v>1152</v>
      </c>
      <c r="W9" s="10">
        <f t="shared" si="0"/>
        <v>1425</v>
      </c>
      <c r="X9" s="10">
        <v>1830</v>
      </c>
      <c r="Y9" s="8">
        <v>2</v>
      </c>
      <c r="Z9" s="8" t="s">
        <v>27</v>
      </c>
      <c r="AA9" s="8" t="s">
        <v>30</v>
      </c>
      <c r="AB9" s="8" t="s">
        <v>33</v>
      </c>
      <c r="AC9" s="10">
        <v>1190</v>
      </c>
      <c r="AD9" s="11">
        <v>8.074960858224427</v>
      </c>
      <c r="AE9" s="11">
        <v>12.355638588032273</v>
      </c>
      <c r="AF9" s="11">
        <v>20.376878088008024</v>
      </c>
      <c r="AG9" s="10">
        <v>32</v>
      </c>
      <c r="AH9" s="10" t="s">
        <v>59</v>
      </c>
    </row>
    <row r="10" spans="2:34" s="9" customFormat="1" ht="12.75">
      <c r="B10" s="8"/>
      <c r="C10" s="8" t="s">
        <v>26</v>
      </c>
      <c r="D10" s="8" t="s">
        <v>62</v>
      </c>
      <c r="E10" s="8">
        <v>2001</v>
      </c>
      <c r="F10" s="10">
        <v>2</v>
      </c>
      <c r="G10" s="8">
        <v>3715</v>
      </c>
      <c r="H10" s="29">
        <v>16307</v>
      </c>
      <c r="I10" s="10">
        <v>1578</v>
      </c>
      <c r="J10" s="10">
        <v>1792</v>
      </c>
      <c r="K10" s="10">
        <v>1975</v>
      </c>
      <c r="L10" s="10">
        <v>2</v>
      </c>
      <c r="M10" s="8" t="s">
        <v>24</v>
      </c>
      <c r="N10" s="8" t="s">
        <v>31</v>
      </c>
      <c r="O10" s="8" t="s">
        <v>33</v>
      </c>
      <c r="P10" s="10">
        <v>1190</v>
      </c>
      <c r="Q10" s="11">
        <v>15.15128492845393</v>
      </c>
      <c r="R10" s="11">
        <v>19.53941145940726</v>
      </c>
      <c r="S10" s="11">
        <v>23.733930571840386</v>
      </c>
      <c r="T10" s="10">
        <v>32</v>
      </c>
      <c r="U10" s="10" t="s">
        <v>59</v>
      </c>
      <c r="V10" s="10">
        <v>1152</v>
      </c>
      <c r="W10" s="10">
        <f t="shared" si="0"/>
        <v>1425</v>
      </c>
      <c r="X10" s="10">
        <v>1830</v>
      </c>
      <c r="Y10" s="8">
        <v>2</v>
      </c>
      <c r="Z10" s="8" t="s">
        <v>24</v>
      </c>
      <c r="AA10" s="8" t="s">
        <v>31</v>
      </c>
      <c r="AB10" s="8" t="s">
        <v>33</v>
      </c>
      <c r="AC10" s="10">
        <v>1190</v>
      </c>
      <c r="AD10" s="11">
        <v>8.074960858224427</v>
      </c>
      <c r="AE10" s="11">
        <v>12.355638588032273</v>
      </c>
      <c r="AF10" s="11">
        <v>20.376878088008024</v>
      </c>
      <c r="AG10" s="10">
        <v>32</v>
      </c>
      <c r="AH10" s="10" t="s">
        <v>59</v>
      </c>
    </row>
    <row r="11" spans="2:34" s="9" customFormat="1" ht="12.75">
      <c r="B11" s="8"/>
      <c r="C11" s="8" t="s">
        <v>26</v>
      </c>
      <c r="D11" s="8" t="s">
        <v>62</v>
      </c>
      <c r="E11" s="8">
        <v>2001</v>
      </c>
      <c r="F11" s="10">
        <v>2</v>
      </c>
      <c r="G11" s="8">
        <v>3715</v>
      </c>
      <c r="H11" s="26">
        <v>1197</v>
      </c>
      <c r="I11" s="10">
        <f>I8+9</f>
        <v>1596</v>
      </c>
      <c r="J11" s="10">
        <f>I11+215</f>
        <v>1811</v>
      </c>
      <c r="K11" s="10">
        <v>1975</v>
      </c>
      <c r="L11" s="10">
        <v>2</v>
      </c>
      <c r="M11" s="8" t="s">
        <v>27</v>
      </c>
      <c r="N11" s="8" t="s">
        <v>30</v>
      </c>
      <c r="O11" s="15" t="s">
        <v>34</v>
      </c>
      <c r="P11" s="10">
        <v>1168</v>
      </c>
      <c r="Q11" s="11">
        <v>16.041316217835575</v>
      </c>
      <c r="R11" s="11">
        <v>20.682151724975796</v>
      </c>
      <c r="S11" s="11">
        <v>24.843932833364853</v>
      </c>
      <c r="T11" s="10">
        <v>34</v>
      </c>
      <c r="U11" s="10" t="s">
        <v>59</v>
      </c>
      <c r="V11" s="10">
        <f>1152+9</f>
        <v>1161</v>
      </c>
      <c r="W11" s="10">
        <f t="shared" si="0"/>
        <v>1434</v>
      </c>
      <c r="X11" s="10">
        <v>1830</v>
      </c>
      <c r="Y11" s="8">
        <v>2</v>
      </c>
      <c r="Z11" s="8" t="s">
        <v>27</v>
      </c>
      <c r="AA11" s="8" t="s">
        <v>30</v>
      </c>
      <c r="AB11" s="15" t="s">
        <v>34</v>
      </c>
      <c r="AC11" s="10">
        <v>1168</v>
      </c>
      <c r="AD11" s="11">
        <v>8.5852033427161</v>
      </c>
      <c r="AE11" s="11">
        <v>13.097380636561274</v>
      </c>
      <c r="AF11" s="11">
        <v>21.329875767513048</v>
      </c>
      <c r="AG11" s="10">
        <v>34</v>
      </c>
      <c r="AH11" s="10" t="s">
        <v>59</v>
      </c>
    </row>
    <row r="12" spans="2:34" s="9" customFormat="1" ht="12.75">
      <c r="B12" s="8"/>
      <c r="C12" s="8" t="s">
        <v>26</v>
      </c>
      <c r="D12" s="8" t="s">
        <v>39</v>
      </c>
      <c r="E12" s="8">
        <v>2001</v>
      </c>
      <c r="F12" s="10">
        <v>2</v>
      </c>
      <c r="G12" s="8">
        <v>3715</v>
      </c>
      <c r="H12" s="29">
        <v>2778</v>
      </c>
      <c r="I12" s="10">
        <v>1578</v>
      </c>
      <c r="J12" s="10">
        <v>1792</v>
      </c>
      <c r="K12" s="10">
        <v>1975</v>
      </c>
      <c r="L12" s="10">
        <v>2</v>
      </c>
      <c r="M12" s="8" t="s">
        <v>27</v>
      </c>
      <c r="N12" s="8" t="s">
        <v>30</v>
      </c>
      <c r="O12" s="8" t="s">
        <v>33</v>
      </c>
      <c r="P12" s="10">
        <v>1190</v>
      </c>
      <c r="Q12" s="11">
        <v>15.15128492845393</v>
      </c>
      <c r="R12" s="11">
        <v>19.53941145940726</v>
      </c>
      <c r="S12" s="11">
        <v>23.733930571840386</v>
      </c>
      <c r="T12" s="10">
        <v>32</v>
      </c>
      <c r="U12" s="10" t="s">
        <v>59</v>
      </c>
      <c r="V12" s="10">
        <v>1152</v>
      </c>
      <c r="W12" s="10">
        <f t="shared" si="0"/>
        <v>1425</v>
      </c>
      <c r="X12" s="10">
        <v>1830</v>
      </c>
      <c r="Y12" s="8">
        <v>2</v>
      </c>
      <c r="Z12" s="8" t="s">
        <v>27</v>
      </c>
      <c r="AA12" s="8" t="s">
        <v>30</v>
      </c>
      <c r="AB12" s="8" t="s">
        <v>33</v>
      </c>
      <c r="AC12" s="10">
        <v>1190</v>
      </c>
      <c r="AD12" s="11">
        <v>8.074960858224427</v>
      </c>
      <c r="AE12" s="11">
        <v>12.355638588032273</v>
      </c>
      <c r="AF12" s="11">
        <v>20.376878088008024</v>
      </c>
      <c r="AG12" s="10">
        <v>32</v>
      </c>
      <c r="AH12" s="10" t="s">
        <v>59</v>
      </c>
    </row>
    <row r="13" spans="2:34" s="9" customFormat="1" ht="12.75">
      <c r="B13" s="8"/>
      <c r="C13" s="8" t="s">
        <v>26</v>
      </c>
      <c r="D13" s="8" t="s">
        <v>39</v>
      </c>
      <c r="E13" s="8">
        <v>2001</v>
      </c>
      <c r="F13" s="10">
        <v>2</v>
      </c>
      <c r="G13" s="8">
        <v>3715</v>
      </c>
      <c r="H13" s="29">
        <v>2722</v>
      </c>
      <c r="I13" s="10">
        <v>1578</v>
      </c>
      <c r="J13" s="10">
        <v>1792</v>
      </c>
      <c r="K13" s="10">
        <v>1975</v>
      </c>
      <c r="L13" s="10">
        <v>2</v>
      </c>
      <c r="M13" s="8" t="s">
        <v>24</v>
      </c>
      <c r="N13" s="8" t="s">
        <v>31</v>
      </c>
      <c r="O13" s="8" t="s">
        <v>33</v>
      </c>
      <c r="P13" s="10">
        <v>1190</v>
      </c>
      <c r="Q13" s="11">
        <v>15.15128492845393</v>
      </c>
      <c r="R13" s="11">
        <v>19.53941145940726</v>
      </c>
      <c r="S13" s="11">
        <v>23.733930571840386</v>
      </c>
      <c r="T13" s="10">
        <v>32</v>
      </c>
      <c r="U13" s="10" t="s">
        <v>59</v>
      </c>
      <c r="V13" s="10">
        <v>1152</v>
      </c>
      <c r="W13" s="10">
        <f t="shared" si="0"/>
        <v>1425</v>
      </c>
      <c r="X13" s="10">
        <v>1830</v>
      </c>
      <c r="Y13" s="8">
        <v>2</v>
      </c>
      <c r="Z13" s="8" t="s">
        <v>24</v>
      </c>
      <c r="AA13" s="8" t="s">
        <v>31</v>
      </c>
      <c r="AB13" s="8" t="s">
        <v>33</v>
      </c>
      <c r="AC13" s="10">
        <v>1190</v>
      </c>
      <c r="AD13" s="11">
        <v>8.074960858224427</v>
      </c>
      <c r="AE13" s="11">
        <v>12.355638588032273</v>
      </c>
      <c r="AF13" s="11">
        <v>20.376878088008024</v>
      </c>
      <c r="AG13" s="10">
        <v>32</v>
      </c>
      <c r="AH13" s="10" t="s">
        <v>59</v>
      </c>
    </row>
    <row r="14" spans="2:34" s="9" customFormat="1" ht="12.75">
      <c r="B14" s="8"/>
      <c r="C14" s="8" t="s">
        <v>26</v>
      </c>
      <c r="D14" s="8" t="s">
        <v>39</v>
      </c>
      <c r="E14" s="8">
        <v>2001</v>
      </c>
      <c r="F14" s="10">
        <v>2</v>
      </c>
      <c r="G14" s="8">
        <v>3715</v>
      </c>
      <c r="H14" s="26">
        <v>50046</v>
      </c>
      <c r="I14" s="10">
        <f>I11+9</f>
        <v>1605</v>
      </c>
      <c r="J14" s="10">
        <f>I14+215</f>
        <v>1820</v>
      </c>
      <c r="K14" s="10">
        <v>1975</v>
      </c>
      <c r="L14" s="10">
        <v>2</v>
      </c>
      <c r="M14" s="8" t="s">
        <v>27</v>
      </c>
      <c r="N14" s="8" t="s">
        <v>30</v>
      </c>
      <c r="O14" s="15" t="s">
        <v>34</v>
      </c>
      <c r="P14" s="10">
        <v>1168</v>
      </c>
      <c r="Q14" s="11">
        <v>16.041316217835575</v>
      </c>
      <c r="R14" s="11">
        <v>20.682151724975796</v>
      </c>
      <c r="S14" s="11">
        <v>24.843932833364853</v>
      </c>
      <c r="T14" s="10">
        <v>34</v>
      </c>
      <c r="U14" s="10" t="s">
        <v>59</v>
      </c>
      <c r="V14" s="10">
        <f>1152+9</f>
        <v>1161</v>
      </c>
      <c r="W14" s="10">
        <f t="shared" si="0"/>
        <v>1434</v>
      </c>
      <c r="X14" s="10">
        <v>1830</v>
      </c>
      <c r="Y14" s="8">
        <v>2</v>
      </c>
      <c r="Z14" s="8" t="s">
        <v>27</v>
      </c>
      <c r="AA14" s="8" t="s">
        <v>30</v>
      </c>
      <c r="AB14" s="15" t="s">
        <v>34</v>
      </c>
      <c r="AC14" s="10">
        <v>1168</v>
      </c>
      <c r="AD14" s="11">
        <v>8.5852033427161</v>
      </c>
      <c r="AE14" s="11">
        <v>13.097380636561274</v>
      </c>
      <c r="AF14" s="11">
        <v>21.329875767513048</v>
      </c>
      <c r="AG14" s="10">
        <v>34</v>
      </c>
      <c r="AH14" s="10" t="s">
        <v>59</v>
      </c>
    </row>
    <row r="15" spans="2:34" s="19" customFormat="1" ht="12.75">
      <c r="B15" s="17"/>
      <c r="C15" s="17"/>
      <c r="D15" s="17" t="s">
        <v>50</v>
      </c>
      <c r="E15" s="17"/>
      <c r="F15" s="17"/>
      <c r="G15" s="17" t="s">
        <v>54</v>
      </c>
      <c r="H15" s="20"/>
      <c r="I15" s="17" t="s">
        <v>54</v>
      </c>
      <c r="J15" s="17" t="s">
        <v>54</v>
      </c>
      <c r="K15" s="17" t="s">
        <v>54</v>
      </c>
      <c r="L15" s="17"/>
      <c r="M15" s="17" t="s">
        <v>51</v>
      </c>
      <c r="N15" s="17" t="s">
        <v>51</v>
      </c>
      <c r="O15" s="17" t="s">
        <v>52</v>
      </c>
      <c r="P15" s="17" t="s">
        <v>53</v>
      </c>
      <c r="Q15" s="17"/>
      <c r="R15" s="17"/>
      <c r="S15" s="17"/>
      <c r="T15" s="17" t="s">
        <v>51</v>
      </c>
      <c r="U15" s="17"/>
      <c r="V15" s="17" t="s">
        <v>54</v>
      </c>
      <c r="W15" s="17" t="s">
        <v>54</v>
      </c>
      <c r="X15" s="17" t="s">
        <v>54</v>
      </c>
      <c r="Y15" s="17"/>
      <c r="Z15" s="17" t="s">
        <v>51</v>
      </c>
      <c r="AA15" s="17" t="s">
        <v>51</v>
      </c>
      <c r="AB15" s="17" t="s">
        <v>52</v>
      </c>
      <c r="AC15" s="17" t="s">
        <v>53</v>
      </c>
      <c r="AD15" s="17"/>
      <c r="AE15" s="17"/>
      <c r="AF15" s="17"/>
      <c r="AG15" s="17" t="s">
        <v>51</v>
      </c>
      <c r="AH15" s="17"/>
    </row>
    <row r="16" spans="2:34" s="9" customFormat="1" ht="12.75">
      <c r="B16" s="8"/>
      <c r="C16" s="8"/>
      <c r="D16" s="8"/>
      <c r="E16" s="8"/>
      <c r="F16" s="10"/>
      <c r="G16" s="8"/>
      <c r="H16" s="12" t="s">
        <v>25</v>
      </c>
      <c r="I16" s="10"/>
      <c r="J16" s="10"/>
      <c r="K16" s="10"/>
      <c r="L16" s="10"/>
      <c r="M16" s="8"/>
      <c r="N16" s="8"/>
      <c r="O16" s="15"/>
      <c r="P16" s="10"/>
      <c r="Q16" s="11"/>
      <c r="R16" s="11"/>
      <c r="S16" s="11"/>
      <c r="T16" s="10"/>
      <c r="U16" s="8"/>
      <c r="V16" s="10"/>
      <c r="W16" s="10"/>
      <c r="X16" s="10"/>
      <c r="Y16" s="8"/>
      <c r="Z16" s="8"/>
      <c r="AA16" s="8"/>
      <c r="AB16" s="15"/>
      <c r="AC16" s="10"/>
      <c r="AD16" s="11"/>
      <c r="AE16" s="11"/>
      <c r="AF16" s="11"/>
      <c r="AG16" s="10"/>
      <c r="AH16" s="8"/>
    </row>
    <row r="17" spans="2:34" s="9" customFormat="1" ht="12.75">
      <c r="B17" s="8"/>
      <c r="C17" s="8"/>
      <c r="D17" s="8"/>
      <c r="E17" s="8"/>
      <c r="F17" s="10"/>
      <c r="G17" s="8"/>
      <c r="H17" s="12" t="s">
        <v>25</v>
      </c>
      <c r="I17" s="10"/>
      <c r="J17" s="10"/>
      <c r="K17" s="10"/>
      <c r="L17" s="10"/>
      <c r="M17" s="8"/>
      <c r="N17" s="8"/>
      <c r="O17" s="15"/>
      <c r="P17" s="10"/>
      <c r="Q17" s="11"/>
      <c r="R17" s="11"/>
      <c r="S17" s="11"/>
      <c r="T17" s="10"/>
      <c r="U17" s="8"/>
      <c r="V17" s="10"/>
      <c r="W17" s="10"/>
      <c r="X17" s="10"/>
      <c r="Y17" s="8"/>
      <c r="Z17" s="8"/>
      <c r="AA17" s="8"/>
      <c r="AB17" s="15"/>
      <c r="AC17" s="10"/>
      <c r="AD17" s="11"/>
      <c r="AE17" s="11"/>
      <c r="AF17" s="11"/>
      <c r="AG17" s="10"/>
      <c r="AH17" s="8"/>
    </row>
    <row r="18" spans="10:23" ht="13.5" thickBot="1">
      <c r="J18" s="13"/>
      <c r="O18" t="s">
        <v>25</v>
      </c>
      <c r="W18" s="14"/>
    </row>
    <row r="19" ht="13.5" thickTop="1"/>
    <row r="20" spans="3:20" ht="12.75">
      <c r="C20" s="16" t="s">
        <v>40</v>
      </c>
      <c r="F20"/>
      <c r="I20"/>
      <c r="J20"/>
      <c r="K20"/>
      <c r="L20"/>
      <c r="P20"/>
      <c r="T20"/>
    </row>
    <row r="21" spans="3:20" ht="12.75">
      <c r="C21" t="s">
        <v>55</v>
      </c>
      <c r="F21"/>
      <c r="I21"/>
      <c r="J21"/>
      <c r="K21"/>
      <c r="L21"/>
      <c r="P21"/>
      <c r="T21"/>
    </row>
    <row r="22" spans="3:20" ht="12.75">
      <c r="C22" t="s">
        <v>41</v>
      </c>
      <c r="F22"/>
      <c r="I22"/>
      <c r="J22"/>
      <c r="K22"/>
      <c r="L22"/>
      <c r="P22"/>
      <c r="T22"/>
    </row>
    <row r="23" spans="3:20" ht="12.75">
      <c r="C23" t="s">
        <v>42</v>
      </c>
      <c r="F23"/>
      <c r="I23"/>
      <c r="J23"/>
      <c r="K23"/>
      <c r="L23"/>
      <c r="P23"/>
      <c r="T23"/>
    </row>
    <row r="24" spans="3:20" ht="12.75">
      <c r="C24" t="s">
        <v>43</v>
      </c>
      <c r="F24"/>
      <c r="I24"/>
      <c r="J24"/>
      <c r="K24"/>
      <c r="L24"/>
      <c r="P24"/>
      <c r="T24"/>
    </row>
    <row r="25" spans="3:20" ht="12.75">
      <c r="C25" t="s">
        <v>44</v>
      </c>
      <c r="F25"/>
      <c r="I25"/>
      <c r="J25"/>
      <c r="K25"/>
      <c r="L25"/>
      <c r="P25"/>
      <c r="T25"/>
    </row>
    <row r="26" spans="3:20" ht="12.75">
      <c r="C26" t="s">
        <v>45</v>
      </c>
      <c r="F26"/>
      <c r="I26"/>
      <c r="J26"/>
      <c r="K26"/>
      <c r="L26"/>
      <c r="P26"/>
      <c r="T26"/>
    </row>
    <row r="27" spans="3:20" ht="12.75">
      <c r="C27" t="s">
        <v>46</v>
      </c>
      <c r="F27"/>
      <c r="I27"/>
      <c r="J27"/>
      <c r="K27"/>
      <c r="L27"/>
      <c r="P27"/>
      <c r="T27"/>
    </row>
    <row r="28" spans="3:20" ht="12.75">
      <c r="C28" t="s">
        <v>47</v>
      </c>
      <c r="F28"/>
      <c r="I28"/>
      <c r="J28"/>
      <c r="K28"/>
      <c r="L28"/>
      <c r="P28"/>
      <c r="T28"/>
    </row>
    <row r="29" spans="3:20" ht="12.75">
      <c r="C29" t="s">
        <v>48</v>
      </c>
      <c r="F29"/>
      <c r="I29"/>
      <c r="J29"/>
      <c r="K29"/>
      <c r="L29"/>
      <c r="P29"/>
      <c r="T29"/>
    </row>
    <row r="30" spans="3:20" ht="12.75">
      <c r="C30" t="s">
        <v>57</v>
      </c>
      <c r="F30"/>
      <c r="I30"/>
      <c r="J30"/>
      <c r="K30"/>
      <c r="L30"/>
      <c r="P30"/>
      <c r="T30"/>
    </row>
    <row r="31" spans="3:20" ht="12.75">
      <c r="C31" t="s">
        <v>49</v>
      </c>
      <c r="F31"/>
      <c r="I31"/>
      <c r="J31"/>
      <c r="K31"/>
      <c r="L31"/>
      <c r="P31"/>
      <c r="T31"/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Width="2" fitToHeight="1" horizontalDpi="600" verticalDpi="600" orientation="landscape" paperSize="5" scale="72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0"/>
  <sheetViews>
    <sheetView showGridLines="0" workbookViewId="0" topLeftCell="C3">
      <selection activeCell="D15" sqref="D15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40.421875" style="0" customWidth="1"/>
    <col min="5" max="5" width="8.7109375" style="0" customWidth="1"/>
    <col min="6" max="6" width="8.7109375" style="7" customWidth="1"/>
    <col min="7" max="7" width="8.7109375" style="0" customWidth="1"/>
    <col min="8" max="8" width="12.7109375" style="0" customWidth="1"/>
    <col min="9" max="12" width="8.7109375" style="7" customWidth="1"/>
    <col min="13" max="14" width="15.7109375" style="0" customWidth="1"/>
    <col min="15" max="15" width="16.421875" style="0" customWidth="1"/>
    <col min="16" max="16" width="9.7109375" style="7" customWidth="1"/>
    <col min="17" max="19" width="9.7109375" style="0" customWidth="1"/>
    <col min="20" max="20" width="12.7109375" style="7" customWidth="1"/>
    <col min="21" max="21" width="17.7109375" style="7" customWidth="1"/>
    <col min="22" max="22" width="8.421875" style="0" bestFit="1" customWidth="1"/>
    <col min="23" max="25" width="8.7109375" style="0" customWidth="1"/>
    <col min="26" max="27" width="15.7109375" style="0" customWidth="1"/>
    <col min="28" max="28" width="15.00390625" style="0" customWidth="1"/>
    <col min="29" max="32" width="9.7109375" style="0" customWidth="1"/>
    <col min="33" max="33" width="12.7109375" style="0" customWidth="1"/>
    <col min="34" max="34" width="17.7109375" style="7" customWidth="1"/>
  </cols>
  <sheetData>
    <row r="1" spans="2:34" ht="25.5">
      <c r="B1" s="2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2:34" ht="12.75" customHeight="1">
      <c r="B2" s="3"/>
      <c r="C2" s="32" t="s">
        <v>13</v>
      </c>
      <c r="D2" s="33"/>
      <c r="E2" s="33"/>
      <c r="F2" s="33"/>
      <c r="G2" s="33"/>
      <c r="H2" s="33"/>
      <c r="I2" s="34" t="s">
        <v>8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 t="s">
        <v>9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34" ht="90">
      <c r="B3" s="1" t="s">
        <v>15</v>
      </c>
      <c r="C3" s="6" t="s">
        <v>6</v>
      </c>
      <c r="D3" s="6" t="s">
        <v>7</v>
      </c>
      <c r="E3" s="6" t="s">
        <v>5</v>
      </c>
      <c r="F3" s="6" t="s">
        <v>0</v>
      </c>
      <c r="G3" s="6" t="s">
        <v>10</v>
      </c>
      <c r="H3" s="6" t="s">
        <v>12</v>
      </c>
      <c r="I3" s="4" t="s">
        <v>21</v>
      </c>
      <c r="J3" s="4" t="s">
        <v>17</v>
      </c>
      <c r="K3" s="4" t="s">
        <v>11</v>
      </c>
      <c r="L3" s="4" t="s">
        <v>1</v>
      </c>
      <c r="M3" s="4" t="s">
        <v>3</v>
      </c>
      <c r="N3" s="4" t="s">
        <v>4</v>
      </c>
      <c r="O3" s="4" t="s">
        <v>2</v>
      </c>
      <c r="P3" s="4" t="s">
        <v>18</v>
      </c>
      <c r="Q3" s="4" t="s">
        <v>19</v>
      </c>
      <c r="R3" s="4" t="s">
        <v>22</v>
      </c>
      <c r="S3" s="4" t="s">
        <v>20</v>
      </c>
      <c r="T3" s="4" t="s">
        <v>16</v>
      </c>
      <c r="U3" s="4" t="s">
        <v>23</v>
      </c>
      <c r="V3" s="5" t="s">
        <v>21</v>
      </c>
      <c r="W3" s="5" t="s">
        <v>17</v>
      </c>
      <c r="X3" s="5" t="s">
        <v>11</v>
      </c>
      <c r="Y3" s="5" t="s">
        <v>1</v>
      </c>
      <c r="Z3" s="5" t="s">
        <v>3</v>
      </c>
      <c r="AA3" s="5" t="s">
        <v>4</v>
      </c>
      <c r="AB3" s="5" t="s">
        <v>2</v>
      </c>
      <c r="AC3" s="5" t="s">
        <v>18</v>
      </c>
      <c r="AD3" s="5" t="s">
        <v>19</v>
      </c>
      <c r="AE3" s="5" t="s">
        <v>22</v>
      </c>
      <c r="AF3" s="5" t="s">
        <v>20</v>
      </c>
      <c r="AG3" s="5" t="s">
        <v>16</v>
      </c>
      <c r="AH3" s="5" t="s">
        <v>23</v>
      </c>
    </row>
    <row r="4" spans="2:34" s="23" customFormat="1" ht="12.75">
      <c r="B4" s="24"/>
      <c r="C4" s="24" t="s">
        <v>26</v>
      </c>
      <c r="D4" s="24" t="s">
        <v>38</v>
      </c>
      <c r="E4" s="24">
        <v>2000</v>
      </c>
      <c r="F4" s="10">
        <v>2</v>
      </c>
      <c r="G4" s="24">
        <v>3620</v>
      </c>
      <c r="H4" s="26">
        <v>58205</v>
      </c>
      <c r="I4" s="10">
        <v>1596</v>
      </c>
      <c r="J4" s="10">
        <f>I4+215</f>
        <v>1811</v>
      </c>
      <c r="K4" s="10">
        <v>1965</v>
      </c>
      <c r="L4" s="10">
        <v>2</v>
      </c>
      <c r="M4" s="24" t="s">
        <v>24</v>
      </c>
      <c r="N4" s="24" t="s">
        <v>29</v>
      </c>
      <c r="O4" s="24" t="s">
        <v>32</v>
      </c>
      <c r="P4" s="10">
        <v>1124</v>
      </c>
      <c r="Q4" s="25">
        <v>17.716872710670486</v>
      </c>
      <c r="R4" s="25">
        <v>22.811728366778834</v>
      </c>
      <c r="S4" s="25">
        <v>26.856313650769557</v>
      </c>
      <c r="T4" s="10">
        <v>32</v>
      </c>
      <c r="U4" s="10" t="s">
        <v>59</v>
      </c>
      <c r="V4" s="10">
        <v>1053</v>
      </c>
      <c r="W4" s="10">
        <f>V4+273</f>
        <v>1326</v>
      </c>
      <c r="X4" s="10">
        <v>1745</v>
      </c>
      <c r="Y4" s="24">
        <v>2</v>
      </c>
      <c r="Z4" s="24" t="s">
        <v>24</v>
      </c>
      <c r="AA4" s="24" t="s">
        <v>29</v>
      </c>
      <c r="AB4" s="24" t="s">
        <v>32</v>
      </c>
      <c r="AC4" s="10">
        <v>1124</v>
      </c>
      <c r="AD4" s="25">
        <v>7.7121955552437775</v>
      </c>
      <c r="AE4" s="25">
        <v>12.229489796792597</v>
      </c>
      <c r="AF4" s="25">
        <v>21.179326890930877</v>
      </c>
      <c r="AG4" s="10">
        <v>32</v>
      </c>
      <c r="AH4" s="10" t="s">
        <v>59</v>
      </c>
    </row>
    <row r="5" spans="2:34" s="23" customFormat="1" ht="12.75">
      <c r="B5" s="24"/>
      <c r="C5" s="24" t="s">
        <v>26</v>
      </c>
      <c r="D5" s="28" t="s">
        <v>66</v>
      </c>
      <c r="E5" s="24">
        <v>2000</v>
      </c>
      <c r="F5" s="10">
        <v>2</v>
      </c>
      <c r="G5" s="24">
        <v>3715</v>
      </c>
      <c r="H5" s="29">
        <v>18201</v>
      </c>
      <c r="I5" s="10">
        <v>1571</v>
      </c>
      <c r="J5" s="10">
        <v>1786</v>
      </c>
      <c r="K5" s="10">
        <v>1975</v>
      </c>
      <c r="L5" s="10">
        <v>2</v>
      </c>
      <c r="M5" s="24" t="s">
        <v>27</v>
      </c>
      <c r="N5" s="24" t="s">
        <v>30</v>
      </c>
      <c r="O5" s="24" t="s">
        <v>33</v>
      </c>
      <c r="P5" s="10">
        <v>1190</v>
      </c>
      <c r="Q5" s="25">
        <v>15.017161029951742</v>
      </c>
      <c r="R5" s="25">
        <v>19.4087862335739</v>
      </c>
      <c r="S5" s="25">
        <v>23.733930571840386</v>
      </c>
      <c r="T5" s="10">
        <v>32</v>
      </c>
      <c r="U5" s="10" t="s">
        <v>60</v>
      </c>
      <c r="V5" s="10">
        <v>1145</v>
      </c>
      <c r="W5" s="10">
        <v>1417</v>
      </c>
      <c r="X5" s="10">
        <v>1830</v>
      </c>
      <c r="Y5" s="24">
        <v>2</v>
      </c>
      <c r="Z5" s="24" t="s">
        <v>27</v>
      </c>
      <c r="AA5" s="24" t="s">
        <v>30</v>
      </c>
      <c r="AB5" s="24" t="s">
        <v>33</v>
      </c>
      <c r="AC5" s="10">
        <v>1190</v>
      </c>
      <c r="AD5" s="25">
        <v>7.977125801108036</v>
      </c>
      <c r="AE5" s="25">
        <v>12.217298028383148</v>
      </c>
      <c r="AF5" s="25">
        <v>20.376878088008024</v>
      </c>
      <c r="AG5" s="10">
        <v>32</v>
      </c>
      <c r="AH5" s="10" t="s">
        <v>60</v>
      </c>
    </row>
    <row r="6" spans="2:34" s="23" customFormat="1" ht="12.75">
      <c r="B6" s="24"/>
      <c r="C6" s="24" t="s">
        <v>26</v>
      </c>
      <c r="D6" s="24" t="s">
        <v>66</v>
      </c>
      <c r="E6" s="24">
        <v>2000</v>
      </c>
      <c r="F6" s="10">
        <v>2</v>
      </c>
      <c r="G6" s="24">
        <v>3715</v>
      </c>
      <c r="H6" s="29">
        <v>17770</v>
      </c>
      <c r="I6" s="10">
        <v>1571</v>
      </c>
      <c r="J6" s="10">
        <v>1786</v>
      </c>
      <c r="K6" s="10">
        <v>1975</v>
      </c>
      <c r="L6" s="10">
        <v>2</v>
      </c>
      <c r="M6" s="24" t="s">
        <v>24</v>
      </c>
      <c r="N6" s="24" t="s">
        <v>31</v>
      </c>
      <c r="O6" s="24" t="s">
        <v>33</v>
      </c>
      <c r="P6" s="10">
        <v>1190</v>
      </c>
      <c r="Q6" s="25">
        <v>15.017161029951742</v>
      </c>
      <c r="R6" s="25">
        <v>19.4087862335739</v>
      </c>
      <c r="S6" s="25">
        <v>23.733930571840386</v>
      </c>
      <c r="T6" s="10">
        <v>32</v>
      </c>
      <c r="U6" s="10" t="s">
        <v>59</v>
      </c>
      <c r="V6" s="10">
        <v>1145</v>
      </c>
      <c r="W6" s="10">
        <v>1417</v>
      </c>
      <c r="X6" s="10">
        <v>1830</v>
      </c>
      <c r="Y6" s="24">
        <v>2</v>
      </c>
      <c r="Z6" s="24" t="s">
        <v>24</v>
      </c>
      <c r="AA6" s="24" t="s">
        <v>31</v>
      </c>
      <c r="AB6" s="24" t="s">
        <v>33</v>
      </c>
      <c r="AC6" s="10">
        <v>1190</v>
      </c>
      <c r="AD6" s="25">
        <v>7.977125801108036</v>
      </c>
      <c r="AE6" s="25">
        <v>12.217298028383148</v>
      </c>
      <c r="AF6" s="25">
        <v>20.376878088008024</v>
      </c>
      <c r="AG6" s="10">
        <v>32</v>
      </c>
      <c r="AH6" s="10" t="s">
        <v>59</v>
      </c>
    </row>
    <row r="7" spans="2:34" s="23" customFormat="1" ht="12.75">
      <c r="B7" s="24"/>
      <c r="C7" s="24" t="s">
        <v>26</v>
      </c>
      <c r="D7" s="21" t="s">
        <v>61</v>
      </c>
      <c r="E7" s="24">
        <v>2000</v>
      </c>
      <c r="F7" s="10">
        <v>2</v>
      </c>
      <c r="G7" s="24">
        <v>3715</v>
      </c>
      <c r="H7" s="29">
        <v>65297</v>
      </c>
      <c r="I7" s="10">
        <v>1571</v>
      </c>
      <c r="J7" s="10">
        <v>1786</v>
      </c>
      <c r="K7" s="10">
        <v>1975</v>
      </c>
      <c r="L7" s="10">
        <v>2</v>
      </c>
      <c r="M7" s="24" t="s">
        <v>27</v>
      </c>
      <c r="N7" s="24" t="s">
        <v>30</v>
      </c>
      <c r="O7" s="24" t="s">
        <v>33</v>
      </c>
      <c r="P7" s="10">
        <v>1190</v>
      </c>
      <c r="Q7" s="25">
        <v>15.017161029951742</v>
      </c>
      <c r="R7" s="25">
        <v>19.4087862335739</v>
      </c>
      <c r="S7" s="25">
        <v>23.733930571840386</v>
      </c>
      <c r="T7" s="10">
        <v>32</v>
      </c>
      <c r="U7" s="10" t="s">
        <v>60</v>
      </c>
      <c r="V7" s="10">
        <v>1145</v>
      </c>
      <c r="W7" s="10">
        <v>1417</v>
      </c>
      <c r="X7" s="10">
        <v>1830</v>
      </c>
      <c r="Y7" s="24">
        <v>2</v>
      </c>
      <c r="Z7" s="24" t="s">
        <v>27</v>
      </c>
      <c r="AA7" s="24" t="s">
        <v>30</v>
      </c>
      <c r="AB7" s="24" t="s">
        <v>33</v>
      </c>
      <c r="AC7" s="10">
        <v>1190</v>
      </c>
      <c r="AD7" s="25">
        <v>7.977125801108036</v>
      </c>
      <c r="AE7" s="25">
        <v>12.217298028383148</v>
      </c>
      <c r="AF7" s="25">
        <v>20.376878088008024</v>
      </c>
      <c r="AG7" s="10">
        <v>32</v>
      </c>
      <c r="AH7" s="10" t="s">
        <v>60</v>
      </c>
    </row>
    <row r="8" spans="2:34" s="23" customFormat="1" ht="12.75">
      <c r="B8" s="24"/>
      <c r="C8" s="24" t="s">
        <v>26</v>
      </c>
      <c r="D8" s="24" t="s">
        <v>61</v>
      </c>
      <c r="E8" s="24">
        <v>2000</v>
      </c>
      <c r="F8" s="10">
        <v>2</v>
      </c>
      <c r="G8" s="24">
        <v>3715</v>
      </c>
      <c r="H8" s="29">
        <v>63749</v>
      </c>
      <c r="I8" s="10">
        <v>1571</v>
      </c>
      <c r="J8" s="10">
        <v>1786</v>
      </c>
      <c r="K8" s="10">
        <v>1975</v>
      </c>
      <c r="L8" s="10">
        <v>2</v>
      </c>
      <c r="M8" s="24" t="s">
        <v>24</v>
      </c>
      <c r="N8" s="24" t="s">
        <v>31</v>
      </c>
      <c r="O8" s="24" t="s">
        <v>33</v>
      </c>
      <c r="P8" s="10">
        <v>1190</v>
      </c>
      <c r="Q8" s="25">
        <v>15.017161029951742</v>
      </c>
      <c r="R8" s="25">
        <v>19.4087862335739</v>
      </c>
      <c r="S8" s="25">
        <v>23.733930571840386</v>
      </c>
      <c r="T8" s="10">
        <v>32</v>
      </c>
      <c r="U8" s="10" t="s">
        <v>59</v>
      </c>
      <c r="V8" s="10">
        <v>1145</v>
      </c>
      <c r="W8" s="10">
        <v>1417</v>
      </c>
      <c r="X8" s="10">
        <v>1830</v>
      </c>
      <c r="Y8" s="24">
        <v>2</v>
      </c>
      <c r="Z8" s="24" t="s">
        <v>24</v>
      </c>
      <c r="AA8" s="24" t="s">
        <v>31</v>
      </c>
      <c r="AB8" s="24" t="s">
        <v>33</v>
      </c>
      <c r="AC8" s="10">
        <v>1190</v>
      </c>
      <c r="AD8" s="25">
        <v>7.977125801108036</v>
      </c>
      <c r="AE8" s="25">
        <v>12.217298028383148</v>
      </c>
      <c r="AF8" s="25">
        <v>20.376878088008024</v>
      </c>
      <c r="AG8" s="10">
        <v>32</v>
      </c>
      <c r="AH8" s="10" t="s">
        <v>59</v>
      </c>
    </row>
    <row r="9" spans="2:34" s="23" customFormat="1" ht="12.75">
      <c r="B9" s="24"/>
      <c r="C9" s="24" t="s">
        <v>26</v>
      </c>
      <c r="D9" s="24" t="s">
        <v>62</v>
      </c>
      <c r="E9" s="24">
        <v>2000</v>
      </c>
      <c r="F9" s="10">
        <v>2</v>
      </c>
      <c r="G9" s="24">
        <v>3715</v>
      </c>
      <c r="H9" s="29">
        <v>19426</v>
      </c>
      <c r="I9" s="10">
        <v>1571</v>
      </c>
      <c r="J9" s="10">
        <v>1786</v>
      </c>
      <c r="K9" s="10">
        <v>1975</v>
      </c>
      <c r="L9" s="10">
        <v>2</v>
      </c>
      <c r="M9" s="24" t="s">
        <v>27</v>
      </c>
      <c r="N9" s="24" t="s">
        <v>30</v>
      </c>
      <c r="O9" s="24" t="s">
        <v>33</v>
      </c>
      <c r="P9" s="10">
        <v>1190</v>
      </c>
      <c r="Q9" s="25">
        <v>15.017161029951742</v>
      </c>
      <c r="R9" s="25">
        <v>19.4087862335739</v>
      </c>
      <c r="S9" s="25">
        <v>23.733930571840386</v>
      </c>
      <c r="T9" s="10">
        <v>32</v>
      </c>
      <c r="U9" s="10" t="s">
        <v>60</v>
      </c>
      <c r="V9" s="10">
        <v>1145</v>
      </c>
      <c r="W9" s="10">
        <v>1417</v>
      </c>
      <c r="X9" s="10">
        <v>1830</v>
      </c>
      <c r="Y9" s="24">
        <v>2</v>
      </c>
      <c r="Z9" s="24" t="s">
        <v>27</v>
      </c>
      <c r="AA9" s="24" t="s">
        <v>30</v>
      </c>
      <c r="AB9" s="24" t="s">
        <v>33</v>
      </c>
      <c r="AC9" s="10">
        <v>1190</v>
      </c>
      <c r="AD9" s="25">
        <v>7.977125801108036</v>
      </c>
      <c r="AE9" s="25">
        <v>12.217298028383148</v>
      </c>
      <c r="AF9" s="25">
        <v>20.376878088008024</v>
      </c>
      <c r="AG9" s="10">
        <v>32</v>
      </c>
      <c r="AH9" s="10" t="s">
        <v>60</v>
      </c>
    </row>
    <row r="10" spans="2:34" s="23" customFormat="1" ht="12.75">
      <c r="B10" s="24"/>
      <c r="C10" s="24" t="s">
        <v>26</v>
      </c>
      <c r="D10" s="24" t="s">
        <v>62</v>
      </c>
      <c r="E10" s="24">
        <v>2000</v>
      </c>
      <c r="F10" s="10">
        <v>2</v>
      </c>
      <c r="G10" s="24">
        <v>3715</v>
      </c>
      <c r="H10" s="29">
        <v>18965</v>
      </c>
      <c r="I10" s="10">
        <v>1571</v>
      </c>
      <c r="J10" s="10">
        <v>1786</v>
      </c>
      <c r="K10" s="10">
        <v>1975</v>
      </c>
      <c r="L10" s="10">
        <v>2</v>
      </c>
      <c r="M10" s="24" t="s">
        <v>24</v>
      </c>
      <c r="N10" s="24" t="s">
        <v>31</v>
      </c>
      <c r="O10" s="24" t="s">
        <v>33</v>
      </c>
      <c r="P10" s="10">
        <v>1190</v>
      </c>
      <c r="Q10" s="25">
        <v>15.017161029951742</v>
      </c>
      <c r="R10" s="25">
        <v>19.4087862335739</v>
      </c>
      <c r="S10" s="25">
        <v>23.733930571840386</v>
      </c>
      <c r="T10" s="10">
        <v>32</v>
      </c>
      <c r="U10" s="10" t="s">
        <v>59</v>
      </c>
      <c r="V10" s="10">
        <v>1145</v>
      </c>
      <c r="W10" s="10">
        <v>1417</v>
      </c>
      <c r="X10" s="10">
        <v>1830</v>
      </c>
      <c r="Y10" s="24">
        <v>2</v>
      </c>
      <c r="Z10" s="24" t="s">
        <v>24</v>
      </c>
      <c r="AA10" s="24" t="s">
        <v>31</v>
      </c>
      <c r="AB10" s="24" t="s">
        <v>33</v>
      </c>
      <c r="AC10" s="10">
        <v>1190</v>
      </c>
      <c r="AD10" s="25">
        <v>7.977125801108036</v>
      </c>
      <c r="AE10" s="25">
        <v>12.217298028383148</v>
      </c>
      <c r="AF10" s="25">
        <v>20.376878088008024</v>
      </c>
      <c r="AG10" s="10">
        <v>32</v>
      </c>
      <c r="AH10" s="10" t="s">
        <v>59</v>
      </c>
    </row>
    <row r="11" spans="2:34" s="23" customFormat="1" ht="12.75">
      <c r="B11" s="24"/>
      <c r="C11" s="24" t="s">
        <v>26</v>
      </c>
      <c r="D11" s="24" t="s">
        <v>39</v>
      </c>
      <c r="E11" s="24">
        <v>2000</v>
      </c>
      <c r="F11" s="10">
        <v>2</v>
      </c>
      <c r="G11" s="24">
        <v>3715</v>
      </c>
      <c r="H11" s="29">
        <v>20286</v>
      </c>
      <c r="I11" s="10">
        <v>1571</v>
      </c>
      <c r="J11" s="10">
        <v>1786</v>
      </c>
      <c r="K11" s="10">
        <v>1975</v>
      </c>
      <c r="L11" s="10">
        <v>2</v>
      </c>
      <c r="M11" s="24" t="s">
        <v>27</v>
      </c>
      <c r="N11" s="24" t="s">
        <v>30</v>
      </c>
      <c r="O11" s="24" t="s">
        <v>33</v>
      </c>
      <c r="P11" s="10">
        <v>1190</v>
      </c>
      <c r="Q11" s="25">
        <v>15.017161029951742</v>
      </c>
      <c r="R11" s="25">
        <v>19.4087862335739</v>
      </c>
      <c r="S11" s="25">
        <v>23.733930571840386</v>
      </c>
      <c r="T11" s="10">
        <v>32</v>
      </c>
      <c r="U11" s="10" t="s">
        <v>60</v>
      </c>
      <c r="V11" s="10">
        <v>1145</v>
      </c>
      <c r="W11" s="10">
        <v>1417</v>
      </c>
      <c r="X11" s="10">
        <v>1830</v>
      </c>
      <c r="Y11" s="24">
        <v>2</v>
      </c>
      <c r="Z11" s="24" t="s">
        <v>27</v>
      </c>
      <c r="AA11" s="24" t="s">
        <v>30</v>
      </c>
      <c r="AB11" s="24" t="s">
        <v>33</v>
      </c>
      <c r="AC11" s="10">
        <v>1190</v>
      </c>
      <c r="AD11" s="25">
        <v>7.977125801108036</v>
      </c>
      <c r="AE11" s="25">
        <v>12.217298028383148</v>
      </c>
      <c r="AF11" s="25">
        <v>20.376878088008024</v>
      </c>
      <c r="AG11" s="10">
        <v>32</v>
      </c>
      <c r="AH11" s="10" t="s">
        <v>60</v>
      </c>
    </row>
    <row r="12" spans="2:34" s="23" customFormat="1" ht="12.75">
      <c r="B12" s="24"/>
      <c r="C12" s="24" t="s">
        <v>26</v>
      </c>
      <c r="D12" s="24" t="s">
        <v>39</v>
      </c>
      <c r="E12" s="24">
        <v>2000</v>
      </c>
      <c r="F12" s="10">
        <v>2</v>
      </c>
      <c r="G12" s="24">
        <v>3715</v>
      </c>
      <c r="H12" s="29">
        <v>19805</v>
      </c>
      <c r="I12" s="10">
        <v>1571</v>
      </c>
      <c r="J12" s="10">
        <v>1786</v>
      </c>
      <c r="K12" s="10">
        <v>1975</v>
      </c>
      <c r="L12" s="10">
        <v>2</v>
      </c>
      <c r="M12" s="24" t="s">
        <v>24</v>
      </c>
      <c r="N12" s="24" t="s">
        <v>31</v>
      </c>
      <c r="O12" s="24" t="s">
        <v>33</v>
      </c>
      <c r="P12" s="10">
        <v>1190</v>
      </c>
      <c r="Q12" s="25">
        <v>15.017161029951742</v>
      </c>
      <c r="R12" s="25">
        <v>19.4087862335739</v>
      </c>
      <c r="S12" s="25">
        <v>23.733930571840386</v>
      </c>
      <c r="T12" s="10">
        <v>32</v>
      </c>
      <c r="U12" s="10" t="s">
        <v>59</v>
      </c>
      <c r="V12" s="10">
        <v>1145</v>
      </c>
      <c r="W12" s="10">
        <v>1417</v>
      </c>
      <c r="X12" s="10">
        <v>1830</v>
      </c>
      <c r="Y12" s="24">
        <v>2</v>
      </c>
      <c r="Z12" s="24" t="s">
        <v>24</v>
      </c>
      <c r="AA12" s="24" t="s">
        <v>31</v>
      </c>
      <c r="AB12" s="24" t="s">
        <v>33</v>
      </c>
      <c r="AC12" s="10">
        <v>1190</v>
      </c>
      <c r="AD12" s="25">
        <v>7.977125801108036</v>
      </c>
      <c r="AE12" s="25">
        <v>12.217298028383148</v>
      </c>
      <c r="AF12" s="25">
        <v>20.376878088008024</v>
      </c>
      <c r="AG12" s="10">
        <v>32</v>
      </c>
      <c r="AH12" s="10" t="s">
        <v>59</v>
      </c>
    </row>
    <row r="13" spans="2:34" s="23" customFormat="1" ht="12.75">
      <c r="B13" s="24"/>
      <c r="C13" s="24" t="s">
        <v>26</v>
      </c>
      <c r="D13" s="24" t="s">
        <v>39</v>
      </c>
      <c r="E13" s="24">
        <v>2000</v>
      </c>
      <c r="F13" s="10">
        <v>2</v>
      </c>
      <c r="G13" s="24">
        <v>3550</v>
      </c>
      <c r="H13" s="26">
        <v>5000</v>
      </c>
      <c r="I13" s="10">
        <f>1603+6</f>
        <v>1609</v>
      </c>
      <c r="J13" s="10">
        <f>I13+215</f>
        <v>1824</v>
      </c>
      <c r="K13" s="10">
        <v>1975</v>
      </c>
      <c r="L13" s="10">
        <v>2</v>
      </c>
      <c r="M13" s="24" t="s">
        <v>27</v>
      </c>
      <c r="N13" s="24" t="s">
        <v>30</v>
      </c>
      <c r="O13" s="21" t="s">
        <v>34</v>
      </c>
      <c r="P13" s="10">
        <v>1168</v>
      </c>
      <c r="Q13" s="25">
        <v>16.489148707597998</v>
      </c>
      <c r="R13" s="25">
        <v>21.190237021558563</v>
      </c>
      <c r="S13" s="25">
        <v>24.843932833364853</v>
      </c>
      <c r="T13" s="10">
        <v>34</v>
      </c>
      <c r="U13" s="10" t="s">
        <v>60</v>
      </c>
      <c r="V13" s="10">
        <f>1006+6</f>
        <v>1012</v>
      </c>
      <c r="W13" s="10">
        <f>V13+273</f>
        <v>1285</v>
      </c>
      <c r="X13" s="10">
        <v>1690</v>
      </c>
      <c r="Y13" s="24">
        <v>2</v>
      </c>
      <c r="Z13" s="24" t="s">
        <v>27</v>
      </c>
      <c r="AA13" s="24" t="s">
        <v>30</v>
      </c>
      <c r="AB13" s="21" t="s">
        <v>34</v>
      </c>
      <c r="AC13" s="10">
        <v>1168</v>
      </c>
      <c r="AD13" s="25">
        <v>6.522996890932509</v>
      </c>
      <c r="AE13" s="25">
        <v>10.517012784559626</v>
      </c>
      <c r="AF13" s="25">
        <v>18.191124900592435</v>
      </c>
      <c r="AG13" s="10">
        <v>34</v>
      </c>
      <c r="AH13" s="10" t="s">
        <v>60</v>
      </c>
    </row>
    <row r="14" spans="2:34" s="19" customFormat="1" ht="12.75">
      <c r="B14" s="17"/>
      <c r="C14" s="17"/>
      <c r="D14" s="17" t="s">
        <v>50</v>
      </c>
      <c r="E14" s="17"/>
      <c r="F14" s="17"/>
      <c r="G14" s="17" t="s">
        <v>54</v>
      </c>
      <c r="H14" s="20"/>
      <c r="I14" s="17" t="s">
        <v>54</v>
      </c>
      <c r="J14" s="17" t="s">
        <v>54</v>
      </c>
      <c r="K14" s="17" t="s">
        <v>54</v>
      </c>
      <c r="L14" s="17"/>
      <c r="M14" s="17" t="s">
        <v>51</v>
      </c>
      <c r="N14" s="17" t="s">
        <v>51</v>
      </c>
      <c r="O14" s="17" t="s">
        <v>52</v>
      </c>
      <c r="P14" s="17" t="s">
        <v>53</v>
      </c>
      <c r="Q14" s="17"/>
      <c r="R14" s="17"/>
      <c r="S14" s="17"/>
      <c r="T14" s="17" t="s">
        <v>51</v>
      </c>
      <c r="U14" s="17"/>
      <c r="V14" s="17" t="s">
        <v>54</v>
      </c>
      <c r="W14" s="17" t="s">
        <v>54</v>
      </c>
      <c r="X14" s="17" t="s">
        <v>54</v>
      </c>
      <c r="Y14" s="17"/>
      <c r="Z14" s="17" t="s">
        <v>51</v>
      </c>
      <c r="AA14" s="17" t="s">
        <v>51</v>
      </c>
      <c r="AB14" s="17" t="s">
        <v>52</v>
      </c>
      <c r="AC14" s="17" t="s">
        <v>53</v>
      </c>
      <c r="AD14" s="17"/>
      <c r="AE14" s="17"/>
      <c r="AF14" s="17"/>
      <c r="AG14" s="17" t="s">
        <v>51</v>
      </c>
      <c r="AH14" s="17"/>
    </row>
    <row r="15" spans="2:34" s="9" customFormat="1" ht="12.75">
      <c r="B15" s="8"/>
      <c r="C15" s="8"/>
      <c r="D15" s="8"/>
      <c r="E15" s="8"/>
      <c r="F15" s="10"/>
      <c r="G15" s="8"/>
      <c r="H15" s="12"/>
      <c r="I15" s="10"/>
      <c r="J15" s="10"/>
      <c r="K15" s="10"/>
      <c r="L15" s="10"/>
      <c r="M15" s="8"/>
      <c r="N15" s="8"/>
      <c r="O15" s="15"/>
      <c r="P15" s="10"/>
      <c r="Q15" s="11"/>
      <c r="R15" s="11"/>
      <c r="S15" s="11"/>
      <c r="T15" s="10"/>
      <c r="U15" s="10"/>
      <c r="V15" s="10"/>
      <c r="W15" s="10"/>
      <c r="X15" s="10"/>
      <c r="Y15" s="8"/>
      <c r="Z15" s="8"/>
      <c r="AA15" s="8"/>
      <c r="AB15" s="15"/>
      <c r="AC15" s="10"/>
      <c r="AD15" s="11"/>
      <c r="AE15" s="11"/>
      <c r="AF15" s="11"/>
      <c r="AG15" s="10"/>
      <c r="AH15" s="10"/>
    </row>
    <row r="16" spans="2:34" s="9" customFormat="1" ht="12.75">
      <c r="B16" s="8"/>
      <c r="C16" s="8"/>
      <c r="D16" s="8"/>
      <c r="E16" s="8"/>
      <c r="F16" s="10"/>
      <c r="G16" s="8"/>
      <c r="H16" s="12" t="s">
        <v>25</v>
      </c>
      <c r="I16" s="10"/>
      <c r="J16" s="10"/>
      <c r="K16" s="10"/>
      <c r="L16" s="10"/>
      <c r="M16" s="8"/>
      <c r="N16" s="8"/>
      <c r="O16" s="15"/>
      <c r="P16" s="10"/>
      <c r="Q16" s="11"/>
      <c r="R16" s="11"/>
      <c r="S16" s="11"/>
      <c r="T16" s="10"/>
      <c r="U16" s="10"/>
      <c r="V16" s="10"/>
      <c r="W16" s="10"/>
      <c r="X16" s="10"/>
      <c r="Y16" s="8"/>
      <c r="Z16" s="8"/>
      <c r="AA16" s="8"/>
      <c r="AB16" s="15"/>
      <c r="AC16" s="10"/>
      <c r="AD16" s="11"/>
      <c r="AE16" s="11"/>
      <c r="AF16" s="11"/>
      <c r="AG16" s="10"/>
      <c r="AH16" s="10"/>
    </row>
    <row r="17" spans="10:23" ht="13.5" thickBot="1">
      <c r="J17" s="13"/>
      <c r="O17" t="s">
        <v>25</v>
      </c>
      <c r="W17" s="14"/>
    </row>
    <row r="18" ht="13.5" thickTop="1"/>
    <row r="19" spans="3:20" ht="12.75">
      <c r="C19" s="16" t="s">
        <v>40</v>
      </c>
      <c r="F19"/>
      <c r="I19"/>
      <c r="J19"/>
      <c r="K19"/>
      <c r="L19"/>
      <c r="P19"/>
      <c r="T19"/>
    </row>
    <row r="20" spans="3:20" ht="12.75">
      <c r="C20" t="s">
        <v>55</v>
      </c>
      <c r="F20"/>
      <c r="I20"/>
      <c r="J20"/>
      <c r="K20"/>
      <c r="L20"/>
      <c r="P20"/>
      <c r="T20"/>
    </row>
    <row r="21" spans="3:20" ht="12.75">
      <c r="C21" t="s">
        <v>41</v>
      </c>
      <c r="F21"/>
      <c r="I21"/>
      <c r="J21"/>
      <c r="K21"/>
      <c r="L21"/>
      <c r="P21"/>
      <c r="T21"/>
    </row>
    <row r="22" spans="3:20" ht="12.75">
      <c r="C22" t="s">
        <v>42</v>
      </c>
      <c r="F22"/>
      <c r="I22"/>
      <c r="J22"/>
      <c r="K22"/>
      <c r="L22"/>
      <c r="P22"/>
      <c r="T22"/>
    </row>
    <row r="23" spans="3:20" ht="12.75">
      <c r="C23" t="s">
        <v>43</v>
      </c>
      <c r="F23"/>
      <c r="I23"/>
      <c r="J23"/>
      <c r="K23"/>
      <c r="L23"/>
      <c r="P23"/>
      <c r="T23"/>
    </row>
    <row r="24" spans="3:20" ht="12.75">
      <c r="C24" t="s">
        <v>44</v>
      </c>
      <c r="F24"/>
      <c r="I24"/>
      <c r="J24"/>
      <c r="K24"/>
      <c r="L24"/>
      <c r="P24"/>
      <c r="T24"/>
    </row>
    <row r="25" spans="3:20" ht="12.75">
      <c r="C25" t="s">
        <v>45</v>
      </c>
      <c r="F25"/>
      <c r="I25"/>
      <c r="J25"/>
      <c r="K25"/>
      <c r="L25"/>
      <c r="P25"/>
      <c r="T25"/>
    </row>
    <row r="26" spans="3:20" ht="12.75">
      <c r="C26" t="s">
        <v>46</v>
      </c>
      <c r="F26"/>
      <c r="I26"/>
      <c r="J26"/>
      <c r="K26"/>
      <c r="L26"/>
      <c r="P26"/>
      <c r="T26"/>
    </row>
    <row r="27" spans="3:20" ht="12.75">
      <c r="C27" t="s">
        <v>47</v>
      </c>
      <c r="F27"/>
      <c r="I27"/>
      <c r="J27"/>
      <c r="K27"/>
      <c r="L27"/>
      <c r="P27"/>
      <c r="T27"/>
    </row>
    <row r="28" spans="3:20" ht="12.75">
      <c r="C28" t="s">
        <v>48</v>
      </c>
      <c r="F28"/>
      <c r="I28"/>
      <c r="J28"/>
      <c r="K28"/>
      <c r="L28"/>
      <c r="P28"/>
      <c r="T28"/>
    </row>
    <row r="29" spans="3:20" ht="12.75">
      <c r="C29" t="s">
        <v>56</v>
      </c>
      <c r="F29"/>
      <c r="I29"/>
      <c r="J29"/>
      <c r="K29"/>
      <c r="L29"/>
      <c r="P29"/>
      <c r="T29"/>
    </row>
    <row r="30" spans="3:20" ht="12.75">
      <c r="C30" t="s">
        <v>49</v>
      </c>
      <c r="F30"/>
      <c r="I30"/>
      <c r="J30"/>
      <c r="K30"/>
      <c r="L30"/>
      <c r="P30"/>
      <c r="T30"/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Width="2" fitToHeight="1" horizontalDpi="600" verticalDpi="600" orientation="landscape" paperSize="5" scale="84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NPS-AA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</dc:creator>
  <cp:keywords/>
  <dc:description/>
  <cp:lastModifiedBy>spartyka</cp:lastModifiedBy>
  <cp:lastPrinted>2003-07-08T13:26:04Z</cp:lastPrinted>
  <dcterms:created xsi:type="dcterms:W3CDTF">2002-08-22T18:43:19Z</dcterms:created>
  <dcterms:modified xsi:type="dcterms:W3CDTF">2005-03-17T18:35:36Z</dcterms:modified>
  <cp:category/>
  <cp:version/>
  <cp:contentType/>
  <cp:contentStatus/>
</cp:coreProperties>
</file>