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<sst xmlns="http://schemas.openxmlformats.org/spreadsheetml/2006/main" count="169" uniqueCount="125">
  <si>
    <t>GA6756</t>
  </si>
  <si>
    <t>GSA ANSWER-USCG MLCP</t>
  </si>
  <si>
    <t>USCG1-1</t>
  </si>
  <si>
    <t>GA6763</t>
  </si>
  <si>
    <t>USCG ESU ALAMEDA WED SVR</t>
  </si>
  <si>
    <t>USCG-2</t>
  </si>
  <si>
    <t>GA6766</t>
  </si>
  <si>
    <t>WEB DESIGN ALAMEDA</t>
  </si>
  <si>
    <t>COASTGD-1</t>
  </si>
  <si>
    <t>GA6769</t>
  </si>
  <si>
    <t>GSA ANSWER - USCG NT</t>
  </si>
  <si>
    <t>GB6488</t>
  </si>
  <si>
    <t>GSA MOBIS USCG YARD</t>
  </si>
  <si>
    <t>GS-23F-829H</t>
  </si>
  <si>
    <t>GG5537</t>
  </si>
  <si>
    <t>GSA70 USCG HRMS DEV/SUPT</t>
  </si>
  <si>
    <t>T&amp;M</t>
  </si>
  <si>
    <t>USCG</t>
  </si>
  <si>
    <t>CSC ES&amp;I (Org 119)</t>
  </si>
  <si>
    <t>FY06 Incurred Cost Submission</t>
  </si>
  <si>
    <t>Schedule H</t>
  </si>
  <si>
    <t>CSC Contract # (Prime # if</t>
  </si>
  <si>
    <t>CSC Customer</t>
  </si>
  <si>
    <t>CSC is the prime/</t>
  </si>
  <si>
    <t>Prime Govt Contract #</t>
  </si>
  <si>
    <t>(DOD, non-DOD</t>
  </si>
  <si>
    <t>LESS</t>
  </si>
  <si>
    <t xml:space="preserve">Subcontract # if CSC is </t>
  </si>
  <si>
    <t>(Prime govt. contract # of the</t>
  </si>
  <si>
    <t>agency, name of prime</t>
  </si>
  <si>
    <t>TOTAL</t>
  </si>
  <si>
    <t>Unburdened</t>
  </si>
  <si>
    <t>GRAND TOTAL</t>
  </si>
  <si>
    <t>UNBILLABLE/</t>
  </si>
  <si>
    <t>PROPOSED</t>
  </si>
  <si>
    <t>Project</t>
  </si>
  <si>
    <t>Project Name</t>
  </si>
  <si>
    <t>Project Type Desc</t>
  </si>
  <si>
    <t>Customer</t>
  </si>
  <si>
    <t>Prime or Sub</t>
  </si>
  <si>
    <t>the sub)</t>
  </si>
  <si>
    <t>prime where CSC is the sub)</t>
  </si>
  <si>
    <t>if we're the sub, etc)</t>
  </si>
  <si>
    <t>Period Start Date</t>
  </si>
  <si>
    <t>Period End Date</t>
  </si>
  <si>
    <t>Govt Agency</t>
  </si>
  <si>
    <t>Direct Labor</t>
  </si>
  <si>
    <t>Prem. Pay</t>
  </si>
  <si>
    <t>P Labor</t>
  </si>
  <si>
    <t>ODC</t>
  </si>
  <si>
    <t>Travel</t>
  </si>
  <si>
    <t>Meals</t>
  </si>
  <si>
    <t>Non Reimb Cost</t>
  </si>
  <si>
    <t>Unbill-Lbr</t>
  </si>
  <si>
    <t>Subs/Cons</t>
  </si>
  <si>
    <t>Purch Lbr(T&amp;M)</t>
  </si>
  <si>
    <t>Mat'l</t>
  </si>
  <si>
    <t>Unburd Allow</t>
  </si>
  <si>
    <t>Unburd Nonreimb ODC</t>
  </si>
  <si>
    <t>IWO Labor</t>
  </si>
  <si>
    <t>IWO Mat'l</t>
  </si>
  <si>
    <t>IWO Meals</t>
  </si>
  <si>
    <t>IWO ODC</t>
  </si>
  <si>
    <t>IWO Premium</t>
  </si>
  <si>
    <t>IWO Subs</t>
  </si>
  <si>
    <t>IWO Travel</t>
  </si>
  <si>
    <t>IWO Unallow</t>
  </si>
  <si>
    <t>IWO IC Unburden</t>
  </si>
  <si>
    <t>CIP Materials</t>
  </si>
  <si>
    <t>IWO Incentives</t>
  </si>
  <si>
    <t>DIRECT</t>
  </si>
  <si>
    <t>B&amp;P Labor</t>
  </si>
  <si>
    <t>SubK Fac</t>
  </si>
  <si>
    <t>CS1-Base</t>
  </si>
  <si>
    <t>CS1</t>
  </si>
  <si>
    <t>CS3-Base</t>
  </si>
  <si>
    <t>CS3</t>
  </si>
  <si>
    <t>OVHD Gen-Base</t>
  </si>
  <si>
    <t>OVHD General</t>
  </si>
  <si>
    <t>ES Ovhd-Base</t>
  </si>
  <si>
    <t>ES Ovhd</t>
  </si>
  <si>
    <t>GS Ovhd-Base</t>
  </si>
  <si>
    <t>GS Ovhd</t>
  </si>
  <si>
    <t>BS Ovhd-Base</t>
  </si>
  <si>
    <t>BS Ovhd</t>
  </si>
  <si>
    <t>DVC Supp-Base</t>
  </si>
  <si>
    <t>DVC Support</t>
  </si>
  <si>
    <t>(TFC)-Base</t>
  </si>
  <si>
    <t>GSSC1(TFC)</t>
  </si>
  <si>
    <t>(ESC)-Base</t>
  </si>
  <si>
    <t>GSSC2(ESC)</t>
  </si>
  <si>
    <t>IWO-Base</t>
  </si>
  <si>
    <t>IWO(FRNG)</t>
  </si>
  <si>
    <t>MHX-Base</t>
  </si>
  <si>
    <t>MHX</t>
  </si>
  <si>
    <t>G &amp; A-Base</t>
  </si>
  <si>
    <t>G &amp; A</t>
  </si>
  <si>
    <t>CS1 COM-Base</t>
  </si>
  <si>
    <t>CS1 COM</t>
  </si>
  <si>
    <t>CS3 COM-Base</t>
  </si>
  <si>
    <t>CS3 COM</t>
  </si>
  <si>
    <t>G&amp;A COM-Base</t>
  </si>
  <si>
    <t>G&amp;A COM</t>
  </si>
  <si>
    <t>INDIRECT</t>
  </si>
  <si>
    <t>( DIRECT + INDIRECT)</t>
  </si>
  <si>
    <t>NON-REIMB</t>
  </si>
  <si>
    <t>n/a</t>
  </si>
  <si>
    <t>Prime</t>
  </si>
  <si>
    <t>COST PLUS</t>
  </si>
  <si>
    <t>Non-DOD</t>
  </si>
  <si>
    <t>GT6246</t>
  </si>
  <si>
    <t>ITOP / OASIS</t>
  </si>
  <si>
    <t>DTOS59-96-D-429</t>
  </si>
  <si>
    <t>TRAN1-1</t>
  </si>
  <si>
    <t>DOT</t>
  </si>
  <si>
    <t>GS-35F-4381G</t>
  </si>
  <si>
    <t>GS9K99BHD3</t>
  </si>
  <si>
    <t>Office of the Inspector General</t>
  </si>
  <si>
    <t>Office of the Secretary</t>
  </si>
  <si>
    <t>Terrence J. Letko, Program Director</t>
  </si>
  <si>
    <t>Ms. Delia Davis</t>
  </si>
  <si>
    <t>Telephone: (202) 366-9917</t>
  </si>
  <si>
    <t>Telephone: (202) 369-4289</t>
  </si>
  <si>
    <t>terrence.j.letko@oig.dot.gov</t>
  </si>
  <si>
    <t>delia.davis@ost.dot.gov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</si>
</sst>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(#,##0.00\)"/>
    <numFmt numFmtId="165" formatCode="[$-409]d\-mmm\-yy;@"/>
    <numFmt numFmtId="166" formatCode="#,##0.000000;[Red]\(#,##0.000000\)"/>
  </numFmts>
  <fonts count="5">
    <font>
      <sz val="10"/>
      <name val="Arial"/>
      <family val="0"/>
    </font>
    <font>
      <b/>
      <sz val="9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19" applyNumberFormat="1" applyFont="1">
      <alignment/>
      <protection/>
    </xf>
    <xf numFmtId="164" fontId="3" fillId="0" borderId="0" xfId="19" applyNumberFormat="1" applyFont="1">
      <alignment/>
      <protection/>
    </xf>
    <xf numFmtId="164" fontId="3" fillId="0" borderId="0" xfId="19" applyNumberFormat="1" applyFont="1" applyAlignment="1" quotePrefix="1">
      <alignment horizontal="center"/>
      <protection/>
    </xf>
    <xf numFmtId="0" fontId="3" fillId="0" borderId="0" xfId="19" applyFont="1" applyAlignment="1" quotePrefix="1">
      <alignment horizontal="center"/>
      <protection/>
    </xf>
    <xf numFmtId="164" fontId="3" fillId="0" borderId="0" xfId="19" applyNumberFormat="1" applyFont="1" applyAlignment="1">
      <alignment horizontal="center"/>
      <protection/>
    </xf>
    <xf numFmtId="0" fontId="3" fillId="0" borderId="0" xfId="19" applyNumberFormat="1" applyFont="1" quotePrefix="1">
      <alignment/>
      <protection/>
    </xf>
    <xf numFmtId="0" fontId="3" fillId="0" borderId="0" xfId="19" applyNumberFormat="1" applyFont="1">
      <alignment/>
      <protection/>
    </xf>
    <xf numFmtId="164" fontId="3" fillId="0" borderId="0" xfId="19" applyNumberFormat="1" applyFont="1" quotePrefix="1">
      <alignment/>
      <protection/>
    </xf>
    <xf numFmtId="14" fontId="3" fillId="0" borderId="0" xfId="19" applyNumberFormat="1" applyFont="1" quotePrefix="1">
      <alignment/>
      <protection/>
    </xf>
    <xf numFmtId="165" fontId="0" fillId="0" borderId="0" xfId="19" applyNumberFormat="1" applyFont="1">
      <alignment/>
      <protection/>
    </xf>
    <xf numFmtId="165" fontId="0" fillId="0" borderId="0" xfId="19" applyNumberFormat="1" applyFont="1" applyBorder="1">
      <alignment/>
      <protection/>
    </xf>
    <xf numFmtId="165" fontId="0" fillId="0" borderId="0" xfId="15" applyNumberFormat="1" applyFont="1" applyAlignment="1">
      <alignment horizontal="left"/>
    </xf>
    <xf numFmtId="165" fontId="2" fillId="0" borderId="0" xfId="19" applyNumberFormat="1" applyFill="1" applyBorder="1">
      <alignment/>
      <protection/>
    </xf>
    <xf numFmtId="164" fontId="3" fillId="0" borderId="0" xfId="19" applyNumberFormat="1" applyFont="1" applyBorder="1">
      <alignment/>
      <protection/>
    </xf>
    <xf numFmtId="44" fontId="3" fillId="0" borderId="1" xfId="17" applyFont="1" applyBorder="1" applyAlignment="1">
      <alignment/>
    </xf>
    <xf numFmtId="0" fontId="3" fillId="0" borderId="0" xfId="19" applyNumberFormat="1" applyFont="1" applyBorder="1" quotePrefix="1">
      <alignment/>
      <protection/>
    </xf>
    <xf numFmtId="0" fontId="3" fillId="0" borderId="0" xfId="19" applyNumberFormat="1" applyFont="1" applyBorder="1">
      <alignment/>
      <protection/>
    </xf>
    <xf numFmtId="0" fontId="3" fillId="0" borderId="0" xfId="19" applyNumberFormat="1" applyFont="1" applyBorder="1" applyAlignment="1" quotePrefix="1">
      <alignment horizontal="center"/>
      <protection/>
    </xf>
    <xf numFmtId="0" fontId="3" fillId="0" borderId="0" xfId="19" applyNumberFormat="1" applyFont="1" applyBorder="1" applyAlignment="1">
      <alignment horizontal="center"/>
      <protection/>
    </xf>
    <xf numFmtId="0" fontId="3" fillId="0" borderId="0" xfId="19" applyNumberFormat="1" applyFont="1" applyFill="1" applyBorder="1" applyAlignment="1" quotePrefix="1">
      <alignment horizontal="center"/>
      <protection/>
    </xf>
    <xf numFmtId="164" fontId="3" fillId="0" borderId="0" xfId="19" applyNumberFormat="1" applyFont="1" applyFill="1" applyBorder="1" applyAlignment="1" quotePrefix="1">
      <alignment horizontal="center"/>
      <protection/>
    </xf>
    <xf numFmtId="164" fontId="3" fillId="0" borderId="0" xfId="19" applyNumberFormat="1" applyFont="1" applyBorder="1" applyAlignment="1" quotePrefix="1">
      <alignment horizontal="center"/>
      <protection/>
    </xf>
    <xf numFmtId="164" fontId="3" fillId="0" borderId="0" xfId="19" applyNumberFormat="1" applyFont="1" applyBorder="1" applyAlignment="1">
      <alignment horizontal="center"/>
      <protection/>
    </xf>
    <xf numFmtId="14" fontId="3" fillId="0" borderId="0" xfId="19" applyNumberFormat="1" applyFont="1" applyBorder="1" quotePrefix="1">
      <alignment/>
      <protection/>
    </xf>
    <xf numFmtId="164" fontId="3" fillId="0" borderId="0" xfId="19" applyNumberFormat="1" applyFont="1" applyBorder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chghh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brown\Desktop\A%20ESI%20FY%2006\A%20Submission\submittedesii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EDACCT\COMPLIANCE\ESI\ICS\2006\schgh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"/>
      <sheetName val="b"/>
      <sheetName val="es1sub"/>
      <sheetName val="es3sub"/>
      <sheetName val="es1fac"/>
      <sheetName val="es3fac"/>
      <sheetName val="ohg"/>
      <sheetName val="es"/>
      <sheetName val="gs"/>
      <sheetName val="bs"/>
      <sheetName val="dvc"/>
      <sheetName val="gssc1"/>
      <sheetName val="gssc2"/>
      <sheetName val="mhx"/>
      <sheetName val="fringe"/>
      <sheetName val="facadm"/>
      <sheetName val="idlefac"/>
      <sheetName val="corpit"/>
      <sheetName val="es1sc"/>
      <sheetName val="es3sc"/>
      <sheetName val="bm"/>
      <sheetName val="bmgssc"/>
      <sheetName val="basees1"/>
      <sheetName val="basees3"/>
      <sheetName val="baseohg"/>
      <sheetName val="basees"/>
      <sheetName val="basegs"/>
      <sheetName val="basebs"/>
      <sheetName val="basedvc"/>
      <sheetName val="basegssc1"/>
      <sheetName val="basegssc2"/>
      <sheetName val="basemhx"/>
      <sheetName val="basega"/>
      <sheetName val="fccom"/>
      <sheetName val="g"/>
      <sheetName val="h"/>
      <sheetName val="h1"/>
      <sheetName val="i"/>
      <sheetName val="j"/>
      <sheetName val="k"/>
      <sheetName val="l"/>
      <sheetName val="m"/>
      <sheetName val="n"/>
      <sheetName val="o"/>
      <sheetName val="supp1ohg"/>
      <sheetName val="supp1es"/>
      <sheetName val="supp1gs"/>
      <sheetName val="supp1bs"/>
      <sheetName val="supp1dvc"/>
      <sheetName val="supp1gssc1"/>
      <sheetName val="supp1gssc2"/>
      <sheetName val="supp1mhx"/>
      <sheetName val="supp1ga"/>
      <sheetName val="supp2"/>
      <sheetName val="supp3"/>
      <sheetName val="supp4"/>
      <sheetName val="supp5"/>
      <sheetName val="supp6"/>
      <sheetName val="supp7"/>
      <sheetName val="supp8_15"/>
      <sheetName val="supp16"/>
      <sheetName val="supp17"/>
      <sheetName val="Sheet11"/>
      <sheetName val="Sheet3"/>
    </sheetNames>
    <sheetDataSet>
      <sheetData sheetId="1">
        <row r="27">
          <cell r="F27">
            <v>0.3657784095260768</v>
          </cell>
        </row>
        <row r="32">
          <cell r="F32">
            <v>0.3554269423903814</v>
          </cell>
        </row>
        <row r="40">
          <cell r="F40">
            <v>0.44639854583344485</v>
          </cell>
        </row>
        <row r="48">
          <cell r="F48">
            <v>0.2093054695360282</v>
          </cell>
        </row>
        <row r="53">
          <cell r="F53">
            <v>0.11564100345318372</v>
          </cell>
        </row>
        <row r="58">
          <cell r="F58">
            <v>0.08616892730658231</v>
          </cell>
        </row>
        <row r="63">
          <cell r="F63">
            <v>0.6689482111145186</v>
          </cell>
        </row>
        <row r="68">
          <cell r="F68">
            <v>0.24379692263831304</v>
          </cell>
        </row>
        <row r="73">
          <cell r="F73">
            <v>0.06935562108660405</v>
          </cell>
        </row>
        <row r="91">
          <cell r="F91">
            <v>0.00823326500892013</v>
          </cell>
        </row>
        <row r="99">
          <cell r="F99">
            <v>0.07651238012245105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nreimb"/>
      <sheetName val="g"/>
      <sheetName val="h1"/>
      <sheetName val="FY06_119_Cost_WO_Org"/>
    </sheetNames>
    <sheetDataSet>
      <sheetData sheetId="0">
        <row r="254">
          <cell r="P254">
            <v>1486.1508677318475</v>
          </cell>
        </row>
        <row r="1656">
          <cell r="P1656">
            <v>2187.440729967302</v>
          </cell>
        </row>
        <row r="1658">
          <cell r="P1658">
            <v>0</v>
          </cell>
        </row>
        <row r="1659">
          <cell r="P1659">
            <v>0</v>
          </cell>
        </row>
        <row r="1660">
          <cell r="P1660">
            <v>0</v>
          </cell>
        </row>
        <row r="1662">
          <cell r="P1662">
            <v>0</v>
          </cell>
        </row>
        <row r="1663">
          <cell r="P16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"/>
  <sheetViews>
    <sheetView tabSelected="1" workbookViewId="0" topLeftCell="D3">
      <selection activeCell="E24" sqref="D23:E24"/>
    </sheetView>
  </sheetViews>
  <sheetFormatPr defaultColWidth="9.140625" defaultRowHeight="12.75"/>
  <cols>
    <col min="1" max="1" width="24.00390625" style="2" customWidth="1"/>
    <col min="2" max="2" width="30.140625" style="2" bestFit="1" customWidth="1"/>
    <col min="3" max="3" width="19.28125" style="2" customWidth="1"/>
    <col min="4" max="4" width="16.140625" style="2" customWidth="1"/>
    <col min="5" max="5" width="11.28125" style="2" bestFit="1" customWidth="1"/>
    <col min="6" max="6" width="22.57421875" style="2" bestFit="1" customWidth="1"/>
    <col min="7" max="7" width="24.140625" style="2" hidden="1" customWidth="1"/>
    <col min="8" max="8" width="15.140625" style="2" hidden="1" customWidth="1"/>
    <col min="9" max="9" width="19.140625" style="2" customWidth="1"/>
    <col min="10" max="11" width="15.140625" style="2" hidden="1" customWidth="1"/>
    <col min="12" max="12" width="10.7109375" style="2" hidden="1" customWidth="1"/>
    <col min="13" max="13" width="13.421875" style="2" hidden="1" customWidth="1"/>
    <col min="14" max="14" width="10.00390625" style="2" hidden="1" customWidth="1"/>
    <col min="15" max="15" width="11.00390625" style="2" hidden="1" customWidth="1"/>
    <col min="16" max="17" width="12.28125" style="2" hidden="1" customWidth="1"/>
    <col min="18" max="18" width="11.28125" style="2" hidden="1" customWidth="1"/>
    <col min="19" max="19" width="14.28125" style="2" hidden="1" customWidth="1"/>
    <col min="20" max="20" width="11.28125" style="2" hidden="1" customWidth="1"/>
    <col min="21" max="21" width="13.421875" style="2" hidden="1" customWidth="1"/>
    <col min="22" max="22" width="13.28125" style="2" hidden="1" customWidth="1"/>
    <col min="23" max="23" width="12.28125" style="2" hidden="1" customWidth="1"/>
    <col min="24" max="24" width="12.421875" style="2" hidden="1" customWidth="1"/>
    <col min="25" max="25" width="19.7109375" style="2" hidden="1" customWidth="1"/>
    <col min="26" max="26" width="12.28125" style="2" hidden="1" customWidth="1"/>
    <col min="27" max="28" width="9.8515625" style="2" hidden="1" customWidth="1"/>
    <col min="29" max="29" width="11.28125" style="2" hidden="1" customWidth="1"/>
    <col min="30" max="30" width="12.00390625" style="2" hidden="1" customWidth="1"/>
    <col min="31" max="31" width="8.8515625" style="2" hidden="1" customWidth="1"/>
    <col min="32" max="32" width="9.8515625" style="2" hidden="1" customWidth="1"/>
    <col min="33" max="33" width="11.140625" style="2" hidden="1" customWidth="1"/>
    <col min="34" max="34" width="14.8515625" style="2" hidden="1" customWidth="1"/>
    <col min="35" max="35" width="11.421875" style="2" hidden="1" customWidth="1"/>
    <col min="36" max="36" width="12.57421875" style="2" hidden="1" customWidth="1"/>
    <col min="37" max="38" width="13.421875" style="2" hidden="1" customWidth="1"/>
    <col min="39" max="39" width="11.28125" style="2" hidden="1" customWidth="1"/>
    <col min="40" max="43" width="12.28125" style="2" hidden="1" customWidth="1"/>
    <col min="44" max="44" width="14.421875" style="2" hidden="1" customWidth="1"/>
    <col min="45" max="46" width="13.421875" style="2" hidden="1" customWidth="1"/>
    <col min="47" max="47" width="12.28125" style="2" hidden="1" customWidth="1"/>
    <col min="48" max="48" width="12.57421875" style="2" hidden="1" customWidth="1"/>
    <col min="49" max="49" width="12.28125" style="2" hidden="1" customWidth="1"/>
    <col min="50" max="50" width="12.421875" style="2" hidden="1" customWidth="1"/>
    <col min="51" max="52" width="12.28125" style="2" hidden="1" customWidth="1"/>
    <col min="53" max="53" width="11.28125" style="2" hidden="1" customWidth="1"/>
    <col min="54" max="57" width="12.28125" style="2" hidden="1" customWidth="1"/>
    <col min="58" max="58" width="11.57421875" style="2" hidden="1" customWidth="1"/>
    <col min="59" max="59" width="11.28125" style="2" hidden="1" customWidth="1"/>
    <col min="60" max="64" width="13.421875" style="2" hidden="1" customWidth="1"/>
    <col min="65" max="65" width="8.8515625" style="2" hidden="1" customWidth="1"/>
    <col min="66" max="66" width="13.57421875" style="2" hidden="1" customWidth="1"/>
    <col min="67" max="67" width="8.8515625" style="2" hidden="1" customWidth="1"/>
    <col min="68" max="68" width="13.57421875" style="2" hidden="1" customWidth="1"/>
    <col min="69" max="69" width="11.28125" style="2" hidden="1" customWidth="1"/>
    <col min="70" max="70" width="15.28125" style="2" hidden="1" customWidth="1"/>
    <col min="71" max="71" width="19.28125" style="2" hidden="1" customWidth="1"/>
    <col min="72" max="72" width="16.00390625" style="2" hidden="1" customWidth="1"/>
    <col min="73" max="73" width="15.7109375" style="2" customWidth="1"/>
    <col min="74" max="74" width="2.140625" style="2" customWidth="1"/>
    <col min="75" max="75" width="16.421875" style="2" customWidth="1"/>
    <col min="76" max="77" width="9.140625" style="2" customWidth="1"/>
    <col min="78" max="78" width="12.28125" style="2" customWidth="1"/>
    <col min="79" max="16384" width="9.140625" style="2" customWidth="1"/>
  </cols>
  <sheetData>
    <row r="1" ht="12">
      <c r="A1" s="1" t="s">
        <v>18</v>
      </c>
    </row>
    <row r="2" ht="12">
      <c r="A2" s="1" t="s">
        <v>19</v>
      </c>
    </row>
    <row r="3" ht="12">
      <c r="A3" s="1" t="s">
        <v>20</v>
      </c>
    </row>
    <row r="6" spans="6:73" ht="12">
      <c r="F6" s="3" t="s">
        <v>21</v>
      </c>
      <c r="G6" s="3"/>
      <c r="I6" s="4" t="s">
        <v>22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6:73" ht="12">
      <c r="F7" s="3" t="s">
        <v>23</v>
      </c>
      <c r="G7" s="3" t="s">
        <v>24</v>
      </c>
      <c r="I7" s="4" t="s">
        <v>25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3" t="s">
        <v>26</v>
      </c>
      <c r="BU7" s="5"/>
    </row>
    <row r="8" spans="6:73" ht="12">
      <c r="F8" s="3" t="s">
        <v>27</v>
      </c>
      <c r="G8" s="3" t="s">
        <v>28</v>
      </c>
      <c r="I8" s="4" t="s">
        <v>29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3" t="s">
        <v>30</v>
      </c>
      <c r="AL8" s="3" t="s">
        <v>31</v>
      </c>
      <c r="AM8" s="5"/>
      <c r="AN8" s="5"/>
      <c r="AO8" s="5">
        <f>'[1]a'!F27</f>
        <v>0.3657784095260768</v>
      </c>
      <c r="AP8" s="5"/>
      <c r="AQ8" s="5">
        <f>'[1]a'!F32</f>
        <v>0.3554269423903814</v>
      </c>
      <c r="AR8" s="5"/>
      <c r="AS8" s="5">
        <f>'[1]a'!F40</f>
        <v>0.44639854583344485</v>
      </c>
      <c r="AT8" s="5"/>
      <c r="AU8" s="5">
        <f>'[1]a'!F48</f>
        <v>0.2093054695360282</v>
      </c>
      <c r="AV8" s="5"/>
      <c r="AW8" s="5">
        <f>'[1]a'!F53</f>
        <v>0.11564100345318372</v>
      </c>
      <c r="AX8" s="5"/>
      <c r="AY8" s="5">
        <f>'[1]a'!F58</f>
        <v>0.08616892730658231</v>
      </c>
      <c r="AZ8" s="5"/>
      <c r="BA8" s="5">
        <f>'[1]a'!F63</f>
        <v>0.6689482111145186</v>
      </c>
      <c r="BB8" s="5"/>
      <c r="BC8" s="5">
        <f>'[1]a'!F68</f>
        <v>0.24379692263831304</v>
      </c>
      <c r="BD8" s="5"/>
      <c r="BE8" s="5">
        <f>'[1]a'!F73</f>
        <v>0.06935562108660405</v>
      </c>
      <c r="BF8" s="5"/>
      <c r="BG8" s="5"/>
      <c r="BH8" s="5"/>
      <c r="BI8" s="5">
        <f>'[1]a'!F91</f>
        <v>0.00823326500892013</v>
      </c>
      <c r="BJ8" s="5"/>
      <c r="BK8" s="5">
        <f>'[1]a'!F99</f>
        <v>0.07651238012245105</v>
      </c>
      <c r="BL8" s="5"/>
      <c r="BM8" s="5">
        <v>0.00856</v>
      </c>
      <c r="BN8" s="5"/>
      <c r="BO8" s="5">
        <v>0.00714</v>
      </c>
      <c r="BP8" s="5"/>
      <c r="BQ8" s="5">
        <v>8E-05</v>
      </c>
      <c r="BR8" s="3" t="s">
        <v>30</v>
      </c>
      <c r="BS8" s="3" t="s">
        <v>32</v>
      </c>
      <c r="BT8" s="3" t="s">
        <v>33</v>
      </c>
      <c r="BU8" s="3" t="s">
        <v>34</v>
      </c>
    </row>
    <row r="9" spans="1:73" ht="12">
      <c r="A9" s="16" t="s">
        <v>35</v>
      </c>
      <c r="B9" s="16" t="s">
        <v>36</v>
      </c>
      <c r="C9" s="16" t="s">
        <v>37</v>
      </c>
      <c r="D9" s="17" t="s">
        <v>38</v>
      </c>
      <c r="E9" s="18" t="s">
        <v>39</v>
      </c>
      <c r="F9" s="18" t="s">
        <v>40</v>
      </c>
      <c r="G9" s="18" t="s">
        <v>41</v>
      </c>
      <c r="H9" s="16" t="s">
        <v>38</v>
      </c>
      <c r="I9" s="18" t="s">
        <v>42</v>
      </c>
      <c r="J9" s="18" t="s">
        <v>43</v>
      </c>
      <c r="K9" s="18" t="s">
        <v>44</v>
      </c>
      <c r="L9" s="18" t="s">
        <v>45</v>
      </c>
      <c r="M9" s="19" t="s">
        <v>46</v>
      </c>
      <c r="N9" s="19" t="s">
        <v>47</v>
      </c>
      <c r="O9" s="18" t="s">
        <v>48</v>
      </c>
      <c r="P9" s="18" t="s">
        <v>49</v>
      </c>
      <c r="Q9" s="18" t="s">
        <v>50</v>
      </c>
      <c r="R9" s="18" t="s">
        <v>51</v>
      </c>
      <c r="S9" s="20" t="s">
        <v>52</v>
      </c>
      <c r="T9" s="21" t="s">
        <v>53</v>
      </c>
      <c r="U9" s="22" t="s">
        <v>54</v>
      </c>
      <c r="V9" s="22" t="s">
        <v>55</v>
      </c>
      <c r="W9" s="22" t="s">
        <v>56</v>
      </c>
      <c r="X9" s="22" t="s">
        <v>57</v>
      </c>
      <c r="Y9" s="21" t="s">
        <v>58</v>
      </c>
      <c r="Z9" s="22" t="s">
        <v>59</v>
      </c>
      <c r="AA9" s="22" t="s">
        <v>60</v>
      </c>
      <c r="AB9" s="22" t="s">
        <v>61</v>
      </c>
      <c r="AC9" s="22" t="s">
        <v>62</v>
      </c>
      <c r="AD9" s="22" t="s">
        <v>63</v>
      </c>
      <c r="AE9" s="22" t="s">
        <v>64</v>
      </c>
      <c r="AF9" s="22" t="s">
        <v>65</v>
      </c>
      <c r="AG9" s="21" t="s">
        <v>66</v>
      </c>
      <c r="AH9" s="22" t="s">
        <v>67</v>
      </c>
      <c r="AI9" s="22" t="s">
        <v>68</v>
      </c>
      <c r="AJ9" s="22" t="s">
        <v>69</v>
      </c>
      <c r="AK9" s="22" t="s">
        <v>70</v>
      </c>
      <c r="AL9" s="22" t="s">
        <v>71</v>
      </c>
      <c r="AM9" s="22" t="s">
        <v>72</v>
      </c>
      <c r="AN9" s="22" t="s">
        <v>73</v>
      </c>
      <c r="AO9" s="22" t="s">
        <v>74</v>
      </c>
      <c r="AP9" s="22" t="s">
        <v>75</v>
      </c>
      <c r="AQ9" s="22" t="s">
        <v>76</v>
      </c>
      <c r="AR9" s="22" t="s">
        <v>77</v>
      </c>
      <c r="AS9" s="22" t="s">
        <v>78</v>
      </c>
      <c r="AT9" s="22" t="s">
        <v>79</v>
      </c>
      <c r="AU9" s="22" t="s">
        <v>80</v>
      </c>
      <c r="AV9" s="22" t="s">
        <v>81</v>
      </c>
      <c r="AW9" s="22" t="s">
        <v>82</v>
      </c>
      <c r="AX9" s="22" t="s">
        <v>83</v>
      </c>
      <c r="AY9" s="22" t="s">
        <v>84</v>
      </c>
      <c r="AZ9" s="22" t="s">
        <v>85</v>
      </c>
      <c r="BA9" s="22" t="s">
        <v>86</v>
      </c>
      <c r="BB9" s="22" t="s">
        <v>87</v>
      </c>
      <c r="BC9" s="22" t="s">
        <v>88</v>
      </c>
      <c r="BD9" s="23" t="s">
        <v>89</v>
      </c>
      <c r="BE9" s="22" t="s">
        <v>90</v>
      </c>
      <c r="BF9" s="22" t="s">
        <v>91</v>
      </c>
      <c r="BG9" s="22" t="s">
        <v>92</v>
      </c>
      <c r="BH9" s="22" t="s">
        <v>93</v>
      </c>
      <c r="BI9" s="22" t="s">
        <v>94</v>
      </c>
      <c r="BJ9" s="22" t="s">
        <v>95</v>
      </c>
      <c r="BK9" s="22" t="s">
        <v>96</v>
      </c>
      <c r="BL9" s="22" t="s">
        <v>97</v>
      </c>
      <c r="BM9" s="22" t="s">
        <v>98</v>
      </c>
      <c r="BN9" s="22" t="s">
        <v>99</v>
      </c>
      <c r="BO9" s="22" t="s">
        <v>100</v>
      </c>
      <c r="BP9" s="22" t="s">
        <v>101</v>
      </c>
      <c r="BQ9" s="22" t="s">
        <v>102</v>
      </c>
      <c r="BR9" s="22" t="s">
        <v>103</v>
      </c>
      <c r="BS9" s="22" t="s">
        <v>104</v>
      </c>
      <c r="BT9" s="22" t="s">
        <v>105</v>
      </c>
      <c r="BU9" s="22" t="s">
        <v>30</v>
      </c>
    </row>
    <row r="10" spans="1:69" s="14" customFormat="1" ht="12">
      <c r="A10" s="16"/>
      <c r="B10" s="16"/>
      <c r="C10" s="16"/>
      <c r="D10" s="17"/>
      <c r="E10" s="17"/>
      <c r="F10" s="16"/>
      <c r="G10" s="17"/>
      <c r="H10" s="16"/>
      <c r="I10" s="17"/>
      <c r="J10" s="24"/>
      <c r="K10" s="24"/>
      <c r="L10" s="17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</row>
    <row r="11" spans="1:69" ht="12.75">
      <c r="A11" s="6"/>
      <c r="B11" s="6"/>
      <c r="C11" s="6"/>
      <c r="D11" s="7"/>
      <c r="E11" s="7"/>
      <c r="F11" s="6"/>
      <c r="G11" s="7"/>
      <c r="H11" s="6"/>
      <c r="I11" s="7"/>
      <c r="J11" s="9"/>
      <c r="K11" s="13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2.75">
      <c r="A12" s="6"/>
      <c r="B12" s="6"/>
      <c r="C12" s="6"/>
      <c r="D12" s="7"/>
      <c r="E12" s="7"/>
      <c r="F12" s="6"/>
      <c r="G12" s="7"/>
      <c r="H12" s="6"/>
      <c r="I12" s="7"/>
      <c r="J12" s="9"/>
      <c r="K12" s="13"/>
      <c r="L12" s="7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76" ht="12.75">
      <c r="A13" s="6" t="s">
        <v>110</v>
      </c>
      <c r="B13" s="6" t="s">
        <v>111</v>
      </c>
      <c r="C13" s="7" t="s">
        <v>108</v>
      </c>
      <c r="D13" s="7" t="s">
        <v>109</v>
      </c>
      <c r="E13" s="7" t="s">
        <v>107</v>
      </c>
      <c r="F13" s="6" t="s">
        <v>112</v>
      </c>
      <c r="G13" s="7" t="s">
        <v>106</v>
      </c>
      <c r="H13" s="6" t="s">
        <v>113</v>
      </c>
      <c r="I13" s="7" t="s">
        <v>114</v>
      </c>
      <c r="J13" s="11">
        <v>37715</v>
      </c>
      <c r="K13" s="10">
        <v>38533</v>
      </c>
      <c r="L13" s="7" t="s">
        <v>114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1369.18</v>
      </c>
      <c r="T13" s="8">
        <v>0</v>
      </c>
      <c r="U13" s="8">
        <v>39997.02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f aca="true" t="shared" si="0" ref="AK13:AK19">SUM(M13:AJ13)</f>
        <v>41366.2</v>
      </c>
      <c r="AL13" s="8">
        <v>0</v>
      </c>
      <c r="AM13" s="8">
        <v>0</v>
      </c>
      <c r="AN13" s="8">
        <v>0</v>
      </c>
      <c r="AO13" s="8">
        <f aca="true" t="shared" si="1" ref="AO13:AO19">AN13*$AO$8</f>
        <v>0</v>
      </c>
      <c r="AP13" s="8">
        <v>0</v>
      </c>
      <c r="AQ13" s="8">
        <f aca="true" t="shared" si="2" ref="AQ13:AQ19">AP13*$AQ$8</f>
        <v>0</v>
      </c>
      <c r="AR13" s="8">
        <v>0</v>
      </c>
      <c r="AS13" s="8">
        <f aca="true" t="shared" si="3" ref="AS13:AS19">AR13*$AS$8</f>
        <v>0</v>
      </c>
      <c r="AT13" s="8">
        <v>0</v>
      </c>
      <c r="AU13" s="8">
        <f aca="true" t="shared" si="4" ref="AU13:AU19">AT13*$AU$8</f>
        <v>0</v>
      </c>
      <c r="AV13" s="8">
        <v>0</v>
      </c>
      <c r="AW13" s="8">
        <f aca="true" t="shared" si="5" ref="AW13:AW19">AV13*$AW$8</f>
        <v>0</v>
      </c>
      <c r="AX13" s="8">
        <v>0</v>
      </c>
      <c r="AY13" s="8">
        <f aca="true" t="shared" si="6" ref="AY13:AY19">AX13*$AY$8</f>
        <v>0</v>
      </c>
      <c r="AZ13" s="8">
        <v>0</v>
      </c>
      <c r="BA13" s="8">
        <f aca="true" t="shared" si="7" ref="BA13:BA19">AZ13*$BA$8</f>
        <v>0</v>
      </c>
      <c r="BB13" s="8">
        <v>0</v>
      </c>
      <c r="BC13" s="8">
        <f aca="true" t="shared" si="8" ref="BC13:BC19">BB13*$BC$8</f>
        <v>0</v>
      </c>
      <c r="BD13" s="8">
        <v>0</v>
      </c>
      <c r="BE13" s="8">
        <f aca="true" t="shared" si="9" ref="BE13:BE19">BD13*$BE$8</f>
        <v>0</v>
      </c>
      <c r="BF13" s="8">
        <v>0</v>
      </c>
      <c r="BG13" s="8">
        <v>0</v>
      </c>
      <c r="BH13" s="8">
        <v>41365.36</v>
      </c>
      <c r="BI13" s="8">
        <f aca="true" t="shared" si="10" ref="BI13:BI19">BH13*$BI$8</f>
        <v>340.5719710693844</v>
      </c>
      <c r="BJ13" s="8">
        <v>1709.83</v>
      </c>
      <c r="BK13" s="8">
        <f aca="true" t="shared" si="11" ref="BK13:BK19">BJ13*$BK$8</f>
        <v>130.82316290477047</v>
      </c>
      <c r="BL13" s="8">
        <v>0</v>
      </c>
      <c r="BM13" s="8">
        <f aca="true" t="shared" si="12" ref="BM13:BM19">BL13*$BM$8</f>
        <v>0</v>
      </c>
      <c r="BN13" s="8">
        <v>0</v>
      </c>
      <c r="BO13" s="8">
        <f aca="true" t="shared" si="13" ref="BO13:BO19">BN13*$BO$8</f>
        <v>0</v>
      </c>
      <c r="BP13" s="8">
        <v>1709.83</v>
      </c>
      <c r="BQ13" s="8">
        <f aca="true" t="shared" si="14" ref="BQ13:BQ19">BP13*$BQ$8</f>
        <v>0.1367864</v>
      </c>
      <c r="BR13" s="2">
        <f aca="true" t="shared" si="15" ref="BR13:BR19">AL13+AM13+AO13+AQ13+AS13+AU13+AW13+AY13+BA13+BC13+BE13+BG13+BI13+BK13+BM13+BO13+BQ13</f>
        <v>471.5319203741549</v>
      </c>
      <c r="BS13" s="2">
        <f aca="true" t="shared" si="16" ref="BS13:BS19">AK13+BR13</f>
        <v>41837.73192037415</v>
      </c>
      <c r="BT13" s="2">
        <f>'[2]nonreimb'!P254</f>
        <v>1486.1508677318475</v>
      </c>
      <c r="BU13" s="2">
        <f aca="true" t="shared" si="17" ref="BU13:BU19">BS13-BT13</f>
        <v>40351.5810526423</v>
      </c>
      <c r="BX13" s="2" t="s">
        <v>117</v>
      </c>
    </row>
    <row r="14" spans="1:76" ht="12.75">
      <c r="A14" s="6" t="s">
        <v>0</v>
      </c>
      <c r="B14" s="6" t="s">
        <v>1</v>
      </c>
      <c r="C14" s="6" t="s">
        <v>16</v>
      </c>
      <c r="D14" s="7" t="s">
        <v>109</v>
      </c>
      <c r="E14" s="7" t="s">
        <v>107</v>
      </c>
      <c r="F14" s="6" t="s">
        <v>116</v>
      </c>
      <c r="G14" s="7" t="s">
        <v>106</v>
      </c>
      <c r="H14" s="6" t="s">
        <v>2</v>
      </c>
      <c r="I14" s="12" t="s">
        <v>114</v>
      </c>
      <c r="J14" s="10">
        <v>38533</v>
      </c>
      <c r="K14" s="11">
        <v>38616</v>
      </c>
      <c r="L14" s="12" t="s">
        <v>114</v>
      </c>
      <c r="M14" s="8">
        <v>47128.21</v>
      </c>
      <c r="N14" s="8">
        <v>0</v>
      </c>
      <c r="O14" s="8">
        <v>0</v>
      </c>
      <c r="P14" s="8">
        <v>432.02</v>
      </c>
      <c r="Q14" s="8">
        <v>14897.57</v>
      </c>
      <c r="R14" s="8">
        <v>5079.5</v>
      </c>
      <c r="S14" s="8">
        <v>78.2</v>
      </c>
      <c r="T14" s="8">
        <v>0</v>
      </c>
      <c r="U14" s="8">
        <v>133183.53</v>
      </c>
      <c r="V14" s="8">
        <v>-24200</v>
      </c>
      <c r="W14" s="8">
        <v>0</v>
      </c>
      <c r="X14" s="8">
        <v>118.7</v>
      </c>
      <c r="Y14" s="8">
        <v>2102.56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f t="shared" si="0"/>
        <v>178820.28999999998</v>
      </c>
      <c r="AL14" s="8">
        <v>0</v>
      </c>
      <c r="AM14" s="8">
        <v>0</v>
      </c>
      <c r="AN14" s="8">
        <v>0</v>
      </c>
      <c r="AO14" s="8">
        <f t="shared" si="1"/>
        <v>0</v>
      </c>
      <c r="AP14" s="8">
        <v>0</v>
      </c>
      <c r="AQ14" s="8">
        <f t="shared" si="2"/>
        <v>0</v>
      </c>
      <c r="AR14" s="8">
        <v>47128.21</v>
      </c>
      <c r="AS14" s="8">
        <f t="shared" si="3"/>
        <v>21037.964411733214</v>
      </c>
      <c r="AT14" s="8">
        <v>0</v>
      </c>
      <c r="AU14" s="8">
        <f t="shared" si="4"/>
        <v>0</v>
      </c>
      <c r="AV14" s="8">
        <v>0</v>
      </c>
      <c r="AW14" s="8">
        <f t="shared" si="5"/>
        <v>0</v>
      </c>
      <c r="AX14" s="8">
        <v>47128.21</v>
      </c>
      <c r="AY14" s="8">
        <f t="shared" si="6"/>
        <v>4060.9873015793455</v>
      </c>
      <c r="AZ14" s="8">
        <v>0</v>
      </c>
      <c r="BA14" s="8">
        <f t="shared" si="7"/>
        <v>0</v>
      </c>
      <c r="BB14" s="8">
        <v>0</v>
      </c>
      <c r="BC14" s="8">
        <f t="shared" si="8"/>
        <v>0</v>
      </c>
      <c r="BD14" s="8">
        <v>0</v>
      </c>
      <c r="BE14" s="8">
        <f t="shared" si="9"/>
        <v>0</v>
      </c>
      <c r="BF14" s="8">
        <v>0</v>
      </c>
      <c r="BG14" s="8">
        <v>0</v>
      </c>
      <c r="BH14" s="8">
        <v>129469.13</v>
      </c>
      <c r="BI14" s="8">
        <f t="shared" si="10"/>
        <v>1065.9536577643316</v>
      </c>
      <c r="BJ14" s="8">
        <v>93766.96</v>
      </c>
      <c r="BK14" s="8">
        <f t="shared" si="11"/>
        <v>7174.333286446664</v>
      </c>
      <c r="BL14" s="8">
        <v>0</v>
      </c>
      <c r="BM14" s="8">
        <f t="shared" si="12"/>
        <v>0</v>
      </c>
      <c r="BN14" s="8">
        <v>0</v>
      </c>
      <c r="BO14" s="8">
        <f t="shared" si="13"/>
        <v>0</v>
      </c>
      <c r="BP14" s="8">
        <v>0</v>
      </c>
      <c r="BQ14" s="8">
        <f t="shared" si="14"/>
        <v>0</v>
      </c>
      <c r="BR14" s="2">
        <f t="shared" si="15"/>
        <v>33339.23865752355</v>
      </c>
      <c r="BS14" s="2">
        <f t="shared" si="16"/>
        <v>212159.52865752354</v>
      </c>
      <c r="BT14" s="2">
        <f>'[2]nonreimb'!P1656</f>
        <v>2187.440729967302</v>
      </c>
      <c r="BU14" s="2">
        <f t="shared" si="17"/>
        <v>209972.08792755625</v>
      </c>
      <c r="BX14" s="2" t="s">
        <v>118</v>
      </c>
    </row>
    <row r="15" spans="1:76" ht="12.75">
      <c r="A15" s="6" t="s">
        <v>3</v>
      </c>
      <c r="B15" s="6" t="s">
        <v>4</v>
      </c>
      <c r="C15" s="6" t="s">
        <v>16</v>
      </c>
      <c r="D15" s="7" t="s">
        <v>109</v>
      </c>
      <c r="E15" s="7" t="s">
        <v>107</v>
      </c>
      <c r="F15" s="6" t="s">
        <v>116</v>
      </c>
      <c r="G15" s="7" t="s">
        <v>106</v>
      </c>
      <c r="H15" s="6" t="s">
        <v>5</v>
      </c>
      <c r="I15" s="7" t="s">
        <v>114</v>
      </c>
      <c r="J15" s="10">
        <v>38533</v>
      </c>
      <c r="K15" s="11">
        <v>38807</v>
      </c>
      <c r="L15" s="7" t="s">
        <v>114</v>
      </c>
      <c r="M15" s="8">
        <v>-137.7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f t="shared" si="0"/>
        <v>-137.7</v>
      </c>
      <c r="AL15" s="8">
        <v>0</v>
      </c>
      <c r="AM15" s="8">
        <v>0</v>
      </c>
      <c r="AN15" s="8">
        <v>0</v>
      </c>
      <c r="AO15" s="8">
        <f t="shared" si="1"/>
        <v>0</v>
      </c>
      <c r="AP15" s="8">
        <v>54.61</v>
      </c>
      <c r="AQ15" s="8">
        <f t="shared" si="2"/>
        <v>19.409865323938728</v>
      </c>
      <c r="AR15" s="8">
        <v>-137.7</v>
      </c>
      <c r="AS15" s="8">
        <f t="shared" si="3"/>
        <v>-61.46907976126535</v>
      </c>
      <c r="AT15" s="8">
        <v>0</v>
      </c>
      <c r="AU15" s="8">
        <f t="shared" si="4"/>
        <v>0</v>
      </c>
      <c r="AV15" s="8">
        <v>0</v>
      </c>
      <c r="AW15" s="8">
        <f t="shared" si="5"/>
        <v>0</v>
      </c>
      <c r="AX15" s="8">
        <v>-192.33</v>
      </c>
      <c r="AY15" s="8">
        <f t="shared" si="6"/>
        <v>-16.572869788874975</v>
      </c>
      <c r="AZ15" s="8">
        <v>0</v>
      </c>
      <c r="BA15" s="8">
        <f t="shared" si="7"/>
        <v>0</v>
      </c>
      <c r="BB15" s="8">
        <v>0</v>
      </c>
      <c r="BC15" s="8">
        <f t="shared" si="8"/>
        <v>0</v>
      </c>
      <c r="BD15" s="8">
        <v>0</v>
      </c>
      <c r="BE15" s="8">
        <f t="shared" si="9"/>
        <v>0</v>
      </c>
      <c r="BF15" s="8">
        <v>0</v>
      </c>
      <c r="BG15" s="8">
        <v>0</v>
      </c>
      <c r="BH15" s="8">
        <v>0</v>
      </c>
      <c r="BI15" s="8">
        <f t="shared" si="10"/>
        <v>0</v>
      </c>
      <c r="BJ15" s="8">
        <v>-196.39</v>
      </c>
      <c r="BK15" s="8">
        <f t="shared" si="11"/>
        <v>-15.026266332248161</v>
      </c>
      <c r="BL15" s="8">
        <v>0</v>
      </c>
      <c r="BM15" s="8">
        <f t="shared" si="12"/>
        <v>0</v>
      </c>
      <c r="BN15" s="8">
        <v>0</v>
      </c>
      <c r="BO15" s="8">
        <f t="shared" si="13"/>
        <v>0</v>
      </c>
      <c r="BP15" s="8">
        <v>0</v>
      </c>
      <c r="BQ15" s="8">
        <f t="shared" si="14"/>
        <v>0</v>
      </c>
      <c r="BR15" s="2">
        <f t="shared" si="15"/>
        <v>-73.65835055844975</v>
      </c>
      <c r="BS15" s="2">
        <f t="shared" si="16"/>
        <v>-211.35835055844973</v>
      </c>
      <c r="BT15" s="2">
        <f>'[2]nonreimb'!P1658</f>
        <v>0</v>
      </c>
      <c r="BU15" s="2">
        <f t="shared" si="17"/>
        <v>-211.35835055844973</v>
      </c>
      <c r="BX15" s="2" t="s">
        <v>119</v>
      </c>
    </row>
    <row r="16" spans="1:76" ht="12">
      <c r="A16" s="6" t="s">
        <v>6</v>
      </c>
      <c r="B16" s="6" t="s">
        <v>7</v>
      </c>
      <c r="C16" s="6" t="s">
        <v>16</v>
      </c>
      <c r="D16" s="7" t="s">
        <v>109</v>
      </c>
      <c r="E16" s="7" t="s">
        <v>107</v>
      </c>
      <c r="F16" s="6" t="s">
        <v>116</v>
      </c>
      <c r="G16" s="7" t="s">
        <v>106</v>
      </c>
      <c r="H16" s="6" t="s">
        <v>8</v>
      </c>
      <c r="I16" s="7" t="s">
        <v>114</v>
      </c>
      <c r="J16" s="9">
        <v>38443</v>
      </c>
      <c r="K16" s="9">
        <v>38625</v>
      </c>
      <c r="L16" s="7" t="s">
        <v>114</v>
      </c>
      <c r="M16" s="8">
        <v>9807.71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f t="shared" si="0"/>
        <v>9807.71</v>
      </c>
      <c r="AL16" s="8">
        <v>0</v>
      </c>
      <c r="AM16" s="8">
        <v>0</v>
      </c>
      <c r="AN16" s="8">
        <v>0</v>
      </c>
      <c r="AO16" s="8">
        <f t="shared" si="1"/>
        <v>0</v>
      </c>
      <c r="AP16" s="8">
        <v>0</v>
      </c>
      <c r="AQ16" s="8">
        <f t="shared" si="2"/>
        <v>0</v>
      </c>
      <c r="AR16" s="8">
        <v>9807.71</v>
      </c>
      <c r="AS16" s="8">
        <f t="shared" si="3"/>
        <v>4378.147481956135</v>
      </c>
      <c r="AT16" s="8">
        <v>0</v>
      </c>
      <c r="AU16" s="8">
        <f t="shared" si="4"/>
        <v>0</v>
      </c>
      <c r="AV16" s="8">
        <v>0</v>
      </c>
      <c r="AW16" s="8">
        <f t="shared" si="5"/>
        <v>0</v>
      </c>
      <c r="AX16" s="8">
        <v>9807.77</v>
      </c>
      <c r="AY16" s="8">
        <f t="shared" si="6"/>
        <v>845.1250201696788</v>
      </c>
      <c r="AZ16" s="8">
        <v>0</v>
      </c>
      <c r="BA16" s="8">
        <f t="shared" si="7"/>
        <v>0</v>
      </c>
      <c r="BB16" s="8">
        <v>0</v>
      </c>
      <c r="BC16" s="8">
        <f t="shared" si="8"/>
        <v>0</v>
      </c>
      <c r="BD16" s="8">
        <v>0</v>
      </c>
      <c r="BE16" s="8">
        <f t="shared" si="9"/>
        <v>0</v>
      </c>
      <c r="BF16" s="8">
        <v>0</v>
      </c>
      <c r="BG16" s="8">
        <v>0</v>
      </c>
      <c r="BH16" s="8">
        <v>0</v>
      </c>
      <c r="BI16" s="8">
        <f t="shared" si="10"/>
        <v>0</v>
      </c>
      <c r="BJ16" s="8">
        <v>15028.09</v>
      </c>
      <c r="BK16" s="8">
        <f t="shared" si="11"/>
        <v>1149.8349345944055</v>
      </c>
      <c r="BL16" s="8">
        <v>0</v>
      </c>
      <c r="BM16" s="8">
        <f t="shared" si="12"/>
        <v>0</v>
      </c>
      <c r="BN16" s="8">
        <v>0</v>
      </c>
      <c r="BO16" s="8">
        <f t="shared" si="13"/>
        <v>0</v>
      </c>
      <c r="BP16" s="8">
        <v>0</v>
      </c>
      <c r="BQ16" s="8">
        <f t="shared" si="14"/>
        <v>0</v>
      </c>
      <c r="BR16" s="2">
        <f t="shared" si="15"/>
        <v>6373.107436720219</v>
      </c>
      <c r="BS16" s="2">
        <f t="shared" si="16"/>
        <v>16180.81743672022</v>
      </c>
      <c r="BT16" s="2">
        <f>'[2]nonreimb'!P1659</f>
        <v>0</v>
      </c>
      <c r="BU16" s="2">
        <f t="shared" si="17"/>
        <v>16180.81743672022</v>
      </c>
      <c r="BX16" s="2" t="s">
        <v>120</v>
      </c>
    </row>
    <row r="17" spans="1:76" ht="12">
      <c r="A17" s="6" t="s">
        <v>9</v>
      </c>
      <c r="B17" s="6" t="s">
        <v>10</v>
      </c>
      <c r="C17" s="6" t="s">
        <v>16</v>
      </c>
      <c r="D17" s="7" t="s">
        <v>109</v>
      </c>
      <c r="E17" s="7" t="s">
        <v>107</v>
      </c>
      <c r="F17" s="6" t="s">
        <v>116</v>
      </c>
      <c r="G17" s="7" t="s">
        <v>106</v>
      </c>
      <c r="H17" s="6" t="s">
        <v>17</v>
      </c>
      <c r="I17" s="7" t="s">
        <v>114</v>
      </c>
      <c r="J17" s="9">
        <v>38617</v>
      </c>
      <c r="K17" s="9">
        <v>39346</v>
      </c>
      <c r="L17" s="7" t="s">
        <v>114</v>
      </c>
      <c r="M17" s="8">
        <v>39351.45</v>
      </c>
      <c r="N17" s="8">
        <v>0</v>
      </c>
      <c r="O17" s="8">
        <v>0</v>
      </c>
      <c r="P17" s="8">
        <v>0</v>
      </c>
      <c r="Q17" s="8">
        <v>2858.8</v>
      </c>
      <c r="R17" s="8">
        <v>1080</v>
      </c>
      <c r="S17" s="8">
        <v>0</v>
      </c>
      <c r="T17" s="8">
        <v>0</v>
      </c>
      <c r="U17" s="8">
        <v>105952.01</v>
      </c>
      <c r="V17" s="8">
        <v>27268.4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f t="shared" si="0"/>
        <v>176510.66</v>
      </c>
      <c r="AL17" s="8">
        <v>0</v>
      </c>
      <c r="AM17" s="8">
        <v>0</v>
      </c>
      <c r="AN17" s="8">
        <v>0</v>
      </c>
      <c r="AO17" s="8">
        <f t="shared" si="1"/>
        <v>0</v>
      </c>
      <c r="AP17" s="8">
        <v>0</v>
      </c>
      <c r="AQ17" s="8">
        <f t="shared" si="2"/>
        <v>0</v>
      </c>
      <c r="AR17" s="8">
        <v>39351.45</v>
      </c>
      <c r="AS17" s="8">
        <f t="shared" si="3"/>
        <v>17566.43005643751</v>
      </c>
      <c r="AT17" s="8">
        <v>0</v>
      </c>
      <c r="AU17" s="8">
        <f t="shared" si="4"/>
        <v>0</v>
      </c>
      <c r="AV17" s="8">
        <v>0</v>
      </c>
      <c r="AW17" s="8">
        <f t="shared" si="5"/>
        <v>0</v>
      </c>
      <c r="AX17" s="8">
        <v>39351.54</v>
      </c>
      <c r="AY17" s="8">
        <f t="shared" si="6"/>
        <v>3390.8799896620662</v>
      </c>
      <c r="AZ17" s="8">
        <v>0</v>
      </c>
      <c r="BA17" s="8">
        <f t="shared" si="7"/>
        <v>0</v>
      </c>
      <c r="BB17" s="8">
        <v>0</v>
      </c>
      <c r="BC17" s="8">
        <f t="shared" si="8"/>
        <v>0</v>
      </c>
      <c r="BD17" s="8">
        <v>0</v>
      </c>
      <c r="BE17" s="8">
        <f t="shared" si="9"/>
        <v>0</v>
      </c>
      <c r="BF17" s="8">
        <v>0</v>
      </c>
      <c r="BG17" s="8">
        <v>0</v>
      </c>
      <c r="BH17" s="8">
        <v>137158.26</v>
      </c>
      <c r="BI17" s="8">
        <f t="shared" si="10"/>
        <v>1129.2603027423697</v>
      </c>
      <c r="BJ17" s="8">
        <v>65365.62</v>
      </c>
      <c r="BK17" s="8">
        <f t="shared" si="11"/>
        <v>5001.279164379689</v>
      </c>
      <c r="BL17" s="8">
        <v>0</v>
      </c>
      <c r="BM17" s="8">
        <f t="shared" si="12"/>
        <v>0</v>
      </c>
      <c r="BN17" s="8">
        <v>0</v>
      </c>
      <c r="BO17" s="8">
        <f t="shared" si="13"/>
        <v>0</v>
      </c>
      <c r="BP17" s="8">
        <v>0</v>
      </c>
      <c r="BQ17" s="8">
        <f t="shared" si="14"/>
        <v>0</v>
      </c>
      <c r="BR17" s="2">
        <f t="shared" si="15"/>
        <v>27087.849513221634</v>
      </c>
      <c r="BS17" s="2">
        <f t="shared" si="16"/>
        <v>203598.50951322162</v>
      </c>
      <c r="BT17" s="2">
        <f>'[2]nonreimb'!P1660</f>
        <v>0</v>
      </c>
      <c r="BU17" s="2">
        <f t="shared" si="17"/>
        <v>203598.50951322162</v>
      </c>
      <c r="BX17" s="2" t="s">
        <v>121</v>
      </c>
    </row>
    <row r="18" spans="1:76" ht="12.75">
      <c r="A18" s="6" t="s">
        <v>11</v>
      </c>
      <c r="B18" s="6" t="s">
        <v>12</v>
      </c>
      <c r="C18" s="6" t="s">
        <v>16</v>
      </c>
      <c r="D18" s="7" t="s">
        <v>109</v>
      </c>
      <c r="E18" s="7" t="s">
        <v>107</v>
      </c>
      <c r="F18" s="6" t="s">
        <v>13</v>
      </c>
      <c r="G18" s="7" t="s">
        <v>106</v>
      </c>
      <c r="H18" s="6" t="s">
        <v>2</v>
      </c>
      <c r="I18" s="7" t="s">
        <v>114</v>
      </c>
      <c r="J18" s="10">
        <v>38533</v>
      </c>
      <c r="K18" s="11">
        <v>38564</v>
      </c>
      <c r="L18" s="7" t="s">
        <v>114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97993.84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f t="shared" si="0"/>
        <v>97993.84</v>
      </c>
      <c r="AL18" s="8">
        <v>0</v>
      </c>
      <c r="AM18" s="8">
        <v>0</v>
      </c>
      <c r="AN18" s="8">
        <v>0</v>
      </c>
      <c r="AO18" s="8">
        <f t="shared" si="1"/>
        <v>0</v>
      </c>
      <c r="AP18" s="8">
        <v>0</v>
      </c>
      <c r="AQ18" s="8">
        <f t="shared" si="2"/>
        <v>0</v>
      </c>
      <c r="AR18" s="8">
        <v>0</v>
      </c>
      <c r="AS18" s="8">
        <f t="shared" si="3"/>
        <v>0</v>
      </c>
      <c r="AT18" s="8">
        <v>0</v>
      </c>
      <c r="AU18" s="8">
        <f t="shared" si="4"/>
        <v>0</v>
      </c>
      <c r="AV18" s="8">
        <v>0</v>
      </c>
      <c r="AW18" s="8">
        <f t="shared" si="5"/>
        <v>0</v>
      </c>
      <c r="AX18" s="8">
        <v>0</v>
      </c>
      <c r="AY18" s="8">
        <f t="shared" si="6"/>
        <v>0</v>
      </c>
      <c r="AZ18" s="8">
        <v>0</v>
      </c>
      <c r="BA18" s="8">
        <f t="shared" si="7"/>
        <v>0</v>
      </c>
      <c r="BB18" s="8">
        <v>0</v>
      </c>
      <c r="BC18" s="8">
        <f t="shared" si="8"/>
        <v>0</v>
      </c>
      <c r="BD18" s="8">
        <v>0</v>
      </c>
      <c r="BE18" s="8">
        <f t="shared" si="9"/>
        <v>0</v>
      </c>
      <c r="BF18" s="8">
        <v>0</v>
      </c>
      <c r="BG18" s="8">
        <v>0</v>
      </c>
      <c r="BH18" s="8">
        <v>0</v>
      </c>
      <c r="BI18" s="8">
        <f t="shared" si="10"/>
        <v>0</v>
      </c>
      <c r="BJ18" s="8">
        <v>0</v>
      </c>
      <c r="BK18" s="8">
        <f t="shared" si="11"/>
        <v>0</v>
      </c>
      <c r="BL18" s="8">
        <v>0</v>
      </c>
      <c r="BM18" s="8">
        <f t="shared" si="12"/>
        <v>0</v>
      </c>
      <c r="BN18" s="8">
        <v>0</v>
      </c>
      <c r="BO18" s="8">
        <f t="shared" si="13"/>
        <v>0</v>
      </c>
      <c r="BP18" s="8">
        <v>0</v>
      </c>
      <c r="BQ18" s="8">
        <f t="shared" si="14"/>
        <v>0</v>
      </c>
      <c r="BR18" s="2">
        <f t="shared" si="15"/>
        <v>0</v>
      </c>
      <c r="BS18" s="2">
        <f t="shared" si="16"/>
        <v>97993.84</v>
      </c>
      <c r="BT18" s="2">
        <f>'[2]nonreimb'!P1662</f>
        <v>0</v>
      </c>
      <c r="BU18" s="2">
        <f t="shared" si="17"/>
        <v>97993.84</v>
      </c>
      <c r="BX18" s="2" t="s">
        <v>122</v>
      </c>
    </row>
    <row r="19" spans="1:76" ht="12.75">
      <c r="A19" s="6" t="s">
        <v>14</v>
      </c>
      <c r="B19" s="6" t="s">
        <v>15</v>
      </c>
      <c r="C19" s="6" t="s">
        <v>16</v>
      </c>
      <c r="D19" s="7" t="s">
        <v>109</v>
      </c>
      <c r="E19" s="7" t="s">
        <v>107</v>
      </c>
      <c r="F19" s="6" t="s">
        <v>115</v>
      </c>
      <c r="G19" s="7" t="s">
        <v>106</v>
      </c>
      <c r="H19" s="6" t="s">
        <v>2</v>
      </c>
      <c r="I19" s="7" t="s">
        <v>114</v>
      </c>
      <c r="J19" s="11">
        <v>37743</v>
      </c>
      <c r="K19" s="10">
        <v>38533</v>
      </c>
      <c r="L19" s="7" t="s">
        <v>114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-20830.81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f t="shared" si="0"/>
        <v>-20830.81</v>
      </c>
      <c r="AL19" s="8">
        <v>0</v>
      </c>
      <c r="AM19" s="8">
        <v>0</v>
      </c>
      <c r="AN19" s="8">
        <v>0</v>
      </c>
      <c r="AO19" s="8">
        <f t="shared" si="1"/>
        <v>0</v>
      </c>
      <c r="AP19" s="8">
        <v>0</v>
      </c>
      <c r="AQ19" s="8">
        <f t="shared" si="2"/>
        <v>0</v>
      </c>
      <c r="AR19" s="8">
        <v>0</v>
      </c>
      <c r="AS19" s="8">
        <f t="shared" si="3"/>
        <v>0</v>
      </c>
      <c r="AT19" s="8">
        <v>0</v>
      </c>
      <c r="AU19" s="8">
        <f t="shared" si="4"/>
        <v>0</v>
      </c>
      <c r="AV19" s="8">
        <v>0</v>
      </c>
      <c r="AW19" s="8">
        <f t="shared" si="5"/>
        <v>0</v>
      </c>
      <c r="AX19" s="8">
        <v>0</v>
      </c>
      <c r="AY19" s="8">
        <f t="shared" si="6"/>
        <v>0</v>
      </c>
      <c r="AZ19" s="8">
        <v>0</v>
      </c>
      <c r="BA19" s="8">
        <f t="shared" si="7"/>
        <v>0</v>
      </c>
      <c r="BB19" s="8">
        <v>0</v>
      </c>
      <c r="BC19" s="8">
        <f t="shared" si="8"/>
        <v>0</v>
      </c>
      <c r="BD19" s="8">
        <v>0</v>
      </c>
      <c r="BE19" s="8">
        <f t="shared" si="9"/>
        <v>0</v>
      </c>
      <c r="BF19" s="8">
        <v>0</v>
      </c>
      <c r="BG19" s="8">
        <v>0</v>
      </c>
      <c r="BH19" s="8">
        <v>0</v>
      </c>
      <c r="BI19" s="8">
        <f t="shared" si="10"/>
        <v>0</v>
      </c>
      <c r="BJ19" s="8">
        <v>0</v>
      </c>
      <c r="BK19" s="8">
        <f t="shared" si="11"/>
        <v>0</v>
      </c>
      <c r="BL19" s="8">
        <v>0</v>
      </c>
      <c r="BM19" s="8">
        <f t="shared" si="12"/>
        <v>0</v>
      </c>
      <c r="BN19" s="8">
        <v>0</v>
      </c>
      <c r="BO19" s="8">
        <f t="shared" si="13"/>
        <v>0</v>
      </c>
      <c r="BP19" s="8">
        <v>0</v>
      </c>
      <c r="BQ19" s="8">
        <f t="shared" si="14"/>
        <v>0</v>
      </c>
      <c r="BR19" s="2">
        <f t="shared" si="15"/>
        <v>0</v>
      </c>
      <c r="BS19" s="2">
        <f t="shared" si="16"/>
        <v>-20830.81</v>
      </c>
      <c r="BT19" s="2">
        <f>'[2]nonreimb'!P1663</f>
        <v>0</v>
      </c>
      <c r="BU19" s="2">
        <f t="shared" si="17"/>
        <v>-20830.81</v>
      </c>
      <c r="BX19" s="2" t="s">
        <v>123</v>
      </c>
    </row>
    <row r="20" spans="1:76" ht="13.5" thickBot="1">
      <c r="A20" s="6"/>
      <c r="B20" s="6"/>
      <c r="C20" s="6"/>
      <c r="D20" s="7"/>
      <c r="E20" s="7"/>
      <c r="F20" s="6"/>
      <c r="G20" s="7"/>
      <c r="H20" s="6"/>
      <c r="I20" s="7"/>
      <c r="J20" s="11"/>
      <c r="K20" s="10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U20" s="15">
        <f>SUM(BU13:BU19)</f>
        <v>547054.667579582</v>
      </c>
      <c r="BX20" s="2" t="s">
        <v>124</v>
      </c>
    </row>
    <row r="21" spans="1:69" ht="13.5" thickTop="1">
      <c r="A21" s="6"/>
      <c r="B21" s="6"/>
      <c r="C21" s="6"/>
      <c r="D21" s="7"/>
      <c r="E21" s="7"/>
      <c r="F21" s="6"/>
      <c r="G21" s="7"/>
      <c r="H21" s="6"/>
      <c r="I21" s="7"/>
      <c r="J21" s="11"/>
      <c r="K21" s="10"/>
      <c r="L21" s="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12.75">
      <c r="A22" s="6"/>
      <c r="B22" s="6"/>
      <c r="C22" s="6"/>
      <c r="D22" s="7"/>
      <c r="E22" s="7"/>
      <c r="F22" s="6"/>
      <c r="G22" s="7"/>
      <c r="H22" s="6"/>
      <c r="I22" s="7"/>
      <c r="J22" s="11"/>
      <c r="K22" s="10"/>
      <c r="L22" s="7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</sheetData>
  <printOptions/>
  <pageMargins left="0.75" right="0.75" top="1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DCAA</dc:creator>
  <cp:keywords/>
  <dc:description/>
  <cp:lastModifiedBy>laverne.taylor</cp:lastModifiedBy>
  <cp:lastPrinted>2007-03-05T14:48:56Z</cp:lastPrinted>
  <dcterms:created xsi:type="dcterms:W3CDTF">2007-02-22T13:47:30Z</dcterms:created>
  <dcterms:modified xsi:type="dcterms:W3CDTF">2007-07-18T13:15:55Z</dcterms:modified>
  <cp:category/>
  <cp:version/>
  <cp:contentType/>
  <cp:contentStatus/>
</cp:coreProperties>
</file>