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<sst xmlns="http://schemas.openxmlformats.org/spreadsheetml/2006/main" count="20" uniqueCount="20">
  <si>
    <t>Railroad</t>
  </si>
  <si>
    <t>CSX Transportation</t>
  </si>
  <si>
    <t>Norfolk Southern</t>
  </si>
  <si>
    <t>BNSF</t>
  </si>
  <si>
    <t>Kansas City Southern</t>
  </si>
  <si>
    <t>Union Pacific</t>
  </si>
  <si>
    <t>Beesemer &amp; Lake Erie</t>
  </si>
  <si>
    <t>Birmingham Southern</t>
  </si>
  <si>
    <t>Paducah &amp; Louisville</t>
  </si>
  <si>
    <t>Texas Mexican</t>
  </si>
  <si>
    <t>Wisconsin Central</t>
  </si>
  <si>
    <t>Canadian National</t>
  </si>
  <si>
    <t>ICG</t>
  </si>
  <si>
    <t>SOO</t>
  </si>
  <si>
    <t>Total without ICG &amp; SOO</t>
  </si>
  <si>
    <t>Last week's total wo ICG &amp; SOO</t>
  </si>
  <si>
    <t>TOTAL</t>
  </si>
  <si>
    <t>BITUMINOUS</t>
  </si>
  <si>
    <t>ANTHRACITE</t>
  </si>
  <si>
    <t>BNSF + 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</si>
</sst>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:H16384"/>
    </sheetView>
  </sheetViews>
  <sheetFormatPr defaultColWidth="9.140625" defaultRowHeight="12.75"/>
  <cols>
    <col min="1" max="1" width="28.00390625" style="0" customWidth="1"/>
    <col min="2" max="2" width="13.7109375" style="2" hidden="1" customWidth="1"/>
    <col min="3" max="3" width="13.8515625" style="0" hidden="1" customWidth="1"/>
    <col min="4" max="4" width="11.28125" style="0" hidden="1" customWidth="1"/>
    <col min="5" max="5" width="13.57421875" style="0" hidden="1" customWidth="1"/>
    <col min="6" max="6" width="13.00390625" style="0" hidden="1" customWidth="1"/>
    <col min="7" max="7" width="12.57421875" style="0" hidden="1" customWidth="1"/>
    <col min="8" max="8" width="12.421875" style="0" hidden="1" customWidth="1"/>
    <col min="9" max="12" width="10.140625" style="0" bestFit="1" customWidth="1"/>
    <col min="13" max="13" width="14.28125" style="0" customWidth="1"/>
    <col min="14" max="14" width="12.140625" style="0" customWidth="1"/>
    <col min="15" max="15" width="13.28125" style="0" customWidth="1"/>
  </cols>
  <sheetData>
    <row r="1" spans="1:16" ht="12.75">
      <c r="A1" s="4" t="s">
        <v>0</v>
      </c>
      <c r="B1" s="1">
        <v>37464</v>
      </c>
      <c r="C1" s="1">
        <v>37471</v>
      </c>
      <c r="D1" s="1">
        <v>37478</v>
      </c>
      <c r="E1" s="1">
        <v>37485</v>
      </c>
      <c r="F1" s="1">
        <v>37492</v>
      </c>
      <c r="G1" s="1">
        <v>37499</v>
      </c>
      <c r="H1" s="1">
        <v>37506</v>
      </c>
      <c r="I1" s="1">
        <v>37513</v>
      </c>
      <c r="J1" s="1">
        <v>37520</v>
      </c>
      <c r="K1" s="1">
        <v>37527</v>
      </c>
      <c r="L1" s="1">
        <v>37534</v>
      </c>
      <c r="M1" s="1">
        <v>37541</v>
      </c>
      <c r="N1" s="1">
        <v>37548</v>
      </c>
      <c r="O1" s="1">
        <v>37555</v>
      </c>
      <c r="P1" s="1">
        <v>37562</v>
      </c>
    </row>
    <row r="2" spans="1:28" ht="12.75">
      <c r="A2" t="s">
        <v>1</v>
      </c>
      <c r="B2" s="2">
        <v>28700</v>
      </c>
      <c r="C2" s="2">
        <v>28959</v>
      </c>
      <c r="D2" s="2">
        <v>27673</v>
      </c>
      <c r="E2" s="2">
        <v>30178</v>
      </c>
      <c r="F2" s="2">
        <v>31513</v>
      </c>
      <c r="G2" s="2">
        <v>31098</v>
      </c>
      <c r="H2" s="2">
        <v>28449</v>
      </c>
      <c r="I2" s="2">
        <v>31999</v>
      </c>
      <c r="J2" s="2">
        <v>29066</v>
      </c>
      <c r="K2" s="2">
        <v>28245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t="s">
        <v>2</v>
      </c>
      <c r="B3" s="2">
        <v>25757</v>
      </c>
      <c r="C3" s="2">
        <v>26935</v>
      </c>
      <c r="D3" s="2">
        <v>26224</v>
      </c>
      <c r="E3" s="2">
        <v>29491</v>
      </c>
      <c r="F3" s="2">
        <v>27280</v>
      </c>
      <c r="G3" s="2">
        <v>29275</v>
      </c>
      <c r="H3" s="2">
        <v>23174</v>
      </c>
      <c r="I3" s="2">
        <v>27324</v>
      </c>
      <c r="J3" s="2">
        <v>28639</v>
      </c>
      <c r="K3" s="2">
        <v>26606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3:28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t="s">
        <v>3</v>
      </c>
      <c r="B5" s="2">
        <v>40808</v>
      </c>
      <c r="C5" s="2">
        <v>40434</v>
      </c>
      <c r="D5" s="2">
        <v>38719</v>
      </c>
      <c r="E5" s="2">
        <v>40508</v>
      </c>
      <c r="F5" s="2">
        <v>37020</v>
      </c>
      <c r="G5" s="2">
        <v>39017</v>
      </c>
      <c r="H5" s="2">
        <v>40870</v>
      </c>
      <c r="I5" s="2">
        <v>40420</v>
      </c>
      <c r="J5" s="2">
        <v>40242</v>
      </c>
      <c r="K5" s="2">
        <v>41019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t="s">
        <v>4</v>
      </c>
      <c r="B6" s="2">
        <v>452</v>
      </c>
      <c r="C6" s="2">
        <v>395</v>
      </c>
      <c r="D6" s="2">
        <v>378</v>
      </c>
      <c r="E6" s="2">
        <v>394</v>
      </c>
      <c r="F6" s="2">
        <v>395</v>
      </c>
      <c r="G6" s="2">
        <v>319</v>
      </c>
      <c r="H6" s="2">
        <v>395</v>
      </c>
      <c r="I6" s="2">
        <v>333</v>
      </c>
      <c r="J6" s="2">
        <v>471</v>
      </c>
      <c r="K6" s="2">
        <v>485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t="s">
        <v>5</v>
      </c>
      <c r="B7" s="2">
        <v>36993</v>
      </c>
      <c r="C7" s="2">
        <v>35725</v>
      </c>
      <c r="D7" s="2">
        <v>36896</v>
      </c>
      <c r="E7" s="2">
        <v>37035</v>
      </c>
      <c r="F7" s="2">
        <v>34966</v>
      </c>
      <c r="G7" s="2">
        <v>36082</v>
      </c>
      <c r="H7" s="2">
        <v>37996</v>
      </c>
      <c r="I7" s="2">
        <v>36155</v>
      </c>
      <c r="J7" s="2">
        <v>35710</v>
      </c>
      <c r="K7" s="2">
        <v>38593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3:28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t="s">
        <v>6</v>
      </c>
      <c r="B9" s="2">
        <v>190</v>
      </c>
      <c r="C9" s="2">
        <v>0</v>
      </c>
      <c r="D9" s="2">
        <v>245</v>
      </c>
      <c r="E9" s="2">
        <v>128</v>
      </c>
      <c r="F9" s="2">
        <v>387</v>
      </c>
      <c r="G9" s="2">
        <v>274</v>
      </c>
      <c r="H9" s="2">
        <v>264</v>
      </c>
      <c r="I9" s="2">
        <v>430</v>
      </c>
      <c r="J9" s="2">
        <v>498</v>
      </c>
      <c r="K9" s="2">
        <v>425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t="s">
        <v>7</v>
      </c>
      <c r="B10" s="2">
        <v>114</v>
      </c>
      <c r="C10" s="2">
        <v>228</v>
      </c>
      <c r="D10" s="2">
        <v>270</v>
      </c>
      <c r="E10" s="2">
        <v>234</v>
      </c>
      <c r="F10" s="2">
        <v>224</v>
      </c>
      <c r="G10" s="2">
        <v>217</v>
      </c>
      <c r="H10" s="2">
        <v>255</v>
      </c>
      <c r="I10" s="2">
        <v>106</v>
      </c>
      <c r="J10" s="2">
        <v>228</v>
      </c>
      <c r="K10" s="2">
        <v>164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t="s">
        <v>8</v>
      </c>
      <c r="B11" s="2">
        <v>737</v>
      </c>
      <c r="C11" s="2">
        <v>679</v>
      </c>
      <c r="D11" s="2">
        <v>836</v>
      </c>
      <c r="E11" s="2">
        <v>843</v>
      </c>
      <c r="F11" s="2">
        <v>788</v>
      </c>
      <c r="G11" s="2">
        <v>746</v>
      </c>
      <c r="H11" s="2">
        <v>473</v>
      </c>
      <c r="I11" s="2">
        <v>656</v>
      </c>
      <c r="J11" s="2">
        <v>632</v>
      </c>
      <c r="K11" s="2">
        <v>799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3:28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t="s">
        <v>9</v>
      </c>
      <c r="B13" s="2">
        <v>0</v>
      </c>
      <c r="C13" s="2">
        <v>2</v>
      </c>
      <c r="D13" s="2">
        <v>3</v>
      </c>
      <c r="E13" s="2">
        <v>0</v>
      </c>
      <c r="F13" s="2">
        <v>4</v>
      </c>
      <c r="G13" s="2">
        <v>0</v>
      </c>
      <c r="H13" s="2">
        <v>1</v>
      </c>
      <c r="I13" s="2">
        <v>0</v>
      </c>
      <c r="J13" s="2">
        <v>1</v>
      </c>
      <c r="K13" s="2">
        <v>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t="s">
        <v>10</v>
      </c>
      <c r="B14" s="2">
        <v>40</v>
      </c>
      <c r="C14" s="2">
        <v>42</v>
      </c>
      <c r="D14" s="2">
        <v>43</v>
      </c>
      <c r="E14" s="2">
        <v>29</v>
      </c>
      <c r="F14" s="2">
        <v>24</v>
      </c>
      <c r="G14" s="2">
        <v>45</v>
      </c>
      <c r="H14" s="2">
        <v>19</v>
      </c>
      <c r="I14" s="2">
        <v>27</v>
      </c>
      <c r="J14" s="2">
        <v>10</v>
      </c>
      <c r="K14" s="2">
        <v>35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3:28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t="s">
        <v>12</v>
      </c>
      <c r="B16" s="2">
        <f>B19*0.53</f>
        <v>1356.8000000000002</v>
      </c>
      <c r="C16" s="2">
        <f>C19*0.53</f>
        <v>1018.13</v>
      </c>
      <c r="D16" s="2">
        <f>D19*0.53</f>
        <v>1363.16</v>
      </c>
      <c r="E16" s="2">
        <f>E19*0.53</f>
        <v>1734.16</v>
      </c>
      <c r="F16" s="2">
        <f aca="true" t="shared" si="0" ref="F16:P16">F19*0.53</f>
        <v>1706.0700000000002</v>
      </c>
      <c r="G16" s="2">
        <f t="shared" si="0"/>
        <v>1544.95</v>
      </c>
      <c r="H16" s="2">
        <f t="shared" si="0"/>
        <v>1445.3100000000002</v>
      </c>
      <c r="I16" s="2">
        <f t="shared" si="0"/>
        <v>1226.95</v>
      </c>
      <c r="J16" s="2">
        <f t="shared" si="0"/>
        <v>1375.3500000000001</v>
      </c>
      <c r="K16" s="2">
        <f t="shared" si="0"/>
        <v>1560.3200000000002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t="s">
        <v>13</v>
      </c>
      <c r="B17" s="2">
        <f>B21/B22*1496</f>
        <v>1561.352481843499</v>
      </c>
      <c r="C17" s="2">
        <f>C21/C22*1496</f>
        <v>1491.6168053157537</v>
      </c>
      <c r="D17" s="2">
        <f>D21/D22*1496</f>
        <v>1472.3150248502614</v>
      </c>
      <c r="E17" s="2">
        <f aca="true" t="shared" si="1" ref="E17:P17">E21/E22*1496</f>
        <v>1582.065551044658</v>
      </c>
      <c r="F17" s="2">
        <f t="shared" si="1"/>
        <v>1428.7748199366176</v>
      </c>
      <c r="G17" s="2">
        <f t="shared" si="1"/>
        <v>1546.452952843493</v>
      </c>
      <c r="H17" s="2">
        <f t="shared" si="1"/>
        <v>1439.4987780233891</v>
      </c>
      <c r="I17" s="2">
        <f t="shared" si="1"/>
        <v>1558.9949657305756</v>
      </c>
      <c r="J17" s="2">
        <f t="shared" si="1"/>
        <v>1474.7436304110586</v>
      </c>
      <c r="K17" s="2">
        <f t="shared" si="1"/>
        <v>1505.6938530004354</v>
      </c>
      <c r="L17" s="2">
        <f t="shared" si="1"/>
        <v>0</v>
      </c>
      <c r="M17" s="2" t="e">
        <f t="shared" si="1"/>
        <v>#DIV/0!</v>
      </c>
      <c r="N17" s="2" t="e">
        <f t="shared" si="1"/>
        <v>#DIV/0!</v>
      </c>
      <c r="O17" s="2" t="e">
        <f t="shared" si="1"/>
        <v>#DIV/0!</v>
      </c>
      <c r="P17" s="2" t="e">
        <f t="shared" si="1"/>
        <v>#DIV/0!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3:28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t="s">
        <v>11</v>
      </c>
      <c r="B19" s="2">
        <v>2560</v>
      </c>
      <c r="C19" s="2">
        <v>1921</v>
      </c>
      <c r="D19" s="2">
        <v>2572</v>
      </c>
      <c r="E19" s="2">
        <v>3272</v>
      </c>
      <c r="F19" s="2">
        <v>3219</v>
      </c>
      <c r="G19" s="2">
        <v>2915</v>
      </c>
      <c r="H19" s="2">
        <v>2727</v>
      </c>
      <c r="I19" s="2">
        <v>2315</v>
      </c>
      <c r="J19" s="2">
        <v>2595</v>
      </c>
      <c r="K19" s="2">
        <v>2944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3:28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t="s">
        <v>14</v>
      </c>
      <c r="B21" s="2">
        <f>SUM(B2:B14)</f>
        <v>133791</v>
      </c>
      <c r="C21" s="2">
        <f>SUM(C2:C14)</f>
        <v>133399</v>
      </c>
      <c r="D21" s="2">
        <f>SUM(D2:D14)</f>
        <v>131287</v>
      </c>
      <c r="E21" s="2">
        <f aca="true" t="shared" si="2" ref="E21:P21">SUM(E2:E14)</f>
        <v>138840</v>
      </c>
      <c r="F21" s="2">
        <f t="shared" si="2"/>
        <v>132601</v>
      </c>
      <c r="G21" s="2">
        <f t="shared" si="2"/>
        <v>137073</v>
      </c>
      <c r="H21" s="2">
        <f t="shared" si="2"/>
        <v>131896</v>
      </c>
      <c r="I21" s="2">
        <f t="shared" si="2"/>
        <v>137450</v>
      </c>
      <c r="J21" s="2">
        <f t="shared" si="2"/>
        <v>135497</v>
      </c>
      <c r="K21" s="2">
        <f t="shared" si="2"/>
        <v>136375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t="s">
        <v>15</v>
      </c>
      <c r="B22" s="2">
        <v>128191</v>
      </c>
      <c r="C22" s="2">
        <f>B21</f>
        <v>133791</v>
      </c>
      <c r="D22" s="2">
        <f>C21</f>
        <v>133399</v>
      </c>
      <c r="E22" s="2">
        <f aca="true" t="shared" si="3" ref="E22:P22">D21</f>
        <v>131287</v>
      </c>
      <c r="F22" s="2">
        <f t="shared" si="3"/>
        <v>138840</v>
      </c>
      <c r="G22" s="2">
        <f t="shared" si="3"/>
        <v>132601</v>
      </c>
      <c r="H22" s="2">
        <f t="shared" si="3"/>
        <v>137073</v>
      </c>
      <c r="I22" s="2">
        <f t="shared" si="3"/>
        <v>131896</v>
      </c>
      <c r="J22" s="2">
        <f t="shared" si="3"/>
        <v>137450</v>
      </c>
      <c r="K22" s="2">
        <f t="shared" si="3"/>
        <v>135497</v>
      </c>
      <c r="L22" s="2">
        <f t="shared" si="3"/>
        <v>136375</v>
      </c>
      <c r="M22" s="2">
        <f t="shared" si="3"/>
        <v>0</v>
      </c>
      <c r="N22" s="2">
        <f t="shared" si="3"/>
        <v>0</v>
      </c>
      <c r="O22" s="2">
        <f t="shared" si="3"/>
        <v>0</v>
      </c>
      <c r="P22" s="2">
        <f t="shared" si="3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3:28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3" t="s">
        <v>16</v>
      </c>
      <c r="B24" s="5">
        <f>B21+B16+B17</f>
        <v>136709.15248184348</v>
      </c>
      <c r="C24" s="5">
        <f>C21+C16+C17</f>
        <v>135908.74680531575</v>
      </c>
      <c r="D24" s="5">
        <f>D21+D16+D17</f>
        <v>134122.47502485025</v>
      </c>
      <c r="E24" s="5">
        <f aca="true" t="shared" si="4" ref="E24:P24">E21+E16+E17</f>
        <v>142156.22555104466</v>
      </c>
      <c r="F24" s="5">
        <f t="shared" si="4"/>
        <v>135735.8448199366</v>
      </c>
      <c r="G24" s="5">
        <f t="shared" si="4"/>
        <v>140164.4029528435</v>
      </c>
      <c r="H24" s="5">
        <f t="shared" si="4"/>
        <v>134780.80877802338</v>
      </c>
      <c r="I24" s="5">
        <f t="shared" si="4"/>
        <v>140235.9449657306</v>
      </c>
      <c r="J24" s="5">
        <f t="shared" si="4"/>
        <v>138347.09363041105</v>
      </c>
      <c r="K24" s="5">
        <f t="shared" si="4"/>
        <v>139441.01385300045</v>
      </c>
      <c r="L24" s="5">
        <f t="shared" si="4"/>
        <v>0</v>
      </c>
      <c r="M24" s="5" t="e">
        <f t="shared" si="4"/>
        <v>#DIV/0!</v>
      </c>
      <c r="N24" s="5" t="e">
        <f t="shared" si="4"/>
        <v>#DIV/0!</v>
      </c>
      <c r="O24" s="5" t="e">
        <f t="shared" si="4"/>
        <v>#DIV/0!</v>
      </c>
      <c r="P24" s="5" t="e">
        <f t="shared" si="4"/>
        <v>#DIV/0!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28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3" t="s">
        <v>17</v>
      </c>
      <c r="B26" s="5">
        <f>B24-B27</f>
        <v>136628.43207968888</v>
      </c>
      <c r="C26" s="5">
        <f>C24-C27</f>
        <v>135825.89636996255</v>
      </c>
      <c r="D26" s="5">
        <f>D24-D27</f>
        <v>134042.58469826364</v>
      </c>
      <c r="E26" s="5">
        <f aca="true" t="shared" si="5" ref="E26:P26">E24-E27</f>
        <v>142067.77951699647</v>
      </c>
      <c r="F26" s="5">
        <f t="shared" si="5"/>
        <v>135648.6972612412</v>
      </c>
      <c r="G26" s="5">
        <f t="shared" si="5"/>
        <v>140074.91339522408</v>
      </c>
      <c r="H26" s="5">
        <f t="shared" si="5"/>
        <v>134704.28915115396</v>
      </c>
      <c r="I26" s="5">
        <f t="shared" si="5"/>
        <v>140148.0117998012</v>
      </c>
      <c r="J26" s="5">
        <f t="shared" si="5"/>
        <v>138261.55878996206</v>
      </c>
      <c r="K26" s="5">
        <f t="shared" si="5"/>
        <v>139359.70943339265</v>
      </c>
      <c r="L26" s="5">
        <f t="shared" si="5"/>
        <v>0</v>
      </c>
      <c r="M26" s="5" t="e">
        <f t="shared" si="5"/>
        <v>#DIV/0!</v>
      </c>
      <c r="N26" s="5" t="e">
        <f t="shared" si="5"/>
        <v>#DIV/0!</v>
      </c>
      <c r="O26" s="5" t="e">
        <f t="shared" si="5"/>
        <v>#DIV/0!</v>
      </c>
      <c r="P26" s="5" t="e">
        <f t="shared" si="5"/>
        <v>#DIV/0!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3" t="s">
        <v>18</v>
      </c>
      <c r="B27" s="5">
        <f>(B2+B3)*0.0014822778</f>
        <v>80.7204021546</v>
      </c>
      <c r="C27" s="5">
        <f>(C2+C3)*0.0014822778</f>
        <v>82.8504353532</v>
      </c>
      <c r="D27" s="5">
        <f>(D2+D3)*0.0014822778</f>
        <v>79.8903265866</v>
      </c>
      <c r="E27" s="5">
        <f aca="true" t="shared" si="6" ref="E27:P27">(E2+E3)*0.0014822778</f>
        <v>88.4460340482</v>
      </c>
      <c r="F27" s="5">
        <f t="shared" si="6"/>
        <v>87.1475586954</v>
      </c>
      <c r="G27" s="5">
        <f t="shared" si="6"/>
        <v>89.4895576194</v>
      </c>
      <c r="H27" s="5">
        <f t="shared" si="6"/>
        <v>76.5196268694</v>
      </c>
      <c r="I27" s="5">
        <f t="shared" si="6"/>
        <v>87.9331659294</v>
      </c>
      <c r="J27" s="5">
        <f t="shared" si="6"/>
        <v>85.534840449</v>
      </c>
      <c r="K27" s="5">
        <f t="shared" si="6"/>
        <v>81.3044196078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0</v>
      </c>
      <c r="P27" s="5">
        <f t="shared" si="6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3:28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3" t="s">
        <v>19</v>
      </c>
      <c r="C29" s="2"/>
      <c r="D29" s="2"/>
      <c r="E29" s="2"/>
      <c r="F29" s="2"/>
      <c r="G29" s="2"/>
      <c r="H29" s="5">
        <f>H5+H7</f>
        <v>78866</v>
      </c>
      <c r="I29" s="5">
        <f aca="true" t="shared" si="7" ref="I29:P29">I5+I7</f>
        <v>76575</v>
      </c>
      <c r="J29" s="5">
        <f t="shared" si="7"/>
        <v>75952</v>
      </c>
      <c r="K29" s="5">
        <f t="shared" si="7"/>
        <v>79612</v>
      </c>
      <c r="L29" s="5">
        <f t="shared" si="7"/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5">
        <f t="shared" si="7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3:28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3:28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28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3:28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3:2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3:28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3:28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</sheetData>
  <printOptions gridLines="1" heading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wwa</dc:creator>
  <cp:keywords/>
  <dc:description/>
  <cp:lastModifiedBy>Richard Bonskowski</cp:lastModifiedBy>
  <cp:lastPrinted>2002-10-03T13:52:50Z</cp:lastPrinted>
  <dcterms:created xsi:type="dcterms:W3CDTF">2002-08-06T15:43:32Z</dcterms:created>
  <dcterms:modified xsi:type="dcterms:W3CDTF">2002-10-03T14:32:01Z</dcterms:modified>
  <cp:category/>
  <cp:version/>
  <cp:contentType/>
  <cp:contentStatus/>
</cp:coreProperties>
</file>