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75" windowWidth="12390" windowHeight="9315" activeTab="6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Pink Table" sheetId="6" r:id="rId6"/>
    <sheet name="Results" sheetId="7" r:id="rId7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_xlnm.Print_Area" localSheetId="6">'Results'!$B$2:$E$102</definedName>
  </definedNames>
  <calcPr fullCalcOnLoad="1"/>
</workbook>
</file>

<file path=xl/sharedStrings.xml><?xml version="1.0" encoding="utf-8"?>
<sst xmlns="http://schemas.openxmlformats.org/spreadsheetml/2006/main" count="678" uniqueCount="80">
  <si>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</si>
  <si>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</si>
  <si>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</si>
  <si>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</si>
  <si>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</si>
  <si>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</si>
  <si>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</si>
  <si>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</si>
  <si>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</si>
  <si>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</si>
  <si>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</si>
  <si>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</si>
  <si>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</si>
  <si>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</si>
  <si>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</si>
  <si>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</si>
  <si>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</si>
  <si>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 xml:space="preserve">Temp:  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</si>
  <si>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</si>
  <si>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</si>
  <si>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</si>
  <si>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</si>
  <si>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</si>
  <si>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</si>
  <si>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</si>
  <si>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</si>
  <si>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</si>
  <si>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</si>
  <si>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</si>
  <si>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</si>
  <si>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Pattern</t>
  </si>
  <si>
    <t>Gen.</t>
  </si>
  <si>
    <t>Trans</t>
  </si>
  <si>
    <t>Outage:</t>
  </si>
  <si>
    <t>Power World:</t>
  </si>
  <si>
    <t>Worst</t>
  </si>
  <si>
    <t>PSE Gen</t>
  </si>
  <si>
    <t>SCL Gen</t>
  </si>
  <si>
    <t>Case Loads:</t>
  </si>
  <si>
    <t>PASTE RESULTS BELOW</t>
  </si>
  <si>
    <t>Average Puget Sound Net Area Load =</t>
  </si>
  <si>
    <t>Study Person:</t>
  </si>
  <si>
    <t>35 Fahrenheit</t>
  </si>
  <si>
    <t>45 Fahrenheit</t>
  </si>
  <si>
    <t>60 Fahrenheit</t>
  </si>
  <si>
    <t>70 Fahrenheit</t>
  </si>
  <si>
    <t>Gen Level</t>
  </si>
  <si>
    <t>SCL/</t>
  </si>
  <si>
    <t>SNOH</t>
  </si>
  <si>
    <t>Light Loads</t>
  </si>
  <si>
    <t>South-to-North (SN)</t>
  </si>
  <si>
    <t>25 Fahrenheit</t>
  </si>
  <si>
    <t>RS4F01\Wrkgrp\Tot\Northern Intertie\Archives\2008\WINTER_2008</t>
  </si>
  <si>
    <t>Winter 2008</t>
  </si>
  <si>
    <t>13.0 (*.exe Date: 02/24/08)</t>
  </si>
  <si>
    <t>FRP9899</t>
  </si>
  <si>
    <t>Tacoma-Raver #1&amp;2 500kV &amp; North-Shoreline 115kV Lines, Monroe 500kV PCB 4672 &amp; Bellingham 230/115kV Transformer Bank #1 O/S</t>
  </si>
  <si>
    <t>25F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</si>
  <si>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</si>
  <si>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</si>
  <si>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</si>
  <si>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</si>
  <si>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</si>
  <si>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</si>
  <si>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</si>
  <si>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ATC Mon: MW flow Custer - Ingledow SN (201)</t>
  </si>
  <si>
    <t>G0</t>
  </si>
  <si>
    <t>Branch CUSTER W (40323)  TO  MONROE (40749) CKT 2 [500.00 - 500.00 kV]</t>
  </si>
  <si>
    <t>MOD BFR: 4516 MON-CUS #1 &amp; CHJ-MON</t>
  </si>
  <si>
    <t>Branch MURRAY (40767)  TO  SEDRO NT (42103) CKT 1 [230.00 - 230.00 kV]</t>
  </si>
  <si>
    <t>MOD BFR: EL-MON-SNK &amp; CHJ-MON</t>
  </si>
  <si>
    <t>BFR: 4268 Mon-Cust #1 500kV &amp; Cust 500/230kV Bk#1</t>
  </si>
  <si>
    <t>BFR: 4519 Cust-Mon #1 500kV &amp; Mon Caps</t>
  </si>
  <si>
    <t>Branch CUSTER W (40321)  TO  PORTALWY (42001) CKT 1 [230.00 - 115.00 kV]</t>
  </si>
  <si>
    <t>N-2: Murr - Cust #1 &amp; Belling - Cust #1 230kV</t>
  </si>
  <si>
    <t>35F</t>
  </si>
  <si>
    <t>45F</t>
  </si>
  <si>
    <t>BFR: Bellingham 230kV Bus</t>
  </si>
  <si>
    <t>60F</t>
  </si>
  <si>
    <t>70F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</si>
</sst>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color indexed="3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sz val="12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double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22" applyFont="1" applyAlignment="1">
      <alignment horizontal="left"/>
      <protection/>
    </xf>
    <xf numFmtId="0" fontId="6" fillId="0" borderId="1" xfId="22" applyFont="1" applyBorder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6" fillId="0" borderId="3" xfId="22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6" fillId="0" borderId="5" xfId="22" applyFont="1" applyBorder="1" applyAlignment="1">
      <alignment horizontal="center"/>
      <protection/>
    </xf>
    <xf numFmtId="0" fontId="6" fillId="0" borderId="6" xfId="22" applyFont="1" applyBorder="1" applyAlignment="1">
      <alignment horizontal="center"/>
      <protection/>
    </xf>
    <xf numFmtId="0" fontId="6" fillId="0" borderId="7" xfId="22" applyFont="1" applyBorder="1" applyAlignment="1">
      <alignment horizontal="center"/>
      <protection/>
    </xf>
    <xf numFmtId="0" fontId="6" fillId="0" borderId="8" xfId="22" applyFont="1" applyBorder="1" applyAlignment="1">
      <alignment horizontal="center"/>
      <protection/>
    </xf>
    <xf numFmtId="0" fontId="6" fillId="0" borderId="9" xfId="22" applyFont="1" applyBorder="1" applyAlignment="1">
      <alignment horizontal="center"/>
      <protection/>
    </xf>
    <xf numFmtId="0" fontId="6" fillId="0" borderId="10" xfId="22" applyFont="1" applyBorder="1" applyAlignment="1">
      <alignment horizontal="center"/>
      <protection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6" fillId="0" borderId="13" xfId="22" applyFont="1" applyBorder="1" applyAlignment="1">
      <alignment horizontal="center"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22" applyFont="1" applyAlignment="1">
      <alignment/>
      <protection/>
    </xf>
    <xf numFmtId="0" fontId="5" fillId="0" borderId="0" xfId="22" applyFont="1" applyAlignment="1">
      <alignment/>
      <protection/>
    </xf>
    <xf numFmtId="0" fontId="4" fillId="0" borderId="0" xfId="22" applyFont="1" applyAlignment="1">
      <alignment/>
      <protection/>
    </xf>
    <xf numFmtId="0" fontId="3" fillId="2" borderId="0" xfId="22" applyFont="1" applyFill="1" applyAlignment="1">
      <alignment/>
      <protection/>
    </xf>
    <xf numFmtId="0" fontId="6" fillId="0" borderId="0" xfId="22" applyFont="1" applyAlignment="1">
      <alignment/>
      <protection/>
    </xf>
    <xf numFmtId="0" fontId="7" fillId="0" borderId="20" xfId="21" applyFont="1" applyBorder="1" applyAlignment="1">
      <alignment/>
      <protection/>
    </xf>
    <xf numFmtId="0" fontId="7" fillId="0" borderId="21" xfId="21" applyFont="1" applyBorder="1" applyAlignment="1">
      <alignment/>
      <protection/>
    </xf>
    <xf numFmtId="0" fontId="7" fillId="0" borderId="22" xfId="21" applyFont="1" applyBorder="1" applyAlignment="1">
      <alignment/>
      <protection/>
    </xf>
    <xf numFmtId="1" fontId="7" fillId="0" borderId="23" xfId="21" applyNumberFormat="1" applyFont="1" applyBorder="1" applyAlignment="1">
      <alignment horizontal="center"/>
      <protection/>
    </xf>
    <xf numFmtId="1" fontId="7" fillId="0" borderId="24" xfId="21" applyNumberFormat="1" applyFont="1" applyBorder="1" applyAlignment="1">
      <alignment horizontal="center"/>
      <protection/>
    </xf>
    <xf numFmtId="1" fontId="7" fillId="0" borderId="25" xfId="21" applyNumberFormat="1" applyFont="1" applyBorder="1" applyAlignment="1">
      <alignment horizontal="center"/>
      <protection/>
    </xf>
    <xf numFmtId="0" fontId="6" fillId="0" borderId="26" xfId="22" applyFont="1" applyBorder="1" applyAlignment="1">
      <alignment horizontal="center"/>
      <protection/>
    </xf>
    <xf numFmtId="1" fontId="7" fillId="0" borderId="27" xfId="21" applyNumberFormat="1" applyFont="1" applyBorder="1" applyAlignment="1">
      <alignment horizontal="center"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0" xfId="22" applyFont="1" applyBorder="1" applyAlignment="1">
      <alignment horizontal="center"/>
      <protection/>
    </xf>
    <xf numFmtId="0" fontId="6" fillId="0" borderId="41" xfId="22" applyFont="1" applyBorder="1" applyAlignment="1">
      <alignment horizontal="center"/>
      <protection/>
    </xf>
    <xf numFmtId="0" fontId="6" fillId="0" borderId="42" xfId="22" applyFont="1" applyBorder="1" applyAlignment="1">
      <alignment horizontal="center"/>
      <protection/>
    </xf>
    <xf numFmtId="1" fontId="7" fillId="0" borderId="43" xfId="21" applyNumberFormat="1" applyFont="1" applyBorder="1" applyAlignment="1">
      <alignment horizontal="center"/>
      <protection/>
    </xf>
    <xf numFmtId="1" fontId="7" fillId="0" borderId="44" xfId="21" applyNumberFormat="1" applyFont="1" applyBorder="1" applyAlignment="1">
      <alignment horizontal="center"/>
      <protection/>
    </xf>
    <xf numFmtId="1" fontId="7" fillId="0" borderId="45" xfId="21" applyNumberFormat="1" applyFont="1" applyBorder="1" applyAlignment="1">
      <alignment horizontal="center"/>
      <protection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1" fontId="7" fillId="0" borderId="51" xfId="21" applyNumberFormat="1" applyFont="1" applyBorder="1" applyAlignment="1">
      <alignment horizontal="center"/>
      <protection/>
    </xf>
    <xf numFmtId="1" fontId="7" fillId="0" borderId="52" xfId="21" applyNumberFormat="1" applyFont="1" applyBorder="1" applyAlignment="1">
      <alignment horizontal="center"/>
      <protection/>
    </xf>
    <xf numFmtId="1" fontId="7" fillId="0" borderId="53" xfId="21" applyNumberFormat="1" applyFont="1" applyBorder="1" applyAlignment="1">
      <alignment horizontal="center"/>
      <protection/>
    </xf>
    <xf numFmtId="1" fontId="7" fillId="0" borderId="54" xfId="21" applyNumberFormat="1" applyFont="1" applyBorder="1" applyAlignment="1">
      <alignment horizontal="center"/>
      <protection/>
    </xf>
    <xf numFmtId="1" fontId="7" fillId="0" borderId="55" xfId="21" applyNumberFormat="1" applyFont="1" applyBorder="1" applyAlignment="1">
      <alignment horizontal="center"/>
      <protection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0" borderId="17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13" fillId="0" borderId="0" xfId="22" applyFont="1" applyAlignment="1">
      <alignment/>
      <protection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7" xfId="0" applyFont="1" applyBorder="1" applyAlignment="1">
      <alignment horizontal="right"/>
    </xf>
    <xf numFmtId="1" fontId="6" fillId="0" borderId="58" xfId="0" applyNumberFormat="1" applyFont="1" applyBorder="1" applyAlignment="1">
      <alignment horizontal="left"/>
    </xf>
    <xf numFmtId="1" fontId="7" fillId="0" borderId="23" xfId="21" applyNumberFormat="1" applyFont="1" applyBorder="1" applyAlignment="1">
      <alignment horizontal="left"/>
      <protection/>
    </xf>
    <xf numFmtId="1" fontId="7" fillId="0" borderId="59" xfId="21" applyNumberFormat="1" applyFont="1" applyBorder="1" applyAlignment="1">
      <alignment horizontal="left"/>
      <protection/>
    </xf>
    <xf numFmtId="1" fontId="7" fillId="0" borderId="24" xfId="21" applyNumberFormat="1" applyFont="1" applyBorder="1" applyAlignment="1">
      <alignment horizontal="left"/>
      <protection/>
    </xf>
    <xf numFmtId="1" fontId="7" fillId="0" borderId="60" xfId="21" applyNumberFormat="1" applyFont="1" applyBorder="1" applyAlignment="1">
      <alignment horizontal="left"/>
      <protection/>
    </xf>
    <xf numFmtId="1" fontId="7" fillId="0" borderId="27" xfId="21" applyNumberFormat="1" applyFont="1" applyBorder="1" applyAlignment="1">
      <alignment horizontal="left"/>
      <protection/>
    </xf>
    <xf numFmtId="1" fontId="7" fillId="0" borderId="61" xfId="21" applyNumberFormat="1" applyFont="1" applyBorder="1" applyAlignment="1">
      <alignment horizontal="left"/>
      <protection/>
    </xf>
    <xf numFmtId="1" fontId="14" fillId="0" borderId="0" xfId="0" applyNumberFormat="1" applyFont="1" applyAlignment="1">
      <alignment/>
    </xf>
    <xf numFmtId="1" fontId="7" fillId="0" borderId="0" xfId="0" applyNumberFormat="1" applyFont="1" applyAlignment="1">
      <alignment vertical="top" wrapText="1"/>
    </xf>
    <xf numFmtId="1" fontId="7" fillId="0" borderId="0" xfId="0" applyNumberFormat="1" applyFont="1" applyAlignment="1">
      <alignment/>
    </xf>
    <xf numFmtId="1" fontId="7" fillId="0" borderId="20" xfId="21" applyNumberFormat="1" applyFont="1" applyBorder="1" applyAlignment="1">
      <alignment horizontal="left"/>
      <protection/>
    </xf>
    <xf numFmtId="1" fontId="7" fillId="0" borderId="26" xfId="21" applyNumberFormat="1" applyFont="1" applyBorder="1" applyAlignment="1">
      <alignment horizontal="left"/>
      <protection/>
    </xf>
    <xf numFmtId="1" fontId="7" fillId="0" borderId="21" xfId="21" applyNumberFormat="1" applyFont="1" applyBorder="1" applyAlignment="1">
      <alignment horizontal="left"/>
      <protection/>
    </xf>
    <xf numFmtId="1" fontId="7" fillId="0" borderId="7" xfId="21" applyNumberFormat="1" applyFont="1" applyBorder="1" applyAlignment="1">
      <alignment horizontal="left"/>
      <protection/>
    </xf>
    <xf numFmtId="1" fontId="7" fillId="0" borderId="62" xfId="21" applyNumberFormat="1" applyFont="1" applyBorder="1" applyAlignment="1">
      <alignment horizontal="left"/>
      <protection/>
    </xf>
    <xf numFmtId="1" fontId="7" fillId="0" borderId="63" xfId="21" applyNumberFormat="1" applyFont="1" applyBorder="1" applyAlignment="1">
      <alignment horizontal="left"/>
      <protection/>
    </xf>
    <xf numFmtId="1" fontId="7" fillId="0" borderId="33" xfId="21" applyNumberFormat="1" applyFont="1" applyBorder="1" applyAlignment="1">
      <alignment horizontal="left"/>
      <protection/>
    </xf>
    <xf numFmtId="1" fontId="7" fillId="0" borderId="35" xfId="21" applyNumberFormat="1" applyFont="1" applyBorder="1" applyAlignment="1">
      <alignment horizontal="left"/>
      <protection/>
    </xf>
    <xf numFmtId="1" fontId="7" fillId="0" borderId="64" xfId="21" applyNumberFormat="1" applyFont="1" applyBorder="1" applyAlignment="1">
      <alignment horizontal="left"/>
      <protection/>
    </xf>
    <xf numFmtId="1" fontId="7" fillId="0" borderId="65" xfId="21" applyNumberFormat="1" applyFont="1" applyBorder="1" applyAlignment="1">
      <alignment horizontal="left"/>
      <protection/>
    </xf>
    <xf numFmtId="1" fontId="7" fillId="0" borderId="66" xfId="21" applyNumberFormat="1" applyFont="1" applyBorder="1" applyAlignment="1">
      <alignment horizontal="center"/>
      <protection/>
    </xf>
    <xf numFmtId="1" fontId="7" fillId="0" borderId="37" xfId="21" applyNumberFormat="1" applyFont="1" applyBorder="1" applyAlignment="1">
      <alignment horizontal="left"/>
      <protection/>
    </xf>
    <xf numFmtId="1" fontId="7" fillId="0" borderId="67" xfId="21" applyNumberFormat="1" applyFont="1" applyBorder="1" applyAlignment="1">
      <alignment horizontal="left"/>
      <protection/>
    </xf>
    <xf numFmtId="1" fontId="7" fillId="0" borderId="43" xfId="21" applyNumberFormat="1" applyFont="1" applyBorder="1" applyAlignment="1">
      <alignment horizontal="left"/>
      <protection/>
    </xf>
    <xf numFmtId="1" fontId="7" fillId="0" borderId="68" xfId="21" applyNumberFormat="1" applyFont="1" applyBorder="1" applyAlignment="1">
      <alignment horizontal="left"/>
      <protection/>
    </xf>
    <xf numFmtId="1" fontId="7" fillId="0" borderId="44" xfId="21" applyNumberFormat="1" applyFont="1" applyBorder="1" applyAlignment="1">
      <alignment horizontal="left"/>
      <protection/>
    </xf>
    <xf numFmtId="1" fontId="7" fillId="0" borderId="69" xfId="21" applyNumberFormat="1" applyFont="1" applyBorder="1" applyAlignment="1">
      <alignment horizontal="left"/>
      <protection/>
    </xf>
    <xf numFmtId="1" fontId="7" fillId="0" borderId="45" xfId="21" applyNumberFormat="1" applyFont="1" applyBorder="1" applyAlignment="1">
      <alignment horizontal="left"/>
      <protection/>
    </xf>
    <xf numFmtId="1" fontId="7" fillId="0" borderId="70" xfId="21" applyNumberFormat="1" applyFont="1" applyBorder="1" applyAlignment="1">
      <alignment horizontal="left"/>
      <protection/>
    </xf>
    <xf numFmtId="0" fontId="3" fillId="0" borderId="0" xfId="22" applyFont="1" applyAlignment="1">
      <alignment horizontal="left"/>
      <protection/>
    </xf>
    <xf numFmtId="1" fontId="7" fillId="0" borderId="0" xfId="0" applyNumberFormat="1" applyFont="1" applyAlignment="1">
      <alignment horizontal="left"/>
    </xf>
    <xf numFmtId="0" fontId="6" fillId="3" borderId="0" xfId="22" applyFont="1" applyFill="1" applyAlignment="1">
      <alignment/>
      <protection/>
    </xf>
    <xf numFmtId="0" fontId="3" fillId="3" borderId="0" xfId="22" applyFont="1" applyFill="1" applyAlignment="1">
      <alignment/>
      <protection/>
    </xf>
    <xf numFmtId="0" fontId="6" fillId="0" borderId="71" xfId="0" applyFont="1" applyBorder="1" applyAlignment="1">
      <alignment horizontal="center"/>
    </xf>
    <xf numFmtId="0" fontId="6" fillId="0" borderId="72" xfId="22" applyFont="1" applyBorder="1" applyAlignment="1">
      <alignment horizontal="center"/>
      <protection/>
    </xf>
    <xf numFmtId="0" fontId="6" fillId="0" borderId="73" xfId="22" applyFont="1" applyBorder="1" applyAlignment="1">
      <alignment horizontal="center"/>
      <protection/>
    </xf>
    <xf numFmtId="0" fontId="6" fillId="0" borderId="74" xfId="22" applyFont="1" applyBorder="1" applyAlignment="1">
      <alignment horizontal="center"/>
      <protection/>
    </xf>
    <xf numFmtId="0" fontId="6" fillId="0" borderId="75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38" xfId="22" applyFont="1" applyBorder="1" applyAlignment="1">
      <alignment horizontal="center"/>
      <protection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0" fontId="4" fillId="0" borderId="0" xfId="22" applyFont="1" applyAlignment="1">
      <alignment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South-North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69"/>
          <c:w val="0.977"/>
          <c:h val="0.90825"/>
        </c:manualLayout>
      </c:layout>
      <c:scatterChart>
        <c:scatterStyle val="lineMarker"/>
        <c:varyColors val="0"/>
        <c:ser>
          <c:idx val="2"/>
          <c:order val="0"/>
          <c:tx>
            <c:v>S-N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48354995"/>
        <c:axId val="32541772"/>
      </c:scatterChart>
      <c:valAx>
        <c:axId val="4835499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541772"/>
        <c:crossesAt val="0"/>
        <c:crossBetween val="midCat"/>
        <c:dispUnits/>
        <c:majorUnit val="100"/>
        <c:minorUnit val="50"/>
      </c:valAx>
      <c:valAx>
        <c:axId val="3254177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835499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79725"/>
          <c:w val="0.35825"/>
          <c:h val="0.1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South-North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705"/>
          <c:w val="0.977"/>
          <c:h val="0.908"/>
        </c:manualLayout>
      </c:layout>
      <c:scatterChart>
        <c:scatterStyle val="lineMarker"/>
        <c:varyColors val="0"/>
        <c:ser>
          <c:idx val="2"/>
          <c:order val="0"/>
          <c:tx>
            <c:v>S-N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24440493"/>
        <c:axId val="18637846"/>
      </c:scatterChart>
      <c:valAx>
        <c:axId val="2444049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637846"/>
        <c:crossesAt val="0"/>
        <c:crossBetween val="midCat"/>
        <c:dispUnits/>
        <c:majorUnit val="100"/>
        <c:minorUnit val="50"/>
      </c:valAx>
      <c:valAx>
        <c:axId val="1863784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444049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6"/>
          <c:y val="0.79675"/>
          <c:w val="0.34725"/>
          <c:h val="0.1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South-North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75"/>
          <c:w val="0.977"/>
          <c:h val="0.9095"/>
        </c:manualLayout>
      </c:layout>
      <c:scatterChart>
        <c:scatterStyle val="lineMarker"/>
        <c:varyColors val="0"/>
        <c:ser>
          <c:idx val="2"/>
          <c:order val="0"/>
          <c:tx>
            <c:v>S-N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3522887"/>
        <c:axId val="33270528"/>
      </c:scatterChart>
      <c:valAx>
        <c:axId val="3352288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270528"/>
        <c:crossesAt val="0"/>
        <c:crossBetween val="midCat"/>
        <c:dispUnits/>
        <c:majorUnit val="100"/>
        <c:minorUnit val="50"/>
      </c:valAx>
      <c:valAx>
        <c:axId val="3327052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352288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6"/>
          <c:y val="0.79275"/>
          <c:w val="0.33825"/>
          <c:h val="0.1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South-North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675"/>
          <c:w val="0.977"/>
          <c:h val="0.9095"/>
        </c:manualLayout>
      </c:layout>
      <c:scatterChart>
        <c:scatterStyle val="lineMarker"/>
        <c:varyColors val="0"/>
        <c:ser>
          <c:idx val="2"/>
          <c:order val="0"/>
          <c:tx>
            <c:v>S-N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30999297"/>
        <c:axId val="10558218"/>
      </c:scatterChart>
      <c:valAx>
        <c:axId val="3099929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558218"/>
        <c:crossesAt val="0"/>
        <c:crossBetween val="midCat"/>
        <c:dispUnits/>
        <c:majorUnit val="100"/>
        <c:minorUnit val="50"/>
      </c:valAx>
      <c:valAx>
        <c:axId val="1055821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099929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6"/>
          <c:y val="0.79275"/>
          <c:w val="0.3345"/>
          <c:h val="0.1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South-North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5"/>
          <c:w val="0.977"/>
          <c:h val="0.91225"/>
        </c:manualLayout>
      </c:layout>
      <c:scatterChart>
        <c:scatterStyle val="lineMarker"/>
        <c:varyColors val="0"/>
        <c:ser>
          <c:idx val="2"/>
          <c:order val="0"/>
          <c:tx>
            <c:v>S-N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27915099"/>
        <c:axId val="49909300"/>
      </c:scatterChart>
      <c:valAx>
        <c:axId val="2791509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909300"/>
        <c:crossesAt val="0"/>
        <c:crossBetween val="midCat"/>
        <c:dispUnits/>
        <c:majorUnit val="100"/>
        <c:minorUnit val="50"/>
      </c:valAx>
      <c:valAx>
        <c:axId val="4990930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791509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6"/>
          <c:y val="0.78475"/>
          <c:w val="0.34175"/>
          <c:h val="0.1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0.52175</cdr:y>
    </cdr:from>
    <cdr:to>
      <cdr:x>0.35425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</cdr:x>
      <cdr:y>0.54375</cdr:y>
    </cdr:from>
    <cdr:to>
      <cdr:x>0.24075</cdr:x>
      <cdr:y>0.57575</cdr:y>
    </cdr:to>
    <cdr:sp>
      <cdr:nvSpPr>
        <cdr:cNvPr id="2" name="Text 2"/>
        <cdr:cNvSpPr txBox="1">
          <a:spLocks noChangeArrowheads="1"/>
        </cdr:cNvSpPr>
      </cdr:nvSpPr>
      <cdr:spPr>
        <a:xfrm>
          <a:off x="1609725" y="33909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</cdr:x>
      <cdr:y>0.1005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</cdr:x>
      <cdr:y>0.1005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</cdr:x>
      <cdr:y>0.6805</cdr:y>
    </cdr:from>
    <cdr:to>
      <cdr:x>0.44075</cdr:x>
      <cdr:y>0.7095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42481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0.7535</cdr:x>
      <cdr:y>0.7545</cdr:y>
    </cdr:from>
    <cdr:to>
      <cdr:x>0.76425</cdr:x>
      <cdr:y>0.7835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7053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0.78</cdr:y>
    </cdr:from>
    <cdr:to>
      <cdr:x>0.87975</cdr:x>
      <cdr:y>0.809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8672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0.85725</cdr:y>
    </cdr:from>
    <cdr:to>
      <cdr:x>0.9355</cdr:x>
      <cdr:y>0.88625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53530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0.09375</cdr:x>
      <cdr:y>0.097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61950"/>
        <a:ext cx="70389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743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61950"/>
        <a:ext cx="70389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762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0.521</cdr:y>
    </cdr:from>
    <cdr:to>
      <cdr:x>0.35425</cdr:x>
      <cdr:y>0.553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2385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</cdr:x>
      <cdr:y>0.54225</cdr:y>
    </cdr:from>
    <cdr:to>
      <cdr:x>0.24075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09725" y="33718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0.2075</cdr:x>
      <cdr:y>0.33975</cdr:y>
    </cdr:from>
    <cdr:to>
      <cdr:x>0.21975</cdr:x>
      <cdr:y>0.36875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11455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</cdr:x>
      <cdr:y>0.6795</cdr:y>
    </cdr:from>
    <cdr:to>
      <cdr:x>0.44075</cdr:x>
      <cdr:y>0.7085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2291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0.7535</cdr:x>
      <cdr:y>0.753</cdr:y>
    </cdr:from>
    <cdr:to>
      <cdr:x>0.76425</cdr:x>
      <cdr:y>0.782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0.7785</cdr:y>
    </cdr:from>
    <cdr:to>
      <cdr:x>0.87975</cdr:x>
      <cdr:y>0.8075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848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0.8555</cdr:y>
    </cdr:from>
    <cdr:to>
      <cdr:x>0.9355</cdr:x>
      <cdr:y>0.8845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324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0.09375</cdr:x>
      <cdr:y>0.09675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61950"/>
        <a:ext cx="70389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743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0.3445</cdr:x>
      <cdr:y>0.521</cdr:y>
    </cdr:from>
    <cdr:to>
      <cdr:x>0.35525</cdr:x>
      <cdr:y>0.553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2385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0.7035</cdr:y>
    </cdr:from>
    <cdr:to>
      <cdr:x>0.238</cdr:x>
      <cdr:y>0.7355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3815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61950"/>
        <a:ext cx="70389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743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0.521</cdr:y>
    </cdr:from>
    <cdr:to>
      <cdr:x>0.35425</cdr:x>
      <cdr:y>0.553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2385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0.7035</cdr:y>
    </cdr:from>
    <cdr:to>
      <cdr:x>0.237</cdr:x>
      <cdr:y>0.7355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3815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0.2145</cdr:x>
      <cdr:y>0.3435</cdr:y>
    </cdr:from>
    <cdr:to>
      <cdr:x>0.22675</cdr:x>
      <cdr:y>0.3725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1336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0.2145</cdr:x>
      <cdr:y>0.3035</cdr:y>
    </cdr:from>
    <cdr:to>
      <cdr:x>0.22675</cdr:x>
      <cdr:y>0.3325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8595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0.27125</cdr:y>
    </cdr:from>
    <cdr:to>
      <cdr:x>0.39725</cdr:x>
      <cdr:y>0.30025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85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0.27125</cdr:y>
    </cdr:from>
    <cdr:to>
      <cdr:x>0.418</cdr:x>
      <cdr:y>0.30025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85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0.3435</cdr:y>
    </cdr:from>
    <cdr:to>
      <cdr:x>0.71075</cdr:x>
      <cdr:y>0.3725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1336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0.47925</cdr:y>
    </cdr:from>
    <cdr:to>
      <cdr:x>0.691</cdr:x>
      <cdr:y>0.50825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9813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61950"/>
        <a:ext cx="70389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743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0.5515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2289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0.70175</cdr:y>
    </cdr:from>
    <cdr:to>
      <cdr:x>0.238</cdr:x>
      <cdr:y>0.73375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3624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0.09825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0.09825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I40" sqref="I40"/>
    </sheetView>
  </sheetViews>
  <sheetFormatPr defaultColWidth="9.140625" defaultRowHeight="12.75"/>
  <cols>
    <col min="1" max="1" width="2.140625" style="22" customWidth="1"/>
    <col min="2" max="2" width="6.00390625" style="22" customWidth="1"/>
    <col min="3" max="3" width="8.00390625" style="22" customWidth="1"/>
    <col min="4" max="4" width="5.7109375" style="22" customWidth="1"/>
    <col min="5" max="5" width="34.00390625" style="22" customWidth="1"/>
    <col min="6" max="6" width="42.7109375" style="22" customWidth="1"/>
    <col min="7" max="7" width="27.57421875" style="22" customWidth="1"/>
    <col min="8" max="9" width="9.140625" style="22" customWidth="1"/>
    <col min="10" max="10" width="8.421875" style="22" customWidth="1"/>
    <col min="11" max="21" width="9.140625" style="22" customWidth="1"/>
    <col min="22" max="22" width="37.140625" style="22" customWidth="1"/>
    <col min="23" max="23" width="60.28125" style="22" customWidth="1"/>
    <col min="24" max="16384" width="9.140625" style="22" customWidth="1"/>
  </cols>
  <sheetData>
    <row r="1" ht="13.5" thickBot="1"/>
    <row r="2" spans="1:16" ht="14.25" thickBot="1" thickTop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9"/>
    </row>
    <row r="3" spans="1:16" ht="13.5" thickTop="1">
      <c r="A3" s="30"/>
      <c r="B3" s="20"/>
      <c r="C3" s="21"/>
      <c r="D3" s="21"/>
      <c r="E3" s="21"/>
      <c r="F3" s="29"/>
      <c r="G3" s="23"/>
      <c r="H3" s="23"/>
      <c r="I3" s="23"/>
      <c r="J3" s="23"/>
      <c r="K3" s="23"/>
      <c r="L3" s="23"/>
      <c r="M3" s="23"/>
      <c r="N3" s="23"/>
      <c r="O3" s="23"/>
      <c r="P3" s="31"/>
    </row>
    <row r="4" spans="1:16" ht="20.25" customHeight="1">
      <c r="A4" s="30"/>
      <c r="B4" s="129" t="str">
        <f>Results!D2</f>
        <v>Tacoma-Raver #1&amp;2 500kV &amp; North-Shoreline 115kV Lines, Monroe 500kV PCB 4672 &amp; Bellingham 230/115kV Transformer Bank #1 O/S</v>
      </c>
      <c r="C4" s="130"/>
      <c r="D4" s="130"/>
      <c r="E4" s="130"/>
      <c r="F4" s="131"/>
      <c r="G4" s="23"/>
      <c r="H4" s="23"/>
      <c r="I4" s="23"/>
      <c r="J4" s="23"/>
      <c r="K4" s="23"/>
      <c r="L4" s="23"/>
      <c r="M4" s="23"/>
      <c r="N4" s="23"/>
      <c r="O4" s="23"/>
      <c r="P4" s="31"/>
    </row>
    <row r="5" spans="1:16" ht="18.75" customHeight="1">
      <c r="A5" s="30"/>
      <c r="B5" s="129"/>
      <c r="C5" s="130"/>
      <c r="D5" s="130"/>
      <c r="E5" s="130"/>
      <c r="F5" s="131"/>
      <c r="G5" s="23"/>
      <c r="H5" s="23"/>
      <c r="I5" s="23"/>
      <c r="J5" s="23"/>
      <c r="K5" s="23"/>
      <c r="L5" s="23"/>
      <c r="M5" s="23"/>
      <c r="N5" s="23"/>
      <c r="O5" s="23"/>
      <c r="P5" s="31"/>
    </row>
    <row r="6" spans="1:16" ht="18.75">
      <c r="A6" s="30"/>
      <c r="B6" s="14" t="str">
        <f>Results!$D$4</f>
        <v>Winter 2008</v>
      </c>
      <c r="C6" s="15"/>
      <c r="D6" s="16"/>
      <c r="F6" s="17"/>
      <c r="G6" s="23"/>
      <c r="H6" s="23"/>
      <c r="I6" s="23"/>
      <c r="J6" s="23"/>
      <c r="K6" s="23"/>
      <c r="L6" s="23"/>
      <c r="M6" s="23"/>
      <c r="N6" s="23"/>
      <c r="O6" s="23"/>
      <c r="P6" s="31"/>
    </row>
    <row r="7" spans="1:16" ht="18.75">
      <c r="A7" s="30"/>
      <c r="B7" s="14" t="str">
        <f>Results!$D$5</f>
        <v>South-to-North (SN)</v>
      </c>
      <c r="C7" s="15"/>
      <c r="D7" s="15"/>
      <c r="E7" s="23"/>
      <c r="F7" s="12"/>
      <c r="G7" s="23"/>
      <c r="H7" s="23"/>
      <c r="I7" s="23"/>
      <c r="J7" s="23"/>
      <c r="K7" s="23"/>
      <c r="L7" s="23"/>
      <c r="M7" s="23"/>
      <c r="N7" s="23"/>
      <c r="O7" s="23"/>
      <c r="P7" s="31"/>
    </row>
    <row r="8" spans="1:16" ht="18.75">
      <c r="A8" s="30"/>
      <c r="B8" s="14" t="str">
        <f>Results!$D$6</f>
        <v>Light Loads</v>
      </c>
      <c r="C8" s="15"/>
      <c r="D8" s="24"/>
      <c r="E8" s="13"/>
      <c r="F8" s="18"/>
      <c r="G8" s="23"/>
      <c r="H8" s="23"/>
      <c r="I8" s="23"/>
      <c r="J8" s="23"/>
      <c r="K8" s="23"/>
      <c r="L8" s="23"/>
      <c r="M8" s="23"/>
      <c r="N8" s="23"/>
      <c r="O8" s="23"/>
      <c r="P8" s="31"/>
    </row>
    <row r="9" spans="1:16" ht="18.75">
      <c r="A9" s="30"/>
      <c r="B9" s="14" t="str">
        <f>Results!B7</f>
        <v>Outage:</v>
      </c>
      <c r="C9" s="15"/>
      <c r="D9" s="15">
        <f>Results!D7</f>
        <v>583</v>
      </c>
      <c r="F9" s="31"/>
      <c r="G9" s="23"/>
      <c r="H9" s="23"/>
      <c r="I9" s="23"/>
      <c r="J9" s="23"/>
      <c r="K9" s="23"/>
      <c r="L9" s="23"/>
      <c r="M9" s="23"/>
      <c r="N9" s="23"/>
      <c r="O9" s="23"/>
      <c r="P9" s="31"/>
    </row>
    <row r="10" spans="1:16" ht="18.75">
      <c r="A10" s="30"/>
      <c r="B10" s="14" t="str">
        <f>Results!B31</f>
        <v>Temp:  </v>
      </c>
      <c r="C10" s="15"/>
      <c r="D10" s="15" t="str">
        <f>Results!C13</f>
        <v>25 Fahrenheit</v>
      </c>
      <c r="F10" s="32"/>
      <c r="G10" s="23"/>
      <c r="H10" s="23"/>
      <c r="I10" s="23"/>
      <c r="J10" s="23"/>
      <c r="K10" s="23"/>
      <c r="L10" s="23"/>
      <c r="M10" s="23"/>
      <c r="N10" s="23"/>
      <c r="O10" s="23"/>
      <c r="P10" s="31"/>
    </row>
    <row r="11" spans="1:16" ht="18.75">
      <c r="A11" s="30"/>
      <c r="B11" s="14"/>
      <c r="C11" s="15"/>
      <c r="D11" s="23"/>
      <c r="E11" s="13"/>
      <c r="F11" s="31"/>
      <c r="G11" s="23"/>
      <c r="H11" s="23"/>
      <c r="I11" s="23"/>
      <c r="J11" s="23"/>
      <c r="K11" s="23"/>
      <c r="L11" s="23"/>
      <c r="M11" s="23"/>
      <c r="N11" s="23"/>
      <c r="O11" s="23"/>
      <c r="P11" s="31"/>
    </row>
    <row r="12" spans="1:16" ht="18.75">
      <c r="A12" s="30"/>
      <c r="B12" s="14"/>
      <c r="C12" s="15"/>
      <c r="D12" s="23"/>
      <c r="E12" s="23"/>
      <c r="F12" s="31"/>
      <c r="G12" s="23"/>
      <c r="H12" s="23"/>
      <c r="I12" s="23"/>
      <c r="J12" s="23"/>
      <c r="K12" s="23"/>
      <c r="L12" s="23"/>
      <c r="M12" s="23"/>
      <c r="N12" s="23"/>
      <c r="O12" s="23"/>
      <c r="P12" s="31"/>
    </row>
    <row r="13" spans="1:16" ht="13.5" thickBot="1">
      <c r="A13" s="30"/>
      <c r="B13" s="25"/>
      <c r="C13" s="26"/>
      <c r="D13" s="26"/>
      <c r="E13" s="26"/>
      <c r="F13" s="33"/>
      <c r="G13" s="23"/>
      <c r="H13" s="23"/>
      <c r="I13" s="23"/>
      <c r="J13" s="23"/>
      <c r="K13" s="23"/>
      <c r="L13" s="23"/>
      <c r="M13" s="23"/>
      <c r="N13" s="23"/>
      <c r="O13" s="23"/>
      <c r="P13" s="31"/>
    </row>
    <row r="14" spans="1:16" ht="13.5" thickTop="1">
      <c r="A14" s="30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1"/>
    </row>
    <row r="15" spans="1:16" ht="13.5" customHeight="1">
      <c r="A15" s="30"/>
      <c r="G15" s="23"/>
      <c r="H15" s="23"/>
      <c r="I15" s="23"/>
      <c r="J15" s="23"/>
      <c r="K15" s="23"/>
      <c r="L15" s="23"/>
      <c r="M15" s="23"/>
      <c r="N15" s="23"/>
      <c r="O15" s="23"/>
      <c r="P15" s="31"/>
    </row>
    <row r="16" spans="1:16" ht="13.5" customHeight="1" thickBot="1">
      <c r="A16" s="30"/>
      <c r="G16" s="23"/>
      <c r="H16" s="23"/>
      <c r="I16" s="23"/>
      <c r="J16" s="23"/>
      <c r="K16" s="23"/>
      <c r="L16" s="23"/>
      <c r="M16" s="23"/>
      <c r="N16" s="23"/>
      <c r="O16" s="23"/>
      <c r="P16" s="31"/>
    </row>
    <row r="17" spans="1:16" ht="13.5" customHeight="1" thickBot="1">
      <c r="A17" s="30"/>
      <c r="B17" s="82"/>
      <c r="C17" s="83"/>
      <c r="D17" s="83"/>
      <c r="E17" s="84" t="s">
        <v>40</v>
      </c>
      <c r="F17" s="85">
        <f>AVERAGE(Results!N16:N30)</f>
        <v>3332.328666666667</v>
      </c>
      <c r="G17" s="23"/>
      <c r="H17" s="23"/>
      <c r="I17" s="23"/>
      <c r="J17" s="23"/>
      <c r="K17" s="23"/>
      <c r="L17" s="23"/>
      <c r="M17" s="23"/>
      <c r="N17" s="23"/>
      <c r="O17" s="23"/>
      <c r="P17" s="31"/>
    </row>
    <row r="18" spans="1:23" ht="13.5" customHeight="1">
      <c r="A18" s="30"/>
      <c r="B18" s="127" t="s">
        <v>46</v>
      </c>
      <c r="C18" s="128"/>
      <c r="D18" s="126" t="s">
        <v>32</v>
      </c>
      <c r="E18" s="10" t="s">
        <v>35</v>
      </c>
      <c r="F18" s="11" t="s">
        <v>19</v>
      </c>
      <c r="G18" s="23"/>
      <c r="H18" s="23"/>
      <c r="I18" s="23"/>
      <c r="J18" s="23"/>
      <c r="K18" s="23"/>
      <c r="L18" s="23"/>
      <c r="M18" s="23"/>
      <c r="N18" s="23"/>
      <c r="O18" s="23"/>
      <c r="P18" s="31"/>
      <c r="R18" s="57" t="s">
        <v>25</v>
      </c>
      <c r="S18" s="58" t="s">
        <v>24</v>
      </c>
      <c r="T18" s="67" t="s">
        <v>23</v>
      </c>
      <c r="U18" s="19" t="s">
        <v>18</v>
      </c>
      <c r="V18" s="10" t="s">
        <v>35</v>
      </c>
      <c r="W18" s="11" t="s">
        <v>19</v>
      </c>
    </row>
    <row r="19" spans="1:23" ht="13.5" customHeight="1">
      <c r="A19" s="30"/>
      <c r="B19" s="125" t="s">
        <v>24</v>
      </c>
      <c r="C19" s="125" t="s">
        <v>47</v>
      </c>
      <c r="D19" s="119" t="s">
        <v>20</v>
      </c>
      <c r="E19" s="119" t="s">
        <v>21</v>
      </c>
      <c r="F19" s="121" t="s">
        <v>22</v>
      </c>
      <c r="G19" s="23"/>
      <c r="H19" s="23"/>
      <c r="I19" s="23"/>
      <c r="J19" s="23"/>
      <c r="K19" s="23"/>
      <c r="L19" s="23"/>
      <c r="M19" s="23"/>
      <c r="N19" s="23"/>
      <c r="O19" s="23"/>
      <c r="P19" s="31"/>
      <c r="R19" s="122"/>
      <c r="S19" s="123"/>
      <c r="T19" s="124"/>
      <c r="U19" s="119"/>
      <c r="V19" s="120"/>
      <c r="W19" s="121"/>
    </row>
    <row r="20" spans="1:23" ht="13.5" customHeight="1" thickBot="1">
      <c r="A20" s="30"/>
      <c r="B20" s="47"/>
      <c r="C20" s="47" t="s">
        <v>48</v>
      </c>
      <c r="E20" s="7"/>
      <c r="F20" s="5"/>
      <c r="G20" s="23"/>
      <c r="H20" s="23"/>
      <c r="I20" s="23"/>
      <c r="J20" s="23"/>
      <c r="K20" s="23"/>
      <c r="L20" s="23"/>
      <c r="M20" s="23"/>
      <c r="N20" s="23"/>
      <c r="O20" s="23"/>
      <c r="P20" s="31"/>
      <c r="R20" s="59" t="s">
        <v>26</v>
      </c>
      <c r="S20" s="60" t="s">
        <v>25</v>
      </c>
      <c r="T20" s="68" t="s">
        <v>25</v>
      </c>
      <c r="U20" s="63" t="s">
        <v>20</v>
      </c>
      <c r="V20" s="61" t="s">
        <v>21</v>
      </c>
      <c r="W20" s="62" t="s">
        <v>22</v>
      </c>
    </row>
    <row r="21" spans="1:23" ht="13.5" customHeight="1" thickTop="1">
      <c r="A21" s="30"/>
      <c r="B21" s="48">
        <v>100</v>
      </c>
      <c r="C21" s="48">
        <v>140</v>
      </c>
      <c r="D21" s="42">
        <f>Results!C16</f>
        <v>3090.65</v>
      </c>
      <c r="E21" s="86" t="str">
        <f>Results!D16</f>
        <v>MOD BFR: 4516 MON-CUS #1 &amp; CHJ-MON</v>
      </c>
      <c r="F21" s="87" t="str">
        <f>Results!E16</f>
        <v>Branch CUSTER W (40323)  TO  MONROE (40749) CKT 2 [500.00 - 500.00 kV]</v>
      </c>
      <c r="G21" s="23" t="s">
        <v>12</v>
      </c>
      <c r="H21" s="23"/>
      <c r="I21" s="23"/>
      <c r="J21" s="23"/>
      <c r="K21" s="23"/>
      <c r="L21" s="23"/>
      <c r="M21" s="23"/>
      <c r="N21" s="23"/>
      <c r="O21" s="23"/>
      <c r="P21" s="31"/>
      <c r="R21" s="51" t="s">
        <v>0</v>
      </c>
      <c r="S21" s="52">
        <v>100</v>
      </c>
      <c r="T21" s="69">
        <v>650</v>
      </c>
      <c r="U21" s="64">
        <f>Results!C18</f>
        <v>3019.53</v>
      </c>
      <c r="V21" s="108" t="str">
        <f>Results!D18</f>
        <v>MOD BFR: EL-MON-SNK &amp; CHJ-MON</v>
      </c>
      <c r="W21" s="109" t="str">
        <f>Results!E18</f>
        <v>Branch MURRAY (40767)  TO  SEDRO NT (42103) CKT 1 [230.00 - 230.00 kV]</v>
      </c>
    </row>
    <row r="22" spans="1:23" ht="13.5" customHeight="1">
      <c r="A22" s="30"/>
      <c r="B22" s="49">
        <v>100</v>
      </c>
      <c r="C22" s="49">
        <v>460</v>
      </c>
      <c r="D22" s="43">
        <f>Results!C17</f>
        <v>3103.66</v>
      </c>
      <c r="E22" s="88" t="str">
        <f>Results!D17</f>
        <v>MOD BFR: 4516 MON-CUS #1 &amp; CHJ-MON</v>
      </c>
      <c r="F22" s="89" t="str">
        <f>Results!E17</f>
        <v>Branch CUSTER W (40323)  TO  MONROE (40749) CKT 2 [500.00 - 500.00 kV]</v>
      </c>
      <c r="G22" s="23" t="s">
        <v>12</v>
      </c>
      <c r="H22" s="23"/>
      <c r="I22" s="23"/>
      <c r="J22" s="23"/>
      <c r="K22" s="23"/>
      <c r="L22" s="23"/>
      <c r="M22" s="23"/>
      <c r="N22" s="23"/>
      <c r="O22" s="23"/>
      <c r="P22" s="31"/>
      <c r="R22" s="53" t="s">
        <v>1</v>
      </c>
      <c r="S22" s="54">
        <v>260</v>
      </c>
      <c r="T22" s="70">
        <v>650</v>
      </c>
      <c r="U22" s="65">
        <f>Results!C21</f>
        <v>3260.28</v>
      </c>
      <c r="V22" s="110" t="str">
        <f>Results!D21</f>
        <v>MOD BFR: 4516 MON-CUS #1 &amp; CHJ-MON</v>
      </c>
      <c r="W22" s="111" t="str">
        <f>Results!E21</f>
        <v>Branch CUSTER W (40323)  TO  MONROE (40749) CKT 2 [500.00 - 500.00 kV]</v>
      </c>
    </row>
    <row r="23" spans="1:23" ht="13.5" customHeight="1">
      <c r="A23" s="30"/>
      <c r="B23" s="118">
        <v>100</v>
      </c>
      <c r="C23" s="49">
        <v>775</v>
      </c>
      <c r="D23" s="43">
        <f>Results!C18</f>
        <v>3019.53</v>
      </c>
      <c r="E23" s="88" t="str">
        <f>Results!D18</f>
        <v>MOD BFR: EL-MON-SNK &amp; CHJ-MON</v>
      </c>
      <c r="F23" s="89" t="str">
        <f>Results!E18</f>
        <v>Branch MURRAY (40767)  TO  SEDRO NT (42103) CKT 1 [230.00 - 230.00 kV]</v>
      </c>
      <c r="G23" s="23" t="s">
        <v>12</v>
      </c>
      <c r="H23" s="23"/>
      <c r="I23" s="23"/>
      <c r="J23" s="23"/>
      <c r="K23" s="23"/>
      <c r="L23" s="23"/>
      <c r="M23" s="23"/>
      <c r="N23" s="23"/>
      <c r="O23" s="23"/>
      <c r="P23" s="31"/>
      <c r="R23" s="53" t="s">
        <v>2</v>
      </c>
      <c r="S23" s="54">
        <v>525</v>
      </c>
      <c r="T23" s="70">
        <v>650</v>
      </c>
      <c r="U23" s="65">
        <f>Results!C24</f>
        <v>3487.54</v>
      </c>
      <c r="V23" s="110" t="str">
        <f>Results!D24</f>
        <v>BFR: 4268 Mon-Cust #1 500kV &amp; Cust 500/230kV Bk#1</v>
      </c>
      <c r="W23" s="111" t="str">
        <f>Results!E24</f>
        <v>Branch CUSTER W (40323)  TO  MONROE (40749) CKT 2 [500.00 - 500.00 kV]</v>
      </c>
    </row>
    <row r="24" spans="1:23" ht="13.5" customHeight="1">
      <c r="A24" s="30"/>
      <c r="B24" s="118">
        <v>260</v>
      </c>
      <c r="C24" s="49">
        <v>140</v>
      </c>
      <c r="D24" s="43">
        <f>Results!C19</f>
        <v>3218.81</v>
      </c>
      <c r="E24" s="88" t="str">
        <f>Results!D19</f>
        <v>MOD BFR: 4516 MON-CUS #1 &amp; CHJ-MON</v>
      </c>
      <c r="F24" s="89" t="str">
        <f>Results!E19</f>
        <v>Branch CUSTER W (40323)  TO  MONROE (40749) CKT 2 [500.00 - 500.00 kV]</v>
      </c>
      <c r="G24" s="23" t="s">
        <v>12</v>
      </c>
      <c r="H24" s="23"/>
      <c r="I24" s="23"/>
      <c r="J24" s="23"/>
      <c r="K24" s="23"/>
      <c r="L24" s="23"/>
      <c r="M24" s="23"/>
      <c r="N24" s="23"/>
      <c r="O24" s="23"/>
      <c r="P24" s="31"/>
      <c r="R24" s="53" t="s">
        <v>11</v>
      </c>
      <c r="S24" s="54">
        <v>1000</v>
      </c>
      <c r="T24" s="70">
        <v>650</v>
      </c>
      <c r="U24" s="65">
        <f>Results!C27</f>
        <v>3008.7</v>
      </c>
      <c r="V24" s="110" t="str">
        <f>Results!D27</f>
        <v>N-2: Murr - Cust #1 &amp; Belling - Cust #1 230kV</v>
      </c>
      <c r="W24" s="111" t="str">
        <f>Results!E27</f>
        <v>Branch CUSTER W (40321)  TO  PORTALWY (42001) CKT 1 [230.00 - 115.00 kV]</v>
      </c>
    </row>
    <row r="25" spans="1:23" ht="13.5" customHeight="1">
      <c r="A25" s="30"/>
      <c r="B25" s="118">
        <v>260</v>
      </c>
      <c r="C25" s="49">
        <v>460</v>
      </c>
      <c r="D25" s="43">
        <f>Results!C20</f>
        <v>3248.42</v>
      </c>
      <c r="E25" s="88" t="str">
        <f>Results!D20</f>
        <v>BFR: 4268 Mon-Cust #1 500kV &amp; Cust 500/230kV Bk#1</v>
      </c>
      <c r="F25" s="89" t="str">
        <f>Results!E20</f>
        <v>Branch CUSTER W (40323)  TO  MONROE (40749) CKT 2 [500.00 - 500.00 kV]</v>
      </c>
      <c r="G25" s="23" t="s">
        <v>12</v>
      </c>
      <c r="H25" s="23"/>
      <c r="I25" s="23"/>
      <c r="J25" s="23"/>
      <c r="K25" s="23"/>
      <c r="L25" s="23"/>
      <c r="M25" s="23"/>
      <c r="N25" s="23"/>
      <c r="O25" s="23"/>
      <c r="P25" s="31"/>
      <c r="R25" s="53" t="s">
        <v>15</v>
      </c>
      <c r="S25" s="54">
        <v>1400</v>
      </c>
      <c r="T25" s="70">
        <v>650</v>
      </c>
      <c r="U25" s="65">
        <f>Results!C30</f>
        <v>1085.28</v>
      </c>
      <c r="V25" s="110" t="str">
        <f>Results!D30</f>
        <v>N-2: Murr - Cust #1 &amp; Belling - Cust #1 230kV</v>
      </c>
      <c r="W25" s="111" t="str">
        <f>Results!E30</f>
        <v>Branch CUSTER W (40321)  TO  PORTALWY (42001) CKT 1 [230.00 - 115.00 kV]</v>
      </c>
    </row>
    <row r="26" spans="1:23" ht="13.5" customHeight="1">
      <c r="A26" s="30"/>
      <c r="B26" s="118">
        <v>260</v>
      </c>
      <c r="C26" s="49">
        <v>775</v>
      </c>
      <c r="D26" s="43">
        <f>Results!C21</f>
        <v>3260.28</v>
      </c>
      <c r="E26" s="88" t="str">
        <f>Results!D21</f>
        <v>MOD BFR: 4516 MON-CUS #1 &amp; CHJ-MON</v>
      </c>
      <c r="F26" s="89" t="str">
        <f>Results!E21</f>
        <v>Branch CUSTER W (40323)  TO  MONROE (40749) CKT 2 [500.00 - 500.00 kV]</v>
      </c>
      <c r="G26" s="23" t="s">
        <v>12</v>
      </c>
      <c r="H26" s="23"/>
      <c r="I26" s="23"/>
      <c r="J26" s="23"/>
      <c r="K26" s="23"/>
      <c r="L26" s="23"/>
      <c r="M26" s="23"/>
      <c r="N26" s="23"/>
      <c r="O26" s="23"/>
      <c r="P26" s="31"/>
      <c r="R26" s="53" t="s">
        <v>3</v>
      </c>
      <c r="S26" s="54">
        <v>100</v>
      </c>
      <c r="T26" s="70">
        <v>380</v>
      </c>
      <c r="U26" s="65">
        <f>Results!C17</f>
        <v>3103.66</v>
      </c>
      <c r="V26" s="110" t="str">
        <f>Results!D17</f>
        <v>MOD BFR: 4516 MON-CUS #1 &amp; CHJ-MON</v>
      </c>
      <c r="W26" s="111" t="str">
        <f>Results!E17</f>
        <v>Branch CUSTER W (40323)  TO  MONROE (40749) CKT 2 [500.00 - 500.00 kV]</v>
      </c>
    </row>
    <row r="27" spans="1:23" ht="13.5" customHeight="1">
      <c r="A27" s="30"/>
      <c r="B27" s="118">
        <v>525</v>
      </c>
      <c r="C27" s="49">
        <v>140</v>
      </c>
      <c r="D27" s="43">
        <f>Results!C22</f>
        <v>3399.44</v>
      </c>
      <c r="E27" s="88" t="str">
        <f>Results!D22</f>
        <v>BFR: 4519 Cust-Mon #1 500kV &amp; Mon Caps</v>
      </c>
      <c r="F27" s="89" t="str">
        <f>Results!E22</f>
        <v>Branch CUSTER W (40323)  TO  MONROE (40749) CKT 2 [500.00 - 500.00 kV]</v>
      </c>
      <c r="G27" s="23" t="s">
        <v>12</v>
      </c>
      <c r="H27" s="23"/>
      <c r="I27" s="23"/>
      <c r="J27" s="23"/>
      <c r="K27" s="23"/>
      <c r="L27" s="23"/>
      <c r="M27" s="23"/>
      <c r="N27" s="23"/>
      <c r="O27" s="23"/>
      <c r="P27" s="31"/>
      <c r="R27" s="53" t="s">
        <v>4</v>
      </c>
      <c r="S27" s="54">
        <v>260</v>
      </c>
      <c r="T27" s="70">
        <v>380</v>
      </c>
      <c r="U27" s="65">
        <f>Results!C20</f>
        <v>3248.42</v>
      </c>
      <c r="V27" s="110" t="str">
        <f>Results!D20</f>
        <v>BFR: 4268 Mon-Cust #1 500kV &amp; Cust 500/230kV Bk#1</v>
      </c>
      <c r="W27" s="111" t="str">
        <f>Results!E20</f>
        <v>Branch CUSTER W (40323)  TO  MONROE (40749) CKT 2 [500.00 - 500.00 kV]</v>
      </c>
    </row>
    <row r="28" spans="1:23" ht="13.5" customHeight="1">
      <c r="A28" s="30"/>
      <c r="B28" s="118">
        <v>525</v>
      </c>
      <c r="C28" s="49">
        <v>460</v>
      </c>
      <c r="D28" s="43">
        <f>Results!C23</f>
        <v>3463.04</v>
      </c>
      <c r="E28" s="88" t="str">
        <f>Results!D23</f>
        <v>BFR: 4268 Mon-Cust #1 500kV &amp; Cust 500/230kV Bk#1</v>
      </c>
      <c r="F28" s="89" t="str">
        <f>Results!E23</f>
        <v>Branch CUSTER W (40323)  TO  MONROE (40749) CKT 2 [500.00 - 500.00 kV]</v>
      </c>
      <c r="G28" s="23" t="s">
        <v>12</v>
      </c>
      <c r="H28" s="23"/>
      <c r="I28" s="23"/>
      <c r="J28" s="23"/>
      <c r="K28" s="23"/>
      <c r="L28" s="23"/>
      <c r="M28" s="23"/>
      <c r="N28" s="23"/>
      <c r="O28" s="23"/>
      <c r="P28" s="31"/>
      <c r="R28" s="53" t="s">
        <v>5</v>
      </c>
      <c r="S28" s="54">
        <v>525</v>
      </c>
      <c r="T28" s="70">
        <v>380</v>
      </c>
      <c r="U28" s="65">
        <f>Results!C23</f>
        <v>3463.04</v>
      </c>
      <c r="V28" s="110" t="str">
        <f>Results!D23</f>
        <v>BFR: 4268 Mon-Cust #1 500kV &amp; Cust 500/230kV Bk#1</v>
      </c>
      <c r="W28" s="111" t="str">
        <f>Results!E23</f>
        <v>Branch CUSTER W (40323)  TO  MONROE (40749) CKT 2 [500.00 - 500.00 kV]</v>
      </c>
    </row>
    <row r="29" spans="1:23" ht="13.5" customHeight="1">
      <c r="A29" s="30"/>
      <c r="B29" s="118">
        <v>525</v>
      </c>
      <c r="C29" s="49">
        <v>775</v>
      </c>
      <c r="D29" s="43">
        <f>Results!C24</f>
        <v>3487.54</v>
      </c>
      <c r="E29" s="88" t="str">
        <f>Results!D24</f>
        <v>BFR: 4268 Mon-Cust #1 500kV &amp; Cust 500/230kV Bk#1</v>
      </c>
      <c r="F29" s="89" t="str">
        <f>Results!E24</f>
        <v>Branch CUSTER W (40323)  TO  MONROE (40749) CKT 2 [500.00 - 500.00 kV]</v>
      </c>
      <c r="G29" s="23" t="s">
        <v>12</v>
      </c>
      <c r="H29" s="23"/>
      <c r="I29" s="23"/>
      <c r="J29" s="23"/>
      <c r="K29" s="23"/>
      <c r="L29" s="23"/>
      <c r="M29" s="23"/>
      <c r="N29" s="23"/>
      <c r="O29" s="23"/>
      <c r="P29" s="31"/>
      <c r="R29" s="53" t="s">
        <v>10</v>
      </c>
      <c r="S29" s="54">
        <v>1000</v>
      </c>
      <c r="T29" s="70">
        <v>380</v>
      </c>
      <c r="U29" s="65">
        <f>Results!C26</f>
        <v>2997.76</v>
      </c>
      <c r="V29" s="110" t="str">
        <f>Results!D26</f>
        <v>N-2: Murr - Cust #1 &amp; Belling - Cust #1 230kV</v>
      </c>
      <c r="W29" s="111" t="str">
        <f>Results!E26</f>
        <v>Branch CUSTER W (40321)  TO  PORTALWY (42001) CKT 1 [230.00 - 115.00 kV]</v>
      </c>
    </row>
    <row r="30" spans="1:23" ht="13.5" customHeight="1">
      <c r="A30" s="30"/>
      <c r="B30" s="118">
        <v>1000</v>
      </c>
      <c r="C30" s="49">
        <v>140</v>
      </c>
      <c r="D30" s="43">
        <f>Results!C25</f>
        <v>3238.87</v>
      </c>
      <c r="E30" s="88" t="str">
        <f>Results!D25</f>
        <v>N-2: Murr - Cust #1 &amp; Belling - Cust #1 230kV</v>
      </c>
      <c r="F30" s="89" t="str">
        <f>Results!E25</f>
        <v>Branch CUSTER W (40321)  TO  PORTALWY (42001) CKT 1 [230.00 - 115.00 kV]</v>
      </c>
      <c r="G30" s="23" t="s">
        <v>12</v>
      </c>
      <c r="H30" s="23"/>
      <c r="I30" s="23"/>
      <c r="J30" s="23"/>
      <c r="K30" s="23"/>
      <c r="L30" s="23"/>
      <c r="M30" s="23"/>
      <c r="N30" s="23"/>
      <c r="O30" s="23"/>
      <c r="P30" s="31"/>
      <c r="R30" s="53" t="s">
        <v>14</v>
      </c>
      <c r="S30" s="54">
        <v>1400</v>
      </c>
      <c r="T30" s="70">
        <v>380</v>
      </c>
      <c r="U30" s="65">
        <f>Results!C29</f>
        <v>1186.82</v>
      </c>
      <c r="V30" s="110" t="str">
        <f>Results!D29</f>
        <v>N-2: Murr - Cust #1 &amp; Belling - Cust #1 230kV</v>
      </c>
      <c r="W30" s="111" t="str">
        <f>Results!E29</f>
        <v>Branch CUSTER W (40321)  TO  PORTALWY (42001) CKT 1 [230.00 - 115.00 kV]</v>
      </c>
    </row>
    <row r="31" spans="1:23" ht="13.5" customHeight="1">
      <c r="A31" s="30"/>
      <c r="B31" s="118">
        <v>1000</v>
      </c>
      <c r="C31" s="49">
        <v>460</v>
      </c>
      <c r="D31" s="43">
        <f>Results!C26</f>
        <v>2997.76</v>
      </c>
      <c r="E31" s="88" t="str">
        <f>Results!D26</f>
        <v>N-2: Murr - Cust #1 &amp; Belling - Cust #1 230kV</v>
      </c>
      <c r="F31" s="89" t="str">
        <f>Results!E26</f>
        <v>Branch CUSTER W (40321)  TO  PORTALWY (42001) CKT 1 [230.00 - 115.00 kV]</v>
      </c>
      <c r="G31" s="23" t="s">
        <v>12</v>
      </c>
      <c r="H31" s="23"/>
      <c r="I31" s="23"/>
      <c r="J31" s="23"/>
      <c r="K31" s="23"/>
      <c r="L31" s="23"/>
      <c r="M31" s="23"/>
      <c r="N31" s="23"/>
      <c r="O31" s="23"/>
      <c r="P31" s="31"/>
      <c r="R31" s="53" t="s">
        <v>6</v>
      </c>
      <c r="S31" s="54">
        <v>100</v>
      </c>
      <c r="T31" s="70">
        <v>100</v>
      </c>
      <c r="U31" s="65">
        <f>Results!C16</f>
        <v>3090.65</v>
      </c>
      <c r="V31" s="110" t="str">
        <f>Results!D16</f>
        <v>MOD BFR: 4516 MON-CUS #1 &amp; CHJ-MON</v>
      </c>
      <c r="W31" s="111" t="str">
        <f>Results!E16</f>
        <v>Branch CUSTER W (40323)  TO  MONROE (40749) CKT 2 [500.00 - 500.00 kV]</v>
      </c>
    </row>
    <row r="32" spans="1:23" ht="13.5" customHeight="1">
      <c r="A32" s="30"/>
      <c r="B32" s="118">
        <v>1000</v>
      </c>
      <c r="C32" s="49">
        <v>775</v>
      </c>
      <c r="D32" s="43">
        <f>Results!C27</f>
        <v>3008.7</v>
      </c>
      <c r="E32" s="88" t="str">
        <f>Results!D27</f>
        <v>N-2: Murr - Cust #1 &amp; Belling - Cust #1 230kV</v>
      </c>
      <c r="F32" s="89" t="str">
        <f>Results!E27</f>
        <v>Branch CUSTER W (40321)  TO  PORTALWY (42001) CKT 1 [230.00 - 115.00 kV]</v>
      </c>
      <c r="G32" s="23" t="s">
        <v>12</v>
      </c>
      <c r="H32" s="23"/>
      <c r="I32" s="23"/>
      <c r="J32" s="23"/>
      <c r="K32" s="23"/>
      <c r="L32" s="23"/>
      <c r="M32" s="23"/>
      <c r="N32" s="23"/>
      <c r="O32" s="23"/>
      <c r="P32" s="31"/>
      <c r="R32" s="53" t="s">
        <v>7</v>
      </c>
      <c r="S32" s="54">
        <v>260</v>
      </c>
      <c r="T32" s="70">
        <v>100</v>
      </c>
      <c r="U32" s="65">
        <f>Results!C19</f>
        <v>3218.81</v>
      </c>
      <c r="V32" s="110" t="str">
        <f>Results!D19</f>
        <v>MOD BFR: 4516 MON-CUS #1 &amp; CHJ-MON</v>
      </c>
      <c r="W32" s="111" t="str">
        <f>Results!E19</f>
        <v>Branch CUSTER W (40323)  TO  MONROE (40749) CKT 2 [500.00 - 500.00 kV]</v>
      </c>
    </row>
    <row r="33" spans="1:23" ht="12.75">
      <c r="A33" s="30"/>
      <c r="B33" s="49">
        <v>1400</v>
      </c>
      <c r="C33" s="49">
        <v>140</v>
      </c>
      <c r="D33" s="43">
        <f>Results!C28</f>
        <v>1301.97</v>
      </c>
      <c r="E33" s="88" t="str">
        <f>Results!D28</f>
        <v>N-2: Murr - Cust #1 &amp; Belling - Cust #1 230kV</v>
      </c>
      <c r="F33" s="89" t="str">
        <f>Results!E28</f>
        <v>Branch CUSTER W (40321)  TO  PORTALWY (42001) CKT 1 [230.00 - 115.00 kV]</v>
      </c>
      <c r="G33" s="23" t="s">
        <v>12</v>
      </c>
      <c r="H33" s="23"/>
      <c r="I33" s="23"/>
      <c r="J33" s="23"/>
      <c r="K33" s="23"/>
      <c r="L33" s="23"/>
      <c r="M33" s="23"/>
      <c r="N33" s="23"/>
      <c r="O33" s="23"/>
      <c r="P33" s="31"/>
      <c r="R33" s="53" t="s">
        <v>8</v>
      </c>
      <c r="S33" s="54">
        <v>525</v>
      </c>
      <c r="T33" s="70">
        <v>100</v>
      </c>
      <c r="U33" s="65">
        <f>Results!C22</f>
        <v>3399.44</v>
      </c>
      <c r="V33" s="110" t="str">
        <f>Results!D22</f>
        <v>BFR: 4519 Cust-Mon #1 500kV &amp; Mon Caps</v>
      </c>
      <c r="W33" s="111" t="str">
        <f>Results!E22</f>
        <v>Branch CUSTER W (40323)  TO  MONROE (40749) CKT 2 [500.00 - 500.00 kV]</v>
      </c>
    </row>
    <row r="34" spans="1:23" ht="12.75">
      <c r="A34" s="30"/>
      <c r="B34" s="49">
        <v>1400</v>
      </c>
      <c r="C34" s="49">
        <v>460</v>
      </c>
      <c r="D34" s="43">
        <f>Results!C29</f>
        <v>1186.82</v>
      </c>
      <c r="E34" s="88" t="str">
        <f>Results!D29</f>
        <v>N-2: Murr - Cust #1 &amp; Belling - Cust #1 230kV</v>
      </c>
      <c r="F34" s="89" t="str">
        <f>Results!E29</f>
        <v>Branch CUSTER W (40321)  TO  PORTALWY (42001) CKT 1 [230.00 - 115.00 kV]</v>
      </c>
      <c r="G34" s="23" t="s">
        <v>12</v>
      </c>
      <c r="H34" s="23"/>
      <c r="I34" s="23"/>
      <c r="J34" s="23"/>
      <c r="K34" s="23"/>
      <c r="L34" s="23"/>
      <c r="M34" s="23"/>
      <c r="N34" s="23"/>
      <c r="O34" s="23"/>
      <c r="P34" s="31"/>
      <c r="R34" s="53" t="s">
        <v>9</v>
      </c>
      <c r="S34" s="54">
        <v>1000</v>
      </c>
      <c r="T34" s="70">
        <v>100</v>
      </c>
      <c r="U34" s="65">
        <f>Results!C25</f>
        <v>3238.87</v>
      </c>
      <c r="V34" s="110" t="str">
        <f>Results!D25</f>
        <v>N-2: Murr - Cust #1 &amp; Belling - Cust #1 230kV</v>
      </c>
      <c r="W34" s="111" t="str">
        <f>Results!E25</f>
        <v>Branch CUSTER W (40321)  TO  PORTALWY (42001) CKT 1 [230.00 - 115.00 kV]</v>
      </c>
    </row>
    <row r="35" spans="1:23" ht="13.5" thickBot="1">
      <c r="A35" s="30"/>
      <c r="B35" s="50">
        <v>1400</v>
      </c>
      <c r="C35" s="50">
        <v>775</v>
      </c>
      <c r="D35" s="46">
        <f>Results!C30</f>
        <v>1085.28</v>
      </c>
      <c r="E35" s="90" t="str">
        <f>Results!D30</f>
        <v>N-2: Murr - Cust #1 &amp; Belling - Cust #1 230kV</v>
      </c>
      <c r="F35" s="91" t="str">
        <f>Results!E30</f>
        <v>Branch CUSTER W (40321)  TO  PORTALWY (42001) CKT 1 [230.00 - 115.00 kV]</v>
      </c>
      <c r="G35" s="23" t="s">
        <v>12</v>
      </c>
      <c r="H35" s="23"/>
      <c r="I35" s="23"/>
      <c r="J35" s="23"/>
      <c r="K35" s="23"/>
      <c r="L35" s="23"/>
      <c r="M35" s="23"/>
      <c r="N35" s="23"/>
      <c r="O35" s="23"/>
      <c r="P35" s="31"/>
      <c r="R35" s="55" t="s">
        <v>13</v>
      </c>
      <c r="S35" s="56">
        <v>1400</v>
      </c>
      <c r="T35" s="71">
        <v>100</v>
      </c>
      <c r="U35" s="66">
        <f>Results!C28</f>
        <v>1301.97</v>
      </c>
      <c r="V35" s="112" t="str">
        <f>Results!D28</f>
        <v>N-2: Murr - Cust #1 &amp; Belling - Cust #1 230kV</v>
      </c>
      <c r="W35" s="113" t="str">
        <f>Results!E28</f>
        <v>Branch CUSTER W (40321)  TO  PORTALWY (42001) CKT 1 [230.00 - 115.00 kV]</v>
      </c>
    </row>
    <row r="36" spans="1:16" ht="13.5" thickBo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3"/>
    </row>
    <row r="37" ht="13.5" thickTop="1"/>
    <row r="38" spans="8:9" ht="12.75">
      <c r="H38" s="22">
        <v>2000</v>
      </c>
      <c r="I38" s="22">
        <v>0</v>
      </c>
    </row>
    <row r="39" spans="8:9" ht="12.75">
      <c r="H39" s="22">
        <v>2000</v>
      </c>
      <c r="I39" s="22">
        <v>1450</v>
      </c>
    </row>
    <row r="40" ht="12.75">
      <c r="G40" s="22" t="s">
        <v>12</v>
      </c>
    </row>
    <row r="41" ht="12.75">
      <c r="G41" s="22" t="s">
        <v>12</v>
      </c>
    </row>
    <row r="42" ht="12.75">
      <c r="G42" s="22" t="s">
        <v>12</v>
      </c>
    </row>
    <row r="43" ht="12.75">
      <c r="G43" s="22" t="s">
        <v>12</v>
      </c>
    </row>
    <row r="44" ht="12.75">
      <c r="G44" s="22" t="s">
        <v>12</v>
      </c>
    </row>
    <row r="45" ht="12.75">
      <c r="G45" s="22" t="s">
        <v>12</v>
      </c>
    </row>
    <row r="46" ht="12.75">
      <c r="G46" s="22" t="s">
        <v>12</v>
      </c>
    </row>
    <row r="47" ht="12.75">
      <c r="G47" s="22" t="s">
        <v>12</v>
      </c>
    </row>
    <row r="48" ht="12.75">
      <c r="G48" s="22" t="s">
        <v>12</v>
      </c>
    </row>
    <row r="49" ht="12.75">
      <c r="G49" s="22" t="s">
        <v>12</v>
      </c>
    </row>
    <row r="50" ht="12.75">
      <c r="G50" s="22" t="s">
        <v>12</v>
      </c>
    </row>
    <row r="51" ht="12.75">
      <c r="G51" s="22" t="s">
        <v>12</v>
      </c>
    </row>
    <row r="52" ht="12.75">
      <c r="G52" s="22" t="s">
        <v>12</v>
      </c>
    </row>
    <row r="53" ht="12.75">
      <c r="G53" s="22" t="s">
        <v>12</v>
      </c>
    </row>
    <row r="54" ht="12.75">
      <c r="G54" s="22" t="s">
        <v>12</v>
      </c>
    </row>
  </sheetData>
  <mergeCells count="2">
    <mergeCell ref="B18:C18"/>
    <mergeCell ref="B4:F5"/>
  </mergeCells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I40" sqref="I40"/>
    </sheetView>
  </sheetViews>
  <sheetFormatPr defaultColWidth="9.140625" defaultRowHeight="12.75"/>
  <cols>
    <col min="1" max="1" width="2.140625" style="22" customWidth="1"/>
    <col min="2" max="2" width="6.140625" style="22" customWidth="1"/>
    <col min="3" max="3" width="8.00390625" style="22" customWidth="1"/>
    <col min="4" max="4" width="5.7109375" style="22" customWidth="1"/>
    <col min="5" max="5" width="34.00390625" style="22" customWidth="1"/>
    <col min="6" max="6" width="42.7109375" style="22" customWidth="1"/>
    <col min="7" max="7" width="27.57421875" style="22" customWidth="1"/>
    <col min="8" max="9" width="9.140625" style="22" customWidth="1"/>
    <col min="10" max="10" width="8.421875" style="22" customWidth="1"/>
    <col min="11" max="21" width="9.140625" style="22" customWidth="1"/>
    <col min="22" max="22" width="37.140625" style="22" customWidth="1"/>
    <col min="23" max="23" width="60.28125" style="22" customWidth="1"/>
    <col min="24" max="16384" width="9.140625" style="22" customWidth="1"/>
  </cols>
  <sheetData>
    <row r="1" ht="13.5" thickBot="1"/>
    <row r="2" spans="1:16" ht="14.25" thickBot="1" thickTop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9"/>
    </row>
    <row r="3" spans="1:16" ht="13.5" thickTop="1">
      <c r="A3" s="30"/>
      <c r="B3" s="20"/>
      <c r="C3" s="21"/>
      <c r="D3" s="21"/>
      <c r="E3" s="21"/>
      <c r="F3" s="29"/>
      <c r="G3" s="23"/>
      <c r="H3" s="23"/>
      <c r="I3" s="23"/>
      <c r="J3" s="23"/>
      <c r="K3" s="23"/>
      <c r="L3" s="23"/>
      <c r="M3" s="23"/>
      <c r="N3" s="23"/>
      <c r="O3" s="23"/>
      <c r="P3" s="31"/>
    </row>
    <row r="4" spans="1:16" ht="18.75" customHeight="1">
      <c r="A4" s="30"/>
      <c r="B4" s="129" t="str">
        <f>Results!D2</f>
        <v>Tacoma-Raver #1&amp;2 500kV &amp; North-Shoreline 115kV Lines, Monroe 500kV PCB 4672 &amp; Bellingham 230/115kV Transformer Bank #1 O/S</v>
      </c>
      <c r="C4" s="130"/>
      <c r="D4" s="130"/>
      <c r="E4" s="130"/>
      <c r="F4" s="131"/>
      <c r="G4" s="23"/>
      <c r="H4" s="23"/>
      <c r="I4" s="23"/>
      <c r="J4" s="23"/>
      <c r="K4" s="23"/>
      <c r="L4" s="23"/>
      <c r="M4" s="23"/>
      <c r="N4" s="23"/>
      <c r="O4" s="23"/>
      <c r="P4" s="31"/>
    </row>
    <row r="5" spans="1:16" ht="18.75" customHeight="1">
      <c r="A5" s="30"/>
      <c r="B5" s="129"/>
      <c r="C5" s="130"/>
      <c r="D5" s="130"/>
      <c r="E5" s="130"/>
      <c r="F5" s="131"/>
      <c r="G5" s="23"/>
      <c r="H5" s="23"/>
      <c r="I5" s="23"/>
      <c r="J5" s="23"/>
      <c r="K5" s="23"/>
      <c r="L5" s="23"/>
      <c r="M5" s="23"/>
      <c r="N5" s="23"/>
      <c r="O5" s="23"/>
      <c r="P5" s="31"/>
    </row>
    <row r="6" spans="1:16" ht="18.75">
      <c r="A6" s="30"/>
      <c r="B6" s="14" t="str">
        <f>Results!$D$4</f>
        <v>Winter 2008</v>
      </c>
      <c r="C6" s="15"/>
      <c r="D6" s="16"/>
      <c r="F6" s="17"/>
      <c r="G6" s="23"/>
      <c r="H6" s="23"/>
      <c r="I6" s="23"/>
      <c r="J6" s="23"/>
      <c r="K6" s="23"/>
      <c r="L6" s="23"/>
      <c r="M6" s="23"/>
      <c r="N6" s="23"/>
      <c r="O6" s="23"/>
      <c r="P6" s="31"/>
    </row>
    <row r="7" spans="1:16" ht="18.75">
      <c r="A7" s="30"/>
      <c r="B7" s="14" t="str">
        <f>Results!$D$5</f>
        <v>South-to-North (SN)</v>
      </c>
      <c r="C7" s="15"/>
      <c r="D7" s="15"/>
      <c r="E7" s="23"/>
      <c r="F7" s="12"/>
      <c r="G7" s="23"/>
      <c r="H7" s="23"/>
      <c r="I7" s="23"/>
      <c r="J7" s="23"/>
      <c r="K7" s="23"/>
      <c r="L7" s="23"/>
      <c r="M7" s="23"/>
      <c r="N7" s="23"/>
      <c r="O7" s="23"/>
      <c r="P7" s="31"/>
    </row>
    <row r="8" spans="1:16" ht="18.75">
      <c r="A8" s="30"/>
      <c r="B8" s="14" t="str">
        <f>Results!$D$6</f>
        <v>Light Loads</v>
      </c>
      <c r="C8" s="15"/>
      <c r="D8" s="24"/>
      <c r="E8" s="13"/>
      <c r="F8" s="18"/>
      <c r="G8" s="23"/>
      <c r="H8" s="23"/>
      <c r="I8" s="23"/>
      <c r="J8" s="23"/>
      <c r="K8" s="23"/>
      <c r="L8" s="23"/>
      <c r="M8" s="23"/>
      <c r="N8" s="23"/>
      <c r="O8" s="23"/>
      <c r="P8" s="31"/>
    </row>
    <row r="9" spans="1:16" ht="18.75">
      <c r="A9" s="30"/>
      <c r="B9" s="14" t="str">
        <f>Results!B7</f>
        <v>Outage:</v>
      </c>
      <c r="C9" s="15"/>
      <c r="D9" s="15">
        <f>Results!D7</f>
        <v>583</v>
      </c>
      <c r="F9" s="31"/>
      <c r="G9" s="23"/>
      <c r="H9" s="23"/>
      <c r="I9" s="23"/>
      <c r="J9" s="23"/>
      <c r="K9" s="23"/>
      <c r="L9" s="23"/>
      <c r="M9" s="23"/>
      <c r="N9" s="23"/>
      <c r="O9" s="23"/>
      <c r="P9" s="31"/>
    </row>
    <row r="10" spans="1:16" ht="18.75">
      <c r="A10" s="30"/>
      <c r="B10" s="14" t="str">
        <f>Results!B31</f>
        <v>Temp:  </v>
      </c>
      <c r="C10" s="15"/>
      <c r="D10" s="15" t="str">
        <f>Results!C31</f>
        <v>35 Fahrenheit</v>
      </c>
      <c r="F10" s="32"/>
      <c r="G10" s="23"/>
      <c r="H10" s="23"/>
      <c r="I10" s="23"/>
      <c r="J10" s="23"/>
      <c r="K10" s="23"/>
      <c r="L10" s="23"/>
      <c r="M10" s="23"/>
      <c r="N10" s="23"/>
      <c r="O10" s="23"/>
      <c r="P10" s="31"/>
    </row>
    <row r="11" spans="1:16" ht="18.75">
      <c r="A11" s="30"/>
      <c r="B11" s="14"/>
      <c r="C11" s="15"/>
      <c r="D11" s="23"/>
      <c r="E11" s="13"/>
      <c r="F11" s="31"/>
      <c r="G11" s="23"/>
      <c r="H11" s="23"/>
      <c r="I11" s="23"/>
      <c r="J11" s="23"/>
      <c r="K11" s="23"/>
      <c r="L11" s="23"/>
      <c r="M11" s="23"/>
      <c r="N11" s="23"/>
      <c r="O11" s="23"/>
      <c r="P11" s="31"/>
    </row>
    <row r="12" spans="1:16" ht="18.75">
      <c r="A12" s="30"/>
      <c r="B12" s="14"/>
      <c r="C12" s="15"/>
      <c r="D12" s="23"/>
      <c r="E12" s="23"/>
      <c r="F12" s="31"/>
      <c r="G12" s="23"/>
      <c r="H12" s="23"/>
      <c r="I12" s="23"/>
      <c r="J12" s="23"/>
      <c r="K12" s="23"/>
      <c r="L12" s="23"/>
      <c r="M12" s="23"/>
      <c r="N12" s="23"/>
      <c r="O12" s="23"/>
      <c r="P12" s="31"/>
    </row>
    <row r="13" spans="1:16" ht="13.5" thickBot="1">
      <c r="A13" s="30"/>
      <c r="B13" s="25"/>
      <c r="C13" s="26"/>
      <c r="D13" s="26"/>
      <c r="E13" s="26"/>
      <c r="F13" s="33"/>
      <c r="G13" s="23"/>
      <c r="H13" s="23"/>
      <c r="I13" s="23"/>
      <c r="J13" s="23"/>
      <c r="K13" s="23"/>
      <c r="L13" s="23"/>
      <c r="M13" s="23"/>
      <c r="N13" s="23"/>
      <c r="O13" s="23"/>
      <c r="P13" s="31"/>
    </row>
    <row r="14" spans="1:16" ht="13.5" thickTop="1">
      <c r="A14" s="30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1"/>
    </row>
    <row r="15" spans="1:16" ht="13.5" customHeight="1">
      <c r="A15" s="30"/>
      <c r="G15" s="23"/>
      <c r="H15" s="23"/>
      <c r="I15" s="23"/>
      <c r="J15" s="23"/>
      <c r="K15" s="23"/>
      <c r="L15" s="23"/>
      <c r="M15" s="23"/>
      <c r="N15" s="23"/>
      <c r="O15" s="23"/>
      <c r="P15" s="31"/>
    </row>
    <row r="16" spans="1:16" ht="13.5" customHeight="1" thickBot="1">
      <c r="A16" s="30"/>
      <c r="G16" s="23"/>
      <c r="H16" s="23"/>
      <c r="I16" s="23"/>
      <c r="J16" s="23"/>
      <c r="K16" s="23"/>
      <c r="L16" s="23"/>
      <c r="M16" s="23"/>
      <c r="N16" s="23"/>
      <c r="O16" s="23"/>
      <c r="P16" s="31"/>
    </row>
    <row r="17" spans="1:16" ht="13.5" customHeight="1" thickBot="1">
      <c r="A17" s="30"/>
      <c r="B17" s="82"/>
      <c r="C17" s="83"/>
      <c r="D17" s="83"/>
      <c r="E17" s="84" t="s">
        <v>40</v>
      </c>
      <c r="F17" s="85">
        <f>AVERAGE(Results!N34:N48)</f>
        <v>2643.4726666666666</v>
      </c>
      <c r="G17" s="23"/>
      <c r="H17" s="23"/>
      <c r="I17" s="23"/>
      <c r="J17" s="23"/>
      <c r="K17" s="23"/>
      <c r="L17" s="23"/>
      <c r="M17" s="23"/>
      <c r="N17" s="23"/>
      <c r="O17" s="23"/>
      <c r="P17" s="31"/>
    </row>
    <row r="18" spans="1:23" ht="13.5" customHeight="1">
      <c r="A18" s="30"/>
      <c r="B18" s="127" t="s">
        <v>46</v>
      </c>
      <c r="C18" s="128"/>
      <c r="D18" s="126" t="s">
        <v>32</v>
      </c>
      <c r="E18" s="10" t="s">
        <v>35</v>
      </c>
      <c r="F18" s="11" t="s">
        <v>19</v>
      </c>
      <c r="G18" s="23"/>
      <c r="H18" s="23"/>
      <c r="I18" s="23"/>
      <c r="J18" s="23"/>
      <c r="K18" s="23"/>
      <c r="L18" s="23"/>
      <c r="M18" s="23"/>
      <c r="N18" s="23"/>
      <c r="O18" s="23"/>
      <c r="P18" s="31"/>
      <c r="R18" s="57" t="s">
        <v>25</v>
      </c>
      <c r="S18" s="58" t="s">
        <v>24</v>
      </c>
      <c r="T18" s="67" t="s">
        <v>23</v>
      </c>
      <c r="U18" s="19" t="s">
        <v>18</v>
      </c>
      <c r="V18" s="10" t="s">
        <v>35</v>
      </c>
      <c r="W18" s="11" t="s">
        <v>19</v>
      </c>
    </row>
    <row r="19" spans="1:23" ht="13.5" customHeight="1">
      <c r="A19" s="30"/>
      <c r="B19" s="125" t="s">
        <v>24</v>
      </c>
      <c r="C19" s="125" t="s">
        <v>47</v>
      </c>
      <c r="D19" s="119" t="s">
        <v>20</v>
      </c>
      <c r="E19" s="119" t="s">
        <v>21</v>
      </c>
      <c r="F19" s="121" t="s">
        <v>22</v>
      </c>
      <c r="G19" s="23"/>
      <c r="H19" s="23"/>
      <c r="I19" s="23"/>
      <c r="J19" s="23"/>
      <c r="K19" s="23"/>
      <c r="L19" s="23"/>
      <c r="M19" s="23"/>
      <c r="N19" s="23"/>
      <c r="O19" s="23"/>
      <c r="P19" s="31"/>
      <c r="R19" s="122"/>
      <c r="S19" s="123"/>
      <c r="T19" s="124"/>
      <c r="U19" s="119"/>
      <c r="V19" s="120"/>
      <c r="W19" s="121"/>
    </row>
    <row r="20" spans="1:23" ht="13.5" customHeight="1" thickBot="1">
      <c r="A20" s="30"/>
      <c r="B20" s="47"/>
      <c r="C20" s="47" t="s">
        <v>48</v>
      </c>
      <c r="E20" s="7"/>
      <c r="F20" s="5"/>
      <c r="G20" s="23"/>
      <c r="H20" s="23"/>
      <c r="I20" s="23"/>
      <c r="J20" s="23"/>
      <c r="K20" s="23"/>
      <c r="L20" s="23"/>
      <c r="M20" s="23"/>
      <c r="N20" s="23"/>
      <c r="O20" s="23"/>
      <c r="P20" s="31"/>
      <c r="R20" s="59" t="s">
        <v>26</v>
      </c>
      <c r="S20" s="60" t="s">
        <v>25</v>
      </c>
      <c r="T20" s="68" t="s">
        <v>25</v>
      </c>
      <c r="U20" s="63" t="s">
        <v>20</v>
      </c>
      <c r="V20" s="61" t="s">
        <v>21</v>
      </c>
      <c r="W20" s="62" t="s">
        <v>22</v>
      </c>
    </row>
    <row r="21" spans="1:23" ht="13.5" customHeight="1" thickTop="1">
      <c r="A21" s="30"/>
      <c r="B21" s="48">
        <v>100</v>
      </c>
      <c r="C21" s="48">
        <v>140</v>
      </c>
      <c r="D21" s="42">
        <f>Results!C34</f>
        <v>3109.22</v>
      </c>
      <c r="E21" s="95" t="str">
        <f>Results!D34</f>
        <v>MOD BFR: 4516 MON-CUS #1 &amp; CHJ-MON</v>
      </c>
      <c r="F21" s="96" t="str">
        <f>Results!E34</f>
        <v>Branch CUSTER W (40323)  TO  MONROE (40749) CKT 2 [500.00 - 500.00 kV]</v>
      </c>
      <c r="G21" s="23" t="s">
        <v>12</v>
      </c>
      <c r="H21" s="23"/>
      <c r="I21" s="23"/>
      <c r="J21" s="23"/>
      <c r="K21" s="23"/>
      <c r="L21" s="23"/>
      <c r="M21" s="23"/>
      <c r="N21" s="23"/>
      <c r="O21" s="23"/>
      <c r="P21" s="31"/>
      <c r="R21" s="51" t="s">
        <v>0</v>
      </c>
      <c r="S21" s="52">
        <v>100</v>
      </c>
      <c r="T21" s="69">
        <v>650</v>
      </c>
      <c r="U21" s="64">
        <f>Results!C36</f>
        <v>2919.78</v>
      </c>
      <c r="V21" s="101" t="str">
        <f>Results!D36</f>
        <v>MOD BFR: EL-MON-SNK &amp; CHJ-MON</v>
      </c>
      <c r="W21" s="103" t="str">
        <f>Results!E36</f>
        <v>Branch MURRAY (40767)  TO  SEDRO NT (42103) CKT 1 [230.00 - 230.00 kV]</v>
      </c>
    </row>
    <row r="22" spans="1:23" ht="13.5" customHeight="1">
      <c r="A22" s="30"/>
      <c r="B22" s="49">
        <v>100</v>
      </c>
      <c r="C22" s="49">
        <v>460</v>
      </c>
      <c r="D22" s="43">
        <f>Results!C35</f>
        <v>3052.21</v>
      </c>
      <c r="E22" s="97" t="str">
        <f>Results!D35</f>
        <v>MOD BFR: EL-MON-SNK &amp; CHJ-MON</v>
      </c>
      <c r="F22" s="98" t="str">
        <f>Results!E35</f>
        <v>Branch MURRAY (40767)  TO  SEDRO NT (42103) CKT 1 [230.00 - 230.00 kV]</v>
      </c>
      <c r="G22" s="23" t="s">
        <v>12</v>
      </c>
      <c r="H22" s="23"/>
      <c r="I22" s="23"/>
      <c r="J22" s="23"/>
      <c r="K22" s="23"/>
      <c r="L22" s="23"/>
      <c r="M22" s="23"/>
      <c r="N22" s="23"/>
      <c r="O22" s="23"/>
      <c r="P22" s="31"/>
      <c r="R22" s="53" t="s">
        <v>1</v>
      </c>
      <c r="S22" s="54">
        <v>260</v>
      </c>
      <c r="T22" s="70">
        <v>650</v>
      </c>
      <c r="U22" s="65">
        <f>Results!C39</f>
        <v>3178.33</v>
      </c>
      <c r="V22" s="102" t="str">
        <f>Results!D39</f>
        <v>MOD BFR: EL-MON-SNK &amp; CHJ-MON</v>
      </c>
      <c r="W22" s="104" t="str">
        <f>Results!E39</f>
        <v>Branch MURRAY (40767)  TO  SEDRO NT (42103) CKT 1 [230.00 - 230.00 kV]</v>
      </c>
    </row>
    <row r="23" spans="1:23" ht="13.5" customHeight="1">
      <c r="A23" s="30"/>
      <c r="B23" s="118">
        <v>100</v>
      </c>
      <c r="C23" s="49">
        <v>775</v>
      </c>
      <c r="D23" s="43">
        <f>Results!C36</f>
        <v>2919.78</v>
      </c>
      <c r="E23" s="97" t="str">
        <f>Results!D36</f>
        <v>MOD BFR: EL-MON-SNK &amp; CHJ-MON</v>
      </c>
      <c r="F23" s="98" t="str">
        <f>Results!E36</f>
        <v>Branch MURRAY (40767)  TO  SEDRO NT (42103) CKT 1 [230.00 - 230.00 kV]</v>
      </c>
      <c r="G23" s="23" t="s">
        <v>12</v>
      </c>
      <c r="H23" s="23"/>
      <c r="I23" s="23"/>
      <c r="J23" s="23"/>
      <c r="K23" s="23"/>
      <c r="L23" s="23"/>
      <c r="M23" s="23"/>
      <c r="N23" s="23"/>
      <c r="O23" s="23"/>
      <c r="P23" s="31"/>
      <c r="R23" s="53" t="s">
        <v>2</v>
      </c>
      <c r="S23" s="54">
        <v>525</v>
      </c>
      <c r="T23" s="70">
        <v>650</v>
      </c>
      <c r="U23" s="65">
        <f>Results!C42</f>
        <v>3476.71</v>
      </c>
      <c r="V23" s="102" t="str">
        <f>Results!D42</f>
        <v>BFR: 4268 Mon-Cust #1 500kV &amp; Cust 500/230kV Bk#1</v>
      </c>
      <c r="W23" s="104" t="str">
        <f>Results!E42</f>
        <v>Branch CUSTER W (40323)  TO  MONROE (40749) CKT 2 [500.00 - 500.00 kV]</v>
      </c>
    </row>
    <row r="24" spans="1:23" ht="13.5" customHeight="1">
      <c r="A24" s="30"/>
      <c r="B24" s="118">
        <v>260</v>
      </c>
      <c r="C24" s="49">
        <v>140</v>
      </c>
      <c r="D24" s="43">
        <f>Results!C37</f>
        <v>3181.29</v>
      </c>
      <c r="E24" s="97" t="str">
        <f>Results!D37</f>
        <v>BFR: 4519 Cust-Mon #1 500kV &amp; Mon Caps</v>
      </c>
      <c r="F24" s="98" t="str">
        <f>Results!E37</f>
        <v>Branch CUSTER W (40323)  TO  MONROE (40749) CKT 2 [500.00 - 500.00 kV]</v>
      </c>
      <c r="G24" s="23" t="s">
        <v>12</v>
      </c>
      <c r="H24" s="23"/>
      <c r="I24" s="23"/>
      <c r="J24" s="23"/>
      <c r="K24" s="23"/>
      <c r="L24" s="23"/>
      <c r="M24" s="23"/>
      <c r="N24" s="23"/>
      <c r="O24" s="23"/>
      <c r="P24" s="31"/>
      <c r="R24" s="53" t="s">
        <v>11</v>
      </c>
      <c r="S24" s="54">
        <v>1000</v>
      </c>
      <c r="T24" s="70">
        <v>650</v>
      </c>
      <c r="U24" s="65">
        <f>Results!C45</f>
        <v>2282.61</v>
      </c>
      <c r="V24" s="102" t="str">
        <f>Results!D45</f>
        <v>N-2: Murr - Cust #1 &amp; Belling - Cust #1 230kV</v>
      </c>
      <c r="W24" s="104" t="str">
        <f>Results!E45</f>
        <v>Branch CUSTER W (40321)  TO  PORTALWY (42001) CKT 1 [230.00 - 115.00 kV]</v>
      </c>
    </row>
    <row r="25" spans="1:23" ht="13.5" customHeight="1">
      <c r="A25" s="30"/>
      <c r="B25" s="118">
        <v>260</v>
      </c>
      <c r="C25" s="49">
        <v>460</v>
      </c>
      <c r="D25" s="43">
        <f>Results!C38</f>
        <v>3221.23</v>
      </c>
      <c r="E25" s="97" t="str">
        <f>Results!D38</f>
        <v>BFR: 4268 Mon-Cust #1 500kV &amp; Cust 500/230kV Bk#1</v>
      </c>
      <c r="F25" s="98" t="str">
        <f>Results!E38</f>
        <v>Branch CUSTER W (40323)  TO  MONROE (40749) CKT 2 [500.00 - 500.00 kV]</v>
      </c>
      <c r="G25" s="23" t="s">
        <v>12</v>
      </c>
      <c r="H25" s="23"/>
      <c r="I25" s="23"/>
      <c r="J25" s="23"/>
      <c r="K25" s="23"/>
      <c r="L25" s="23"/>
      <c r="M25" s="23"/>
      <c r="N25" s="23"/>
      <c r="O25" s="23"/>
      <c r="P25" s="31"/>
      <c r="R25" s="53" t="s">
        <v>15</v>
      </c>
      <c r="S25" s="54">
        <v>1400</v>
      </c>
      <c r="T25" s="70">
        <v>650</v>
      </c>
      <c r="U25" s="65">
        <f>Results!C48</f>
        <v>297.27</v>
      </c>
      <c r="V25" s="102" t="str">
        <f>Results!D48</f>
        <v>N-2: Murr - Cust #1 &amp; Belling - Cust #1 230kV</v>
      </c>
      <c r="W25" s="104" t="str">
        <f>Results!E48</f>
        <v>Branch CUSTER W (40321)  TO  PORTALWY (42001) CKT 1 [230.00 - 115.00 kV]</v>
      </c>
    </row>
    <row r="26" spans="1:23" ht="13.5" customHeight="1">
      <c r="A26" s="30"/>
      <c r="B26" s="118">
        <v>260</v>
      </c>
      <c r="C26" s="49">
        <v>775</v>
      </c>
      <c r="D26" s="43">
        <f>Results!C39</f>
        <v>3178.33</v>
      </c>
      <c r="E26" s="97" t="str">
        <f>Results!D39</f>
        <v>MOD BFR: EL-MON-SNK &amp; CHJ-MON</v>
      </c>
      <c r="F26" s="98" t="str">
        <f>Results!E39</f>
        <v>Branch MURRAY (40767)  TO  SEDRO NT (42103) CKT 1 [230.00 - 230.00 kV]</v>
      </c>
      <c r="G26" s="23" t="s">
        <v>12</v>
      </c>
      <c r="H26" s="23"/>
      <c r="I26" s="23"/>
      <c r="J26" s="23"/>
      <c r="K26" s="23"/>
      <c r="L26" s="23"/>
      <c r="M26" s="23"/>
      <c r="N26" s="23"/>
      <c r="O26" s="23"/>
      <c r="P26" s="31"/>
      <c r="R26" s="53" t="s">
        <v>3</v>
      </c>
      <c r="S26" s="54">
        <v>100</v>
      </c>
      <c r="T26" s="70">
        <v>380</v>
      </c>
      <c r="U26" s="65">
        <f>Results!C35</f>
        <v>3052.21</v>
      </c>
      <c r="V26" s="102" t="str">
        <f>Results!D35</f>
        <v>MOD BFR: EL-MON-SNK &amp; CHJ-MON</v>
      </c>
      <c r="W26" s="104" t="str">
        <f>Results!E35</f>
        <v>Branch MURRAY (40767)  TO  SEDRO NT (42103) CKT 1 [230.00 - 230.00 kV]</v>
      </c>
    </row>
    <row r="27" spans="1:23" ht="13.5" customHeight="1">
      <c r="A27" s="30"/>
      <c r="B27" s="118">
        <v>525</v>
      </c>
      <c r="C27" s="49">
        <v>140</v>
      </c>
      <c r="D27" s="43">
        <f>Results!C40</f>
        <v>3416.82</v>
      </c>
      <c r="E27" s="97" t="str">
        <f>Results!D40</f>
        <v>BFR: 4519 Cust-Mon #1 500kV &amp; Mon Caps</v>
      </c>
      <c r="F27" s="98" t="str">
        <f>Results!E40</f>
        <v>Branch CUSTER W (40323)  TO  MONROE (40749) CKT 2 [500.00 - 500.00 kV]</v>
      </c>
      <c r="G27" s="23" t="s">
        <v>12</v>
      </c>
      <c r="H27" s="23"/>
      <c r="I27" s="23"/>
      <c r="J27" s="23"/>
      <c r="K27" s="23"/>
      <c r="L27" s="23"/>
      <c r="M27" s="23"/>
      <c r="N27" s="23"/>
      <c r="O27" s="23"/>
      <c r="P27" s="31"/>
      <c r="R27" s="53" t="s">
        <v>4</v>
      </c>
      <c r="S27" s="54">
        <v>260</v>
      </c>
      <c r="T27" s="70">
        <v>380</v>
      </c>
      <c r="U27" s="65">
        <f>Results!C38</f>
        <v>3221.23</v>
      </c>
      <c r="V27" s="102" t="str">
        <f>Results!D38</f>
        <v>BFR: 4268 Mon-Cust #1 500kV &amp; Cust 500/230kV Bk#1</v>
      </c>
      <c r="W27" s="104" t="str">
        <f>Results!E38</f>
        <v>Branch CUSTER W (40323)  TO  MONROE (40749) CKT 2 [500.00 - 500.00 kV]</v>
      </c>
    </row>
    <row r="28" spans="1:23" ht="13.5" customHeight="1">
      <c r="A28" s="30"/>
      <c r="B28" s="118">
        <v>525</v>
      </c>
      <c r="C28" s="49">
        <v>460</v>
      </c>
      <c r="D28" s="43">
        <f>Results!C41</f>
        <v>3426</v>
      </c>
      <c r="E28" s="97" t="str">
        <f>Results!D41</f>
        <v>BFR: 4519 Cust-Mon #1 500kV &amp; Mon Caps</v>
      </c>
      <c r="F28" s="98" t="str">
        <f>Results!E41</f>
        <v>Branch CUSTER W (40323)  TO  MONROE (40749) CKT 2 [500.00 - 500.00 kV]</v>
      </c>
      <c r="G28" s="23" t="s">
        <v>12</v>
      </c>
      <c r="H28" s="23"/>
      <c r="I28" s="23"/>
      <c r="J28" s="23"/>
      <c r="K28" s="23"/>
      <c r="L28" s="23"/>
      <c r="M28" s="23"/>
      <c r="N28" s="23"/>
      <c r="O28" s="23"/>
      <c r="P28" s="31"/>
      <c r="R28" s="53" t="s">
        <v>5</v>
      </c>
      <c r="S28" s="54">
        <v>525</v>
      </c>
      <c r="T28" s="70">
        <v>380</v>
      </c>
      <c r="U28" s="65">
        <f>Results!C41</f>
        <v>3426</v>
      </c>
      <c r="V28" s="102" t="str">
        <f>Results!D41</f>
        <v>BFR: 4519 Cust-Mon #1 500kV &amp; Mon Caps</v>
      </c>
      <c r="W28" s="104" t="str">
        <f>Results!E41</f>
        <v>Branch CUSTER W (40323)  TO  MONROE (40749) CKT 2 [500.00 - 500.00 kV]</v>
      </c>
    </row>
    <row r="29" spans="1:23" ht="13.5" customHeight="1">
      <c r="A29" s="30"/>
      <c r="B29" s="118">
        <v>525</v>
      </c>
      <c r="C29" s="49">
        <v>775</v>
      </c>
      <c r="D29" s="43">
        <f>Results!C42</f>
        <v>3476.71</v>
      </c>
      <c r="E29" s="97" t="str">
        <f>Results!D42</f>
        <v>BFR: 4268 Mon-Cust #1 500kV &amp; Cust 500/230kV Bk#1</v>
      </c>
      <c r="F29" s="98" t="str">
        <f>Results!E42</f>
        <v>Branch CUSTER W (40323)  TO  MONROE (40749) CKT 2 [500.00 - 500.00 kV]</v>
      </c>
      <c r="G29" s="23" t="s">
        <v>12</v>
      </c>
      <c r="H29" s="23"/>
      <c r="I29" s="23"/>
      <c r="J29" s="23"/>
      <c r="K29" s="23"/>
      <c r="L29" s="23"/>
      <c r="M29" s="23"/>
      <c r="N29" s="23"/>
      <c r="O29" s="23"/>
      <c r="P29" s="31"/>
      <c r="R29" s="53" t="s">
        <v>10</v>
      </c>
      <c r="S29" s="54">
        <v>1000</v>
      </c>
      <c r="T29" s="70">
        <v>380</v>
      </c>
      <c r="U29" s="65">
        <f>Results!C44</f>
        <v>2383.1</v>
      </c>
      <c r="V29" s="102" t="str">
        <f>Results!D44</f>
        <v>N-2: Murr - Cust #1 &amp; Belling - Cust #1 230kV</v>
      </c>
      <c r="W29" s="104" t="str">
        <f>Results!E44</f>
        <v>Branch CUSTER W (40321)  TO  PORTALWY (42001) CKT 1 [230.00 - 115.00 kV]</v>
      </c>
    </row>
    <row r="30" spans="1:23" ht="13.5" customHeight="1">
      <c r="A30" s="30"/>
      <c r="B30" s="118">
        <v>1000</v>
      </c>
      <c r="C30" s="49">
        <v>140</v>
      </c>
      <c r="D30" s="43">
        <f>Results!C43</f>
        <v>2544.99</v>
      </c>
      <c r="E30" s="97" t="str">
        <f>Results!D43</f>
        <v>N-2: Murr - Cust #1 &amp; Belling - Cust #1 230kV</v>
      </c>
      <c r="F30" s="98" t="str">
        <f>Results!E43</f>
        <v>Branch CUSTER W (40321)  TO  PORTALWY (42001) CKT 1 [230.00 - 115.00 kV]</v>
      </c>
      <c r="G30" s="23" t="s">
        <v>12</v>
      </c>
      <c r="H30" s="23"/>
      <c r="I30" s="23"/>
      <c r="J30" s="23"/>
      <c r="K30" s="23"/>
      <c r="L30" s="23"/>
      <c r="M30" s="23"/>
      <c r="N30" s="23"/>
      <c r="O30" s="23"/>
      <c r="P30" s="31"/>
      <c r="R30" s="53" t="s">
        <v>14</v>
      </c>
      <c r="S30" s="54">
        <v>1400</v>
      </c>
      <c r="T30" s="70">
        <v>380</v>
      </c>
      <c r="U30" s="65">
        <f>Results!C47</f>
        <v>388.94</v>
      </c>
      <c r="V30" s="102" t="str">
        <f>Results!D47</f>
        <v>N-2: Murr - Cust #1 &amp; Belling - Cust #1 230kV</v>
      </c>
      <c r="W30" s="104" t="str">
        <f>Results!E47</f>
        <v>Branch CUSTER W (40321)  TO  PORTALWY (42001) CKT 1 [230.00 - 115.00 kV]</v>
      </c>
    </row>
    <row r="31" spans="1:23" ht="13.5" customHeight="1">
      <c r="A31" s="30"/>
      <c r="B31" s="118">
        <v>1000</v>
      </c>
      <c r="C31" s="49">
        <v>460</v>
      </c>
      <c r="D31" s="43">
        <f>Results!C44</f>
        <v>2383.1</v>
      </c>
      <c r="E31" s="97" t="str">
        <f>Results!D44</f>
        <v>N-2: Murr - Cust #1 &amp; Belling - Cust #1 230kV</v>
      </c>
      <c r="F31" s="98" t="str">
        <f>Results!E44</f>
        <v>Branch CUSTER W (40321)  TO  PORTALWY (42001) CKT 1 [230.00 - 115.00 kV]</v>
      </c>
      <c r="G31" s="23" t="s">
        <v>12</v>
      </c>
      <c r="H31" s="23"/>
      <c r="I31" s="23"/>
      <c r="J31" s="23"/>
      <c r="K31" s="23"/>
      <c r="L31" s="23"/>
      <c r="M31" s="23"/>
      <c r="N31" s="23"/>
      <c r="O31" s="23"/>
      <c r="P31" s="31"/>
      <c r="R31" s="53" t="s">
        <v>6</v>
      </c>
      <c r="S31" s="54">
        <v>100</v>
      </c>
      <c r="T31" s="70">
        <v>100</v>
      </c>
      <c r="U31" s="65">
        <f>Results!C34</f>
        <v>3109.22</v>
      </c>
      <c r="V31" s="102" t="str">
        <f>Results!D34</f>
        <v>MOD BFR: 4516 MON-CUS #1 &amp; CHJ-MON</v>
      </c>
      <c r="W31" s="104" t="str">
        <f>Results!E34</f>
        <v>Branch CUSTER W (40323)  TO  MONROE (40749) CKT 2 [500.00 - 500.00 kV]</v>
      </c>
    </row>
    <row r="32" spans="1:23" ht="13.5" customHeight="1">
      <c r="A32" s="30"/>
      <c r="B32" s="118">
        <v>1000</v>
      </c>
      <c r="C32" s="49">
        <v>775</v>
      </c>
      <c r="D32" s="43">
        <f>Results!C45</f>
        <v>2282.61</v>
      </c>
      <c r="E32" s="97" t="str">
        <f>Results!D45</f>
        <v>N-2: Murr - Cust #1 &amp; Belling - Cust #1 230kV</v>
      </c>
      <c r="F32" s="98" t="str">
        <f>Results!E45</f>
        <v>Branch CUSTER W (40321)  TO  PORTALWY (42001) CKT 1 [230.00 - 115.00 kV]</v>
      </c>
      <c r="G32" s="23" t="s">
        <v>12</v>
      </c>
      <c r="H32" s="23"/>
      <c r="I32" s="23"/>
      <c r="J32" s="23"/>
      <c r="K32" s="23"/>
      <c r="L32" s="23"/>
      <c r="M32" s="23"/>
      <c r="N32" s="23"/>
      <c r="O32" s="23"/>
      <c r="P32" s="31"/>
      <c r="R32" s="53" t="s">
        <v>7</v>
      </c>
      <c r="S32" s="54">
        <v>260</v>
      </c>
      <c r="T32" s="70">
        <v>100</v>
      </c>
      <c r="U32" s="65">
        <f>Results!C37</f>
        <v>3181.29</v>
      </c>
      <c r="V32" s="102" t="str">
        <f>Results!D37</f>
        <v>BFR: 4519 Cust-Mon #1 500kV &amp; Mon Caps</v>
      </c>
      <c r="W32" s="104" t="str">
        <f>Results!E37</f>
        <v>Branch CUSTER W (40323)  TO  MONROE (40749) CKT 2 [500.00 - 500.00 kV]</v>
      </c>
    </row>
    <row r="33" spans="1:23" ht="12.75">
      <c r="A33" s="30"/>
      <c r="B33" s="49">
        <v>1400</v>
      </c>
      <c r="C33" s="49">
        <v>140</v>
      </c>
      <c r="D33" s="43">
        <f>Results!C46</f>
        <v>438.02</v>
      </c>
      <c r="E33" s="97" t="str">
        <f>Results!D46</f>
        <v>N-2: Murr - Cust #1 &amp; Belling - Cust #1 230kV</v>
      </c>
      <c r="F33" s="98" t="str">
        <f>Results!E46</f>
        <v>Branch CUSTER W (40321)  TO  PORTALWY (42001) CKT 1 [230.00 - 115.00 kV]</v>
      </c>
      <c r="G33" s="23" t="s">
        <v>12</v>
      </c>
      <c r="H33" s="23"/>
      <c r="I33" s="23"/>
      <c r="J33" s="23"/>
      <c r="K33" s="23"/>
      <c r="L33" s="23"/>
      <c r="M33" s="23"/>
      <c r="N33" s="23"/>
      <c r="O33" s="23"/>
      <c r="P33" s="31"/>
      <c r="R33" s="53" t="s">
        <v>8</v>
      </c>
      <c r="S33" s="54">
        <v>525</v>
      </c>
      <c r="T33" s="70">
        <v>100</v>
      </c>
      <c r="U33" s="65">
        <f>Results!C40</f>
        <v>3416.82</v>
      </c>
      <c r="V33" s="102" t="str">
        <f>Results!D40</f>
        <v>BFR: 4519 Cust-Mon #1 500kV &amp; Mon Caps</v>
      </c>
      <c r="W33" s="104" t="str">
        <f>Results!E40</f>
        <v>Branch CUSTER W (40323)  TO  MONROE (40749) CKT 2 [500.00 - 500.00 kV]</v>
      </c>
    </row>
    <row r="34" spans="1:23" ht="12.75">
      <c r="A34" s="30"/>
      <c r="B34" s="49">
        <v>1400</v>
      </c>
      <c r="C34" s="49">
        <v>460</v>
      </c>
      <c r="D34" s="43">
        <f>Results!C47</f>
        <v>388.94</v>
      </c>
      <c r="E34" s="97" t="str">
        <f>Results!D47</f>
        <v>N-2: Murr - Cust #1 &amp; Belling - Cust #1 230kV</v>
      </c>
      <c r="F34" s="98" t="str">
        <f>Results!E47</f>
        <v>Branch CUSTER W (40321)  TO  PORTALWY (42001) CKT 1 [230.00 - 115.00 kV]</v>
      </c>
      <c r="G34" s="23" t="s">
        <v>12</v>
      </c>
      <c r="H34" s="23"/>
      <c r="I34" s="23"/>
      <c r="J34" s="23"/>
      <c r="K34" s="23"/>
      <c r="L34" s="23"/>
      <c r="M34" s="23"/>
      <c r="N34" s="23"/>
      <c r="O34" s="23"/>
      <c r="P34" s="31"/>
      <c r="R34" s="53" t="s">
        <v>9</v>
      </c>
      <c r="S34" s="54">
        <v>1000</v>
      </c>
      <c r="T34" s="70">
        <v>100</v>
      </c>
      <c r="U34" s="65">
        <f>Results!C43</f>
        <v>2544.99</v>
      </c>
      <c r="V34" s="102" t="str">
        <f>Results!D43</f>
        <v>N-2: Murr - Cust #1 &amp; Belling - Cust #1 230kV</v>
      </c>
      <c r="W34" s="104" t="str">
        <f>Results!E43</f>
        <v>Branch CUSTER W (40321)  TO  PORTALWY (42001) CKT 1 [230.00 - 115.00 kV]</v>
      </c>
    </row>
    <row r="35" spans="1:23" ht="13.5" thickBot="1">
      <c r="A35" s="30"/>
      <c r="B35" s="50">
        <v>1400</v>
      </c>
      <c r="C35" s="50">
        <v>775</v>
      </c>
      <c r="D35" s="46">
        <f>Results!C48</f>
        <v>297.27</v>
      </c>
      <c r="E35" s="99" t="str">
        <f>Results!D48</f>
        <v>N-2: Murr - Cust #1 &amp; Belling - Cust #1 230kV</v>
      </c>
      <c r="F35" s="100" t="str">
        <f>Results!E48</f>
        <v>Branch CUSTER W (40321)  TO  PORTALWY (42001) CKT 1 [230.00 - 115.00 kV]</v>
      </c>
      <c r="G35" s="23" t="s">
        <v>12</v>
      </c>
      <c r="H35" s="23"/>
      <c r="I35" s="23"/>
      <c r="J35" s="23"/>
      <c r="K35" s="23"/>
      <c r="L35" s="23"/>
      <c r="M35" s="23"/>
      <c r="N35" s="23"/>
      <c r="O35" s="23"/>
      <c r="P35" s="31"/>
      <c r="R35" s="55" t="s">
        <v>13</v>
      </c>
      <c r="S35" s="56">
        <v>1400</v>
      </c>
      <c r="T35" s="71">
        <v>100</v>
      </c>
      <c r="U35" s="66">
        <f>Results!C46</f>
        <v>438.02</v>
      </c>
      <c r="V35" s="106" t="str">
        <f>Results!D46</f>
        <v>N-2: Murr - Cust #1 &amp; Belling - Cust #1 230kV</v>
      </c>
      <c r="W35" s="107" t="str">
        <f>Results!E46</f>
        <v>Branch CUSTER W (40321)  TO  PORTALWY (42001) CKT 1 [230.00 - 115.00 kV]</v>
      </c>
    </row>
    <row r="36" spans="1:16" ht="13.5" thickBo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3"/>
    </row>
    <row r="37" ht="13.5" thickTop="1"/>
    <row r="38" spans="8:9" ht="12.75">
      <c r="H38" s="22">
        <v>2000</v>
      </c>
      <c r="I38" s="22">
        <v>0</v>
      </c>
    </row>
    <row r="39" spans="8:9" ht="12.75">
      <c r="H39" s="22">
        <v>2000</v>
      </c>
      <c r="I39" s="22">
        <v>1450</v>
      </c>
    </row>
    <row r="40" ht="12.75">
      <c r="G40" s="22" t="s">
        <v>12</v>
      </c>
    </row>
    <row r="41" ht="12.75">
      <c r="G41" s="22" t="s">
        <v>12</v>
      </c>
    </row>
    <row r="42" ht="12.75">
      <c r="G42" s="22" t="s">
        <v>12</v>
      </c>
    </row>
    <row r="43" ht="12.75">
      <c r="G43" s="22" t="s">
        <v>12</v>
      </c>
    </row>
    <row r="44" ht="12.75">
      <c r="G44" s="22" t="s">
        <v>12</v>
      </c>
    </row>
    <row r="45" ht="12.75">
      <c r="G45" s="22" t="s">
        <v>12</v>
      </c>
    </row>
    <row r="46" ht="12.75">
      <c r="G46" s="22" t="s">
        <v>12</v>
      </c>
    </row>
    <row r="47" ht="12.75">
      <c r="G47" s="22" t="s">
        <v>12</v>
      </c>
    </row>
    <row r="48" ht="12.75">
      <c r="G48" s="22" t="s">
        <v>12</v>
      </c>
    </row>
    <row r="49" ht="12.75">
      <c r="G49" s="22" t="s">
        <v>12</v>
      </c>
    </row>
    <row r="50" ht="12.75">
      <c r="G50" s="22" t="s">
        <v>12</v>
      </c>
    </row>
    <row r="51" ht="12.75">
      <c r="G51" s="22" t="s">
        <v>12</v>
      </c>
    </row>
    <row r="52" ht="12.75">
      <c r="G52" s="22" t="s">
        <v>12</v>
      </c>
    </row>
    <row r="53" ht="12.75">
      <c r="G53" s="22" t="s">
        <v>12</v>
      </c>
    </row>
    <row r="54" ht="12.75">
      <c r="G54" s="22" t="s">
        <v>12</v>
      </c>
    </row>
  </sheetData>
  <mergeCells count="2">
    <mergeCell ref="B18:C18"/>
    <mergeCell ref="B4:F5"/>
  </mergeCells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I40" sqref="I40"/>
    </sheetView>
  </sheetViews>
  <sheetFormatPr defaultColWidth="9.140625" defaultRowHeight="12.75"/>
  <cols>
    <col min="1" max="1" width="2.140625" style="22" customWidth="1"/>
    <col min="2" max="2" width="6.140625" style="22" customWidth="1"/>
    <col min="3" max="3" width="8.00390625" style="22" customWidth="1"/>
    <col min="4" max="4" width="5.7109375" style="22" customWidth="1"/>
    <col min="5" max="5" width="34.00390625" style="22" customWidth="1"/>
    <col min="6" max="6" width="42.7109375" style="22" customWidth="1"/>
    <col min="7" max="7" width="27.57421875" style="22" customWidth="1"/>
    <col min="8" max="9" width="9.140625" style="22" customWidth="1"/>
    <col min="10" max="10" width="8.421875" style="22" customWidth="1"/>
    <col min="11" max="21" width="9.140625" style="22" customWidth="1"/>
    <col min="22" max="22" width="37.140625" style="22" customWidth="1"/>
    <col min="23" max="23" width="60.28125" style="22" customWidth="1"/>
    <col min="24" max="16384" width="9.140625" style="22" customWidth="1"/>
  </cols>
  <sheetData>
    <row r="1" ht="13.5" thickBot="1"/>
    <row r="2" spans="1:16" ht="14.25" thickBot="1" thickTop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9"/>
    </row>
    <row r="3" spans="1:16" ht="13.5" thickTop="1">
      <c r="A3" s="30"/>
      <c r="B3" s="20"/>
      <c r="C3" s="21"/>
      <c r="D3" s="21"/>
      <c r="E3" s="21"/>
      <c r="F3" s="29"/>
      <c r="G3" s="23"/>
      <c r="H3" s="23"/>
      <c r="I3" s="23"/>
      <c r="J3" s="23"/>
      <c r="K3" s="23"/>
      <c r="L3" s="23"/>
      <c r="M3" s="23"/>
      <c r="N3" s="23"/>
      <c r="O3" s="23"/>
      <c r="P3" s="31"/>
    </row>
    <row r="4" spans="1:16" ht="18.75" customHeight="1">
      <c r="A4" s="30"/>
      <c r="B4" s="129" t="str">
        <f>Results!D2</f>
        <v>Tacoma-Raver #1&amp;2 500kV &amp; North-Shoreline 115kV Lines, Monroe 500kV PCB 4672 &amp; Bellingham 230/115kV Transformer Bank #1 O/S</v>
      </c>
      <c r="C4" s="130"/>
      <c r="D4" s="130"/>
      <c r="E4" s="130"/>
      <c r="F4" s="131"/>
      <c r="G4" s="23"/>
      <c r="H4" s="23"/>
      <c r="I4" s="23"/>
      <c r="J4" s="23"/>
      <c r="K4" s="23"/>
      <c r="L4" s="23"/>
      <c r="M4" s="23"/>
      <c r="N4" s="23"/>
      <c r="O4" s="23"/>
      <c r="P4" s="31"/>
    </row>
    <row r="5" spans="1:16" ht="18.75" customHeight="1">
      <c r="A5" s="30"/>
      <c r="B5" s="129"/>
      <c r="C5" s="130"/>
      <c r="D5" s="130"/>
      <c r="E5" s="130"/>
      <c r="F5" s="131"/>
      <c r="G5" s="23"/>
      <c r="H5" s="23"/>
      <c r="I5" s="23"/>
      <c r="J5" s="23"/>
      <c r="K5" s="23"/>
      <c r="L5" s="23"/>
      <c r="M5" s="23"/>
      <c r="N5" s="23"/>
      <c r="O5" s="23"/>
      <c r="P5" s="31"/>
    </row>
    <row r="6" spans="1:16" ht="18.75">
      <c r="A6" s="30"/>
      <c r="B6" s="14" t="str">
        <f>Results!$D$4</f>
        <v>Winter 2008</v>
      </c>
      <c r="C6" s="15"/>
      <c r="D6" s="16"/>
      <c r="F6" s="17"/>
      <c r="G6" s="23"/>
      <c r="H6" s="23"/>
      <c r="I6" s="23"/>
      <c r="J6" s="23"/>
      <c r="K6" s="23"/>
      <c r="L6" s="23"/>
      <c r="M6" s="23"/>
      <c r="N6" s="23"/>
      <c r="O6" s="23"/>
      <c r="P6" s="31"/>
    </row>
    <row r="7" spans="1:16" ht="18.75">
      <c r="A7" s="30"/>
      <c r="B7" s="14" t="str">
        <f>Results!$D$5</f>
        <v>South-to-North (SN)</v>
      </c>
      <c r="C7" s="15"/>
      <c r="D7" s="15"/>
      <c r="E7" s="23"/>
      <c r="F7" s="12"/>
      <c r="G7" s="23"/>
      <c r="H7" s="23"/>
      <c r="I7" s="23"/>
      <c r="J7" s="23"/>
      <c r="K7" s="23"/>
      <c r="L7" s="23"/>
      <c r="M7" s="23"/>
      <c r="N7" s="23"/>
      <c r="O7" s="23"/>
      <c r="P7" s="31"/>
    </row>
    <row r="8" spans="1:16" ht="18.75">
      <c r="A8" s="30"/>
      <c r="B8" s="14" t="str">
        <f>Results!$D$6</f>
        <v>Light Loads</v>
      </c>
      <c r="C8" s="15"/>
      <c r="D8" s="24"/>
      <c r="E8" s="13"/>
      <c r="F8" s="18"/>
      <c r="G8" s="23"/>
      <c r="H8" s="23"/>
      <c r="I8" s="23"/>
      <c r="J8" s="23"/>
      <c r="K8" s="23"/>
      <c r="L8" s="23"/>
      <c r="M8" s="23"/>
      <c r="N8" s="23"/>
      <c r="O8" s="23"/>
      <c r="P8" s="31"/>
    </row>
    <row r="9" spans="1:16" ht="18.75">
      <c r="A9" s="30"/>
      <c r="B9" s="14" t="str">
        <f>Results!B7</f>
        <v>Outage:</v>
      </c>
      <c r="C9" s="15"/>
      <c r="D9" s="15">
        <f>Results!D7</f>
        <v>583</v>
      </c>
      <c r="F9" s="31"/>
      <c r="G9" s="23"/>
      <c r="H9" s="23"/>
      <c r="I9" s="23"/>
      <c r="J9" s="23"/>
      <c r="K9" s="23"/>
      <c r="L9" s="23"/>
      <c r="M9" s="23"/>
      <c r="N9" s="23"/>
      <c r="O9" s="23"/>
      <c r="P9" s="31"/>
    </row>
    <row r="10" spans="1:16" ht="18.75">
      <c r="A10" s="30"/>
      <c r="B10" s="14" t="str">
        <f>Results!B49</f>
        <v>Temp:  </v>
      </c>
      <c r="C10" s="15"/>
      <c r="D10" s="24" t="str">
        <f>Results!C49</f>
        <v>45 Fahrenheit</v>
      </c>
      <c r="F10" s="28"/>
      <c r="G10" s="23"/>
      <c r="H10" s="23"/>
      <c r="I10" s="23"/>
      <c r="J10" s="23"/>
      <c r="K10" s="23"/>
      <c r="L10" s="23"/>
      <c r="M10" s="23"/>
      <c r="N10" s="23"/>
      <c r="O10" s="23"/>
      <c r="P10" s="31"/>
    </row>
    <row r="11" spans="1:16" ht="18.75">
      <c r="A11" s="30"/>
      <c r="B11" s="14"/>
      <c r="C11" s="15"/>
      <c r="D11" s="23"/>
      <c r="E11" s="13"/>
      <c r="F11" s="31"/>
      <c r="G11" s="23"/>
      <c r="H11" s="23"/>
      <c r="I11" s="23"/>
      <c r="J11" s="23"/>
      <c r="K11" s="23"/>
      <c r="L11" s="23"/>
      <c r="M11" s="23"/>
      <c r="N11" s="23"/>
      <c r="O11" s="23"/>
      <c r="P11" s="31"/>
    </row>
    <row r="12" spans="1:16" ht="18.75">
      <c r="A12" s="30"/>
      <c r="B12" s="14"/>
      <c r="C12" s="15"/>
      <c r="D12" s="23"/>
      <c r="E12" s="23"/>
      <c r="F12" s="31"/>
      <c r="G12" s="23"/>
      <c r="H12" s="23"/>
      <c r="I12" s="23"/>
      <c r="J12" s="23"/>
      <c r="K12" s="23"/>
      <c r="L12" s="23"/>
      <c r="M12" s="23"/>
      <c r="N12" s="23"/>
      <c r="O12" s="23"/>
      <c r="P12" s="31"/>
    </row>
    <row r="13" spans="1:16" ht="13.5" thickBot="1">
      <c r="A13" s="30"/>
      <c r="B13" s="25"/>
      <c r="C13" s="26"/>
      <c r="D13" s="26"/>
      <c r="E13" s="26"/>
      <c r="F13" s="33"/>
      <c r="G13" s="23"/>
      <c r="H13" s="23"/>
      <c r="I13" s="23"/>
      <c r="J13" s="23"/>
      <c r="K13" s="23"/>
      <c r="L13" s="23"/>
      <c r="M13" s="23"/>
      <c r="N13" s="23"/>
      <c r="O13" s="23"/>
      <c r="P13" s="31"/>
    </row>
    <row r="14" spans="1:16" ht="13.5" thickTop="1">
      <c r="A14" s="30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1"/>
    </row>
    <row r="15" spans="1:16" ht="13.5" customHeight="1">
      <c r="A15" s="30"/>
      <c r="G15" s="23"/>
      <c r="H15" s="23"/>
      <c r="I15" s="23"/>
      <c r="J15" s="23"/>
      <c r="K15" s="23"/>
      <c r="L15" s="23"/>
      <c r="M15" s="23"/>
      <c r="N15" s="23"/>
      <c r="O15" s="23"/>
      <c r="P15" s="31"/>
    </row>
    <row r="16" spans="1:16" ht="13.5" customHeight="1" thickBot="1">
      <c r="A16" s="30"/>
      <c r="G16" s="23"/>
      <c r="H16" s="23"/>
      <c r="I16" s="23"/>
      <c r="J16" s="23"/>
      <c r="K16" s="23"/>
      <c r="L16" s="23"/>
      <c r="M16" s="23"/>
      <c r="N16" s="23"/>
      <c r="O16" s="23"/>
      <c r="P16" s="31"/>
    </row>
    <row r="17" spans="1:16" ht="13.5" customHeight="1" thickBot="1">
      <c r="A17" s="30"/>
      <c r="B17" s="82"/>
      <c r="C17" s="83"/>
      <c r="D17" s="83"/>
      <c r="E17" s="84" t="s">
        <v>40</v>
      </c>
      <c r="F17" s="85">
        <f>AVERAGE(Results!N52:N66)</f>
        <v>2399.9973333333332</v>
      </c>
      <c r="G17" s="23"/>
      <c r="H17" s="23"/>
      <c r="I17" s="23"/>
      <c r="J17" s="23"/>
      <c r="K17" s="23"/>
      <c r="L17" s="23"/>
      <c r="M17" s="23"/>
      <c r="N17" s="23"/>
      <c r="O17" s="23"/>
      <c r="P17" s="31"/>
    </row>
    <row r="18" spans="1:23" ht="13.5" customHeight="1">
      <c r="A18" s="30"/>
      <c r="B18" s="127" t="s">
        <v>46</v>
      </c>
      <c r="C18" s="128"/>
      <c r="D18" s="126" t="s">
        <v>32</v>
      </c>
      <c r="E18" s="10" t="s">
        <v>35</v>
      </c>
      <c r="F18" s="11" t="s">
        <v>19</v>
      </c>
      <c r="G18" s="23"/>
      <c r="H18" s="23"/>
      <c r="I18" s="23"/>
      <c r="J18" s="23"/>
      <c r="K18" s="23"/>
      <c r="L18" s="23"/>
      <c r="M18" s="23"/>
      <c r="N18" s="23"/>
      <c r="O18" s="23"/>
      <c r="P18" s="31"/>
      <c r="R18" s="57" t="s">
        <v>25</v>
      </c>
      <c r="S18" s="58" t="s">
        <v>24</v>
      </c>
      <c r="T18" s="67" t="s">
        <v>23</v>
      </c>
      <c r="U18" s="19" t="s">
        <v>18</v>
      </c>
      <c r="V18" s="10" t="s">
        <v>35</v>
      </c>
      <c r="W18" s="11" t="s">
        <v>19</v>
      </c>
    </row>
    <row r="19" spans="1:23" ht="13.5" customHeight="1">
      <c r="A19" s="30"/>
      <c r="B19" s="125" t="s">
        <v>24</v>
      </c>
      <c r="C19" s="125" t="s">
        <v>47</v>
      </c>
      <c r="D19" s="119" t="s">
        <v>20</v>
      </c>
      <c r="E19" s="119" t="s">
        <v>21</v>
      </c>
      <c r="F19" s="121" t="s">
        <v>22</v>
      </c>
      <c r="G19" s="23"/>
      <c r="H19" s="23"/>
      <c r="I19" s="23"/>
      <c r="J19" s="23"/>
      <c r="K19" s="23"/>
      <c r="L19" s="23"/>
      <c r="M19" s="23"/>
      <c r="N19" s="23"/>
      <c r="O19" s="23"/>
      <c r="P19" s="31"/>
      <c r="R19" s="122"/>
      <c r="S19" s="123"/>
      <c r="T19" s="124"/>
      <c r="U19" s="119"/>
      <c r="V19" s="120"/>
      <c r="W19" s="121"/>
    </row>
    <row r="20" spans="1:23" ht="13.5" customHeight="1" thickBot="1">
      <c r="A20" s="30"/>
      <c r="B20" s="47"/>
      <c r="C20" s="47" t="s">
        <v>48</v>
      </c>
      <c r="E20" s="7"/>
      <c r="F20" s="5"/>
      <c r="G20" s="23"/>
      <c r="H20" s="23"/>
      <c r="I20" s="23"/>
      <c r="J20" s="23"/>
      <c r="K20" s="23"/>
      <c r="L20" s="23"/>
      <c r="M20" s="23"/>
      <c r="N20" s="23"/>
      <c r="O20" s="23"/>
      <c r="P20" s="31"/>
      <c r="R20" s="59" t="s">
        <v>26</v>
      </c>
      <c r="S20" s="60" t="s">
        <v>25</v>
      </c>
      <c r="T20" s="68" t="s">
        <v>25</v>
      </c>
      <c r="U20" s="63" t="s">
        <v>20</v>
      </c>
      <c r="V20" s="61" t="s">
        <v>21</v>
      </c>
      <c r="W20" s="62" t="s">
        <v>22</v>
      </c>
    </row>
    <row r="21" spans="1:23" ht="13.5" customHeight="1" thickTop="1">
      <c r="A21" s="30"/>
      <c r="B21" s="48">
        <v>100</v>
      </c>
      <c r="C21" s="48">
        <v>140</v>
      </c>
      <c r="D21" s="74">
        <f>Results!C52</f>
        <v>3060.65</v>
      </c>
      <c r="E21" s="95" t="str">
        <f>Results!D52</f>
        <v>MOD BFR: 4516 MON-CUS #1 &amp; CHJ-MON</v>
      </c>
      <c r="F21" s="96" t="str">
        <f>Results!E52</f>
        <v>Branch CUSTER W (40323)  TO  MONROE (40749) CKT 2 [500.00 - 500.00 kV]</v>
      </c>
      <c r="G21" s="23" t="s">
        <v>12</v>
      </c>
      <c r="H21" s="23"/>
      <c r="I21" s="23"/>
      <c r="J21" s="23"/>
      <c r="K21" s="23"/>
      <c r="L21" s="23"/>
      <c r="M21" s="23"/>
      <c r="N21" s="23"/>
      <c r="O21" s="23"/>
      <c r="P21" s="31"/>
      <c r="R21" s="51" t="s">
        <v>0</v>
      </c>
      <c r="S21" s="52">
        <v>100</v>
      </c>
      <c r="T21" s="69">
        <v>650</v>
      </c>
      <c r="U21" s="72">
        <f>Results!C54</f>
        <v>2900.43</v>
      </c>
      <c r="V21" s="101" t="str">
        <f>Results!D54</f>
        <v>MOD BFR: EL-MON-SNK &amp; CHJ-MON</v>
      </c>
      <c r="W21" s="103" t="str">
        <f>Results!E54</f>
        <v>Branch MURRAY (40767)  TO  SEDRO NT (42103) CKT 1 [230.00 - 230.00 kV]</v>
      </c>
    </row>
    <row r="22" spans="1:23" ht="13.5" customHeight="1">
      <c r="A22" s="30"/>
      <c r="B22" s="49">
        <v>100</v>
      </c>
      <c r="C22" s="49">
        <v>460</v>
      </c>
      <c r="D22" s="75">
        <f>Results!C53</f>
        <v>3052.51</v>
      </c>
      <c r="E22" s="97" t="str">
        <f>Results!D53</f>
        <v>MOD BFR: EL-MON-SNK &amp; CHJ-MON</v>
      </c>
      <c r="F22" s="98" t="str">
        <f>Results!E53</f>
        <v>Branch MURRAY (40767)  TO  SEDRO NT (42103) CKT 1 [230.00 - 230.00 kV]</v>
      </c>
      <c r="G22" s="23" t="s">
        <v>12</v>
      </c>
      <c r="H22" s="23"/>
      <c r="I22" s="23"/>
      <c r="J22" s="23"/>
      <c r="K22" s="23"/>
      <c r="L22" s="23"/>
      <c r="M22" s="23"/>
      <c r="N22" s="23"/>
      <c r="O22" s="23"/>
      <c r="P22" s="31"/>
      <c r="R22" s="53" t="s">
        <v>1</v>
      </c>
      <c r="S22" s="54">
        <v>260</v>
      </c>
      <c r="T22" s="70">
        <v>650</v>
      </c>
      <c r="U22" s="73">
        <f>Results!C57</f>
        <v>3179.56</v>
      </c>
      <c r="V22" s="102" t="str">
        <f>Results!D57</f>
        <v>MOD BFR: EL-MON-SNK &amp; CHJ-MON</v>
      </c>
      <c r="W22" s="104" t="str">
        <f>Results!E57</f>
        <v>Branch MURRAY (40767)  TO  SEDRO NT (42103) CKT 1 [230.00 - 230.00 kV]</v>
      </c>
    </row>
    <row r="23" spans="1:23" ht="13.5" customHeight="1">
      <c r="A23" s="30"/>
      <c r="B23" s="118">
        <v>100</v>
      </c>
      <c r="C23" s="49">
        <v>775</v>
      </c>
      <c r="D23" s="75">
        <f>Results!C54</f>
        <v>2900.43</v>
      </c>
      <c r="E23" s="97" t="str">
        <f>Results!D54</f>
        <v>MOD BFR: EL-MON-SNK &amp; CHJ-MON</v>
      </c>
      <c r="F23" s="98" t="str">
        <f>Results!E54</f>
        <v>Branch MURRAY (40767)  TO  SEDRO NT (42103) CKT 1 [230.00 - 230.00 kV]</v>
      </c>
      <c r="G23" s="23" t="s">
        <v>12</v>
      </c>
      <c r="H23" s="23"/>
      <c r="I23" s="23"/>
      <c r="J23" s="23"/>
      <c r="K23" s="23"/>
      <c r="L23" s="23"/>
      <c r="M23" s="23"/>
      <c r="N23" s="23"/>
      <c r="O23" s="23"/>
      <c r="P23" s="31"/>
      <c r="R23" s="53" t="s">
        <v>2</v>
      </c>
      <c r="S23" s="54">
        <v>525</v>
      </c>
      <c r="T23" s="70">
        <v>650</v>
      </c>
      <c r="U23" s="73">
        <f>Results!C60</f>
        <v>3423.89</v>
      </c>
      <c r="V23" s="102" t="str">
        <f>Results!D60</f>
        <v>BFR: 4268 Mon-Cust #1 500kV &amp; Cust 500/230kV Bk#1</v>
      </c>
      <c r="W23" s="104" t="str">
        <f>Results!E60</f>
        <v>Branch CUSTER W (40323)  TO  MONROE (40749) CKT 2 [500.00 - 500.00 kV]</v>
      </c>
    </row>
    <row r="24" spans="1:23" ht="13.5" customHeight="1">
      <c r="A24" s="30"/>
      <c r="B24" s="118">
        <v>260</v>
      </c>
      <c r="C24" s="49">
        <v>140</v>
      </c>
      <c r="D24" s="75">
        <f>Results!C55</f>
        <v>3149.97</v>
      </c>
      <c r="E24" s="97" t="str">
        <f>Results!D55</f>
        <v>BFR: 4519 Cust-Mon #1 500kV &amp; Mon Caps</v>
      </c>
      <c r="F24" s="98" t="str">
        <f>Results!E55</f>
        <v>Branch CUSTER W (40323)  TO  MONROE (40749) CKT 2 [500.00 - 500.00 kV]</v>
      </c>
      <c r="G24" s="23" t="s">
        <v>12</v>
      </c>
      <c r="H24" s="23"/>
      <c r="I24" s="23"/>
      <c r="J24" s="23"/>
      <c r="K24" s="23"/>
      <c r="L24" s="23"/>
      <c r="M24" s="23"/>
      <c r="N24" s="23"/>
      <c r="O24" s="23"/>
      <c r="P24" s="31"/>
      <c r="R24" s="53" t="s">
        <v>11</v>
      </c>
      <c r="S24" s="54">
        <v>1000</v>
      </c>
      <c r="T24" s="70">
        <v>650</v>
      </c>
      <c r="U24" s="73">
        <f>Results!C63</f>
        <v>1449.36</v>
      </c>
      <c r="V24" s="102" t="str">
        <f>Results!D63</f>
        <v>N-2: Murr - Cust #1 &amp; Belling - Cust #1 230kV</v>
      </c>
      <c r="W24" s="104" t="str">
        <f>Results!E63</f>
        <v>Branch CUSTER W (40321)  TO  PORTALWY (42001) CKT 1 [230.00 - 115.00 kV]</v>
      </c>
    </row>
    <row r="25" spans="1:23" ht="13.5" customHeight="1">
      <c r="A25" s="30"/>
      <c r="B25" s="118">
        <v>260</v>
      </c>
      <c r="C25" s="49">
        <v>460</v>
      </c>
      <c r="D25" s="75">
        <f>Results!C56</f>
        <v>3194.45</v>
      </c>
      <c r="E25" s="97" t="str">
        <f>Results!D56</f>
        <v>BFR: 4268 Mon-Cust #1 500kV &amp; Cust 500/230kV Bk#1</v>
      </c>
      <c r="F25" s="98" t="str">
        <f>Results!E56</f>
        <v>Branch CUSTER W (40323)  TO  MONROE (40749) CKT 2 [500.00 - 500.00 kV]</v>
      </c>
      <c r="G25" s="23" t="s">
        <v>12</v>
      </c>
      <c r="H25" s="23"/>
      <c r="I25" s="23"/>
      <c r="J25" s="23"/>
      <c r="K25" s="23"/>
      <c r="L25" s="23"/>
      <c r="M25" s="23"/>
      <c r="N25" s="23"/>
      <c r="O25" s="23"/>
      <c r="P25" s="31"/>
      <c r="R25" s="53" t="s">
        <v>15</v>
      </c>
      <c r="S25" s="54">
        <v>1400</v>
      </c>
      <c r="T25" s="70">
        <v>650</v>
      </c>
      <c r="U25" s="73">
        <f>Results!C66</f>
        <v>-964.63</v>
      </c>
      <c r="V25" s="102" t="str">
        <f>Results!D66</f>
        <v>BFR: Bellingham 230kV Bus</v>
      </c>
      <c r="W25" s="104" t="str">
        <f>Results!E66</f>
        <v>Branch CUSTER W (40321)  TO  PORTALWY (42001) CKT 1 [230.00 - 115.00 kV]</v>
      </c>
    </row>
    <row r="26" spans="1:23" ht="13.5" customHeight="1">
      <c r="A26" s="30"/>
      <c r="B26" s="118">
        <v>260</v>
      </c>
      <c r="C26" s="49">
        <v>775</v>
      </c>
      <c r="D26" s="75">
        <f>Results!C57</f>
        <v>3179.56</v>
      </c>
      <c r="E26" s="97" t="str">
        <f>Results!D57</f>
        <v>MOD BFR: EL-MON-SNK &amp; CHJ-MON</v>
      </c>
      <c r="F26" s="98" t="str">
        <f>Results!E57</f>
        <v>Branch MURRAY (40767)  TO  SEDRO NT (42103) CKT 1 [230.00 - 230.00 kV]</v>
      </c>
      <c r="G26" s="23" t="s">
        <v>12</v>
      </c>
      <c r="H26" s="23"/>
      <c r="I26" s="23"/>
      <c r="J26" s="23"/>
      <c r="K26" s="23"/>
      <c r="L26" s="23"/>
      <c r="M26" s="23"/>
      <c r="N26" s="23"/>
      <c r="O26" s="23"/>
      <c r="P26" s="31"/>
      <c r="R26" s="53" t="s">
        <v>3</v>
      </c>
      <c r="S26" s="54">
        <v>100</v>
      </c>
      <c r="T26" s="70">
        <v>380</v>
      </c>
      <c r="U26" s="73">
        <f>Results!C53</f>
        <v>3052.51</v>
      </c>
      <c r="V26" s="102" t="str">
        <f>Results!D53</f>
        <v>MOD BFR: EL-MON-SNK &amp; CHJ-MON</v>
      </c>
      <c r="W26" s="104" t="str">
        <f>Results!E53</f>
        <v>Branch MURRAY (40767)  TO  SEDRO NT (42103) CKT 1 [230.00 - 230.00 kV]</v>
      </c>
    </row>
    <row r="27" spans="1:23" ht="13.5" customHeight="1">
      <c r="A27" s="30"/>
      <c r="B27" s="118">
        <v>525</v>
      </c>
      <c r="C27" s="49">
        <v>140</v>
      </c>
      <c r="D27" s="75">
        <f>Results!C58</f>
        <v>3366.67</v>
      </c>
      <c r="E27" s="97" t="str">
        <f>Results!D58</f>
        <v>BFR: 4519 Cust-Mon #1 500kV &amp; Mon Caps</v>
      </c>
      <c r="F27" s="98" t="str">
        <f>Results!E58</f>
        <v>Branch CUSTER W (40323)  TO  MONROE (40749) CKT 2 [500.00 - 500.00 kV]</v>
      </c>
      <c r="G27" s="23" t="s">
        <v>12</v>
      </c>
      <c r="H27" s="23"/>
      <c r="I27" s="23"/>
      <c r="J27" s="23"/>
      <c r="K27" s="23"/>
      <c r="L27" s="23"/>
      <c r="M27" s="23"/>
      <c r="N27" s="23"/>
      <c r="O27" s="23"/>
      <c r="P27" s="31"/>
      <c r="R27" s="53" t="s">
        <v>4</v>
      </c>
      <c r="S27" s="54">
        <v>260</v>
      </c>
      <c r="T27" s="70">
        <v>380</v>
      </c>
      <c r="U27" s="73">
        <f>Results!C56</f>
        <v>3194.45</v>
      </c>
      <c r="V27" s="102" t="str">
        <f>Results!D56</f>
        <v>BFR: 4268 Mon-Cust #1 500kV &amp; Cust 500/230kV Bk#1</v>
      </c>
      <c r="W27" s="104" t="str">
        <f>Results!E56</f>
        <v>Branch CUSTER W (40323)  TO  MONROE (40749) CKT 2 [500.00 - 500.00 kV]</v>
      </c>
    </row>
    <row r="28" spans="1:23" ht="13.5" customHeight="1">
      <c r="A28" s="30"/>
      <c r="B28" s="118">
        <v>525</v>
      </c>
      <c r="C28" s="49">
        <v>460</v>
      </c>
      <c r="D28" s="75">
        <f>Results!C59</f>
        <v>3394.74</v>
      </c>
      <c r="E28" s="97" t="str">
        <f>Results!D59</f>
        <v>BFR: 4519 Cust-Mon #1 500kV &amp; Mon Caps</v>
      </c>
      <c r="F28" s="98" t="str">
        <f>Results!E59</f>
        <v>Branch CUSTER W (40323)  TO  MONROE (40749) CKT 2 [500.00 - 500.00 kV]</v>
      </c>
      <c r="G28" s="23" t="s">
        <v>12</v>
      </c>
      <c r="H28" s="23"/>
      <c r="I28" s="23"/>
      <c r="J28" s="23"/>
      <c r="K28" s="23"/>
      <c r="L28" s="23"/>
      <c r="M28" s="23"/>
      <c r="N28" s="23"/>
      <c r="O28" s="23"/>
      <c r="P28" s="31"/>
      <c r="R28" s="53" t="s">
        <v>5</v>
      </c>
      <c r="S28" s="54">
        <v>525</v>
      </c>
      <c r="T28" s="70">
        <v>380</v>
      </c>
      <c r="U28" s="73">
        <f>Results!C59</f>
        <v>3394.74</v>
      </c>
      <c r="V28" s="102" t="str">
        <f>Results!D59</f>
        <v>BFR: 4519 Cust-Mon #1 500kV &amp; Mon Caps</v>
      </c>
      <c r="W28" s="104" t="str">
        <f>Results!E59</f>
        <v>Branch CUSTER W (40323)  TO  MONROE (40749) CKT 2 [500.00 - 500.00 kV]</v>
      </c>
    </row>
    <row r="29" spans="1:23" ht="13.5" customHeight="1">
      <c r="A29" s="30"/>
      <c r="B29" s="118">
        <v>525</v>
      </c>
      <c r="C29" s="49">
        <v>775</v>
      </c>
      <c r="D29" s="75">
        <f>Results!C60</f>
        <v>3423.89</v>
      </c>
      <c r="E29" s="97" t="str">
        <f>Results!D60</f>
        <v>BFR: 4268 Mon-Cust #1 500kV &amp; Cust 500/230kV Bk#1</v>
      </c>
      <c r="F29" s="98" t="str">
        <f>Results!E60</f>
        <v>Branch CUSTER W (40323)  TO  MONROE (40749) CKT 2 [500.00 - 500.00 kV]</v>
      </c>
      <c r="G29" s="23" t="s">
        <v>12</v>
      </c>
      <c r="H29" s="23"/>
      <c r="I29" s="23"/>
      <c r="J29" s="23"/>
      <c r="K29" s="23"/>
      <c r="L29" s="23"/>
      <c r="M29" s="23"/>
      <c r="N29" s="23"/>
      <c r="O29" s="23"/>
      <c r="P29" s="31"/>
      <c r="R29" s="53" t="s">
        <v>10</v>
      </c>
      <c r="S29" s="54">
        <v>1000</v>
      </c>
      <c r="T29" s="70">
        <v>380</v>
      </c>
      <c r="U29" s="73">
        <f>Results!C62</f>
        <v>1540.96</v>
      </c>
      <c r="V29" s="102" t="str">
        <f>Results!D62</f>
        <v>N-2: Murr - Cust #1 &amp; Belling - Cust #1 230kV</v>
      </c>
      <c r="W29" s="104" t="str">
        <f>Results!E62</f>
        <v>Branch CUSTER W (40321)  TO  PORTALWY (42001) CKT 1 [230.00 - 115.00 kV]</v>
      </c>
    </row>
    <row r="30" spans="1:23" ht="13.5" customHeight="1">
      <c r="A30" s="30"/>
      <c r="B30" s="118">
        <v>1000</v>
      </c>
      <c r="C30" s="49">
        <v>140</v>
      </c>
      <c r="D30" s="75">
        <f>Results!C61</f>
        <v>1657.21</v>
      </c>
      <c r="E30" s="97" t="str">
        <f>Results!D61</f>
        <v>N-2: Murr - Cust #1 &amp; Belling - Cust #1 230kV</v>
      </c>
      <c r="F30" s="98" t="str">
        <f>Results!E61</f>
        <v>Branch CUSTER W (40321)  TO  PORTALWY (42001) CKT 1 [230.00 - 115.00 kV]</v>
      </c>
      <c r="G30" s="23" t="s">
        <v>12</v>
      </c>
      <c r="H30" s="23"/>
      <c r="I30" s="23"/>
      <c r="J30" s="23"/>
      <c r="K30" s="23"/>
      <c r="L30" s="23"/>
      <c r="M30" s="23"/>
      <c r="N30" s="23"/>
      <c r="O30" s="23"/>
      <c r="P30" s="31"/>
      <c r="R30" s="53" t="s">
        <v>14</v>
      </c>
      <c r="S30" s="54">
        <v>1400</v>
      </c>
      <c r="T30" s="70">
        <v>380</v>
      </c>
      <c r="U30" s="73">
        <f>Results!C65</f>
        <v>-869.8</v>
      </c>
      <c r="V30" s="102" t="str">
        <f>Results!D65</f>
        <v>BFR: Bellingham 230kV Bus</v>
      </c>
      <c r="W30" s="104" t="str">
        <f>Results!E65</f>
        <v>Branch CUSTER W (40321)  TO  PORTALWY (42001) CKT 1 [230.00 - 115.00 kV]</v>
      </c>
    </row>
    <row r="31" spans="1:23" ht="13.5" customHeight="1">
      <c r="A31" s="30"/>
      <c r="B31" s="118">
        <v>1000</v>
      </c>
      <c r="C31" s="49">
        <v>460</v>
      </c>
      <c r="D31" s="75">
        <f>Results!C62</f>
        <v>1540.96</v>
      </c>
      <c r="E31" s="97" t="str">
        <f>Results!D62</f>
        <v>N-2: Murr - Cust #1 &amp; Belling - Cust #1 230kV</v>
      </c>
      <c r="F31" s="98" t="str">
        <f>Results!E62</f>
        <v>Branch CUSTER W (40321)  TO  PORTALWY (42001) CKT 1 [230.00 - 115.00 kV]</v>
      </c>
      <c r="G31" s="23" t="s">
        <v>12</v>
      </c>
      <c r="H31" s="23"/>
      <c r="I31" s="23"/>
      <c r="J31" s="23"/>
      <c r="K31" s="23"/>
      <c r="L31" s="23"/>
      <c r="M31" s="23"/>
      <c r="N31" s="23"/>
      <c r="O31" s="23"/>
      <c r="P31" s="31"/>
      <c r="R31" s="53" t="s">
        <v>6</v>
      </c>
      <c r="S31" s="54">
        <v>100</v>
      </c>
      <c r="T31" s="70">
        <v>100</v>
      </c>
      <c r="U31" s="73">
        <f>Results!C52</f>
        <v>3060.65</v>
      </c>
      <c r="V31" s="102" t="str">
        <f>Results!D52</f>
        <v>MOD BFR: 4516 MON-CUS #1 &amp; CHJ-MON</v>
      </c>
      <c r="W31" s="104" t="str">
        <f>Results!E52</f>
        <v>Branch CUSTER W (40323)  TO  MONROE (40749) CKT 2 [500.00 - 500.00 kV]</v>
      </c>
    </row>
    <row r="32" spans="1:23" ht="13.5" customHeight="1">
      <c r="A32" s="30"/>
      <c r="B32" s="118">
        <v>1000</v>
      </c>
      <c r="C32" s="49">
        <v>775</v>
      </c>
      <c r="D32" s="75">
        <f>Results!C63</f>
        <v>1449.36</v>
      </c>
      <c r="E32" s="97" t="str">
        <f>Results!D63</f>
        <v>N-2: Murr - Cust #1 &amp; Belling - Cust #1 230kV</v>
      </c>
      <c r="F32" s="98" t="str">
        <f>Results!E63</f>
        <v>Branch CUSTER W (40321)  TO  PORTALWY (42001) CKT 1 [230.00 - 115.00 kV]</v>
      </c>
      <c r="G32" s="23" t="s">
        <v>12</v>
      </c>
      <c r="H32" s="23"/>
      <c r="I32" s="23"/>
      <c r="J32" s="23"/>
      <c r="K32" s="23"/>
      <c r="L32" s="23"/>
      <c r="M32" s="23"/>
      <c r="N32" s="23"/>
      <c r="O32" s="23"/>
      <c r="P32" s="31"/>
      <c r="R32" s="53" t="s">
        <v>7</v>
      </c>
      <c r="S32" s="54">
        <v>260</v>
      </c>
      <c r="T32" s="70">
        <v>100</v>
      </c>
      <c r="U32" s="73">
        <f>Results!C55</f>
        <v>3149.97</v>
      </c>
      <c r="V32" s="102" t="str">
        <f>Results!D55</f>
        <v>BFR: 4519 Cust-Mon #1 500kV &amp; Mon Caps</v>
      </c>
      <c r="W32" s="104" t="str">
        <f>Results!E55</f>
        <v>Branch CUSTER W (40323)  TO  MONROE (40749) CKT 2 [500.00 - 500.00 kV]</v>
      </c>
    </row>
    <row r="33" spans="1:23" ht="12.75">
      <c r="A33" s="30"/>
      <c r="B33" s="49">
        <v>1400</v>
      </c>
      <c r="C33" s="49">
        <v>140</v>
      </c>
      <c r="D33" s="75">
        <f>Results!C64</f>
        <v>-572.28</v>
      </c>
      <c r="E33" s="97" t="str">
        <f>Results!D64</f>
        <v>BFR: Bellingham 230kV Bus</v>
      </c>
      <c r="F33" s="98" t="str">
        <f>Results!E64</f>
        <v>Branch CUSTER W (40321)  TO  PORTALWY (42001) CKT 1 [230.00 - 115.00 kV]</v>
      </c>
      <c r="G33" s="23" t="s">
        <v>12</v>
      </c>
      <c r="H33" s="23"/>
      <c r="I33" s="23"/>
      <c r="J33" s="23"/>
      <c r="K33" s="23"/>
      <c r="L33" s="23"/>
      <c r="M33" s="23"/>
      <c r="N33" s="23"/>
      <c r="O33" s="23"/>
      <c r="P33" s="31"/>
      <c r="R33" s="53" t="s">
        <v>8</v>
      </c>
      <c r="S33" s="54">
        <v>525</v>
      </c>
      <c r="T33" s="70">
        <v>100</v>
      </c>
      <c r="U33" s="73">
        <f>Results!C58</f>
        <v>3366.67</v>
      </c>
      <c r="V33" s="102" t="str">
        <f>Results!D58</f>
        <v>BFR: 4519 Cust-Mon #1 500kV &amp; Mon Caps</v>
      </c>
      <c r="W33" s="104" t="str">
        <f>Results!E58</f>
        <v>Branch CUSTER W (40323)  TO  MONROE (40749) CKT 2 [500.00 - 500.00 kV]</v>
      </c>
    </row>
    <row r="34" spans="1:23" ht="12.75">
      <c r="A34" s="30"/>
      <c r="B34" s="49">
        <v>1400</v>
      </c>
      <c r="C34" s="49">
        <v>460</v>
      </c>
      <c r="D34" s="75">
        <f>Results!C65</f>
        <v>-869.8</v>
      </c>
      <c r="E34" s="97" t="str">
        <f>Results!D65</f>
        <v>BFR: Bellingham 230kV Bus</v>
      </c>
      <c r="F34" s="98" t="str">
        <f>Results!E65</f>
        <v>Branch CUSTER W (40321)  TO  PORTALWY (42001) CKT 1 [230.00 - 115.00 kV]</v>
      </c>
      <c r="G34" s="23" t="s">
        <v>12</v>
      </c>
      <c r="H34" s="23"/>
      <c r="I34" s="23"/>
      <c r="J34" s="23"/>
      <c r="K34" s="23"/>
      <c r="L34" s="23"/>
      <c r="M34" s="23"/>
      <c r="N34" s="23"/>
      <c r="O34" s="23"/>
      <c r="P34" s="31"/>
      <c r="R34" s="53" t="s">
        <v>9</v>
      </c>
      <c r="S34" s="54">
        <v>1000</v>
      </c>
      <c r="T34" s="70">
        <v>100</v>
      </c>
      <c r="U34" s="73">
        <f>Results!C61</f>
        <v>1657.21</v>
      </c>
      <c r="V34" s="102" t="str">
        <f>Results!D61</f>
        <v>N-2: Murr - Cust #1 &amp; Belling - Cust #1 230kV</v>
      </c>
      <c r="W34" s="104" t="str">
        <f>Results!E61</f>
        <v>Branch CUSTER W (40321)  TO  PORTALWY (42001) CKT 1 [230.00 - 115.00 kV]</v>
      </c>
    </row>
    <row r="35" spans="1:23" ht="13.5" thickBot="1">
      <c r="A35" s="30"/>
      <c r="B35" s="50">
        <v>1400</v>
      </c>
      <c r="C35" s="50">
        <v>775</v>
      </c>
      <c r="D35" s="76">
        <f>Results!C66</f>
        <v>-964.63</v>
      </c>
      <c r="E35" s="99" t="str">
        <f>Results!D66</f>
        <v>BFR: Bellingham 230kV Bus</v>
      </c>
      <c r="F35" s="100" t="str">
        <f>Results!E66</f>
        <v>Branch CUSTER W (40321)  TO  PORTALWY (42001) CKT 1 [230.00 - 115.00 kV]</v>
      </c>
      <c r="G35" s="23" t="s">
        <v>12</v>
      </c>
      <c r="H35" s="23"/>
      <c r="I35" s="23"/>
      <c r="J35" s="23"/>
      <c r="K35" s="23"/>
      <c r="L35" s="23"/>
      <c r="M35" s="23"/>
      <c r="N35" s="23"/>
      <c r="O35" s="23"/>
      <c r="P35" s="31"/>
      <c r="R35" s="55" t="s">
        <v>13</v>
      </c>
      <c r="S35" s="56">
        <v>1400</v>
      </c>
      <c r="T35" s="71">
        <v>100</v>
      </c>
      <c r="U35" s="105">
        <f>Results!C64</f>
        <v>-572.28</v>
      </c>
      <c r="V35" s="106" t="str">
        <f>Results!D64</f>
        <v>BFR: Bellingham 230kV Bus</v>
      </c>
      <c r="W35" s="107" t="str">
        <f>Results!E64</f>
        <v>Branch CUSTER W (40321)  TO  PORTALWY (42001) CKT 1 [230.00 - 115.00 kV]</v>
      </c>
    </row>
    <row r="36" spans="1:16" ht="13.5" thickBo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3"/>
    </row>
    <row r="37" ht="13.5" thickTop="1"/>
    <row r="38" spans="8:9" ht="12.75">
      <c r="H38" s="22">
        <v>2000</v>
      </c>
      <c r="I38" s="22">
        <v>0</v>
      </c>
    </row>
    <row r="39" spans="8:9" ht="12.75">
      <c r="H39" s="22">
        <v>2000</v>
      </c>
      <c r="I39" s="22">
        <v>1450</v>
      </c>
    </row>
    <row r="40" ht="12.75">
      <c r="G40" s="22" t="s">
        <v>12</v>
      </c>
    </row>
    <row r="41" ht="12.75">
      <c r="G41" s="22" t="s">
        <v>12</v>
      </c>
    </row>
    <row r="42" ht="12.75">
      <c r="G42" s="22" t="s">
        <v>12</v>
      </c>
    </row>
    <row r="43" ht="12.75">
      <c r="G43" s="22" t="s">
        <v>12</v>
      </c>
    </row>
    <row r="44" ht="12.75">
      <c r="G44" s="22" t="s">
        <v>12</v>
      </c>
    </row>
    <row r="45" ht="12.75">
      <c r="G45" s="22" t="s">
        <v>12</v>
      </c>
    </row>
    <row r="46" ht="12.75">
      <c r="G46" s="22" t="s">
        <v>12</v>
      </c>
    </row>
    <row r="47" ht="12.75">
      <c r="G47" s="22" t="s">
        <v>12</v>
      </c>
    </row>
    <row r="48" ht="12.75">
      <c r="G48" s="22" t="s">
        <v>12</v>
      </c>
    </row>
    <row r="49" ht="12.75">
      <c r="G49" s="22" t="s">
        <v>12</v>
      </c>
    </row>
    <row r="50" ht="12.75">
      <c r="G50" s="22" t="s">
        <v>12</v>
      </c>
    </row>
    <row r="51" ht="12.75">
      <c r="G51" s="22" t="s">
        <v>12</v>
      </c>
    </row>
    <row r="52" ht="12.75">
      <c r="G52" s="22" t="s">
        <v>12</v>
      </c>
    </row>
    <row r="53" ht="12.75">
      <c r="G53" s="22" t="s">
        <v>12</v>
      </c>
    </row>
    <row r="54" ht="12.75">
      <c r="G54" s="22" t="s">
        <v>12</v>
      </c>
    </row>
  </sheetData>
  <mergeCells count="2">
    <mergeCell ref="B18:C18"/>
    <mergeCell ref="B4:F5"/>
  </mergeCells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I40" sqref="I40"/>
    </sheetView>
  </sheetViews>
  <sheetFormatPr defaultColWidth="9.140625" defaultRowHeight="12.75"/>
  <cols>
    <col min="1" max="1" width="2.140625" style="22" customWidth="1"/>
    <col min="2" max="2" width="6.140625" style="22" customWidth="1"/>
    <col min="3" max="3" width="7.8515625" style="22" customWidth="1"/>
    <col min="4" max="4" width="5.7109375" style="22" customWidth="1"/>
    <col min="5" max="5" width="34.00390625" style="22" customWidth="1"/>
    <col min="6" max="6" width="42.7109375" style="22" customWidth="1"/>
    <col min="7" max="7" width="27.57421875" style="22" customWidth="1"/>
    <col min="8" max="9" width="9.140625" style="22" customWidth="1"/>
    <col min="10" max="10" width="8.421875" style="22" customWidth="1"/>
    <col min="11" max="21" width="9.140625" style="22" customWidth="1"/>
    <col min="22" max="22" width="37.140625" style="22" customWidth="1"/>
    <col min="23" max="23" width="60.28125" style="22" customWidth="1"/>
    <col min="24" max="16384" width="9.140625" style="22" customWidth="1"/>
  </cols>
  <sheetData>
    <row r="1" ht="13.5" thickBot="1"/>
    <row r="2" spans="1:16" ht="14.25" thickBot="1" thickTop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9"/>
    </row>
    <row r="3" spans="1:16" ht="13.5" thickTop="1">
      <c r="A3" s="30"/>
      <c r="B3" s="20"/>
      <c r="C3" s="21"/>
      <c r="D3" s="21"/>
      <c r="E3" s="21"/>
      <c r="F3" s="29"/>
      <c r="G3" s="23"/>
      <c r="H3" s="23"/>
      <c r="I3" s="23"/>
      <c r="J3" s="23"/>
      <c r="K3" s="23"/>
      <c r="L3" s="23"/>
      <c r="M3" s="23"/>
      <c r="N3" s="23"/>
      <c r="O3" s="23"/>
      <c r="P3" s="31"/>
    </row>
    <row r="4" spans="1:16" ht="18.75" customHeight="1">
      <c r="A4" s="30"/>
      <c r="B4" s="129" t="str">
        <f>Results!D2</f>
        <v>Tacoma-Raver #1&amp;2 500kV &amp; North-Shoreline 115kV Lines, Monroe 500kV PCB 4672 &amp; Bellingham 230/115kV Transformer Bank #1 O/S</v>
      </c>
      <c r="C4" s="130"/>
      <c r="D4" s="130"/>
      <c r="E4" s="130"/>
      <c r="F4" s="131"/>
      <c r="G4" s="23"/>
      <c r="H4" s="23"/>
      <c r="I4" s="23"/>
      <c r="J4" s="23"/>
      <c r="K4" s="23"/>
      <c r="L4" s="23"/>
      <c r="M4" s="23"/>
      <c r="N4" s="23"/>
      <c r="O4" s="23"/>
      <c r="P4" s="31"/>
    </row>
    <row r="5" spans="1:16" ht="18.75" customHeight="1">
      <c r="A5" s="30"/>
      <c r="B5" s="129"/>
      <c r="C5" s="130"/>
      <c r="D5" s="130"/>
      <c r="E5" s="130"/>
      <c r="F5" s="131"/>
      <c r="G5" s="23"/>
      <c r="H5" s="23"/>
      <c r="I5" s="23"/>
      <c r="J5" s="23"/>
      <c r="K5" s="23"/>
      <c r="L5" s="23"/>
      <c r="M5" s="23"/>
      <c r="N5" s="23"/>
      <c r="O5" s="23"/>
      <c r="P5" s="31"/>
    </row>
    <row r="6" spans="1:16" ht="18.75">
      <c r="A6" s="30"/>
      <c r="B6" s="14" t="str">
        <f>Results!$D$4</f>
        <v>Winter 2008</v>
      </c>
      <c r="C6" s="15"/>
      <c r="D6" s="16"/>
      <c r="F6" s="17"/>
      <c r="G6" s="23"/>
      <c r="H6" s="23"/>
      <c r="I6" s="23"/>
      <c r="J6" s="23"/>
      <c r="K6" s="23"/>
      <c r="L6" s="23"/>
      <c r="M6" s="23"/>
      <c r="N6" s="23"/>
      <c r="O6" s="23"/>
      <c r="P6" s="31"/>
    </row>
    <row r="7" spans="1:16" ht="18.75">
      <c r="A7" s="30"/>
      <c r="B7" s="14" t="str">
        <f>Results!$D$5</f>
        <v>South-to-North (SN)</v>
      </c>
      <c r="C7" s="15"/>
      <c r="D7" s="15"/>
      <c r="E7" s="23"/>
      <c r="F7" s="12"/>
      <c r="G7" s="23"/>
      <c r="H7" s="23"/>
      <c r="I7" s="23"/>
      <c r="J7" s="23"/>
      <c r="K7" s="23"/>
      <c r="L7" s="23"/>
      <c r="M7" s="23"/>
      <c r="N7" s="23"/>
      <c r="O7" s="23"/>
      <c r="P7" s="31"/>
    </row>
    <row r="8" spans="1:16" ht="18.75">
      <c r="A8" s="30"/>
      <c r="B8" s="14" t="str">
        <f>Results!$D$6</f>
        <v>Light Loads</v>
      </c>
      <c r="C8" s="15"/>
      <c r="D8" s="24"/>
      <c r="E8" s="13"/>
      <c r="F8" s="18"/>
      <c r="G8" s="23"/>
      <c r="H8" s="23"/>
      <c r="I8" s="23"/>
      <c r="J8" s="23"/>
      <c r="K8" s="23"/>
      <c r="L8" s="23"/>
      <c r="M8" s="23"/>
      <c r="N8" s="23"/>
      <c r="O8" s="23"/>
      <c r="P8" s="31"/>
    </row>
    <row r="9" spans="1:16" ht="18.75">
      <c r="A9" s="30"/>
      <c r="B9" s="14" t="str">
        <f>Results!B7</f>
        <v>Outage:</v>
      </c>
      <c r="C9" s="15"/>
      <c r="D9" s="15">
        <f>Results!D7</f>
        <v>583</v>
      </c>
      <c r="F9" s="31"/>
      <c r="G9" s="23"/>
      <c r="H9" s="23"/>
      <c r="I9" s="23"/>
      <c r="J9" s="23"/>
      <c r="K9" s="23"/>
      <c r="L9" s="23"/>
      <c r="M9" s="23"/>
      <c r="N9" s="23"/>
      <c r="O9" s="23"/>
      <c r="P9" s="31"/>
    </row>
    <row r="10" spans="1:16" ht="18.75">
      <c r="A10" s="30"/>
      <c r="B10" s="14" t="str">
        <f>Results!B67</f>
        <v>Temp:  </v>
      </c>
      <c r="C10" s="15"/>
      <c r="D10" s="24" t="str">
        <f>Results!C67</f>
        <v>60 Fahrenheit</v>
      </c>
      <c r="F10" s="31"/>
      <c r="G10" s="23"/>
      <c r="H10" s="23"/>
      <c r="I10" s="23"/>
      <c r="J10" s="23"/>
      <c r="K10" s="23"/>
      <c r="L10" s="23"/>
      <c r="M10" s="23"/>
      <c r="N10" s="23"/>
      <c r="O10" s="23"/>
      <c r="P10" s="31"/>
    </row>
    <row r="11" spans="1:16" ht="18.75">
      <c r="A11" s="30"/>
      <c r="B11" s="14"/>
      <c r="C11" s="15"/>
      <c r="D11" s="23"/>
      <c r="E11" s="13"/>
      <c r="F11" s="31"/>
      <c r="G11" s="23"/>
      <c r="H11" s="23"/>
      <c r="I11" s="23"/>
      <c r="J11" s="23"/>
      <c r="K11" s="23"/>
      <c r="L11" s="23"/>
      <c r="M11" s="23"/>
      <c r="N11" s="23"/>
      <c r="O11" s="23"/>
      <c r="P11" s="31"/>
    </row>
    <row r="12" spans="1:16" ht="18.75">
      <c r="A12" s="30"/>
      <c r="B12" s="14"/>
      <c r="C12" s="15"/>
      <c r="D12" s="23"/>
      <c r="E12" s="23"/>
      <c r="F12" s="31"/>
      <c r="G12" s="23"/>
      <c r="H12" s="23"/>
      <c r="I12" s="23"/>
      <c r="J12" s="23"/>
      <c r="K12" s="23"/>
      <c r="L12" s="23"/>
      <c r="M12" s="23"/>
      <c r="N12" s="23"/>
      <c r="O12" s="23"/>
      <c r="P12" s="31"/>
    </row>
    <row r="13" spans="1:16" ht="13.5" thickBot="1">
      <c r="A13" s="30"/>
      <c r="B13" s="25"/>
      <c r="C13" s="26"/>
      <c r="D13" s="26"/>
      <c r="E13" s="26"/>
      <c r="F13" s="33"/>
      <c r="G13" s="23"/>
      <c r="H13" s="23"/>
      <c r="I13" s="23"/>
      <c r="J13" s="23"/>
      <c r="K13" s="23"/>
      <c r="L13" s="23"/>
      <c r="M13" s="23"/>
      <c r="N13" s="23"/>
      <c r="O13" s="23"/>
      <c r="P13" s="31"/>
    </row>
    <row r="14" spans="1:16" ht="13.5" thickTop="1">
      <c r="A14" s="30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1"/>
    </row>
    <row r="15" spans="1:16" ht="13.5" customHeight="1">
      <c r="A15" s="30"/>
      <c r="G15" s="23"/>
      <c r="H15" s="23"/>
      <c r="I15" s="23"/>
      <c r="J15" s="23"/>
      <c r="K15" s="23"/>
      <c r="L15" s="23"/>
      <c r="M15" s="23"/>
      <c r="N15" s="23"/>
      <c r="O15" s="23"/>
      <c r="P15" s="31"/>
    </row>
    <row r="16" spans="1:16" ht="13.5" customHeight="1" thickBot="1">
      <c r="A16" s="30"/>
      <c r="G16" s="23"/>
      <c r="H16" s="23"/>
      <c r="I16" s="23"/>
      <c r="J16" s="23"/>
      <c r="K16" s="23"/>
      <c r="L16" s="23"/>
      <c r="M16" s="23"/>
      <c r="N16" s="23"/>
      <c r="O16" s="23"/>
      <c r="P16" s="31"/>
    </row>
    <row r="17" spans="1:16" ht="13.5" customHeight="1" thickBot="1">
      <c r="A17" s="30"/>
      <c r="B17" s="82"/>
      <c r="C17" s="83"/>
      <c r="D17" s="83"/>
      <c r="E17" s="84" t="s">
        <v>40</v>
      </c>
      <c r="F17" s="85">
        <f>AVERAGE(Results!N70:N84)</f>
        <v>2922.2326666666663</v>
      </c>
      <c r="G17" s="23"/>
      <c r="H17" s="23"/>
      <c r="I17" s="23"/>
      <c r="J17" s="23"/>
      <c r="K17" s="23"/>
      <c r="L17" s="23"/>
      <c r="M17" s="23"/>
      <c r="N17" s="23"/>
      <c r="O17" s="23"/>
      <c r="P17" s="31"/>
    </row>
    <row r="18" spans="1:23" ht="13.5" customHeight="1">
      <c r="A18" s="30"/>
      <c r="B18" s="127" t="s">
        <v>46</v>
      </c>
      <c r="C18" s="128"/>
      <c r="D18" s="126" t="s">
        <v>32</v>
      </c>
      <c r="E18" s="10" t="s">
        <v>35</v>
      </c>
      <c r="F18" s="11" t="s">
        <v>19</v>
      </c>
      <c r="G18" s="23"/>
      <c r="H18" s="23"/>
      <c r="I18" s="23"/>
      <c r="J18" s="23"/>
      <c r="K18" s="23"/>
      <c r="L18" s="23"/>
      <c r="M18" s="23"/>
      <c r="N18" s="23"/>
      <c r="O18" s="23"/>
      <c r="P18" s="31"/>
      <c r="R18" s="57" t="s">
        <v>25</v>
      </c>
      <c r="S18" s="58" t="s">
        <v>24</v>
      </c>
      <c r="T18" s="67" t="s">
        <v>23</v>
      </c>
      <c r="U18" s="19" t="s">
        <v>18</v>
      </c>
      <c r="V18" s="10" t="s">
        <v>35</v>
      </c>
      <c r="W18" s="11" t="s">
        <v>19</v>
      </c>
    </row>
    <row r="19" spans="1:23" ht="13.5" customHeight="1">
      <c r="A19" s="30"/>
      <c r="B19" s="125" t="s">
        <v>24</v>
      </c>
      <c r="C19" s="125" t="s">
        <v>47</v>
      </c>
      <c r="D19" s="119" t="s">
        <v>20</v>
      </c>
      <c r="E19" s="119" t="s">
        <v>21</v>
      </c>
      <c r="F19" s="121" t="s">
        <v>22</v>
      </c>
      <c r="G19" s="23"/>
      <c r="H19" s="23"/>
      <c r="I19" s="23"/>
      <c r="J19" s="23"/>
      <c r="K19" s="23"/>
      <c r="L19" s="23"/>
      <c r="M19" s="23"/>
      <c r="N19" s="23"/>
      <c r="O19" s="23"/>
      <c r="P19" s="31"/>
      <c r="R19" s="122"/>
      <c r="S19" s="123"/>
      <c r="T19" s="124"/>
      <c r="U19" s="119"/>
      <c r="V19" s="120"/>
      <c r="W19" s="121"/>
    </row>
    <row r="20" spans="1:23" ht="13.5" customHeight="1" thickBot="1">
      <c r="A20" s="30"/>
      <c r="B20" s="47"/>
      <c r="C20" s="47" t="s">
        <v>48</v>
      </c>
      <c r="E20" s="7"/>
      <c r="F20" s="5"/>
      <c r="G20" s="23"/>
      <c r="H20" s="23"/>
      <c r="I20" s="23"/>
      <c r="J20" s="23"/>
      <c r="K20" s="23"/>
      <c r="L20" s="23"/>
      <c r="M20" s="23"/>
      <c r="N20" s="23"/>
      <c r="O20" s="23"/>
      <c r="P20" s="31"/>
      <c r="R20" s="59" t="s">
        <v>26</v>
      </c>
      <c r="S20" s="60" t="s">
        <v>25</v>
      </c>
      <c r="T20" s="68" t="s">
        <v>25</v>
      </c>
      <c r="U20" s="63" t="s">
        <v>20</v>
      </c>
      <c r="V20" s="61" t="s">
        <v>21</v>
      </c>
      <c r="W20" s="62" t="s">
        <v>22</v>
      </c>
    </row>
    <row r="21" spans="1:23" ht="13.5" customHeight="1" thickTop="1">
      <c r="A21" s="30"/>
      <c r="B21" s="48">
        <v>100</v>
      </c>
      <c r="C21" s="48">
        <v>140</v>
      </c>
      <c r="D21" s="74">
        <f>Results!C70</f>
        <v>2807.2</v>
      </c>
      <c r="E21" s="95" t="str">
        <f>Results!D70</f>
        <v>BFR: 4519 Cust-Mon #1 500kV &amp; Mon Caps</v>
      </c>
      <c r="F21" s="96" t="str">
        <f>Results!E70</f>
        <v>Branch CUSTER W (40323)  TO  MONROE (40749) CKT 2 [500.00 - 500.00 kV]</v>
      </c>
      <c r="G21" s="23" t="s">
        <v>12</v>
      </c>
      <c r="H21" s="23"/>
      <c r="I21" s="23"/>
      <c r="J21" s="23"/>
      <c r="K21" s="23"/>
      <c r="L21" s="23"/>
      <c r="M21" s="23"/>
      <c r="N21" s="23"/>
      <c r="O21" s="23"/>
      <c r="P21" s="31"/>
      <c r="R21" s="51" t="s">
        <v>0</v>
      </c>
      <c r="S21" s="52">
        <v>100</v>
      </c>
      <c r="T21" s="69">
        <v>650</v>
      </c>
      <c r="U21" s="72">
        <f>Results!C72</f>
        <v>2828.72</v>
      </c>
      <c r="V21" s="101" t="str">
        <f>Results!D72</f>
        <v>MOD BFR: EL-MON-SNK &amp; CHJ-MON</v>
      </c>
      <c r="W21" s="103" t="str">
        <f>Results!E72</f>
        <v>Branch MURRAY (40767)  TO  SEDRO NT (42103) CKT 1 [230.00 - 230.00 kV]</v>
      </c>
    </row>
    <row r="22" spans="1:23" ht="13.5" customHeight="1">
      <c r="A22" s="30"/>
      <c r="B22" s="49">
        <v>100</v>
      </c>
      <c r="C22" s="49">
        <v>460</v>
      </c>
      <c r="D22" s="75">
        <f>Results!C71</f>
        <v>2818.02</v>
      </c>
      <c r="E22" s="97" t="str">
        <f>Results!D71</f>
        <v>BFR: 4519 Cust-Mon #1 500kV &amp; Mon Caps</v>
      </c>
      <c r="F22" s="98" t="str">
        <f>Results!E71</f>
        <v>Branch CUSTER W (40323)  TO  MONROE (40749) CKT 2 [500.00 - 500.00 kV]</v>
      </c>
      <c r="G22" s="23" t="s">
        <v>12</v>
      </c>
      <c r="H22" s="23"/>
      <c r="I22" s="23"/>
      <c r="J22" s="23"/>
      <c r="K22" s="23"/>
      <c r="L22" s="23"/>
      <c r="M22" s="23"/>
      <c r="N22" s="23"/>
      <c r="O22" s="23"/>
      <c r="P22" s="31"/>
      <c r="R22" s="53" t="s">
        <v>1</v>
      </c>
      <c r="S22" s="54">
        <v>260</v>
      </c>
      <c r="T22" s="70">
        <v>650</v>
      </c>
      <c r="U22" s="73">
        <f>Results!C75</f>
        <v>2953.69</v>
      </c>
      <c r="V22" s="102" t="str">
        <f>Results!D75</f>
        <v>BFR: 4519 Cust-Mon #1 500kV &amp; Mon Caps</v>
      </c>
      <c r="W22" s="104" t="str">
        <f>Results!E75</f>
        <v>Branch CUSTER W (40323)  TO  MONROE (40749) CKT 2 [500.00 - 500.00 kV]</v>
      </c>
    </row>
    <row r="23" spans="1:23" ht="13.5" customHeight="1">
      <c r="A23" s="30"/>
      <c r="B23" s="118">
        <v>100</v>
      </c>
      <c r="C23" s="49">
        <v>775</v>
      </c>
      <c r="D23" s="75">
        <f>Results!C72</f>
        <v>2828.72</v>
      </c>
      <c r="E23" s="97" t="str">
        <f>Results!D72</f>
        <v>MOD BFR: EL-MON-SNK &amp; CHJ-MON</v>
      </c>
      <c r="F23" s="98" t="str">
        <f>Results!E72</f>
        <v>Branch MURRAY (40767)  TO  SEDRO NT (42103) CKT 1 [230.00 - 230.00 kV]</v>
      </c>
      <c r="G23" s="23" t="s">
        <v>12</v>
      </c>
      <c r="H23" s="23"/>
      <c r="I23" s="23"/>
      <c r="J23" s="23"/>
      <c r="K23" s="23"/>
      <c r="L23" s="23"/>
      <c r="M23" s="23"/>
      <c r="N23" s="23"/>
      <c r="O23" s="23"/>
      <c r="P23" s="31"/>
      <c r="R23" s="53" t="s">
        <v>2</v>
      </c>
      <c r="S23" s="54">
        <v>525</v>
      </c>
      <c r="T23" s="70">
        <v>650</v>
      </c>
      <c r="U23" s="73">
        <f>Results!C78</f>
        <v>3179.38</v>
      </c>
      <c r="V23" s="102" t="str">
        <f>Results!D78</f>
        <v>BFR: 4519 Cust-Mon #1 500kV &amp; Mon Caps</v>
      </c>
      <c r="W23" s="104" t="str">
        <f>Results!E78</f>
        <v>Branch CUSTER W (40323)  TO  MONROE (40749) CKT 2 [500.00 - 500.00 kV]</v>
      </c>
    </row>
    <row r="24" spans="1:23" ht="13.5" customHeight="1">
      <c r="A24" s="30"/>
      <c r="B24" s="118">
        <v>260</v>
      </c>
      <c r="C24" s="49">
        <v>140</v>
      </c>
      <c r="D24" s="75">
        <f>Results!C73</f>
        <v>2924.97</v>
      </c>
      <c r="E24" s="97" t="str">
        <f>Results!D73</f>
        <v>BFR: 4519 Cust-Mon #1 500kV &amp; Mon Caps</v>
      </c>
      <c r="F24" s="98" t="str">
        <f>Results!E73</f>
        <v>Branch CUSTER W (40323)  TO  MONROE (40749) CKT 2 [500.00 - 500.00 kV]</v>
      </c>
      <c r="G24" s="23" t="s">
        <v>12</v>
      </c>
      <c r="H24" s="23"/>
      <c r="I24" s="23"/>
      <c r="J24" s="23"/>
      <c r="K24" s="23"/>
      <c r="L24" s="23"/>
      <c r="M24" s="23"/>
      <c r="N24" s="23"/>
      <c r="O24" s="23"/>
      <c r="P24" s="31"/>
      <c r="R24" s="53" t="s">
        <v>11</v>
      </c>
      <c r="S24" s="54">
        <v>1000</v>
      </c>
      <c r="T24" s="70">
        <v>650</v>
      </c>
      <c r="U24" s="73">
        <f>Results!C81</f>
        <v>1828.42</v>
      </c>
      <c r="V24" s="102" t="str">
        <f>Results!D81</f>
        <v>N-2: Murr - Cust #1 &amp; Belling - Cust #1 230kV</v>
      </c>
      <c r="W24" s="104" t="str">
        <f>Results!E81</f>
        <v>Branch CUSTER W (40321)  TO  PORTALWY (42001) CKT 1 [230.00 - 115.00 kV]</v>
      </c>
    </row>
    <row r="25" spans="1:23" ht="13.5" customHeight="1">
      <c r="A25" s="30"/>
      <c r="B25" s="118">
        <v>260</v>
      </c>
      <c r="C25" s="49">
        <v>460</v>
      </c>
      <c r="D25" s="75">
        <f>Results!C74</f>
        <v>2950.44</v>
      </c>
      <c r="E25" s="97" t="str">
        <f>Results!D74</f>
        <v>BFR: 4519 Cust-Mon #1 500kV &amp; Mon Caps</v>
      </c>
      <c r="F25" s="98" t="str">
        <f>Results!E74</f>
        <v>Branch CUSTER W (40323)  TO  MONROE (40749) CKT 2 [500.00 - 500.00 kV]</v>
      </c>
      <c r="G25" s="23" t="s">
        <v>12</v>
      </c>
      <c r="H25" s="23"/>
      <c r="I25" s="23"/>
      <c r="J25" s="23"/>
      <c r="K25" s="23"/>
      <c r="L25" s="23"/>
      <c r="M25" s="23"/>
      <c r="N25" s="23"/>
      <c r="O25" s="23"/>
      <c r="P25" s="31"/>
      <c r="R25" s="53" t="s">
        <v>15</v>
      </c>
      <c r="S25" s="54">
        <v>1400</v>
      </c>
      <c r="T25" s="70">
        <v>650</v>
      </c>
      <c r="U25" s="73">
        <f>Results!C84</f>
        <v>-193.62</v>
      </c>
      <c r="V25" s="102" t="str">
        <f>Results!D84</f>
        <v>N-2: Murr - Cust #1 &amp; Belling - Cust #1 230kV</v>
      </c>
      <c r="W25" s="104" t="str">
        <f>Results!E84</f>
        <v>Branch CUSTER W (40321)  TO  PORTALWY (42001) CKT 1 [230.00 - 115.00 kV]</v>
      </c>
    </row>
    <row r="26" spans="1:23" ht="13.5" customHeight="1">
      <c r="A26" s="30"/>
      <c r="B26" s="118">
        <v>260</v>
      </c>
      <c r="C26" s="49">
        <v>775</v>
      </c>
      <c r="D26" s="75">
        <f>Results!C75</f>
        <v>2953.69</v>
      </c>
      <c r="E26" s="97" t="str">
        <f>Results!D75</f>
        <v>BFR: 4519 Cust-Mon #1 500kV &amp; Mon Caps</v>
      </c>
      <c r="F26" s="98" t="str">
        <f>Results!E75</f>
        <v>Branch CUSTER W (40323)  TO  MONROE (40749) CKT 2 [500.00 - 500.00 kV]</v>
      </c>
      <c r="G26" s="23" t="s">
        <v>12</v>
      </c>
      <c r="H26" s="23"/>
      <c r="I26" s="23"/>
      <c r="J26" s="23"/>
      <c r="K26" s="23"/>
      <c r="L26" s="23"/>
      <c r="M26" s="23"/>
      <c r="N26" s="23"/>
      <c r="O26" s="23"/>
      <c r="P26" s="31"/>
      <c r="R26" s="53" t="s">
        <v>3</v>
      </c>
      <c r="S26" s="54">
        <v>100</v>
      </c>
      <c r="T26" s="70">
        <v>380</v>
      </c>
      <c r="U26" s="73">
        <f>Results!C71</f>
        <v>2818.02</v>
      </c>
      <c r="V26" s="102" t="str">
        <f>Results!D71</f>
        <v>BFR: 4519 Cust-Mon #1 500kV &amp; Mon Caps</v>
      </c>
      <c r="W26" s="104" t="str">
        <f>Results!E71</f>
        <v>Branch CUSTER W (40323)  TO  MONROE (40749) CKT 2 [500.00 - 500.00 kV]</v>
      </c>
    </row>
    <row r="27" spans="1:23" ht="13.5" customHeight="1">
      <c r="A27" s="30"/>
      <c r="B27" s="118">
        <v>525</v>
      </c>
      <c r="C27" s="49">
        <v>140</v>
      </c>
      <c r="D27" s="75">
        <f>Results!C76</f>
        <v>3145.77</v>
      </c>
      <c r="E27" s="97" t="str">
        <f>Results!D76</f>
        <v>BFR: 4519 Cust-Mon #1 500kV &amp; Mon Caps</v>
      </c>
      <c r="F27" s="98" t="str">
        <f>Results!E76</f>
        <v>Branch CUSTER W (40323)  TO  MONROE (40749) CKT 2 [500.00 - 500.00 kV]</v>
      </c>
      <c r="G27" s="23" t="s">
        <v>12</v>
      </c>
      <c r="H27" s="23"/>
      <c r="I27" s="23"/>
      <c r="J27" s="23"/>
      <c r="K27" s="23"/>
      <c r="L27" s="23"/>
      <c r="M27" s="23"/>
      <c r="N27" s="23"/>
      <c r="O27" s="23"/>
      <c r="P27" s="31"/>
      <c r="R27" s="53" t="s">
        <v>4</v>
      </c>
      <c r="S27" s="54">
        <v>260</v>
      </c>
      <c r="T27" s="70">
        <v>380</v>
      </c>
      <c r="U27" s="73">
        <f>Results!C74</f>
        <v>2950.44</v>
      </c>
      <c r="V27" s="102" t="str">
        <f>Results!D74</f>
        <v>BFR: 4519 Cust-Mon #1 500kV &amp; Mon Caps</v>
      </c>
      <c r="W27" s="104" t="str">
        <f>Results!E74</f>
        <v>Branch CUSTER W (40323)  TO  MONROE (40749) CKT 2 [500.00 - 500.00 kV]</v>
      </c>
    </row>
    <row r="28" spans="1:23" ht="13.5" customHeight="1">
      <c r="A28" s="30"/>
      <c r="B28" s="118">
        <v>525</v>
      </c>
      <c r="C28" s="49">
        <v>460</v>
      </c>
      <c r="D28" s="75">
        <f>Results!C77</f>
        <v>3163.33</v>
      </c>
      <c r="E28" s="97" t="str">
        <f>Results!D77</f>
        <v>BFR: 4519 Cust-Mon #1 500kV &amp; Mon Caps</v>
      </c>
      <c r="F28" s="98" t="str">
        <f>Results!E77</f>
        <v>Branch CUSTER W (40323)  TO  MONROE (40749) CKT 2 [500.00 - 500.00 kV]</v>
      </c>
      <c r="G28" s="23" t="s">
        <v>12</v>
      </c>
      <c r="H28" s="23"/>
      <c r="I28" s="23"/>
      <c r="J28" s="23"/>
      <c r="K28" s="23"/>
      <c r="L28" s="23"/>
      <c r="M28" s="23"/>
      <c r="N28" s="23"/>
      <c r="O28" s="23"/>
      <c r="P28" s="31"/>
      <c r="R28" s="53" t="s">
        <v>5</v>
      </c>
      <c r="S28" s="54">
        <v>525</v>
      </c>
      <c r="T28" s="70">
        <v>380</v>
      </c>
      <c r="U28" s="73">
        <f>Results!C77</f>
        <v>3163.33</v>
      </c>
      <c r="V28" s="102" t="str">
        <f>Results!D77</f>
        <v>BFR: 4519 Cust-Mon #1 500kV &amp; Mon Caps</v>
      </c>
      <c r="W28" s="104" t="str">
        <f>Results!E77</f>
        <v>Branch CUSTER W (40323)  TO  MONROE (40749) CKT 2 [500.00 - 500.00 kV]</v>
      </c>
    </row>
    <row r="29" spans="1:23" ht="13.5" customHeight="1">
      <c r="A29" s="30"/>
      <c r="B29" s="118">
        <v>525</v>
      </c>
      <c r="C29" s="49">
        <v>775</v>
      </c>
      <c r="D29" s="75">
        <f>Results!C78</f>
        <v>3179.38</v>
      </c>
      <c r="E29" s="97" t="str">
        <f>Results!D78</f>
        <v>BFR: 4519 Cust-Mon #1 500kV &amp; Mon Caps</v>
      </c>
      <c r="F29" s="98" t="str">
        <f>Results!E78</f>
        <v>Branch CUSTER W (40323)  TO  MONROE (40749) CKT 2 [500.00 - 500.00 kV]</v>
      </c>
      <c r="G29" s="23" t="s">
        <v>12</v>
      </c>
      <c r="H29" s="23"/>
      <c r="I29" s="23"/>
      <c r="J29" s="23"/>
      <c r="K29" s="23"/>
      <c r="L29" s="23"/>
      <c r="M29" s="23"/>
      <c r="N29" s="23"/>
      <c r="O29" s="23"/>
      <c r="P29" s="31"/>
      <c r="R29" s="53" t="s">
        <v>10</v>
      </c>
      <c r="S29" s="54">
        <v>1000</v>
      </c>
      <c r="T29" s="70">
        <v>380</v>
      </c>
      <c r="U29" s="73">
        <f>Results!C80</f>
        <v>1934.43</v>
      </c>
      <c r="V29" s="102" t="str">
        <f>Results!D80</f>
        <v>N-2: Murr - Cust #1 &amp; Belling - Cust #1 230kV</v>
      </c>
      <c r="W29" s="104" t="str">
        <f>Results!E80</f>
        <v>Branch CUSTER W (40321)  TO  PORTALWY (42001) CKT 1 [230.00 - 115.00 kV]</v>
      </c>
    </row>
    <row r="30" spans="1:23" ht="13.5" customHeight="1">
      <c r="A30" s="30"/>
      <c r="B30" s="118">
        <v>1000</v>
      </c>
      <c r="C30" s="49">
        <v>140</v>
      </c>
      <c r="D30" s="75">
        <f>Results!C79</f>
        <v>2035.35</v>
      </c>
      <c r="E30" s="97" t="str">
        <f>Results!D79</f>
        <v>N-2: Murr - Cust #1 &amp; Belling - Cust #1 230kV</v>
      </c>
      <c r="F30" s="98" t="str">
        <f>Results!E79</f>
        <v>Branch CUSTER W (40321)  TO  PORTALWY (42001) CKT 1 [230.00 - 115.00 kV]</v>
      </c>
      <c r="G30" s="23" t="s">
        <v>12</v>
      </c>
      <c r="H30" s="23"/>
      <c r="I30" s="23"/>
      <c r="J30" s="23"/>
      <c r="K30" s="23"/>
      <c r="L30" s="23"/>
      <c r="M30" s="23"/>
      <c r="N30" s="23"/>
      <c r="O30" s="23"/>
      <c r="P30" s="31"/>
      <c r="R30" s="53" t="s">
        <v>14</v>
      </c>
      <c r="S30" s="54">
        <v>1400</v>
      </c>
      <c r="T30" s="70">
        <v>380</v>
      </c>
      <c r="U30" s="73">
        <f>Results!C83</f>
        <v>-91.15</v>
      </c>
      <c r="V30" s="102" t="str">
        <f>Results!D83</f>
        <v>N-2: Murr - Cust #1 &amp; Belling - Cust #1 230kV</v>
      </c>
      <c r="W30" s="104" t="str">
        <f>Results!E83</f>
        <v>Branch CUSTER W (40321)  TO  PORTALWY (42001) CKT 1 [230.00 - 115.00 kV]</v>
      </c>
    </row>
    <row r="31" spans="1:23" ht="13.5" customHeight="1">
      <c r="A31" s="30"/>
      <c r="B31" s="118">
        <v>1000</v>
      </c>
      <c r="C31" s="49">
        <v>460</v>
      </c>
      <c r="D31" s="75">
        <f>Results!C80</f>
        <v>1934.43</v>
      </c>
      <c r="E31" s="97" t="str">
        <f>Results!D80</f>
        <v>N-2: Murr - Cust #1 &amp; Belling - Cust #1 230kV</v>
      </c>
      <c r="F31" s="98" t="str">
        <f>Results!E80</f>
        <v>Branch CUSTER W (40321)  TO  PORTALWY (42001) CKT 1 [230.00 - 115.00 kV]</v>
      </c>
      <c r="G31" s="23" t="s">
        <v>12</v>
      </c>
      <c r="H31" s="23"/>
      <c r="I31" s="23"/>
      <c r="J31" s="23"/>
      <c r="K31" s="23"/>
      <c r="L31" s="23"/>
      <c r="M31" s="23"/>
      <c r="N31" s="23"/>
      <c r="O31" s="23"/>
      <c r="P31" s="31"/>
      <c r="R31" s="53" t="s">
        <v>6</v>
      </c>
      <c r="S31" s="54">
        <v>100</v>
      </c>
      <c r="T31" s="70">
        <v>100</v>
      </c>
      <c r="U31" s="73">
        <f>Results!C70</f>
        <v>2807.2</v>
      </c>
      <c r="V31" s="102" t="str">
        <f>Results!D70</f>
        <v>BFR: 4519 Cust-Mon #1 500kV &amp; Mon Caps</v>
      </c>
      <c r="W31" s="104" t="str">
        <f>Results!E70</f>
        <v>Branch CUSTER W (40323)  TO  MONROE (40749) CKT 2 [500.00 - 500.00 kV]</v>
      </c>
    </row>
    <row r="32" spans="1:23" ht="13.5" customHeight="1">
      <c r="A32" s="30"/>
      <c r="B32" s="118">
        <v>1000</v>
      </c>
      <c r="C32" s="49">
        <v>775</v>
      </c>
      <c r="D32" s="75">
        <f>Results!C81</f>
        <v>1828.42</v>
      </c>
      <c r="E32" s="97" t="str">
        <f>Results!D81</f>
        <v>N-2: Murr - Cust #1 &amp; Belling - Cust #1 230kV</v>
      </c>
      <c r="F32" s="98" t="str">
        <f>Results!E81</f>
        <v>Branch CUSTER W (40321)  TO  PORTALWY (42001) CKT 1 [230.00 - 115.00 kV]</v>
      </c>
      <c r="G32" s="23" t="s">
        <v>12</v>
      </c>
      <c r="H32" s="23"/>
      <c r="I32" s="23"/>
      <c r="J32" s="23"/>
      <c r="K32" s="23"/>
      <c r="L32" s="23"/>
      <c r="M32" s="23"/>
      <c r="N32" s="23"/>
      <c r="O32" s="23"/>
      <c r="P32" s="31"/>
      <c r="R32" s="53" t="s">
        <v>7</v>
      </c>
      <c r="S32" s="54">
        <v>260</v>
      </c>
      <c r="T32" s="70">
        <v>100</v>
      </c>
      <c r="U32" s="73">
        <f>Results!C73</f>
        <v>2924.97</v>
      </c>
      <c r="V32" s="102" t="str">
        <f>Results!D73</f>
        <v>BFR: 4519 Cust-Mon #1 500kV &amp; Mon Caps</v>
      </c>
      <c r="W32" s="104" t="str">
        <f>Results!E73</f>
        <v>Branch CUSTER W (40323)  TO  MONROE (40749) CKT 2 [500.00 - 500.00 kV]</v>
      </c>
    </row>
    <row r="33" spans="1:23" ht="12.75">
      <c r="A33" s="30"/>
      <c r="B33" s="49">
        <v>1400</v>
      </c>
      <c r="C33" s="49">
        <v>140</v>
      </c>
      <c r="D33" s="75">
        <f>Results!C82</f>
        <v>-5.11</v>
      </c>
      <c r="E33" s="97" t="str">
        <f>Results!D82</f>
        <v>N-2: Murr - Cust #1 &amp; Belling - Cust #1 230kV</v>
      </c>
      <c r="F33" s="98" t="str">
        <f>Results!E82</f>
        <v>Branch CUSTER W (40321)  TO  PORTALWY (42001) CKT 1 [230.00 - 115.00 kV]</v>
      </c>
      <c r="G33" s="23" t="s">
        <v>12</v>
      </c>
      <c r="H33" s="23"/>
      <c r="I33" s="23"/>
      <c r="J33" s="23"/>
      <c r="K33" s="23"/>
      <c r="L33" s="23"/>
      <c r="M33" s="23"/>
      <c r="N33" s="23"/>
      <c r="O33" s="23"/>
      <c r="P33" s="31"/>
      <c r="R33" s="53" t="s">
        <v>8</v>
      </c>
      <c r="S33" s="54">
        <v>525</v>
      </c>
      <c r="T33" s="70">
        <v>100</v>
      </c>
      <c r="U33" s="73">
        <f>Results!C76</f>
        <v>3145.77</v>
      </c>
      <c r="V33" s="102" t="str">
        <f>Results!D76</f>
        <v>BFR: 4519 Cust-Mon #1 500kV &amp; Mon Caps</v>
      </c>
      <c r="W33" s="104" t="str">
        <f>Results!E76</f>
        <v>Branch CUSTER W (40323)  TO  MONROE (40749) CKT 2 [500.00 - 500.00 kV]</v>
      </c>
    </row>
    <row r="34" spans="1:23" ht="12.75">
      <c r="A34" s="30"/>
      <c r="B34" s="49">
        <v>1400</v>
      </c>
      <c r="C34" s="49">
        <v>460</v>
      </c>
      <c r="D34" s="75">
        <f>Results!C83</f>
        <v>-91.15</v>
      </c>
      <c r="E34" s="97" t="str">
        <f>Results!D83</f>
        <v>N-2: Murr - Cust #1 &amp; Belling - Cust #1 230kV</v>
      </c>
      <c r="F34" s="98" t="str">
        <f>Results!E83</f>
        <v>Branch CUSTER W (40321)  TO  PORTALWY (42001) CKT 1 [230.00 - 115.00 kV]</v>
      </c>
      <c r="G34" s="23" t="s">
        <v>12</v>
      </c>
      <c r="H34" s="23"/>
      <c r="I34" s="23"/>
      <c r="J34" s="23"/>
      <c r="K34" s="23"/>
      <c r="L34" s="23"/>
      <c r="M34" s="23"/>
      <c r="N34" s="23"/>
      <c r="O34" s="23"/>
      <c r="P34" s="31"/>
      <c r="R34" s="53" t="s">
        <v>9</v>
      </c>
      <c r="S34" s="54">
        <v>1000</v>
      </c>
      <c r="T34" s="70">
        <v>100</v>
      </c>
      <c r="U34" s="73">
        <f>Results!C79</f>
        <v>2035.35</v>
      </c>
      <c r="V34" s="102" t="str">
        <f>Results!D79</f>
        <v>N-2: Murr - Cust #1 &amp; Belling - Cust #1 230kV</v>
      </c>
      <c r="W34" s="104" t="str">
        <f>Results!E79</f>
        <v>Branch CUSTER W (40321)  TO  PORTALWY (42001) CKT 1 [230.00 - 115.00 kV]</v>
      </c>
    </row>
    <row r="35" spans="1:23" ht="13.5" thickBot="1">
      <c r="A35" s="30"/>
      <c r="B35" s="50">
        <v>1400</v>
      </c>
      <c r="C35" s="50">
        <v>775</v>
      </c>
      <c r="D35" s="76">
        <f>Results!C84</f>
        <v>-193.62</v>
      </c>
      <c r="E35" s="99" t="str">
        <f>Results!D84</f>
        <v>N-2: Murr - Cust #1 &amp; Belling - Cust #1 230kV</v>
      </c>
      <c r="F35" s="100" t="str">
        <f>Results!E84</f>
        <v>Branch CUSTER W (40321)  TO  PORTALWY (42001) CKT 1 [230.00 - 115.00 kV]</v>
      </c>
      <c r="G35" s="23" t="s">
        <v>12</v>
      </c>
      <c r="H35" s="23"/>
      <c r="I35" s="23"/>
      <c r="J35" s="23"/>
      <c r="K35" s="23"/>
      <c r="L35" s="23"/>
      <c r="M35" s="23"/>
      <c r="N35" s="23"/>
      <c r="O35" s="23"/>
      <c r="P35" s="31"/>
      <c r="R35" s="55" t="s">
        <v>13</v>
      </c>
      <c r="S35" s="56">
        <v>1400</v>
      </c>
      <c r="T35" s="71">
        <v>100</v>
      </c>
      <c r="U35" s="105">
        <f>Results!C82</f>
        <v>-5.11</v>
      </c>
      <c r="V35" s="106" t="str">
        <f>Results!D82</f>
        <v>N-2: Murr - Cust #1 &amp; Belling - Cust #1 230kV</v>
      </c>
      <c r="W35" s="107" t="str">
        <f>Results!E82</f>
        <v>Branch CUSTER W (40321)  TO  PORTALWY (42001) CKT 1 [230.00 - 115.00 kV]</v>
      </c>
    </row>
    <row r="36" spans="1:16" ht="13.5" thickBo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3"/>
    </row>
    <row r="37" ht="13.5" thickTop="1"/>
    <row r="38" spans="8:9" ht="12.75">
      <c r="H38" s="22">
        <v>2000</v>
      </c>
      <c r="I38" s="22">
        <v>0</v>
      </c>
    </row>
    <row r="39" spans="8:9" ht="12.75">
      <c r="H39" s="22">
        <v>2000</v>
      </c>
      <c r="I39" s="22">
        <v>1450</v>
      </c>
    </row>
    <row r="40" ht="12.75">
      <c r="G40" s="22" t="s">
        <v>12</v>
      </c>
    </row>
    <row r="41" ht="12.75">
      <c r="G41" s="22" t="s">
        <v>12</v>
      </c>
    </row>
    <row r="42" ht="12.75">
      <c r="G42" s="22" t="s">
        <v>12</v>
      </c>
    </row>
    <row r="43" ht="12.75">
      <c r="G43" s="22" t="s">
        <v>12</v>
      </c>
    </row>
    <row r="44" ht="12.75">
      <c r="G44" s="22" t="s">
        <v>12</v>
      </c>
    </row>
    <row r="45" ht="12.75">
      <c r="G45" s="22" t="s">
        <v>12</v>
      </c>
    </row>
    <row r="46" ht="12.75">
      <c r="G46" s="22" t="s">
        <v>12</v>
      </c>
    </row>
    <row r="47" ht="12.75">
      <c r="G47" s="22" t="s">
        <v>12</v>
      </c>
    </row>
    <row r="48" ht="12.75">
      <c r="G48" s="22" t="s">
        <v>12</v>
      </c>
    </row>
    <row r="49" ht="12.75">
      <c r="G49" s="22" t="s">
        <v>12</v>
      </c>
    </row>
    <row r="50" ht="12.75">
      <c r="G50" s="22" t="s">
        <v>12</v>
      </c>
    </row>
    <row r="51" ht="12.75">
      <c r="G51" s="22" t="s">
        <v>12</v>
      </c>
    </row>
    <row r="52" ht="12.75">
      <c r="G52" s="22" t="s">
        <v>12</v>
      </c>
    </row>
    <row r="53" ht="12.75">
      <c r="G53" s="22" t="s">
        <v>12</v>
      </c>
    </row>
    <row r="54" ht="12.75">
      <c r="G54" s="22" t="s">
        <v>12</v>
      </c>
    </row>
  </sheetData>
  <mergeCells count="2">
    <mergeCell ref="B18:C18"/>
    <mergeCell ref="B4:F5"/>
  </mergeCells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I40" sqref="I40"/>
    </sheetView>
  </sheetViews>
  <sheetFormatPr defaultColWidth="9.140625" defaultRowHeight="12.75"/>
  <cols>
    <col min="1" max="1" width="2.140625" style="22" customWidth="1"/>
    <col min="2" max="2" width="6.28125" style="22" customWidth="1"/>
    <col min="3" max="3" width="8.00390625" style="22" customWidth="1"/>
    <col min="4" max="4" width="5.7109375" style="22" customWidth="1"/>
    <col min="5" max="5" width="34.00390625" style="22" customWidth="1"/>
    <col min="6" max="6" width="42.7109375" style="22" customWidth="1"/>
    <col min="7" max="7" width="27.57421875" style="22" customWidth="1"/>
    <col min="8" max="9" width="9.140625" style="22" customWidth="1"/>
    <col min="10" max="10" width="8.421875" style="22" customWidth="1"/>
    <col min="11" max="21" width="9.140625" style="22" customWidth="1"/>
    <col min="22" max="22" width="37.140625" style="22" customWidth="1"/>
    <col min="23" max="23" width="60.28125" style="22" customWidth="1"/>
    <col min="24" max="16384" width="9.140625" style="22" customWidth="1"/>
  </cols>
  <sheetData>
    <row r="1" ht="13.5" thickBot="1"/>
    <row r="2" spans="1:16" ht="14.25" thickBot="1" thickTop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9"/>
    </row>
    <row r="3" spans="1:16" ht="13.5" thickTop="1">
      <c r="A3" s="30"/>
      <c r="B3" s="20"/>
      <c r="C3" s="21"/>
      <c r="D3" s="21"/>
      <c r="E3" s="21"/>
      <c r="F3" s="29"/>
      <c r="G3" s="23"/>
      <c r="H3" s="23"/>
      <c r="I3" s="23"/>
      <c r="J3" s="23"/>
      <c r="K3" s="23"/>
      <c r="L3" s="23"/>
      <c r="M3" s="23"/>
      <c r="N3" s="23"/>
      <c r="O3" s="23"/>
      <c r="P3" s="31"/>
    </row>
    <row r="4" spans="1:16" ht="18.75" customHeight="1">
      <c r="A4" s="30"/>
      <c r="B4" s="129" t="str">
        <f>Results!D2</f>
        <v>Tacoma-Raver #1&amp;2 500kV &amp; North-Shoreline 115kV Lines, Monroe 500kV PCB 4672 &amp; Bellingham 230/115kV Transformer Bank #1 O/S</v>
      </c>
      <c r="C4" s="130"/>
      <c r="D4" s="130"/>
      <c r="E4" s="130"/>
      <c r="F4" s="131"/>
      <c r="G4" s="23"/>
      <c r="H4" s="23"/>
      <c r="I4" s="23"/>
      <c r="J4" s="23"/>
      <c r="K4" s="23"/>
      <c r="L4" s="23"/>
      <c r="M4" s="23"/>
      <c r="N4" s="23"/>
      <c r="O4" s="23"/>
      <c r="P4" s="31"/>
    </row>
    <row r="5" spans="1:16" ht="18.75" customHeight="1">
      <c r="A5" s="30"/>
      <c r="B5" s="129"/>
      <c r="C5" s="130"/>
      <c r="D5" s="130"/>
      <c r="E5" s="130"/>
      <c r="F5" s="131"/>
      <c r="G5" s="23"/>
      <c r="H5" s="23"/>
      <c r="I5" s="23"/>
      <c r="J5" s="23"/>
      <c r="K5" s="23"/>
      <c r="L5" s="23"/>
      <c r="M5" s="23"/>
      <c r="N5" s="23"/>
      <c r="O5" s="23"/>
      <c r="P5" s="31"/>
    </row>
    <row r="6" spans="1:16" ht="18.75">
      <c r="A6" s="30"/>
      <c r="B6" s="14" t="str">
        <f>Results!$D$4</f>
        <v>Winter 2008</v>
      </c>
      <c r="C6" s="15"/>
      <c r="D6" s="16"/>
      <c r="F6" s="17"/>
      <c r="G6" s="23"/>
      <c r="H6" s="23"/>
      <c r="I6" s="23"/>
      <c r="J6" s="23"/>
      <c r="K6" s="23"/>
      <c r="L6" s="23"/>
      <c r="M6" s="23"/>
      <c r="N6" s="23"/>
      <c r="O6" s="23"/>
      <c r="P6" s="31"/>
    </row>
    <row r="7" spans="1:16" ht="18.75">
      <c r="A7" s="30"/>
      <c r="B7" s="14" t="str">
        <f>Results!$D$5</f>
        <v>South-to-North (SN)</v>
      </c>
      <c r="C7" s="15"/>
      <c r="D7" s="15"/>
      <c r="E7" s="23"/>
      <c r="F7" s="12"/>
      <c r="G7" s="23"/>
      <c r="H7" s="23"/>
      <c r="I7" s="23"/>
      <c r="J7" s="23"/>
      <c r="K7" s="23"/>
      <c r="L7" s="23"/>
      <c r="M7" s="23"/>
      <c r="N7" s="23"/>
      <c r="O7" s="23"/>
      <c r="P7" s="31"/>
    </row>
    <row r="8" spans="1:16" ht="18.75">
      <c r="A8" s="30"/>
      <c r="B8" s="14" t="str">
        <f>Results!$D$6</f>
        <v>Light Loads</v>
      </c>
      <c r="C8" s="15"/>
      <c r="D8" s="24"/>
      <c r="E8" s="13"/>
      <c r="F8" s="18"/>
      <c r="G8" s="23"/>
      <c r="H8" s="23"/>
      <c r="I8" s="23"/>
      <c r="J8" s="23"/>
      <c r="K8" s="23"/>
      <c r="L8" s="23"/>
      <c r="M8" s="23"/>
      <c r="N8" s="23"/>
      <c r="O8" s="23"/>
      <c r="P8" s="31"/>
    </row>
    <row r="9" spans="1:16" ht="18.75">
      <c r="A9" s="30"/>
      <c r="B9" s="14" t="str">
        <f>Results!B7</f>
        <v>Outage:</v>
      </c>
      <c r="C9" s="15"/>
      <c r="D9" s="15">
        <f>Results!D7</f>
        <v>583</v>
      </c>
      <c r="F9" s="31"/>
      <c r="G9" s="23"/>
      <c r="H9" s="23"/>
      <c r="I9" s="23"/>
      <c r="J9" s="23"/>
      <c r="K9" s="23"/>
      <c r="L9" s="23"/>
      <c r="M9" s="23"/>
      <c r="N9" s="23"/>
      <c r="O9" s="23"/>
      <c r="P9" s="31"/>
    </row>
    <row r="10" spans="1:16" ht="18.75">
      <c r="A10" s="30"/>
      <c r="B10" s="27" t="str">
        <f>Results!B85</f>
        <v>Temp:  </v>
      </c>
      <c r="C10" s="24"/>
      <c r="D10" s="24" t="str">
        <f>Results!C85</f>
        <v>70 Fahrenheit</v>
      </c>
      <c r="F10" s="31"/>
      <c r="G10" s="23"/>
      <c r="H10" s="23"/>
      <c r="I10" s="23"/>
      <c r="J10" s="23"/>
      <c r="K10" s="23"/>
      <c r="L10" s="23"/>
      <c r="M10" s="23"/>
      <c r="N10" s="23"/>
      <c r="O10" s="23"/>
      <c r="P10" s="31"/>
    </row>
    <row r="11" spans="1:16" ht="18.75">
      <c r="A11" s="30"/>
      <c r="B11" s="14"/>
      <c r="C11" s="15"/>
      <c r="D11" s="23"/>
      <c r="E11" s="13"/>
      <c r="F11" s="31"/>
      <c r="G11" s="23"/>
      <c r="H11" s="23"/>
      <c r="I11" s="23"/>
      <c r="J11" s="23"/>
      <c r="K11" s="23"/>
      <c r="L11" s="23"/>
      <c r="M11" s="23"/>
      <c r="N11" s="23"/>
      <c r="O11" s="23"/>
      <c r="P11" s="31"/>
    </row>
    <row r="12" spans="1:16" ht="18.75">
      <c r="A12" s="30"/>
      <c r="B12" s="14"/>
      <c r="C12" s="15"/>
      <c r="D12" s="23"/>
      <c r="E12" s="23"/>
      <c r="F12" s="31"/>
      <c r="G12" s="23"/>
      <c r="H12" s="23"/>
      <c r="I12" s="23"/>
      <c r="J12" s="23"/>
      <c r="K12" s="23"/>
      <c r="L12" s="23"/>
      <c r="M12" s="23"/>
      <c r="N12" s="23"/>
      <c r="O12" s="23"/>
      <c r="P12" s="31"/>
    </row>
    <row r="13" spans="1:16" ht="13.5" thickBot="1">
      <c r="A13" s="30"/>
      <c r="B13" s="25"/>
      <c r="C13" s="26"/>
      <c r="D13" s="26"/>
      <c r="E13" s="26"/>
      <c r="F13" s="33"/>
      <c r="G13" s="23"/>
      <c r="H13" s="23"/>
      <c r="I13" s="23"/>
      <c r="J13" s="23"/>
      <c r="K13" s="23"/>
      <c r="L13" s="23"/>
      <c r="M13" s="23"/>
      <c r="N13" s="23"/>
      <c r="O13" s="23"/>
      <c r="P13" s="31"/>
    </row>
    <row r="14" spans="1:16" ht="13.5" thickTop="1">
      <c r="A14" s="30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1"/>
    </row>
    <row r="15" spans="1:16" ht="13.5" customHeight="1">
      <c r="A15" s="30"/>
      <c r="G15" s="23"/>
      <c r="H15" s="23"/>
      <c r="I15" s="23"/>
      <c r="J15" s="23"/>
      <c r="K15" s="23"/>
      <c r="L15" s="23"/>
      <c r="M15" s="23"/>
      <c r="N15" s="23"/>
      <c r="O15" s="23"/>
      <c r="P15" s="31"/>
    </row>
    <row r="16" spans="1:16" ht="13.5" customHeight="1" thickBot="1">
      <c r="A16" s="30"/>
      <c r="G16" s="23"/>
      <c r="H16" s="23"/>
      <c r="I16" s="23"/>
      <c r="J16" s="23"/>
      <c r="K16" s="23"/>
      <c r="L16" s="23"/>
      <c r="M16" s="23"/>
      <c r="N16" s="23"/>
      <c r="O16" s="23"/>
      <c r="P16" s="31"/>
    </row>
    <row r="17" spans="1:16" ht="13.5" customHeight="1" thickBot="1">
      <c r="A17" s="30"/>
      <c r="B17" s="82"/>
      <c r="C17" s="83"/>
      <c r="D17" s="83"/>
      <c r="E17" s="84" t="s">
        <v>40</v>
      </c>
      <c r="F17" s="85">
        <f>AVERAGE(Results!N88:N102)</f>
        <v>3275.002</v>
      </c>
      <c r="G17" s="23"/>
      <c r="H17" s="23"/>
      <c r="I17" s="23"/>
      <c r="J17" s="23"/>
      <c r="K17" s="23"/>
      <c r="L17" s="23"/>
      <c r="M17" s="23"/>
      <c r="N17" s="23"/>
      <c r="O17" s="23"/>
      <c r="P17" s="31"/>
    </row>
    <row r="18" spans="1:23" ht="13.5" customHeight="1">
      <c r="A18" s="30"/>
      <c r="B18" s="127" t="s">
        <v>46</v>
      </c>
      <c r="C18" s="128"/>
      <c r="D18" s="126" t="s">
        <v>32</v>
      </c>
      <c r="E18" s="10" t="s">
        <v>35</v>
      </c>
      <c r="F18" s="11" t="s">
        <v>19</v>
      </c>
      <c r="G18" s="23"/>
      <c r="H18" s="23"/>
      <c r="I18" s="23"/>
      <c r="J18" s="23"/>
      <c r="K18" s="23"/>
      <c r="L18" s="23"/>
      <c r="M18" s="23"/>
      <c r="N18" s="23"/>
      <c r="O18" s="23"/>
      <c r="P18" s="31"/>
      <c r="R18" s="57" t="s">
        <v>25</v>
      </c>
      <c r="S18" s="58" t="s">
        <v>24</v>
      </c>
      <c r="T18" s="67" t="s">
        <v>23</v>
      </c>
      <c r="U18" s="19" t="s">
        <v>18</v>
      </c>
      <c r="V18" s="10" t="s">
        <v>35</v>
      </c>
      <c r="W18" s="11" t="s">
        <v>19</v>
      </c>
    </row>
    <row r="19" spans="1:23" ht="13.5" customHeight="1">
      <c r="A19" s="30"/>
      <c r="B19" s="125" t="s">
        <v>24</v>
      </c>
      <c r="C19" s="125" t="s">
        <v>47</v>
      </c>
      <c r="D19" s="119" t="s">
        <v>20</v>
      </c>
      <c r="E19" s="119" t="s">
        <v>21</v>
      </c>
      <c r="F19" s="121" t="s">
        <v>22</v>
      </c>
      <c r="G19" s="23"/>
      <c r="H19" s="23"/>
      <c r="I19" s="23"/>
      <c r="J19" s="23"/>
      <c r="K19" s="23"/>
      <c r="L19" s="23"/>
      <c r="M19" s="23"/>
      <c r="N19" s="23"/>
      <c r="O19" s="23"/>
      <c r="P19" s="31"/>
      <c r="R19" s="122"/>
      <c r="S19" s="123"/>
      <c r="T19" s="124"/>
      <c r="U19" s="119"/>
      <c r="V19" s="120"/>
      <c r="W19" s="121"/>
    </row>
    <row r="20" spans="1:23" ht="13.5" customHeight="1" thickBot="1">
      <c r="A20" s="30"/>
      <c r="B20" s="47"/>
      <c r="C20" s="47" t="s">
        <v>48</v>
      </c>
      <c r="E20" s="7"/>
      <c r="F20" s="5"/>
      <c r="G20" s="23"/>
      <c r="H20" s="23"/>
      <c r="I20" s="23"/>
      <c r="J20" s="23"/>
      <c r="K20" s="23"/>
      <c r="L20" s="23"/>
      <c r="M20" s="23"/>
      <c r="N20" s="23"/>
      <c r="O20" s="23"/>
      <c r="P20" s="31"/>
      <c r="R20" s="59" t="s">
        <v>26</v>
      </c>
      <c r="S20" s="60" t="s">
        <v>25</v>
      </c>
      <c r="T20" s="68" t="s">
        <v>25</v>
      </c>
      <c r="U20" s="63" t="s">
        <v>20</v>
      </c>
      <c r="V20" s="61" t="s">
        <v>21</v>
      </c>
      <c r="W20" s="62" t="s">
        <v>22</v>
      </c>
    </row>
    <row r="21" spans="1:23" ht="13.5" customHeight="1" thickTop="1">
      <c r="A21" s="30"/>
      <c r="B21" s="48">
        <v>100</v>
      </c>
      <c r="C21" s="48">
        <v>140</v>
      </c>
      <c r="D21" s="74">
        <f>Results!C88</f>
        <v>2666.53</v>
      </c>
      <c r="E21" s="95" t="str">
        <f>Results!D88</f>
        <v>BFR: 4519 Cust-Mon #1 500kV &amp; Mon Caps</v>
      </c>
      <c r="F21" s="96" t="str">
        <f>Results!E88</f>
        <v>Branch CUSTER W (40323)  TO  MONROE (40749) CKT 2 [500.00 - 500.00 kV]</v>
      </c>
      <c r="G21" s="23" t="s">
        <v>12</v>
      </c>
      <c r="H21" s="23"/>
      <c r="I21" s="23"/>
      <c r="J21" s="23"/>
      <c r="K21" s="23"/>
      <c r="L21" s="23"/>
      <c r="M21" s="23"/>
      <c r="N21" s="23"/>
      <c r="O21" s="23"/>
      <c r="P21" s="31"/>
      <c r="R21" s="51" t="s">
        <v>0</v>
      </c>
      <c r="S21" s="52">
        <v>100</v>
      </c>
      <c r="T21" s="69">
        <v>650</v>
      </c>
      <c r="U21" s="72">
        <f>Results!C90</f>
        <v>2731.07</v>
      </c>
      <c r="V21" s="101" t="str">
        <f>Results!D90</f>
        <v>MOD BFR: 4516 MON-CUS #1 &amp; CHJ-MON</v>
      </c>
      <c r="W21" s="103" t="str">
        <f>Results!E90</f>
        <v>Branch CUSTER W (40323)  TO  MONROE (40749) CKT 2 [500.00 - 500.00 kV]</v>
      </c>
    </row>
    <row r="22" spans="1:23" ht="13.5" customHeight="1">
      <c r="A22" s="30"/>
      <c r="B22" s="49">
        <v>100</v>
      </c>
      <c r="C22" s="49">
        <v>460</v>
      </c>
      <c r="D22" s="75">
        <f>Results!C89</f>
        <v>2685.08</v>
      </c>
      <c r="E22" s="97" t="str">
        <f>Results!D89</f>
        <v>BFR: 4519 Cust-Mon #1 500kV &amp; Mon Caps</v>
      </c>
      <c r="F22" s="98" t="str">
        <f>Results!E89</f>
        <v>Branch CUSTER W (40323)  TO  MONROE (40749) CKT 2 [500.00 - 500.00 kV]</v>
      </c>
      <c r="G22" s="23" t="s">
        <v>12</v>
      </c>
      <c r="H22" s="23"/>
      <c r="I22" s="23"/>
      <c r="J22" s="23"/>
      <c r="K22" s="23"/>
      <c r="L22" s="23"/>
      <c r="M22" s="23"/>
      <c r="N22" s="23"/>
      <c r="O22" s="23"/>
      <c r="P22" s="31"/>
      <c r="R22" s="53" t="s">
        <v>1</v>
      </c>
      <c r="S22" s="54">
        <v>260</v>
      </c>
      <c r="T22" s="70">
        <v>650</v>
      </c>
      <c r="U22" s="73">
        <f>Results!C93</f>
        <v>2832.71</v>
      </c>
      <c r="V22" s="102" t="str">
        <f>Results!D93</f>
        <v>BFR: 4268 Mon-Cust #1 500kV &amp; Cust 500/230kV Bk#1</v>
      </c>
      <c r="W22" s="104" t="str">
        <f>Results!E93</f>
        <v>Branch CUSTER W (40323)  TO  MONROE (40749) CKT 2 [500.00 - 500.00 kV]</v>
      </c>
    </row>
    <row r="23" spans="1:23" ht="13.5" customHeight="1">
      <c r="A23" s="30"/>
      <c r="B23" s="118">
        <v>100</v>
      </c>
      <c r="C23" s="49">
        <v>775</v>
      </c>
      <c r="D23" s="43">
        <f>Results!C90</f>
        <v>2731.07</v>
      </c>
      <c r="E23" s="97" t="str">
        <f>Results!D90</f>
        <v>MOD BFR: 4516 MON-CUS #1 &amp; CHJ-MON</v>
      </c>
      <c r="F23" s="98" t="str">
        <f>Results!E90</f>
        <v>Branch CUSTER W (40323)  TO  MONROE (40749) CKT 2 [500.00 - 500.00 kV]</v>
      </c>
      <c r="G23" s="23" t="s">
        <v>12</v>
      </c>
      <c r="H23" s="23"/>
      <c r="I23" s="23"/>
      <c r="J23" s="23"/>
      <c r="K23" s="23"/>
      <c r="L23" s="23"/>
      <c r="M23" s="23"/>
      <c r="N23" s="23"/>
      <c r="O23" s="23"/>
      <c r="P23" s="31"/>
      <c r="R23" s="53" t="s">
        <v>2</v>
      </c>
      <c r="S23" s="54">
        <v>525</v>
      </c>
      <c r="T23" s="70">
        <v>650</v>
      </c>
      <c r="U23" s="73">
        <f>Results!C96</f>
        <v>3021.42</v>
      </c>
      <c r="V23" s="102" t="str">
        <f>Results!D96</f>
        <v>BFR: 4268 Mon-Cust #1 500kV &amp; Cust 500/230kV Bk#1</v>
      </c>
      <c r="W23" s="104" t="str">
        <f>Results!E96</f>
        <v>Branch CUSTER W (40323)  TO  MONROE (40749) CKT 2 [500.00 - 500.00 kV]</v>
      </c>
    </row>
    <row r="24" spans="1:23" ht="13.5" customHeight="1">
      <c r="A24" s="30"/>
      <c r="B24" s="118">
        <v>260</v>
      </c>
      <c r="C24" s="49">
        <v>140</v>
      </c>
      <c r="D24" s="43">
        <f>Results!C91</f>
        <v>2784.28</v>
      </c>
      <c r="E24" s="97" t="str">
        <f>Results!D91</f>
        <v>BFR: 4519 Cust-Mon #1 500kV &amp; Mon Caps</v>
      </c>
      <c r="F24" s="98" t="str">
        <f>Results!E91</f>
        <v>Branch CUSTER W (40323)  TO  MONROE (40749) CKT 2 [500.00 - 500.00 kV]</v>
      </c>
      <c r="G24" s="23" t="s">
        <v>12</v>
      </c>
      <c r="H24" s="23"/>
      <c r="I24" s="23"/>
      <c r="J24" s="23"/>
      <c r="K24" s="23"/>
      <c r="L24" s="23"/>
      <c r="M24" s="23"/>
      <c r="N24" s="23"/>
      <c r="O24" s="23"/>
      <c r="P24" s="31"/>
      <c r="R24" s="53" t="s">
        <v>11</v>
      </c>
      <c r="S24" s="54">
        <v>1000</v>
      </c>
      <c r="T24" s="70">
        <v>650</v>
      </c>
      <c r="U24" s="73">
        <f>Results!C99</f>
        <v>1919.27</v>
      </c>
      <c r="V24" s="102" t="str">
        <f>Results!D99</f>
        <v>N-2: Murr - Cust #1 &amp; Belling - Cust #1 230kV</v>
      </c>
      <c r="W24" s="104" t="str">
        <f>Results!E99</f>
        <v>Branch CUSTER W (40321)  TO  PORTALWY (42001) CKT 1 [230.00 - 115.00 kV]</v>
      </c>
    </row>
    <row r="25" spans="1:23" ht="13.5" customHeight="1">
      <c r="A25" s="30"/>
      <c r="B25" s="118">
        <v>260</v>
      </c>
      <c r="C25" s="49">
        <v>460</v>
      </c>
      <c r="D25" s="43">
        <f>Results!C92</f>
        <v>2798.52</v>
      </c>
      <c r="E25" s="97" t="str">
        <f>Results!D92</f>
        <v>BFR: 4519 Cust-Mon #1 500kV &amp; Mon Caps</v>
      </c>
      <c r="F25" s="98" t="str">
        <f>Results!E92</f>
        <v>Branch CUSTER W (40323)  TO  MONROE (40749) CKT 2 [500.00 - 500.00 kV]</v>
      </c>
      <c r="G25" s="23" t="s">
        <v>12</v>
      </c>
      <c r="H25" s="23"/>
      <c r="I25" s="23"/>
      <c r="J25" s="23"/>
      <c r="K25" s="23"/>
      <c r="L25" s="23"/>
      <c r="M25" s="23"/>
      <c r="N25" s="23"/>
      <c r="O25" s="23"/>
      <c r="P25" s="31"/>
      <c r="R25" s="53" t="s">
        <v>15</v>
      </c>
      <c r="S25" s="54">
        <v>1400</v>
      </c>
      <c r="T25" s="70">
        <v>650</v>
      </c>
      <c r="U25" s="73">
        <f>Results!C102</f>
        <v>-109.34</v>
      </c>
      <c r="V25" s="102" t="str">
        <f>Results!D102</f>
        <v>N-2: Murr - Cust #1 &amp; Belling - Cust #1 230kV</v>
      </c>
      <c r="W25" s="104" t="str">
        <f>Results!E102</f>
        <v>Branch CUSTER W (40321)  TO  PORTALWY (42001) CKT 1 [230.00 - 115.00 kV]</v>
      </c>
    </row>
    <row r="26" spans="1:23" ht="13.5" customHeight="1">
      <c r="A26" s="30"/>
      <c r="B26" s="118">
        <v>260</v>
      </c>
      <c r="C26" s="49">
        <v>775</v>
      </c>
      <c r="D26" s="43">
        <f>Results!C93</f>
        <v>2832.71</v>
      </c>
      <c r="E26" s="97" t="str">
        <f>Results!D93</f>
        <v>BFR: 4268 Mon-Cust #1 500kV &amp; Cust 500/230kV Bk#1</v>
      </c>
      <c r="F26" s="98" t="str">
        <f>Results!E93</f>
        <v>Branch CUSTER W (40323)  TO  MONROE (40749) CKT 2 [500.00 - 500.00 kV]</v>
      </c>
      <c r="G26" s="23" t="s">
        <v>12</v>
      </c>
      <c r="H26" s="23"/>
      <c r="I26" s="23"/>
      <c r="J26" s="23"/>
      <c r="K26" s="23"/>
      <c r="L26" s="23"/>
      <c r="M26" s="23"/>
      <c r="N26" s="23"/>
      <c r="O26" s="23"/>
      <c r="P26" s="31"/>
      <c r="R26" s="53" t="s">
        <v>3</v>
      </c>
      <c r="S26" s="54">
        <v>100</v>
      </c>
      <c r="T26" s="70">
        <v>380</v>
      </c>
      <c r="U26" s="73">
        <f>Results!C89</f>
        <v>2685.08</v>
      </c>
      <c r="V26" s="102" t="str">
        <f>Results!D89</f>
        <v>BFR: 4519 Cust-Mon #1 500kV &amp; Mon Caps</v>
      </c>
      <c r="W26" s="104" t="str">
        <f>Results!E89</f>
        <v>Branch CUSTER W (40323)  TO  MONROE (40749) CKT 2 [500.00 - 500.00 kV]</v>
      </c>
    </row>
    <row r="27" spans="1:23" ht="13.5" customHeight="1">
      <c r="A27" s="30"/>
      <c r="B27" s="118">
        <v>525</v>
      </c>
      <c r="C27" s="49">
        <v>140</v>
      </c>
      <c r="D27" s="43">
        <f>Results!C94</f>
        <v>2991.02</v>
      </c>
      <c r="E27" s="97" t="str">
        <f>Results!D94</f>
        <v>MOD BFR: 4516 MON-CUS #1 &amp; CHJ-MON</v>
      </c>
      <c r="F27" s="98" t="str">
        <f>Results!E94</f>
        <v>Branch CUSTER W (40323)  TO  MONROE (40749) CKT 2 [500.00 - 500.00 kV]</v>
      </c>
      <c r="G27" s="23" t="s">
        <v>12</v>
      </c>
      <c r="H27" s="23"/>
      <c r="I27" s="23"/>
      <c r="J27" s="23"/>
      <c r="K27" s="23"/>
      <c r="L27" s="23"/>
      <c r="M27" s="23"/>
      <c r="N27" s="23"/>
      <c r="O27" s="23"/>
      <c r="P27" s="31"/>
      <c r="R27" s="53" t="s">
        <v>4</v>
      </c>
      <c r="S27" s="54">
        <v>260</v>
      </c>
      <c r="T27" s="70">
        <v>380</v>
      </c>
      <c r="U27" s="73">
        <f>Results!C92</f>
        <v>2798.52</v>
      </c>
      <c r="V27" s="102" t="str">
        <f>Results!D92</f>
        <v>BFR: 4519 Cust-Mon #1 500kV &amp; Mon Caps</v>
      </c>
      <c r="W27" s="104" t="str">
        <f>Results!E92</f>
        <v>Branch CUSTER W (40323)  TO  MONROE (40749) CKT 2 [500.00 - 500.00 kV]</v>
      </c>
    </row>
    <row r="28" spans="1:23" ht="13.5" customHeight="1">
      <c r="A28" s="30"/>
      <c r="B28" s="118">
        <v>525</v>
      </c>
      <c r="C28" s="49">
        <v>460</v>
      </c>
      <c r="D28" s="43">
        <f>Results!C95</f>
        <v>3010.13</v>
      </c>
      <c r="E28" s="97" t="str">
        <f>Results!D95</f>
        <v>BFR: 4268 Mon-Cust #1 500kV &amp; Cust 500/230kV Bk#1</v>
      </c>
      <c r="F28" s="98" t="str">
        <f>Results!E95</f>
        <v>Branch CUSTER W (40323)  TO  MONROE (40749) CKT 2 [500.00 - 500.00 kV]</v>
      </c>
      <c r="G28" s="23" t="s">
        <v>12</v>
      </c>
      <c r="H28" s="23"/>
      <c r="I28" s="23"/>
      <c r="J28" s="23"/>
      <c r="K28" s="23"/>
      <c r="L28" s="23"/>
      <c r="M28" s="23"/>
      <c r="N28" s="23"/>
      <c r="O28" s="23"/>
      <c r="P28" s="31"/>
      <c r="R28" s="53" t="s">
        <v>5</v>
      </c>
      <c r="S28" s="54">
        <v>525</v>
      </c>
      <c r="T28" s="70">
        <v>380</v>
      </c>
      <c r="U28" s="73">
        <f>Results!C95</f>
        <v>3010.13</v>
      </c>
      <c r="V28" s="102" t="str">
        <f>Results!D95</f>
        <v>BFR: 4268 Mon-Cust #1 500kV &amp; Cust 500/230kV Bk#1</v>
      </c>
      <c r="W28" s="104" t="str">
        <f>Results!E95</f>
        <v>Branch CUSTER W (40323)  TO  MONROE (40749) CKT 2 [500.00 - 500.00 kV]</v>
      </c>
    </row>
    <row r="29" spans="1:23" ht="13.5" customHeight="1">
      <c r="A29" s="30"/>
      <c r="B29" s="118">
        <v>525</v>
      </c>
      <c r="C29" s="49">
        <v>775</v>
      </c>
      <c r="D29" s="43">
        <f>Results!C96</f>
        <v>3021.42</v>
      </c>
      <c r="E29" s="97" t="str">
        <f>Results!D96</f>
        <v>BFR: 4268 Mon-Cust #1 500kV &amp; Cust 500/230kV Bk#1</v>
      </c>
      <c r="F29" s="98" t="str">
        <f>Results!E96</f>
        <v>Branch CUSTER W (40323)  TO  MONROE (40749) CKT 2 [500.00 - 500.00 kV]</v>
      </c>
      <c r="G29" s="23" t="s">
        <v>12</v>
      </c>
      <c r="H29" s="23"/>
      <c r="I29" s="23"/>
      <c r="J29" s="23"/>
      <c r="K29" s="23"/>
      <c r="L29" s="23"/>
      <c r="M29" s="23"/>
      <c r="N29" s="23"/>
      <c r="O29" s="23"/>
      <c r="P29" s="31"/>
      <c r="R29" s="53" t="s">
        <v>10</v>
      </c>
      <c r="S29" s="54">
        <v>1000</v>
      </c>
      <c r="T29" s="70">
        <v>380</v>
      </c>
      <c r="U29" s="73">
        <f>Results!C98</f>
        <v>2022</v>
      </c>
      <c r="V29" s="102" t="str">
        <f>Results!D98</f>
        <v>N-2: Murr - Cust #1 &amp; Belling - Cust #1 230kV</v>
      </c>
      <c r="W29" s="104" t="str">
        <f>Results!E98</f>
        <v>Branch CUSTER W (40321)  TO  PORTALWY (42001) CKT 1 [230.00 - 115.00 kV]</v>
      </c>
    </row>
    <row r="30" spans="1:23" ht="13.5" customHeight="1">
      <c r="A30" s="30"/>
      <c r="B30" s="118">
        <v>1000</v>
      </c>
      <c r="C30" s="49">
        <v>140</v>
      </c>
      <c r="D30" s="43">
        <f>Results!C97</f>
        <v>2133.67</v>
      </c>
      <c r="E30" s="97" t="str">
        <f>Results!D97</f>
        <v>N-2: Murr - Cust #1 &amp; Belling - Cust #1 230kV</v>
      </c>
      <c r="F30" s="98" t="str">
        <f>Results!E97</f>
        <v>Branch CUSTER W (40321)  TO  PORTALWY (42001) CKT 1 [230.00 - 115.00 kV]</v>
      </c>
      <c r="G30" s="23" t="s">
        <v>12</v>
      </c>
      <c r="H30" s="23"/>
      <c r="I30" s="23"/>
      <c r="J30" s="23"/>
      <c r="K30" s="23"/>
      <c r="L30" s="23"/>
      <c r="M30" s="23"/>
      <c r="N30" s="23"/>
      <c r="O30" s="23"/>
      <c r="P30" s="31"/>
      <c r="R30" s="53" t="s">
        <v>14</v>
      </c>
      <c r="S30" s="54">
        <v>1400</v>
      </c>
      <c r="T30" s="70">
        <v>380</v>
      </c>
      <c r="U30" s="73">
        <f>Results!C101</f>
        <v>-23.04</v>
      </c>
      <c r="V30" s="102" t="str">
        <f>Results!D101</f>
        <v>N-2: Murr - Cust #1 &amp; Belling - Cust #1 230kV</v>
      </c>
      <c r="W30" s="104" t="str">
        <f>Results!E101</f>
        <v>Branch CUSTER W (40321)  TO  PORTALWY (42001) CKT 1 [230.00 - 115.00 kV]</v>
      </c>
    </row>
    <row r="31" spans="1:23" ht="13.5" customHeight="1">
      <c r="A31" s="30"/>
      <c r="B31" s="118">
        <v>1000</v>
      </c>
      <c r="C31" s="49">
        <v>460</v>
      </c>
      <c r="D31" s="43">
        <f>Results!C98</f>
        <v>2022</v>
      </c>
      <c r="E31" s="97" t="str">
        <f>Results!D98</f>
        <v>N-2: Murr - Cust #1 &amp; Belling - Cust #1 230kV</v>
      </c>
      <c r="F31" s="98" t="str">
        <f>Results!E98</f>
        <v>Branch CUSTER W (40321)  TO  PORTALWY (42001) CKT 1 [230.00 - 115.00 kV]</v>
      </c>
      <c r="G31" s="23" t="s">
        <v>12</v>
      </c>
      <c r="H31" s="23"/>
      <c r="I31" s="23"/>
      <c r="J31" s="23"/>
      <c r="K31" s="23"/>
      <c r="L31" s="23"/>
      <c r="M31" s="23"/>
      <c r="N31" s="23"/>
      <c r="O31" s="23"/>
      <c r="P31" s="31"/>
      <c r="R31" s="53" t="s">
        <v>6</v>
      </c>
      <c r="S31" s="54">
        <v>100</v>
      </c>
      <c r="T31" s="70">
        <v>100</v>
      </c>
      <c r="U31" s="73">
        <f>Results!C88</f>
        <v>2666.53</v>
      </c>
      <c r="V31" s="102" t="str">
        <f>Results!D88</f>
        <v>BFR: 4519 Cust-Mon #1 500kV &amp; Mon Caps</v>
      </c>
      <c r="W31" s="104" t="str">
        <f>Results!E88</f>
        <v>Branch CUSTER W (40323)  TO  MONROE (40749) CKT 2 [500.00 - 500.00 kV]</v>
      </c>
    </row>
    <row r="32" spans="1:23" ht="13.5" customHeight="1">
      <c r="A32" s="30"/>
      <c r="B32" s="118">
        <v>1000</v>
      </c>
      <c r="C32" s="49">
        <v>775</v>
      </c>
      <c r="D32" s="43">
        <f>Results!C99</f>
        <v>1919.27</v>
      </c>
      <c r="E32" s="97" t="str">
        <f>Results!D99</f>
        <v>N-2: Murr - Cust #1 &amp; Belling - Cust #1 230kV</v>
      </c>
      <c r="F32" s="98" t="str">
        <f>Results!E99</f>
        <v>Branch CUSTER W (40321)  TO  PORTALWY (42001) CKT 1 [230.00 - 115.00 kV]</v>
      </c>
      <c r="G32" s="23" t="s">
        <v>12</v>
      </c>
      <c r="H32" s="23"/>
      <c r="I32" s="23"/>
      <c r="J32" s="23"/>
      <c r="K32" s="23"/>
      <c r="L32" s="23"/>
      <c r="M32" s="23"/>
      <c r="N32" s="23"/>
      <c r="O32" s="23"/>
      <c r="P32" s="31"/>
      <c r="R32" s="53" t="s">
        <v>7</v>
      </c>
      <c r="S32" s="54">
        <v>260</v>
      </c>
      <c r="T32" s="70">
        <v>100</v>
      </c>
      <c r="U32" s="73">
        <f>Results!C91</f>
        <v>2784.28</v>
      </c>
      <c r="V32" s="102" t="str">
        <f>Results!D91</f>
        <v>BFR: 4519 Cust-Mon #1 500kV &amp; Mon Caps</v>
      </c>
      <c r="W32" s="104" t="str">
        <f>Results!E91</f>
        <v>Branch CUSTER W (40323)  TO  MONROE (40749) CKT 2 [500.00 - 500.00 kV]</v>
      </c>
    </row>
    <row r="33" spans="1:23" ht="12.75">
      <c r="A33" s="30"/>
      <c r="B33" s="49">
        <v>1400</v>
      </c>
      <c r="C33" s="49">
        <v>140</v>
      </c>
      <c r="D33" s="75">
        <f>Results!C100</f>
        <v>29</v>
      </c>
      <c r="E33" s="97" t="str">
        <f>Results!D100</f>
        <v>N-2: Murr - Cust #1 &amp; Belling - Cust #1 230kV</v>
      </c>
      <c r="F33" s="98" t="str">
        <f>Results!E100</f>
        <v>Branch CUSTER W (40321)  TO  PORTALWY (42001) CKT 1 [230.00 - 115.00 kV]</v>
      </c>
      <c r="G33" s="23" t="s">
        <v>12</v>
      </c>
      <c r="H33" s="23"/>
      <c r="I33" s="23"/>
      <c r="J33" s="23"/>
      <c r="K33" s="23"/>
      <c r="L33" s="23"/>
      <c r="M33" s="23"/>
      <c r="N33" s="23"/>
      <c r="O33" s="23"/>
      <c r="P33" s="31"/>
      <c r="R33" s="53" t="s">
        <v>8</v>
      </c>
      <c r="S33" s="54">
        <v>525</v>
      </c>
      <c r="T33" s="70">
        <v>100</v>
      </c>
      <c r="U33" s="73">
        <f>Results!C94</f>
        <v>2991.02</v>
      </c>
      <c r="V33" s="102" t="str">
        <f>Results!D94</f>
        <v>MOD BFR: 4516 MON-CUS #1 &amp; CHJ-MON</v>
      </c>
      <c r="W33" s="104" t="str">
        <f>Results!E94</f>
        <v>Branch CUSTER W (40323)  TO  MONROE (40749) CKT 2 [500.00 - 500.00 kV]</v>
      </c>
    </row>
    <row r="34" spans="1:23" ht="12.75">
      <c r="A34" s="30"/>
      <c r="B34" s="49">
        <v>1400</v>
      </c>
      <c r="C34" s="49">
        <v>460</v>
      </c>
      <c r="D34" s="75">
        <f>Results!C101</f>
        <v>-23.04</v>
      </c>
      <c r="E34" s="97" t="str">
        <f>Results!D101</f>
        <v>N-2: Murr - Cust #1 &amp; Belling - Cust #1 230kV</v>
      </c>
      <c r="F34" s="98" t="str">
        <f>Results!E101</f>
        <v>Branch CUSTER W (40321)  TO  PORTALWY (42001) CKT 1 [230.00 - 115.00 kV]</v>
      </c>
      <c r="G34" s="23" t="s">
        <v>12</v>
      </c>
      <c r="H34" s="23"/>
      <c r="I34" s="23"/>
      <c r="J34" s="23"/>
      <c r="K34" s="23"/>
      <c r="L34" s="23"/>
      <c r="M34" s="23"/>
      <c r="N34" s="23"/>
      <c r="O34" s="23"/>
      <c r="P34" s="31"/>
      <c r="R34" s="53" t="s">
        <v>9</v>
      </c>
      <c r="S34" s="54">
        <v>1000</v>
      </c>
      <c r="T34" s="70">
        <v>100</v>
      </c>
      <c r="U34" s="73">
        <f>Results!C97</f>
        <v>2133.67</v>
      </c>
      <c r="V34" s="102" t="str">
        <f>Results!D97</f>
        <v>N-2: Murr - Cust #1 &amp; Belling - Cust #1 230kV</v>
      </c>
      <c r="W34" s="104" t="str">
        <f>Results!E97</f>
        <v>Branch CUSTER W (40321)  TO  PORTALWY (42001) CKT 1 [230.00 - 115.00 kV]</v>
      </c>
    </row>
    <row r="35" spans="1:23" ht="13.5" thickBot="1">
      <c r="A35" s="30"/>
      <c r="B35" s="50">
        <v>1400</v>
      </c>
      <c r="C35" s="50">
        <v>775</v>
      </c>
      <c r="D35" s="76">
        <f>Results!C102</f>
        <v>-109.34</v>
      </c>
      <c r="E35" s="99" t="str">
        <f>Results!D102</f>
        <v>N-2: Murr - Cust #1 &amp; Belling - Cust #1 230kV</v>
      </c>
      <c r="F35" s="100" t="str">
        <f>Results!E102</f>
        <v>Branch CUSTER W (40321)  TO  PORTALWY (42001) CKT 1 [230.00 - 115.00 kV]</v>
      </c>
      <c r="G35" s="23" t="s">
        <v>12</v>
      </c>
      <c r="H35" s="23"/>
      <c r="I35" s="23"/>
      <c r="J35" s="23"/>
      <c r="K35" s="23"/>
      <c r="L35" s="23"/>
      <c r="M35" s="23"/>
      <c r="N35" s="23"/>
      <c r="O35" s="23"/>
      <c r="P35" s="31"/>
      <c r="R35" s="55" t="s">
        <v>13</v>
      </c>
      <c r="S35" s="56">
        <v>1400</v>
      </c>
      <c r="T35" s="71">
        <v>100</v>
      </c>
      <c r="U35" s="105">
        <f>Results!C100</f>
        <v>29</v>
      </c>
      <c r="V35" s="106" t="str">
        <f>Results!D100</f>
        <v>N-2: Murr - Cust #1 &amp; Belling - Cust #1 230kV</v>
      </c>
      <c r="W35" s="107" t="str">
        <f>Results!E100</f>
        <v>Branch CUSTER W (40321)  TO  PORTALWY (42001) CKT 1 [230.00 - 115.00 kV]</v>
      </c>
    </row>
    <row r="36" spans="1:16" ht="13.5" thickBo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3"/>
    </row>
    <row r="37" ht="13.5" thickTop="1"/>
    <row r="38" spans="8:9" ht="12.75">
      <c r="H38" s="22">
        <v>2000</v>
      </c>
      <c r="I38" s="22">
        <v>0</v>
      </c>
    </row>
    <row r="39" spans="8:9" ht="12.75">
      <c r="H39" s="22">
        <v>2000</v>
      </c>
      <c r="I39" s="22">
        <v>1450</v>
      </c>
    </row>
    <row r="40" ht="12.75">
      <c r="G40" s="22" t="s">
        <v>12</v>
      </c>
    </row>
    <row r="41" ht="12.75">
      <c r="G41" s="22" t="s">
        <v>12</v>
      </c>
    </row>
    <row r="42" ht="12.75">
      <c r="G42" s="22" t="s">
        <v>12</v>
      </c>
    </row>
    <row r="43" ht="12.75">
      <c r="G43" s="22" t="s">
        <v>12</v>
      </c>
    </row>
    <row r="44" ht="12.75">
      <c r="G44" s="22" t="s">
        <v>12</v>
      </c>
    </row>
    <row r="45" ht="12.75">
      <c r="G45" s="22" t="s">
        <v>12</v>
      </c>
    </row>
    <row r="46" ht="12.75">
      <c r="G46" s="22" t="s">
        <v>12</v>
      </c>
    </row>
    <row r="47" ht="12.75">
      <c r="G47" s="22" t="s">
        <v>12</v>
      </c>
    </row>
    <row r="48" ht="12.75">
      <c r="G48" s="22" t="s">
        <v>12</v>
      </c>
    </row>
    <row r="49" ht="12.75">
      <c r="G49" s="22" t="s">
        <v>12</v>
      </c>
    </row>
    <row r="50" ht="12.75">
      <c r="G50" s="22" t="s">
        <v>12</v>
      </c>
    </row>
    <row r="51" ht="12.75">
      <c r="G51" s="22" t="s">
        <v>12</v>
      </c>
    </row>
    <row r="52" ht="12.75">
      <c r="G52" s="22" t="s">
        <v>12</v>
      </c>
    </row>
    <row r="53" ht="12.75">
      <c r="G53" s="22" t="s">
        <v>12</v>
      </c>
    </row>
    <row r="54" ht="12.75">
      <c r="G54" s="22" t="s">
        <v>12</v>
      </c>
    </row>
  </sheetData>
  <mergeCells count="2">
    <mergeCell ref="B18:C18"/>
    <mergeCell ref="B4:F5"/>
  </mergeCells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80" customWidth="1"/>
    <col min="2" max="2" width="12.00390625" style="78" customWidth="1"/>
    <col min="3" max="3" width="9.140625" style="78" customWidth="1"/>
    <col min="4" max="16384" width="9.140625" style="80" customWidth="1"/>
  </cols>
  <sheetData>
    <row r="1" spans="2:18" ht="12.75">
      <c r="B1" s="134" t="str">
        <f>Results!D5</f>
        <v>South-to-North (SN)</v>
      </c>
      <c r="C1" s="134"/>
      <c r="F1" s="134" t="str">
        <f>Results!D6</f>
        <v>Light Loads</v>
      </c>
      <c r="G1" s="134"/>
      <c r="I1" s="133">
        <f>Results!D7</f>
        <v>583</v>
      </c>
      <c r="J1" s="132" t="str">
        <f>Results!D2</f>
        <v>Tacoma-Raver #1&amp;2 500kV &amp; North-Shoreline 115kV Lines, Monroe 500kV PCB 4672 &amp; Bellingham 230/115kV Transformer Bank #1 O/S</v>
      </c>
      <c r="K1" s="132"/>
      <c r="L1" s="132"/>
      <c r="M1" s="132"/>
      <c r="N1" s="132"/>
      <c r="O1" s="132"/>
      <c r="P1" s="132"/>
      <c r="Q1" s="132"/>
      <c r="R1" s="132"/>
    </row>
    <row r="2" spans="2:18" s="77" customFormat="1" ht="15.75">
      <c r="B2" s="134"/>
      <c r="C2" s="134"/>
      <c r="F2" s="134"/>
      <c r="G2" s="134"/>
      <c r="I2" s="133"/>
      <c r="J2" s="132"/>
      <c r="K2" s="132"/>
      <c r="L2" s="132"/>
      <c r="M2" s="132"/>
      <c r="N2" s="132"/>
      <c r="O2" s="132"/>
      <c r="P2" s="132"/>
      <c r="Q2" s="132"/>
      <c r="R2" s="132"/>
    </row>
    <row r="3" spans="2:18" s="78" customFormat="1" ht="12.75">
      <c r="B3" s="78" t="s">
        <v>36</v>
      </c>
      <c r="D3" s="78">
        <v>100</v>
      </c>
      <c r="E3" s="78">
        <v>100</v>
      </c>
      <c r="F3" s="78">
        <v>100</v>
      </c>
      <c r="G3" s="78">
        <v>260</v>
      </c>
      <c r="H3" s="78">
        <v>260</v>
      </c>
      <c r="I3" s="78">
        <v>260</v>
      </c>
      <c r="J3" s="78">
        <v>525</v>
      </c>
      <c r="K3" s="78">
        <v>525</v>
      </c>
      <c r="L3" s="78">
        <v>525</v>
      </c>
      <c r="M3" s="78">
        <v>1000</v>
      </c>
      <c r="N3" s="78">
        <v>1000</v>
      </c>
      <c r="O3" s="78">
        <v>1000</v>
      </c>
      <c r="P3" s="78">
        <v>1400</v>
      </c>
      <c r="Q3" s="78">
        <v>1400</v>
      </c>
      <c r="R3" s="78">
        <v>1400</v>
      </c>
    </row>
    <row r="4" spans="2:18" s="78" customFormat="1" ht="13.5" thickBot="1">
      <c r="B4" s="79" t="s">
        <v>37</v>
      </c>
      <c r="C4" s="79"/>
      <c r="D4" s="79">
        <v>140</v>
      </c>
      <c r="E4" s="79">
        <v>460</v>
      </c>
      <c r="F4" s="79">
        <v>775</v>
      </c>
      <c r="G4" s="79">
        <v>140</v>
      </c>
      <c r="H4" s="79">
        <v>460</v>
      </c>
      <c r="I4" s="79">
        <v>775</v>
      </c>
      <c r="J4" s="79">
        <v>140</v>
      </c>
      <c r="K4" s="79">
        <v>460</v>
      </c>
      <c r="L4" s="79">
        <v>775</v>
      </c>
      <c r="M4" s="79">
        <v>140</v>
      </c>
      <c r="N4" s="79">
        <v>460</v>
      </c>
      <c r="O4" s="79">
        <v>775</v>
      </c>
      <c r="P4" s="79">
        <v>140</v>
      </c>
      <c r="Q4" s="79">
        <v>460</v>
      </c>
      <c r="R4" s="79">
        <v>775</v>
      </c>
    </row>
    <row r="5" spans="2:18" s="94" customFormat="1" ht="12" thickTop="1">
      <c r="B5" s="92" t="str">
        <f>Results!C13</f>
        <v>25 Fahrenheit</v>
      </c>
      <c r="C5" s="115">
        <f>AVERAGE(Results!N16:N30)</f>
        <v>3332.328666666667</v>
      </c>
      <c r="D5" s="93">
        <f>Results!C16</f>
        <v>3090.65</v>
      </c>
      <c r="E5" s="93">
        <f>Results!C17</f>
        <v>3103.66</v>
      </c>
      <c r="F5" s="93">
        <f>Results!C18</f>
        <v>3019.53</v>
      </c>
      <c r="G5" s="93">
        <f>Results!C19</f>
        <v>3218.81</v>
      </c>
      <c r="H5" s="93">
        <f>Results!C20</f>
        <v>3248.42</v>
      </c>
      <c r="I5" s="93">
        <f>Results!C21</f>
        <v>3260.28</v>
      </c>
      <c r="J5" s="93">
        <f>Results!C22</f>
        <v>3399.44</v>
      </c>
      <c r="K5" s="93">
        <f>Results!C23</f>
        <v>3463.04</v>
      </c>
      <c r="L5" s="93">
        <f>Results!C24</f>
        <v>3487.54</v>
      </c>
      <c r="M5" s="93">
        <f>Results!C25</f>
        <v>3238.87</v>
      </c>
      <c r="N5" s="93">
        <f>Results!C26</f>
        <v>2997.76</v>
      </c>
      <c r="O5" s="93">
        <f>Results!C27</f>
        <v>3008.7</v>
      </c>
      <c r="P5" s="93">
        <f>Results!C28</f>
        <v>1301.97</v>
      </c>
      <c r="Q5" s="93">
        <f>Results!C29</f>
        <v>1186.82</v>
      </c>
      <c r="R5" s="93">
        <f>Results!C30</f>
        <v>1085.28</v>
      </c>
    </row>
    <row r="6" spans="2:18" s="94" customFormat="1" ht="11.25">
      <c r="B6" s="92" t="str">
        <f>Results!C31</f>
        <v>35 Fahrenheit</v>
      </c>
      <c r="C6" s="115">
        <f>AVERAGE(Results!N34:N48)</f>
        <v>2643.4726666666666</v>
      </c>
      <c r="D6" s="93">
        <f>Results!C34</f>
        <v>3109.22</v>
      </c>
      <c r="E6" s="93">
        <f>Results!C35</f>
        <v>3052.21</v>
      </c>
      <c r="F6" s="93">
        <f>Results!C36</f>
        <v>2919.78</v>
      </c>
      <c r="G6" s="93">
        <f>Results!C37</f>
        <v>3181.29</v>
      </c>
      <c r="H6" s="93">
        <f>Results!C38</f>
        <v>3221.23</v>
      </c>
      <c r="I6" s="93">
        <f>Results!C39</f>
        <v>3178.33</v>
      </c>
      <c r="J6" s="93">
        <f>Results!C40</f>
        <v>3416.82</v>
      </c>
      <c r="K6" s="93">
        <f>Results!C41</f>
        <v>3426</v>
      </c>
      <c r="L6" s="93">
        <f>Results!C42</f>
        <v>3476.71</v>
      </c>
      <c r="M6" s="93">
        <f>Results!C43</f>
        <v>2544.99</v>
      </c>
      <c r="N6" s="93">
        <f>Results!C44</f>
        <v>2383.1</v>
      </c>
      <c r="O6" s="93">
        <f>Results!C45</f>
        <v>2282.61</v>
      </c>
      <c r="P6" s="93">
        <f>Results!C46</f>
        <v>438.02</v>
      </c>
      <c r="Q6" s="93">
        <f>Results!C47</f>
        <v>388.94</v>
      </c>
      <c r="R6" s="93">
        <f>Results!C48</f>
        <v>297.27</v>
      </c>
    </row>
    <row r="7" spans="2:18" s="94" customFormat="1" ht="11.25">
      <c r="B7" s="92" t="str">
        <f>Results!C49</f>
        <v>45 Fahrenheit</v>
      </c>
      <c r="C7" s="115">
        <f>AVERAGE(Results!N52:N66)</f>
        <v>2399.9973333333332</v>
      </c>
      <c r="D7" s="93">
        <f>Results!C52</f>
        <v>3060.65</v>
      </c>
      <c r="E7" s="93">
        <f>Results!C53</f>
        <v>3052.51</v>
      </c>
      <c r="F7" s="93">
        <f>Results!C54</f>
        <v>2900.43</v>
      </c>
      <c r="G7" s="93">
        <f>Results!C55</f>
        <v>3149.97</v>
      </c>
      <c r="H7" s="93">
        <f>Results!C56</f>
        <v>3194.45</v>
      </c>
      <c r="I7" s="93">
        <f>Results!C57</f>
        <v>3179.56</v>
      </c>
      <c r="J7" s="93">
        <f>Results!C58</f>
        <v>3366.67</v>
      </c>
      <c r="K7" s="93">
        <f>Results!C59</f>
        <v>3394.74</v>
      </c>
      <c r="L7" s="93">
        <f>Results!C60</f>
        <v>3423.89</v>
      </c>
      <c r="M7" s="93">
        <f>Results!C61</f>
        <v>1657.21</v>
      </c>
      <c r="N7" s="93">
        <f>Results!C62</f>
        <v>1540.96</v>
      </c>
      <c r="O7" s="93">
        <f>Results!C63</f>
        <v>1449.36</v>
      </c>
      <c r="P7" s="93">
        <f>Results!C64</f>
        <v>-572.28</v>
      </c>
      <c r="Q7" s="93">
        <f>Results!C65</f>
        <v>-869.8</v>
      </c>
      <c r="R7" s="93">
        <f>Results!C66</f>
        <v>-964.63</v>
      </c>
    </row>
    <row r="8" spans="2:18" s="94" customFormat="1" ht="11.25">
      <c r="B8" s="92" t="str">
        <f>Results!C67</f>
        <v>60 Fahrenheit</v>
      </c>
      <c r="C8" s="115">
        <f>AVERAGE(Results!N70:N84)</f>
        <v>2922.2326666666663</v>
      </c>
      <c r="D8" s="93">
        <f>Results!C70</f>
        <v>2807.2</v>
      </c>
      <c r="E8" s="93">
        <f>Results!C71</f>
        <v>2818.02</v>
      </c>
      <c r="F8" s="93">
        <f>Results!C72</f>
        <v>2828.72</v>
      </c>
      <c r="G8" s="93">
        <f>Results!C73</f>
        <v>2924.97</v>
      </c>
      <c r="H8" s="93">
        <f>Results!C74</f>
        <v>2950.44</v>
      </c>
      <c r="I8" s="93">
        <f>Results!C75</f>
        <v>2953.69</v>
      </c>
      <c r="J8" s="93">
        <f>Results!C76</f>
        <v>3145.77</v>
      </c>
      <c r="K8" s="93">
        <f>Results!C77</f>
        <v>3163.33</v>
      </c>
      <c r="L8" s="93">
        <f>Results!C78</f>
        <v>3179.38</v>
      </c>
      <c r="M8" s="93">
        <f>Results!C79</f>
        <v>2035.35</v>
      </c>
      <c r="N8" s="93">
        <f>Results!C80</f>
        <v>1934.43</v>
      </c>
      <c r="O8" s="93">
        <f>Results!C81</f>
        <v>1828.42</v>
      </c>
      <c r="P8" s="93">
        <f>Results!C82</f>
        <v>-5.11</v>
      </c>
      <c r="Q8" s="93">
        <f>Results!C83</f>
        <v>-91.15</v>
      </c>
      <c r="R8" s="93">
        <f>Results!C84</f>
        <v>-193.62</v>
      </c>
    </row>
    <row r="9" spans="2:18" s="94" customFormat="1" ht="11.25">
      <c r="B9" s="92" t="str">
        <f>Results!C85</f>
        <v>70 Fahrenheit</v>
      </c>
      <c r="C9" s="115">
        <f>AVERAGE(Results!N88:N102)</f>
        <v>3275.002</v>
      </c>
      <c r="D9" s="93">
        <f>Results!C88</f>
        <v>2666.53</v>
      </c>
      <c r="E9" s="93">
        <f>Results!C89</f>
        <v>2685.08</v>
      </c>
      <c r="F9" s="93">
        <f>Results!C90</f>
        <v>2731.07</v>
      </c>
      <c r="G9" s="93">
        <f>Results!C91</f>
        <v>2784.28</v>
      </c>
      <c r="H9" s="93">
        <f>Results!C92</f>
        <v>2798.52</v>
      </c>
      <c r="I9" s="93">
        <f>Results!C93</f>
        <v>2832.71</v>
      </c>
      <c r="J9" s="93">
        <f>Results!C94</f>
        <v>2991.02</v>
      </c>
      <c r="K9" s="93">
        <f>Results!C95</f>
        <v>3010.13</v>
      </c>
      <c r="L9" s="93">
        <f>Results!C96</f>
        <v>3021.42</v>
      </c>
      <c r="M9" s="93">
        <f>Results!C97</f>
        <v>2133.67</v>
      </c>
      <c r="N9" s="93">
        <f>Results!C98</f>
        <v>2022</v>
      </c>
      <c r="O9" s="93">
        <f>Results!C99</f>
        <v>1919.27</v>
      </c>
      <c r="P9" s="93">
        <f>Results!C100</f>
        <v>29</v>
      </c>
      <c r="Q9" s="93">
        <f>Results!C101</f>
        <v>-23.04</v>
      </c>
      <c r="R9" s="93">
        <f>Results!C102</f>
        <v>-109.34</v>
      </c>
    </row>
  </sheetData>
  <mergeCells count="4"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39"/>
  <sheetViews>
    <sheetView tabSelected="1" zoomScale="75" zoomScaleNormal="75" zoomScaleSheetLayoutView="100" workbookViewId="0" topLeftCell="A1">
      <selection activeCell="G15" sqref="G15:O102"/>
    </sheetView>
  </sheetViews>
  <sheetFormatPr defaultColWidth="9.140625" defaultRowHeight="12.75"/>
  <cols>
    <col min="1" max="1" width="8.00390625" style="34" customWidth="1"/>
    <col min="2" max="2" width="10.140625" style="34" customWidth="1"/>
    <col min="3" max="3" width="9.140625" style="34" customWidth="1"/>
    <col min="4" max="4" width="37.140625" style="34" customWidth="1"/>
    <col min="5" max="5" width="60.28125" style="34" customWidth="1"/>
    <col min="6" max="6" width="7.140625" style="34" customWidth="1"/>
    <col min="7" max="7" width="7.140625" style="37" customWidth="1"/>
    <col min="8" max="8" width="9.140625" style="34" customWidth="1"/>
    <col min="9" max="10" width="25.140625" style="34" customWidth="1"/>
    <col min="11" max="16" width="8.7109375" style="34" customWidth="1"/>
    <col min="17" max="16384" width="9.140625" style="34" customWidth="1"/>
  </cols>
  <sheetData>
    <row r="1" ht="12.75">
      <c r="G1" s="34"/>
    </row>
    <row r="2" spans="2:16" ht="15.75" customHeight="1">
      <c r="B2" s="35" t="s">
        <v>16</v>
      </c>
      <c r="C2" s="36"/>
      <c r="D2" s="135" t="s">
        <v>56</v>
      </c>
      <c r="E2" s="135"/>
      <c r="G2" s="34"/>
      <c r="I2" s="35"/>
      <c r="J2" s="35"/>
      <c r="M2" s="81"/>
      <c r="O2" s="81"/>
      <c r="P2" s="81"/>
    </row>
    <row r="3" spans="2:16" ht="15.75">
      <c r="B3" s="35"/>
      <c r="C3" s="36"/>
      <c r="D3" s="135"/>
      <c r="E3" s="135"/>
      <c r="G3" s="34"/>
      <c r="I3" s="35"/>
      <c r="J3" s="35"/>
      <c r="M3" s="81"/>
      <c r="O3" s="81"/>
      <c r="P3" s="81"/>
    </row>
    <row r="4" spans="2:10" ht="15.75">
      <c r="B4" s="35" t="s">
        <v>27</v>
      </c>
      <c r="D4" s="1" t="s">
        <v>53</v>
      </c>
      <c r="E4" s="36"/>
      <c r="G4" s="34"/>
      <c r="I4" s="35"/>
      <c r="J4" s="35"/>
    </row>
    <row r="5" spans="2:10" ht="15.75">
      <c r="B5" s="35" t="s">
        <v>28</v>
      </c>
      <c r="D5" s="1" t="s">
        <v>50</v>
      </c>
      <c r="E5" s="36"/>
      <c r="G5" s="34"/>
      <c r="I5" s="35"/>
      <c r="J5" s="35"/>
    </row>
    <row r="6" spans="2:15" ht="15.75">
      <c r="B6" s="35" t="s">
        <v>38</v>
      </c>
      <c r="D6" s="1" t="s">
        <v>49</v>
      </c>
      <c r="E6" s="36"/>
      <c r="G6" s="34"/>
      <c r="I6" s="38"/>
      <c r="J6" s="38"/>
      <c r="O6" s="81"/>
    </row>
    <row r="7" spans="2:15" ht="15.75">
      <c r="B7" s="35" t="s">
        <v>33</v>
      </c>
      <c r="C7" s="36"/>
      <c r="D7" s="1">
        <v>583</v>
      </c>
      <c r="E7" s="36"/>
      <c r="G7" s="34"/>
      <c r="I7" s="38"/>
      <c r="J7" s="38"/>
      <c r="O7" s="81"/>
    </row>
    <row r="8" spans="2:15" ht="15.75">
      <c r="B8" s="35" t="s">
        <v>34</v>
      </c>
      <c r="D8" s="1" t="s">
        <v>54</v>
      </c>
      <c r="E8" s="36"/>
      <c r="G8" s="34"/>
      <c r="I8" s="38"/>
      <c r="J8" s="38"/>
      <c r="O8" s="81"/>
    </row>
    <row r="9" spans="2:7" ht="15.75">
      <c r="B9" s="35" t="s">
        <v>29</v>
      </c>
      <c r="D9" s="1" t="s">
        <v>52</v>
      </c>
      <c r="E9" s="36"/>
      <c r="G9" s="34"/>
    </row>
    <row r="10" spans="2:7" ht="15.75">
      <c r="B10" s="35" t="s">
        <v>41</v>
      </c>
      <c r="D10" s="36" t="s">
        <v>55</v>
      </c>
      <c r="E10" s="36"/>
      <c r="G10" s="34"/>
    </row>
    <row r="11" spans="2:7" ht="15.75">
      <c r="B11" s="35"/>
      <c r="D11" s="36"/>
      <c r="E11" s="36"/>
      <c r="G11" s="34"/>
    </row>
    <row r="12" spans="2:7" ht="15.75">
      <c r="B12" s="35"/>
      <c r="D12" s="36"/>
      <c r="E12" s="36"/>
      <c r="G12" s="34"/>
    </row>
    <row r="13" spans="2:7" ht="15.75">
      <c r="B13" s="38" t="s">
        <v>17</v>
      </c>
      <c r="C13" s="36" t="s">
        <v>51</v>
      </c>
      <c r="E13" s="114" t="str">
        <f>CONCATENATE("Average Puget Sound Net Area Load = ",ROUND(AVERAGE(N16:N30),0)," MW")</f>
        <v>Average Puget Sound Net Area Load = 3332 MW</v>
      </c>
      <c r="F13" s="38"/>
      <c r="G13" s="34"/>
    </row>
    <row r="14" spans="2:9" ht="12.75">
      <c r="B14" s="2" t="s">
        <v>31</v>
      </c>
      <c r="C14" s="3" t="s">
        <v>18</v>
      </c>
      <c r="D14" s="4" t="s">
        <v>35</v>
      </c>
      <c r="E14" s="4" t="s">
        <v>19</v>
      </c>
      <c r="F14" s="38"/>
      <c r="G14" s="116" t="s">
        <v>39</v>
      </c>
      <c r="H14" s="116"/>
      <c r="I14" s="117"/>
    </row>
    <row r="15" spans="2:15" ht="13.5" thickBot="1">
      <c r="B15" s="5" t="s">
        <v>30</v>
      </c>
      <c r="C15" s="6" t="s">
        <v>20</v>
      </c>
      <c r="D15" s="7" t="s">
        <v>21</v>
      </c>
      <c r="E15" s="7" t="s">
        <v>22</v>
      </c>
      <c r="F15" s="38"/>
      <c r="G15" t="s">
        <v>57</v>
      </c>
      <c r="H15" t="s">
        <v>58</v>
      </c>
      <c r="I15" t="s">
        <v>59</v>
      </c>
      <c r="J15" t="s">
        <v>60</v>
      </c>
      <c r="K15" t="s">
        <v>61</v>
      </c>
      <c r="L15" t="s">
        <v>62</v>
      </c>
      <c r="M15" t="s">
        <v>63</v>
      </c>
      <c r="N15" t="s">
        <v>64</v>
      </c>
      <c r="O15" t="s">
        <v>65</v>
      </c>
    </row>
    <row r="16" spans="2:15" ht="13.5" thickTop="1">
      <c r="B16" s="45">
        <v>1</v>
      </c>
      <c r="C16" s="42">
        <f aca="true" t="shared" si="0" ref="C16:C30">O16</f>
        <v>3090.65</v>
      </c>
      <c r="D16" s="39" t="str">
        <f aca="true" t="shared" si="1" ref="D16:D30">J16</f>
        <v>MOD BFR: 4516 MON-CUS #1 &amp; CHJ-MON</v>
      </c>
      <c r="E16" s="39" t="str">
        <f aca="true" t="shared" si="2" ref="E16:E30">I16</f>
        <v>Branch CUSTER W (40323)  TO  MONROE (40749) CKT 2 [500.00 - 500.00 kV]</v>
      </c>
      <c r="G16" t="s">
        <v>66</v>
      </c>
      <c r="H16">
        <v>3091.22</v>
      </c>
      <c r="I16" t="s">
        <v>67</v>
      </c>
      <c r="J16" t="s">
        <v>68</v>
      </c>
      <c r="K16">
        <v>-67.02</v>
      </c>
      <c r="L16">
        <v>-2489.86</v>
      </c>
      <c r="M16">
        <v>-2491.63</v>
      </c>
      <c r="N16">
        <v>3396.97</v>
      </c>
      <c r="O16">
        <v>3090.65</v>
      </c>
    </row>
    <row r="17" spans="2:15" ht="12.75">
      <c r="B17" s="8">
        <v>2</v>
      </c>
      <c r="C17" s="43">
        <f t="shared" si="0"/>
        <v>3103.66</v>
      </c>
      <c r="D17" s="40" t="str">
        <f t="shared" si="1"/>
        <v>MOD BFR: 4516 MON-CUS #1 &amp; CHJ-MON</v>
      </c>
      <c r="E17" s="40" t="str">
        <f t="shared" si="2"/>
        <v>Branch CUSTER W (40323)  TO  MONROE (40749) CKT 2 [500.00 - 500.00 kV]</v>
      </c>
      <c r="G17" t="s">
        <v>6</v>
      </c>
      <c r="H17">
        <v>3102.97</v>
      </c>
      <c r="I17" t="s">
        <v>67</v>
      </c>
      <c r="J17" t="s">
        <v>68</v>
      </c>
      <c r="K17">
        <v>-67.02</v>
      </c>
      <c r="L17">
        <v>-2483.49</v>
      </c>
      <c r="M17">
        <v>-2481.96</v>
      </c>
      <c r="N17">
        <v>3325.96</v>
      </c>
      <c r="O17">
        <v>3103.66</v>
      </c>
    </row>
    <row r="18" spans="2:15" ht="12.75">
      <c r="B18" s="8">
        <v>3</v>
      </c>
      <c r="C18" s="43">
        <f t="shared" si="0"/>
        <v>3019.53</v>
      </c>
      <c r="D18" s="40" t="str">
        <f t="shared" si="1"/>
        <v>MOD BFR: EL-MON-SNK &amp; CHJ-MON</v>
      </c>
      <c r="E18" s="40" t="str">
        <f t="shared" si="2"/>
        <v>Branch MURRAY (40767)  TO  SEDRO NT (42103) CKT 1 [230.00 - 230.00 kV]</v>
      </c>
      <c r="G18" t="s">
        <v>3</v>
      </c>
      <c r="H18">
        <v>3019.55</v>
      </c>
      <c r="I18" t="s">
        <v>69</v>
      </c>
      <c r="J18" t="s">
        <v>70</v>
      </c>
      <c r="K18">
        <v>15.73</v>
      </c>
      <c r="L18">
        <v>500.68</v>
      </c>
      <c r="M18">
        <v>500.39</v>
      </c>
      <c r="N18">
        <v>3331.55</v>
      </c>
      <c r="O18">
        <v>3019.53</v>
      </c>
    </row>
    <row r="19" spans="2:15" ht="12.75">
      <c r="B19" s="8">
        <v>4</v>
      </c>
      <c r="C19" s="43">
        <f t="shared" si="0"/>
        <v>3218.81</v>
      </c>
      <c r="D19" s="40" t="str">
        <f t="shared" si="1"/>
        <v>MOD BFR: 4516 MON-CUS #1 &amp; CHJ-MON</v>
      </c>
      <c r="E19" s="40" t="str">
        <f t="shared" si="2"/>
        <v>Branch CUSTER W (40323)  TO  MONROE (40749) CKT 2 [500.00 - 500.00 kV]</v>
      </c>
      <c r="G19" t="s">
        <v>0</v>
      </c>
      <c r="H19">
        <v>3218.35</v>
      </c>
      <c r="I19" t="s">
        <v>67</v>
      </c>
      <c r="J19" t="s">
        <v>68</v>
      </c>
      <c r="K19">
        <v>-67.02</v>
      </c>
      <c r="L19">
        <v>-2501.92</v>
      </c>
      <c r="M19">
        <v>-2501.87</v>
      </c>
      <c r="N19">
        <v>3396.99</v>
      </c>
      <c r="O19">
        <v>3218.81</v>
      </c>
    </row>
    <row r="20" spans="2:15" ht="12.75">
      <c r="B20" s="8">
        <v>5</v>
      </c>
      <c r="C20" s="43">
        <f t="shared" si="0"/>
        <v>3248.42</v>
      </c>
      <c r="D20" s="40" t="str">
        <f t="shared" si="1"/>
        <v>BFR: 4268 Mon-Cust #1 500kV &amp; Cust 500/230kV Bk#1</v>
      </c>
      <c r="E20" s="40" t="str">
        <f t="shared" si="2"/>
        <v>Branch CUSTER W (40323)  TO  MONROE (40749) CKT 2 [500.00 - 500.00 kV]</v>
      </c>
      <c r="G20" t="s">
        <v>7</v>
      </c>
      <c r="H20">
        <v>3246.89</v>
      </c>
      <c r="I20" t="s">
        <v>67</v>
      </c>
      <c r="J20" t="s">
        <v>71</v>
      </c>
      <c r="K20">
        <v>-68.74</v>
      </c>
      <c r="L20">
        <v>-2496.81</v>
      </c>
      <c r="M20">
        <v>-2494.76</v>
      </c>
      <c r="N20">
        <v>3328.01</v>
      </c>
      <c r="O20">
        <v>3248.42</v>
      </c>
    </row>
    <row r="21" spans="2:15" ht="12.75">
      <c r="B21" s="8">
        <v>6</v>
      </c>
      <c r="C21" s="43">
        <f t="shared" si="0"/>
        <v>3260.28</v>
      </c>
      <c r="D21" s="40" t="str">
        <f t="shared" si="1"/>
        <v>MOD BFR: 4516 MON-CUS #1 &amp; CHJ-MON</v>
      </c>
      <c r="E21" s="40" t="str">
        <f t="shared" si="2"/>
        <v>Branch CUSTER W (40323)  TO  MONROE (40749) CKT 2 [500.00 - 500.00 kV]</v>
      </c>
      <c r="G21" t="s">
        <v>4</v>
      </c>
      <c r="H21">
        <v>3259.63</v>
      </c>
      <c r="I21" t="s">
        <v>67</v>
      </c>
      <c r="J21" t="s">
        <v>68</v>
      </c>
      <c r="K21">
        <v>-67.02</v>
      </c>
      <c r="L21">
        <v>-2483.18</v>
      </c>
      <c r="M21">
        <v>-2482.47</v>
      </c>
      <c r="N21">
        <v>3338.56</v>
      </c>
      <c r="O21">
        <v>3260.28</v>
      </c>
    </row>
    <row r="22" spans="2:15" ht="12.75">
      <c r="B22" s="8">
        <v>7</v>
      </c>
      <c r="C22" s="43">
        <f t="shared" si="0"/>
        <v>3399.44</v>
      </c>
      <c r="D22" s="40" t="str">
        <f t="shared" si="1"/>
        <v>BFR: 4519 Cust-Mon #1 500kV &amp; Mon Caps</v>
      </c>
      <c r="E22" s="40" t="str">
        <f t="shared" si="2"/>
        <v>Branch CUSTER W (40323)  TO  MONROE (40749) CKT 2 [500.00 - 500.00 kV]</v>
      </c>
      <c r="G22" t="s">
        <v>1</v>
      </c>
      <c r="H22">
        <v>3400.19</v>
      </c>
      <c r="I22" t="s">
        <v>67</v>
      </c>
      <c r="J22" t="s">
        <v>72</v>
      </c>
      <c r="K22">
        <v>-67.21</v>
      </c>
      <c r="L22">
        <v>-2393</v>
      </c>
      <c r="M22">
        <v>-2391.15</v>
      </c>
      <c r="N22">
        <v>3395.58</v>
      </c>
      <c r="O22">
        <v>3399.44</v>
      </c>
    </row>
    <row r="23" spans="2:15" ht="12.75">
      <c r="B23" s="8">
        <v>8</v>
      </c>
      <c r="C23" s="43">
        <f t="shared" si="0"/>
        <v>3463.04</v>
      </c>
      <c r="D23" s="40" t="str">
        <f t="shared" si="1"/>
        <v>BFR: 4268 Mon-Cust #1 500kV &amp; Cust 500/230kV Bk#1</v>
      </c>
      <c r="E23" s="40" t="str">
        <f t="shared" si="2"/>
        <v>Branch CUSTER W (40323)  TO  MONROE (40749) CKT 2 [500.00 - 500.00 kV]</v>
      </c>
      <c r="G23" t="s">
        <v>8</v>
      </c>
      <c r="H23">
        <v>3462.96</v>
      </c>
      <c r="I23" t="s">
        <v>67</v>
      </c>
      <c r="J23" t="s">
        <v>71</v>
      </c>
      <c r="K23">
        <v>-68.74</v>
      </c>
      <c r="L23">
        <v>-2497.28</v>
      </c>
      <c r="M23">
        <v>-2496.05</v>
      </c>
      <c r="N23">
        <v>3326.91</v>
      </c>
      <c r="O23">
        <v>3463.04</v>
      </c>
    </row>
    <row r="24" spans="2:15" ht="12.75">
      <c r="B24" s="8">
        <v>9</v>
      </c>
      <c r="C24" s="43">
        <f t="shared" si="0"/>
        <v>3487.54</v>
      </c>
      <c r="D24" s="40" t="str">
        <f t="shared" si="1"/>
        <v>BFR: 4268 Mon-Cust #1 500kV &amp; Cust 500/230kV Bk#1</v>
      </c>
      <c r="E24" s="40" t="str">
        <f t="shared" si="2"/>
        <v>Branch CUSTER W (40323)  TO  MONROE (40749) CKT 2 [500.00 - 500.00 kV]</v>
      </c>
      <c r="G24" t="s">
        <v>5</v>
      </c>
      <c r="H24">
        <v>3486.91</v>
      </c>
      <c r="I24" t="s">
        <v>67</v>
      </c>
      <c r="J24" t="s">
        <v>71</v>
      </c>
      <c r="K24">
        <v>-68.74</v>
      </c>
      <c r="L24">
        <v>-2513.15</v>
      </c>
      <c r="M24">
        <v>-2511.64</v>
      </c>
      <c r="N24">
        <v>3339.86</v>
      </c>
      <c r="O24">
        <v>3487.54</v>
      </c>
    </row>
    <row r="25" spans="2:15" ht="12.75">
      <c r="B25" s="8">
        <v>10</v>
      </c>
      <c r="C25" s="43">
        <f t="shared" si="0"/>
        <v>3238.87</v>
      </c>
      <c r="D25" s="40" t="str">
        <f t="shared" si="1"/>
        <v>N-2: Murr - Cust #1 &amp; Belling - Cust #1 230kV</v>
      </c>
      <c r="E25" s="40" t="str">
        <f t="shared" si="2"/>
        <v>Branch CUSTER W (40321)  TO  PORTALWY (42001) CKT 1 [230.00 - 115.00 kV]</v>
      </c>
      <c r="G25" t="s">
        <v>2</v>
      </c>
      <c r="H25">
        <v>3239.58</v>
      </c>
      <c r="I25" t="s">
        <v>73</v>
      </c>
      <c r="J25" t="s">
        <v>74</v>
      </c>
      <c r="K25">
        <v>-8.33</v>
      </c>
      <c r="L25">
        <v>-477.09</v>
      </c>
      <c r="M25">
        <v>-477.02</v>
      </c>
      <c r="N25">
        <v>3367.21</v>
      </c>
      <c r="O25">
        <v>3238.87</v>
      </c>
    </row>
    <row r="26" spans="2:15" ht="12.75">
      <c r="B26" s="8">
        <v>11</v>
      </c>
      <c r="C26" s="43">
        <f t="shared" si="0"/>
        <v>2997.76</v>
      </c>
      <c r="D26" s="40" t="str">
        <f t="shared" si="1"/>
        <v>N-2: Murr - Cust #1 &amp; Belling - Cust #1 230kV</v>
      </c>
      <c r="E26" s="40" t="str">
        <f t="shared" si="2"/>
        <v>Branch CUSTER W (40321)  TO  PORTALWY (42001) CKT 1 [230.00 - 115.00 kV]</v>
      </c>
      <c r="G26" t="s">
        <v>9</v>
      </c>
      <c r="H26">
        <v>2997.05</v>
      </c>
      <c r="I26" t="s">
        <v>73</v>
      </c>
      <c r="J26" t="s">
        <v>74</v>
      </c>
      <c r="K26">
        <v>-8.33</v>
      </c>
      <c r="L26">
        <v>-465.85</v>
      </c>
      <c r="M26">
        <v>-465.71</v>
      </c>
      <c r="N26">
        <v>3290.6</v>
      </c>
      <c r="O26">
        <v>2997.76</v>
      </c>
    </row>
    <row r="27" spans="2:15" ht="12.75">
      <c r="B27" s="8">
        <v>12</v>
      </c>
      <c r="C27" s="43">
        <f t="shared" si="0"/>
        <v>3008.7</v>
      </c>
      <c r="D27" s="40" t="str">
        <f t="shared" si="1"/>
        <v>N-2: Murr - Cust #1 &amp; Belling - Cust #1 230kV</v>
      </c>
      <c r="E27" s="40" t="str">
        <f t="shared" si="2"/>
        <v>Branch CUSTER W (40321)  TO  PORTALWY (42001) CKT 1 [230.00 - 115.00 kV]</v>
      </c>
      <c r="G27" t="s">
        <v>10</v>
      </c>
      <c r="H27">
        <v>3008.63</v>
      </c>
      <c r="I27" t="s">
        <v>73</v>
      </c>
      <c r="J27" t="s">
        <v>74</v>
      </c>
      <c r="K27">
        <v>-8.33</v>
      </c>
      <c r="L27">
        <v>-472.26</v>
      </c>
      <c r="M27">
        <v>-472.21</v>
      </c>
      <c r="N27">
        <v>3302.13</v>
      </c>
      <c r="O27">
        <v>3008.7</v>
      </c>
    </row>
    <row r="28" spans="2:15" ht="12.75">
      <c r="B28" s="8">
        <v>13</v>
      </c>
      <c r="C28" s="43">
        <f t="shared" si="0"/>
        <v>1301.97</v>
      </c>
      <c r="D28" s="40" t="str">
        <f t="shared" si="1"/>
        <v>N-2: Murr - Cust #1 &amp; Belling - Cust #1 230kV</v>
      </c>
      <c r="E28" s="40" t="str">
        <f t="shared" si="2"/>
        <v>Branch CUSTER W (40321)  TO  PORTALWY (42001) CKT 1 [230.00 - 115.00 kV]</v>
      </c>
      <c r="G28" t="s">
        <v>11</v>
      </c>
      <c r="H28">
        <v>1301.57</v>
      </c>
      <c r="I28" t="s">
        <v>73</v>
      </c>
      <c r="J28" t="s">
        <v>74</v>
      </c>
      <c r="K28">
        <v>-8.33</v>
      </c>
      <c r="L28">
        <v>-474.29</v>
      </c>
      <c r="M28">
        <v>-474.46</v>
      </c>
      <c r="N28">
        <v>3321.09</v>
      </c>
      <c r="O28">
        <v>1301.97</v>
      </c>
    </row>
    <row r="29" spans="2:15" ht="12.75">
      <c r="B29" s="8">
        <v>14</v>
      </c>
      <c r="C29" s="43">
        <f t="shared" si="0"/>
        <v>1186.82</v>
      </c>
      <c r="D29" s="40" t="str">
        <f t="shared" si="1"/>
        <v>N-2: Murr - Cust #1 &amp; Belling - Cust #1 230kV</v>
      </c>
      <c r="E29" s="40" t="str">
        <f t="shared" si="2"/>
        <v>Branch CUSTER W (40321)  TO  PORTALWY (42001) CKT 1 [230.00 - 115.00 kV]</v>
      </c>
      <c r="G29" t="s">
        <v>13</v>
      </c>
      <c r="H29">
        <v>1185.92</v>
      </c>
      <c r="I29" t="s">
        <v>73</v>
      </c>
      <c r="J29" t="s">
        <v>74</v>
      </c>
      <c r="K29">
        <v>-8.33</v>
      </c>
      <c r="L29">
        <v>-473.71</v>
      </c>
      <c r="M29">
        <v>-473.92</v>
      </c>
      <c r="N29">
        <v>3253.97</v>
      </c>
      <c r="O29">
        <v>1186.82</v>
      </c>
    </row>
    <row r="30" spans="2:15" ht="12.75">
      <c r="B30" s="9">
        <v>15</v>
      </c>
      <c r="C30" s="44">
        <f t="shared" si="0"/>
        <v>1085.28</v>
      </c>
      <c r="D30" s="41" t="str">
        <f t="shared" si="1"/>
        <v>N-2: Murr - Cust #1 &amp; Belling - Cust #1 230kV</v>
      </c>
      <c r="E30" s="41" t="str">
        <f t="shared" si="2"/>
        <v>Branch CUSTER W (40321)  TO  PORTALWY (42001) CKT 1 [230.00 - 115.00 kV]</v>
      </c>
      <c r="G30" t="s">
        <v>14</v>
      </c>
      <c r="H30">
        <v>1086.21</v>
      </c>
      <c r="I30" t="s">
        <v>73</v>
      </c>
      <c r="J30" t="s">
        <v>74</v>
      </c>
      <c r="K30">
        <v>-8.33</v>
      </c>
      <c r="L30">
        <v>-473.74</v>
      </c>
      <c r="M30">
        <v>-473.79</v>
      </c>
      <c r="N30">
        <v>3269.54</v>
      </c>
      <c r="O30">
        <v>1085.28</v>
      </c>
    </row>
    <row r="31" spans="2:15" ht="15.75">
      <c r="B31" s="38" t="s">
        <v>17</v>
      </c>
      <c r="C31" s="36" t="s">
        <v>42</v>
      </c>
      <c r="E31" s="114" t="str">
        <f>CONCATENATE("Average Puget Sound Net Area Load = ",ROUND(AVERAGE(N34:N48),0)," MW")</f>
        <v>Average Puget Sound Net Area Load = 2643 MW</v>
      </c>
      <c r="F31" s="38"/>
      <c r="G31"/>
      <c r="H31"/>
      <c r="I31"/>
      <c r="J31"/>
      <c r="K31"/>
      <c r="L31"/>
      <c r="M31"/>
      <c r="N31"/>
      <c r="O31"/>
    </row>
    <row r="32" spans="2:28" s="38" customFormat="1" ht="12.75">
      <c r="B32" s="2" t="s">
        <v>31</v>
      </c>
      <c r="C32" s="3" t="s">
        <v>18</v>
      </c>
      <c r="D32" s="4" t="s">
        <v>35</v>
      </c>
      <c r="E32" s="4" t="s">
        <v>19</v>
      </c>
      <c r="G32"/>
      <c r="H32"/>
      <c r="I32"/>
      <c r="J32"/>
      <c r="K32"/>
      <c r="L32"/>
      <c r="M32"/>
      <c r="N32"/>
      <c r="O32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2:28" s="38" customFormat="1" ht="13.5" thickBot="1">
      <c r="B33" s="5" t="s">
        <v>30</v>
      </c>
      <c r="C33" s="6" t="s">
        <v>20</v>
      </c>
      <c r="D33" s="7" t="s">
        <v>21</v>
      </c>
      <c r="E33" s="7" t="s">
        <v>22</v>
      </c>
      <c r="G33" t="s">
        <v>75</v>
      </c>
      <c r="H33" t="s">
        <v>58</v>
      </c>
      <c r="I33" t="s">
        <v>59</v>
      </c>
      <c r="J33" t="s">
        <v>60</v>
      </c>
      <c r="K33" t="s">
        <v>61</v>
      </c>
      <c r="L33" t="s">
        <v>62</v>
      </c>
      <c r="M33" t="s">
        <v>63</v>
      </c>
      <c r="N33" t="s">
        <v>64</v>
      </c>
      <c r="O33" t="s">
        <v>65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4" spans="2:15" ht="13.5" thickTop="1">
      <c r="B34" s="45">
        <v>1</v>
      </c>
      <c r="C34" s="42">
        <f aca="true" t="shared" si="3" ref="C34:C48">O34</f>
        <v>3109.22</v>
      </c>
      <c r="D34" s="39" t="str">
        <f aca="true" t="shared" si="4" ref="D34:D48">J34</f>
        <v>MOD BFR: 4516 MON-CUS #1 &amp; CHJ-MON</v>
      </c>
      <c r="E34" s="39" t="str">
        <f aca="true" t="shared" si="5" ref="E34:E48">I34</f>
        <v>Branch CUSTER W (40323)  TO  MONROE (40749) CKT 2 [500.00 - 500.00 kV]</v>
      </c>
      <c r="G34" t="s">
        <v>66</v>
      </c>
      <c r="H34">
        <v>3109.96</v>
      </c>
      <c r="I34" t="s">
        <v>67</v>
      </c>
      <c r="J34" t="s">
        <v>68</v>
      </c>
      <c r="K34">
        <v>-67.02</v>
      </c>
      <c r="L34">
        <v>-2433.69</v>
      </c>
      <c r="M34">
        <v>-2435.15</v>
      </c>
      <c r="N34">
        <v>2708.21</v>
      </c>
      <c r="O34">
        <v>3109.22</v>
      </c>
    </row>
    <row r="35" spans="2:15" ht="12.75">
      <c r="B35" s="8">
        <v>2</v>
      </c>
      <c r="C35" s="43">
        <f t="shared" si="3"/>
        <v>3052.21</v>
      </c>
      <c r="D35" s="40" t="str">
        <f t="shared" si="4"/>
        <v>MOD BFR: EL-MON-SNK &amp; CHJ-MON</v>
      </c>
      <c r="E35" s="40" t="str">
        <f t="shared" si="5"/>
        <v>Branch MURRAY (40767)  TO  SEDRO NT (42103) CKT 1 [230.00 - 230.00 kV]</v>
      </c>
      <c r="G35" t="s">
        <v>6</v>
      </c>
      <c r="H35">
        <v>3052.43</v>
      </c>
      <c r="I35" t="s">
        <v>69</v>
      </c>
      <c r="J35" t="s">
        <v>70</v>
      </c>
      <c r="K35">
        <v>15.73</v>
      </c>
      <c r="L35">
        <v>490.54</v>
      </c>
      <c r="M35">
        <v>490.17</v>
      </c>
      <c r="N35">
        <v>2634.71</v>
      </c>
      <c r="O35">
        <v>3052.21</v>
      </c>
    </row>
    <row r="36" spans="2:15" ht="12.75">
      <c r="B36" s="8">
        <v>3</v>
      </c>
      <c r="C36" s="43">
        <f t="shared" si="3"/>
        <v>2919.78</v>
      </c>
      <c r="D36" s="40" t="str">
        <f t="shared" si="4"/>
        <v>MOD BFR: EL-MON-SNK &amp; CHJ-MON</v>
      </c>
      <c r="E36" s="40" t="str">
        <f t="shared" si="5"/>
        <v>Branch MURRAY (40767)  TO  SEDRO NT (42103) CKT 1 [230.00 - 230.00 kV]</v>
      </c>
      <c r="G36" t="s">
        <v>3</v>
      </c>
      <c r="H36">
        <v>2919.88</v>
      </c>
      <c r="I36" t="s">
        <v>69</v>
      </c>
      <c r="J36" t="s">
        <v>70</v>
      </c>
      <c r="K36">
        <v>15.73</v>
      </c>
      <c r="L36">
        <v>497.84</v>
      </c>
      <c r="M36">
        <v>497.58</v>
      </c>
      <c r="N36">
        <v>2640.81</v>
      </c>
      <c r="O36">
        <v>2919.78</v>
      </c>
    </row>
    <row r="37" spans="2:15" ht="12.75">
      <c r="B37" s="8">
        <v>4</v>
      </c>
      <c r="C37" s="43">
        <f t="shared" si="3"/>
        <v>3181.29</v>
      </c>
      <c r="D37" s="40" t="str">
        <f t="shared" si="4"/>
        <v>BFR: 4519 Cust-Mon #1 500kV &amp; Mon Caps</v>
      </c>
      <c r="E37" s="40" t="str">
        <f t="shared" si="5"/>
        <v>Branch CUSTER W (40323)  TO  MONROE (40749) CKT 2 [500.00 - 500.00 kV]</v>
      </c>
      <c r="G37" t="s">
        <v>0</v>
      </c>
      <c r="H37">
        <v>3181.68</v>
      </c>
      <c r="I37" t="s">
        <v>67</v>
      </c>
      <c r="J37" t="s">
        <v>72</v>
      </c>
      <c r="K37">
        <v>-67.21</v>
      </c>
      <c r="L37">
        <v>-2350.83</v>
      </c>
      <c r="M37">
        <v>-2352.42</v>
      </c>
      <c r="N37">
        <v>2707.64</v>
      </c>
      <c r="O37">
        <v>3181.29</v>
      </c>
    </row>
    <row r="38" spans="2:15" ht="12.75">
      <c r="B38" s="8">
        <v>5</v>
      </c>
      <c r="C38" s="43">
        <f t="shared" si="3"/>
        <v>3221.23</v>
      </c>
      <c r="D38" s="40" t="str">
        <f t="shared" si="4"/>
        <v>BFR: 4268 Mon-Cust #1 500kV &amp; Cust 500/230kV Bk#1</v>
      </c>
      <c r="E38" s="40" t="str">
        <f t="shared" si="5"/>
        <v>Branch CUSTER W (40323)  TO  MONROE (40749) CKT 2 [500.00 - 500.00 kV]</v>
      </c>
      <c r="G38" t="s">
        <v>7</v>
      </c>
      <c r="H38">
        <v>3220.28</v>
      </c>
      <c r="I38" t="s">
        <v>67</v>
      </c>
      <c r="J38" t="s">
        <v>71</v>
      </c>
      <c r="K38">
        <v>-68.74</v>
      </c>
      <c r="L38">
        <v>-2418.27</v>
      </c>
      <c r="M38">
        <v>-2419.34</v>
      </c>
      <c r="N38">
        <v>2639.86</v>
      </c>
      <c r="O38">
        <v>3221.23</v>
      </c>
    </row>
    <row r="39" spans="2:15" ht="12.75">
      <c r="B39" s="8">
        <v>6</v>
      </c>
      <c r="C39" s="43">
        <f t="shared" si="3"/>
        <v>3178.33</v>
      </c>
      <c r="D39" s="40" t="str">
        <f t="shared" si="4"/>
        <v>MOD BFR: EL-MON-SNK &amp; CHJ-MON</v>
      </c>
      <c r="E39" s="40" t="str">
        <f t="shared" si="5"/>
        <v>Branch MURRAY (40767)  TO  SEDRO NT (42103) CKT 1 [230.00 - 230.00 kV]</v>
      </c>
      <c r="G39" t="s">
        <v>4</v>
      </c>
      <c r="H39">
        <v>3180.13</v>
      </c>
      <c r="I39" t="s">
        <v>69</v>
      </c>
      <c r="J39" t="s">
        <v>70</v>
      </c>
      <c r="K39">
        <v>15.73</v>
      </c>
      <c r="L39">
        <v>492.17</v>
      </c>
      <c r="M39">
        <v>492.53</v>
      </c>
      <c r="N39">
        <v>2647.08</v>
      </c>
      <c r="O39">
        <v>3178.33</v>
      </c>
    </row>
    <row r="40" spans="2:15" ht="12.75">
      <c r="B40" s="8">
        <v>7</v>
      </c>
      <c r="C40" s="43">
        <f t="shared" si="3"/>
        <v>3416.82</v>
      </c>
      <c r="D40" s="40" t="str">
        <f t="shared" si="4"/>
        <v>BFR: 4519 Cust-Mon #1 500kV &amp; Mon Caps</v>
      </c>
      <c r="E40" s="40" t="str">
        <f t="shared" si="5"/>
        <v>Branch CUSTER W (40323)  TO  MONROE (40749) CKT 2 [500.00 - 500.00 kV]</v>
      </c>
      <c r="G40" t="s">
        <v>1</v>
      </c>
      <c r="H40">
        <v>3415.22</v>
      </c>
      <c r="I40" t="s">
        <v>67</v>
      </c>
      <c r="J40" t="s">
        <v>72</v>
      </c>
      <c r="K40">
        <v>-67.21</v>
      </c>
      <c r="L40">
        <v>-2361.97</v>
      </c>
      <c r="M40">
        <v>-2363.31</v>
      </c>
      <c r="N40">
        <v>2708.26</v>
      </c>
      <c r="O40">
        <v>3416.82</v>
      </c>
    </row>
    <row r="41" spans="2:15" ht="12.75">
      <c r="B41" s="8">
        <v>8</v>
      </c>
      <c r="C41" s="43">
        <f t="shared" si="3"/>
        <v>3426</v>
      </c>
      <c r="D41" s="40" t="str">
        <f t="shared" si="4"/>
        <v>BFR: 4519 Cust-Mon #1 500kV &amp; Mon Caps</v>
      </c>
      <c r="E41" s="40" t="str">
        <f t="shared" si="5"/>
        <v>Branch CUSTER W (40323)  TO  MONROE (40749) CKT 2 [500.00 - 500.00 kV]</v>
      </c>
      <c r="G41" t="s">
        <v>8</v>
      </c>
      <c r="H41">
        <v>3424.59</v>
      </c>
      <c r="I41" t="s">
        <v>67</v>
      </c>
      <c r="J41" t="s">
        <v>72</v>
      </c>
      <c r="K41">
        <v>-67.21</v>
      </c>
      <c r="L41">
        <v>-2381.69</v>
      </c>
      <c r="M41">
        <v>-2382.92</v>
      </c>
      <c r="N41">
        <v>2638.46</v>
      </c>
      <c r="O41">
        <v>3426</v>
      </c>
    </row>
    <row r="42" spans="2:15" ht="12.75">
      <c r="B42" s="8">
        <v>9</v>
      </c>
      <c r="C42" s="43">
        <f t="shared" si="3"/>
        <v>3476.71</v>
      </c>
      <c r="D42" s="40" t="str">
        <f t="shared" si="4"/>
        <v>BFR: 4268 Mon-Cust #1 500kV &amp; Cust 500/230kV Bk#1</v>
      </c>
      <c r="E42" s="40" t="str">
        <f t="shared" si="5"/>
        <v>Branch CUSTER W (40323)  TO  MONROE (40749) CKT 2 [500.00 - 500.00 kV]</v>
      </c>
      <c r="G42" t="s">
        <v>5</v>
      </c>
      <c r="H42">
        <v>3475.27</v>
      </c>
      <c r="I42" t="s">
        <v>67</v>
      </c>
      <c r="J42" t="s">
        <v>71</v>
      </c>
      <c r="K42">
        <v>-68.74</v>
      </c>
      <c r="L42">
        <v>-2460.32</v>
      </c>
      <c r="M42">
        <v>-2458.46</v>
      </c>
      <c r="N42">
        <v>2653.17</v>
      </c>
      <c r="O42">
        <v>3476.71</v>
      </c>
    </row>
    <row r="43" spans="2:15" ht="12.75">
      <c r="B43" s="8">
        <v>10</v>
      </c>
      <c r="C43" s="43">
        <f t="shared" si="3"/>
        <v>2544.99</v>
      </c>
      <c r="D43" s="40" t="str">
        <f t="shared" si="4"/>
        <v>N-2: Murr - Cust #1 &amp; Belling - Cust #1 230kV</v>
      </c>
      <c r="E43" s="40" t="str">
        <f t="shared" si="5"/>
        <v>Branch CUSTER W (40321)  TO  PORTALWY (42001) CKT 1 [230.00 - 115.00 kV]</v>
      </c>
      <c r="G43" t="s">
        <v>2</v>
      </c>
      <c r="H43">
        <v>2544.58</v>
      </c>
      <c r="I43" t="s">
        <v>73</v>
      </c>
      <c r="J43" t="s">
        <v>74</v>
      </c>
      <c r="K43">
        <v>-8.33</v>
      </c>
      <c r="L43">
        <v>-465.96</v>
      </c>
      <c r="M43">
        <v>-466.21</v>
      </c>
      <c r="N43">
        <v>2660.2</v>
      </c>
      <c r="O43">
        <v>2544.99</v>
      </c>
    </row>
    <row r="44" spans="2:15" ht="12.75">
      <c r="B44" s="8">
        <v>11</v>
      </c>
      <c r="C44" s="43">
        <f t="shared" si="3"/>
        <v>2383.1</v>
      </c>
      <c r="D44" s="40" t="str">
        <f t="shared" si="4"/>
        <v>N-2: Murr - Cust #1 &amp; Belling - Cust #1 230kV</v>
      </c>
      <c r="E44" s="40" t="str">
        <f t="shared" si="5"/>
        <v>Branch CUSTER W (40321)  TO  PORTALWY (42001) CKT 1 [230.00 - 115.00 kV]</v>
      </c>
      <c r="G44" t="s">
        <v>9</v>
      </c>
      <c r="H44">
        <v>2383.76</v>
      </c>
      <c r="I44" t="s">
        <v>73</v>
      </c>
      <c r="J44" t="s">
        <v>74</v>
      </c>
      <c r="K44">
        <v>-8.33</v>
      </c>
      <c r="L44">
        <v>-463.94</v>
      </c>
      <c r="M44">
        <v>-463.81</v>
      </c>
      <c r="N44">
        <v>2588.65</v>
      </c>
      <c r="O44">
        <v>2383.1</v>
      </c>
    </row>
    <row r="45" spans="2:15" ht="12.75">
      <c r="B45" s="8">
        <v>12</v>
      </c>
      <c r="C45" s="43">
        <f t="shared" si="3"/>
        <v>2282.61</v>
      </c>
      <c r="D45" s="40" t="str">
        <f t="shared" si="4"/>
        <v>N-2: Murr - Cust #1 &amp; Belling - Cust #1 230kV</v>
      </c>
      <c r="E45" s="40" t="str">
        <f t="shared" si="5"/>
        <v>Branch CUSTER W (40321)  TO  PORTALWY (42001) CKT 1 [230.00 - 115.00 kV]</v>
      </c>
      <c r="G45" t="s">
        <v>10</v>
      </c>
      <c r="H45">
        <v>2283.32</v>
      </c>
      <c r="I45" t="s">
        <v>73</v>
      </c>
      <c r="J45" t="s">
        <v>74</v>
      </c>
      <c r="K45">
        <v>-8.33</v>
      </c>
      <c r="L45">
        <v>-462.91</v>
      </c>
      <c r="M45">
        <v>-462.78</v>
      </c>
      <c r="N45">
        <v>2600.87</v>
      </c>
      <c r="O45">
        <v>2282.61</v>
      </c>
    </row>
    <row r="46" spans="2:15" ht="12.75">
      <c r="B46" s="8">
        <v>13</v>
      </c>
      <c r="C46" s="43">
        <f t="shared" si="3"/>
        <v>438.02</v>
      </c>
      <c r="D46" s="40" t="str">
        <f t="shared" si="4"/>
        <v>N-2: Murr - Cust #1 &amp; Belling - Cust #1 230kV</v>
      </c>
      <c r="E46" s="40" t="str">
        <f t="shared" si="5"/>
        <v>Branch CUSTER W (40321)  TO  PORTALWY (42001) CKT 1 [230.00 - 115.00 kV]</v>
      </c>
      <c r="G46" t="s">
        <v>11</v>
      </c>
      <c r="H46">
        <v>438.23</v>
      </c>
      <c r="I46" t="s">
        <v>73</v>
      </c>
      <c r="J46" t="s">
        <v>74</v>
      </c>
      <c r="K46">
        <v>-8.33</v>
      </c>
      <c r="L46">
        <v>-460.1</v>
      </c>
      <c r="M46">
        <v>-459.98</v>
      </c>
      <c r="N46">
        <v>2645.74</v>
      </c>
      <c r="O46">
        <v>438.02</v>
      </c>
    </row>
    <row r="47" spans="2:15" ht="12.75">
      <c r="B47" s="8">
        <v>14</v>
      </c>
      <c r="C47" s="43">
        <f t="shared" si="3"/>
        <v>388.94</v>
      </c>
      <c r="D47" s="40" t="str">
        <f t="shared" si="4"/>
        <v>N-2: Murr - Cust #1 &amp; Belling - Cust #1 230kV</v>
      </c>
      <c r="E47" s="40" t="str">
        <f t="shared" si="5"/>
        <v>Branch CUSTER W (40321)  TO  PORTALWY (42001) CKT 1 [230.00 - 115.00 kV]</v>
      </c>
      <c r="G47" t="s">
        <v>13</v>
      </c>
      <c r="H47">
        <v>391.34</v>
      </c>
      <c r="I47" t="s">
        <v>73</v>
      </c>
      <c r="J47" t="s">
        <v>74</v>
      </c>
      <c r="K47">
        <v>-8.33</v>
      </c>
      <c r="L47">
        <v>-462.27</v>
      </c>
      <c r="M47">
        <v>-462.17</v>
      </c>
      <c r="N47">
        <v>2580.24</v>
      </c>
      <c r="O47">
        <v>388.94</v>
      </c>
    </row>
    <row r="48" spans="2:15" ht="12.75">
      <c r="B48" s="9">
        <v>15</v>
      </c>
      <c r="C48" s="44">
        <f t="shared" si="3"/>
        <v>297.27</v>
      </c>
      <c r="D48" s="41" t="str">
        <f t="shared" si="4"/>
        <v>N-2: Murr - Cust #1 &amp; Belling - Cust #1 230kV</v>
      </c>
      <c r="E48" s="41" t="str">
        <f t="shared" si="5"/>
        <v>Branch CUSTER W (40321)  TO  PORTALWY (42001) CKT 1 [230.00 - 115.00 kV]</v>
      </c>
      <c r="G48" t="s">
        <v>14</v>
      </c>
      <c r="H48">
        <v>297.6</v>
      </c>
      <c r="I48" t="s">
        <v>73</v>
      </c>
      <c r="J48" t="s">
        <v>74</v>
      </c>
      <c r="K48">
        <v>-8.33</v>
      </c>
      <c r="L48">
        <v>-462.87</v>
      </c>
      <c r="M48">
        <v>-462.94</v>
      </c>
      <c r="N48">
        <v>2598.19</v>
      </c>
      <c r="O48">
        <v>297.27</v>
      </c>
    </row>
    <row r="49" spans="2:15" ht="15.75">
      <c r="B49" s="38" t="s">
        <v>17</v>
      </c>
      <c r="C49" s="36" t="s">
        <v>43</v>
      </c>
      <c r="E49" s="114" t="str">
        <f>CONCATENATE("Average Puget Sound Net Area Load = ",ROUND(AVERAGE(N52:N66),0)," MW")</f>
        <v>Average Puget Sound Net Area Load = 2400 MW</v>
      </c>
      <c r="F49" s="38"/>
      <c r="G49"/>
      <c r="H49"/>
      <c r="I49"/>
      <c r="J49"/>
      <c r="K49"/>
      <c r="L49"/>
      <c r="M49"/>
      <c r="N49"/>
      <c r="O49"/>
    </row>
    <row r="50" spans="2:28" s="38" customFormat="1" ht="12.75">
      <c r="B50" s="2" t="s">
        <v>31</v>
      </c>
      <c r="C50" s="3" t="s">
        <v>18</v>
      </c>
      <c r="D50" s="4" t="s">
        <v>35</v>
      </c>
      <c r="E50" s="4" t="s">
        <v>19</v>
      </c>
      <c r="G50"/>
      <c r="H50"/>
      <c r="I50"/>
      <c r="J50"/>
      <c r="K50"/>
      <c r="L50"/>
      <c r="M50"/>
      <c r="N50"/>
      <c r="O50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2:28" s="38" customFormat="1" ht="13.5" thickBot="1">
      <c r="B51" s="5" t="s">
        <v>30</v>
      </c>
      <c r="C51" s="6" t="s">
        <v>20</v>
      </c>
      <c r="D51" s="7" t="s">
        <v>21</v>
      </c>
      <c r="E51" s="7" t="s">
        <v>22</v>
      </c>
      <c r="G51" t="s">
        <v>76</v>
      </c>
      <c r="H51" t="s">
        <v>58</v>
      </c>
      <c r="I51" t="s">
        <v>59</v>
      </c>
      <c r="J51" t="s">
        <v>60</v>
      </c>
      <c r="K51" t="s">
        <v>61</v>
      </c>
      <c r="L51" t="s">
        <v>62</v>
      </c>
      <c r="M51" t="s">
        <v>63</v>
      </c>
      <c r="N51" t="s">
        <v>64</v>
      </c>
      <c r="O51" t="s">
        <v>65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2:15" ht="13.5" thickTop="1">
      <c r="B52" s="45">
        <v>1</v>
      </c>
      <c r="C52" s="42">
        <f aca="true" t="shared" si="6" ref="C52:C66">O52</f>
        <v>3060.65</v>
      </c>
      <c r="D52" s="39" t="str">
        <f aca="true" t="shared" si="7" ref="D52:D66">J52</f>
        <v>MOD BFR: 4516 MON-CUS #1 &amp; CHJ-MON</v>
      </c>
      <c r="E52" s="39" t="str">
        <f aca="true" t="shared" si="8" ref="E52:E66">I52</f>
        <v>Branch CUSTER W (40323)  TO  MONROE (40749) CKT 2 [500.00 - 500.00 kV]</v>
      </c>
      <c r="G52" t="s">
        <v>66</v>
      </c>
      <c r="H52">
        <v>3060.53</v>
      </c>
      <c r="I52" t="s">
        <v>67</v>
      </c>
      <c r="J52" t="s">
        <v>68</v>
      </c>
      <c r="K52">
        <v>-67.02</v>
      </c>
      <c r="L52">
        <v>-2377.36</v>
      </c>
      <c r="M52">
        <v>-2376.31</v>
      </c>
      <c r="N52">
        <v>2461.74</v>
      </c>
      <c r="O52">
        <v>3060.65</v>
      </c>
    </row>
    <row r="53" spans="2:15" ht="12.75">
      <c r="B53" s="8">
        <v>2</v>
      </c>
      <c r="C53" s="43">
        <f t="shared" si="6"/>
        <v>3052.51</v>
      </c>
      <c r="D53" s="40" t="str">
        <f t="shared" si="7"/>
        <v>MOD BFR: EL-MON-SNK &amp; CHJ-MON</v>
      </c>
      <c r="E53" s="40" t="str">
        <f t="shared" si="8"/>
        <v>Branch MURRAY (40767)  TO  SEDRO NT (42103) CKT 1 [230.00 - 230.00 kV]</v>
      </c>
      <c r="G53" t="s">
        <v>6</v>
      </c>
      <c r="H53">
        <v>3052.73</v>
      </c>
      <c r="I53" t="s">
        <v>69</v>
      </c>
      <c r="J53" t="s">
        <v>70</v>
      </c>
      <c r="K53">
        <v>15.73</v>
      </c>
      <c r="L53">
        <v>477.22</v>
      </c>
      <c r="M53">
        <v>477.66</v>
      </c>
      <c r="N53">
        <v>2389</v>
      </c>
      <c r="O53">
        <v>3052.51</v>
      </c>
    </row>
    <row r="54" spans="2:15" ht="12.75">
      <c r="B54" s="8">
        <v>3</v>
      </c>
      <c r="C54" s="43">
        <f t="shared" si="6"/>
        <v>2900.43</v>
      </c>
      <c r="D54" s="40" t="str">
        <f t="shared" si="7"/>
        <v>MOD BFR: EL-MON-SNK &amp; CHJ-MON</v>
      </c>
      <c r="E54" s="40" t="str">
        <f t="shared" si="8"/>
        <v>Branch MURRAY (40767)  TO  SEDRO NT (42103) CKT 1 [230.00 - 230.00 kV]</v>
      </c>
      <c r="G54" t="s">
        <v>3</v>
      </c>
      <c r="H54">
        <v>2900.33</v>
      </c>
      <c r="I54" t="s">
        <v>69</v>
      </c>
      <c r="J54" t="s">
        <v>70</v>
      </c>
      <c r="K54">
        <v>15.73</v>
      </c>
      <c r="L54">
        <v>482.32</v>
      </c>
      <c r="M54">
        <v>482.06</v>
      </c>
      <c r="N54">
        <v>2396.59</v>
      </c>
      <c r="O54">
        <v>2900.43</v>
      </c>
    </row>
    <row r="55" spans="2:15" ht="12.75">
      <c r="B55" s="8">
        <v>4</v>
      </c>
      <c r="C55" s="43">
        <f t="shared" si="6"/>
        <v>3149.97</v>
      </c>
      <c r="D55" s="40" t="str">
        <f t="shared" si="7"/>
        <v>BFR: 4519 Cust-Mon #1 500kV &amp; Mon Caps</v>
      </c>
      <c r="E55" s="40" t="str">
        <f t="shared" si="8"/>
        <v>Branch CUSTER W (40323)  TO  MONROE (40749) CKT 2 [500.00 - 500.00 kV]</v>
      </c>
      <c r="G55" t="s">
        <v>0</v>
      </c>
      <c r="H55">
        <v>3150.62</v>
      </c>
      <c r="I55" t="s">
        <v>67</v>
      </c>
      <c r="J55" t="s">
        <v>72</v>
      </c>
      <c r="K55">
        <v>-67.21</v>
      </c>
      <c r="L55">
        <v>-2311.98</v>
      </c>
      <c r="M55">
        <v>-2313.92</v>
      </c>
      <c r="N55">
        <v>2460.13</v>
      </c>
      <c r="O55">
        <v>3149.97</v>
      </c>
    </row>
    <row r="56" spans="2:15" ht="12.75">
      <c r="B56" s="8">
        <v>5</v>
      </c>
      <c r="C56" s="43">
        <f t="shared" si="6"/>
        <v>3194.45</v>
      </c>
      <c r="D56" s="40" t="str">
        <f t="shared" si="7"/>
        <v>BFR: 4268 Mon-Cust #1 500kV &amp; Cust 500/230kV Bk#1</v>
      </c>
      <c r="E56" s="40" t="str">
        <f t="shared" si="8"/>
        <v>Branch CUSTER W (40323)  TO  MONROE (40749) CKT 2 [500.00 - 500.00 kV]</v>
      </c>
      <c r="G56" t="s">
        <v>7</v>
      </c>
      <c r="H56">
        <v>3194.91</v>
      </c>
      <c r="I56" t="s">
        <v>67</v>
      </c>
      <c r="J56" t="s">
        <v>71</v>
      </c>
      <c r="K56">
        <v>-68.74</v>
      </c>
      <c r="L56">
        <v>-2382.3</v>
      </c>
      <c r="M56">
        <v>-2383.51</v>
      </c>
      <c r="N56">
        <v>2392.84</v>
      </c>
      <c r="O56">
        <v>3194.45</v>
      </c>
    </row>
    <row r="57" spans="2:15" ht="12.75">
      <c r="B57" s="8">
        <v>6</v>
      </c>
      <c r="C57" s="43">
        <f t="shared" si="6"/>
        <v>3179.56</v>
      </c>
      <c r="D57" s="40" t="str">
        <f t="shared" si="7"/>
        <v>MOD BFR: EL-MON-SNK &amp; CHJ-MON</v>
      </c>
      <c r="E57" s="40" t="str">
        <f t="shared" si="8"/>
        <v>Branch MURRAY (40767)  TO  SEDRO NT (42103) CKT 1 [230.00 - 230.00 kV]</v>
      </c>
      <c r="G57" t="s">
        <v>4</v>
      </c>
      <c r="H57">
        <v>3180.72</v>
      </c>
      <c r="I57" t="s">
        <v>69</v>
      </c>
      <c r="J57" t="s">
        <v>70</v>
      </c>
      <c r="K57">
        <v>15.73</v>
      </c>
      <c r="L57">
        <v>480.35</v>
      </c>
      <c r="M57">
        <v>480.09</v>
      </c>
      <c r="N57">
        <v>2402.04</v>
      </c>
      <c r="O57">
        <v>3179.56</v>
      </c>
    </row>
    <row r="58" spans="2:15" ht="12.75">
      <c r="B58" s="8">
        <v>7</v>
      </c>
      <c r="C58" s="43">
        <f t="shared" si="6"/>
        <v>3366.67</v>
      </c>
      <c r="D58" s="40" t="str">
        <f t="shared" si="7"/>
        <v>BFR: 4519 Cust-Mon #1 500kV &amp; Mon Caps</v>
      </c>
      <c r="E58" s="40" t="str">
        <f t="shared" si="8"/>
        <v>Branch CUSTER W (40323)  TO  MONROE (40749) CKT 2 [500.00 - 500.00 kV]</v>
      </c>
      <c r="G58" t="s">
        <v>1</v>
      </c>
      <c r="H58">
        <v>3365.05</v>
      </c>
      <c r="I58" t="s">
        <v>67</v>
      </c>
      <c r="J58" t="s">
        <v>72</v>
      </c>
      <c r="K58">
        <v>-67.21</v>
      </c>
      <c r="L58">
        <v>-2316.62</v>
      </c>
      <c r="M58">
        <v>-2318.1</v>
      </c>
      <c r="N58">
        <v>2460.27</v>
      </c>
      <c r="O58">
        <v>3366.67</v>
      </c>
    </row>
    <row r="59" spans="2:15" ht="12.75">
      <c r="B59" s="8">
        <v>8</v>
      </c>
      <c r="C59" s="43">
        <f t="shared" si="6"/>
        <v>3394.74</v>
      </c>
      <c r="D59" s="40" t="str">
        <f t="shared" si="7"/>
        <v>BFR: 4519 Cust-Mon #1 500kV &amp; Mon Caps</v>
      </c>
      <c r="E59" s="40" t="str">
        <f t="shared" si="8"/>
        <v>Branch CUSTER W (40323)  TO  MONROE (40749) CKT 2 [500.00 - 500.00 kV]</v>
      </c>
      <c r="G59" t="s">
        <v>8</v>
      </c>
      <c r="H59">
        <v>3393.5</v>
      </c>
      <c r="I59" t="s">
        <v>67</v>
      </c>
      <c r="J59" t="s">
        <v>72</v>
      </c>
      <c r="K59">
        <v>-67.21</v>
      </c>
      <c r="L59">
        <v>-2323.43</v>
      </c>
      <c r="M59">
        <v>-2325.2</v>
      </c>
      <c r="N59">
        <v>2392.05</v>
      </c>
      <c r="O59">
        <v>3394.74</v>
      </c>
    </row>
    <row r="60" spans="2:15" ht="12.75">
      <c r="B60" s="8">
        <v>9</v>
      </c>
      <c r="C60" s="43">
        <f t="shared" si="6"/>
        <v>3423.89</v>
      </c>
      <c r="D60" s="40" t="str">
        <f t="shared" si="7"/>
        <v>BFR: 4268 Mon-Cust #1 500kV &amp; Cust 500/230kV Bk#1</v>
      </c>
      <c r="E60" s="40" t="str">
        <f t="shared" si="8"/>
        <v>Branch CUSTER W (40323)  TO  MONROE (40749) CKT 2 [500.00 - 500.00 kV]</v>
      </c>
      <c r="G60" t="s">
        <v>5</v>
      </c>
      <c r="H60">
        <v>3422.42</v>
      </c>
      <c r="I60" t="s">
        <v>67</v>
      </c>
      <c r="J60" t="s">
        <v>71</v>
      </c>
      <c r="K60">
        <v>-68.74</v>
      </c>
      <c r="L60">
        <v>-2396.68</v>
      </c>
      <c r="M60">
        <v>-2400.03</v>
      </c>
      <c r="N60">
        <v>2406.08</v>
      </c>
      <c r="O60">
        <v>3423.89</v>
      </c>
    </row>
    <row r="61" spans="2:15" ht="12.75">
      <c r="B61" s="8">
        <v>10</v>
      </c>
      <c r="C61" s="43">
        <f t="shared" si="6"/>
        <v>1657.21</v>
      </c>
      <c r="D61" s="40" t="str">
        <f t="shared" si="7"/>
        <v>N-2: Murr - Cust #1 &amp; Belling - Cust #1 230kV</v>
      </c>
      <c r="E61" s="40" t="str">
        <f t="shared" si="8"/>
        <v>Branch CUSTER W (40321)  TO  PORTALWY (42001) CKT 1 [230.00 - 115.00 kV]</v>
      </c>
      <c r="G61" t="s">
        <v>2</v>
      </c>
      <c r="H61">
        <v>1656.07</v>
      </c>
      <c r="I61" t="s">
        <v>73</v>
      </c>
      <c r="J61" t="s">
        <v>74</v>
      </c>
      <c r="K61">
        <v>-8.33</v>
      </c>
      <c r="L61">
        <v>-430.88</v>
      </c>
      <c r="M61">
        <v>-430.96</v>
      </c>
      <c r="N61">
        <v>2400.93</v>
      </c>
      <c r="O61">
        <v>1657.21</v>
      </c>
    </row>
    <row r="62" spans="2:15" ht="12.75">
      <c r="B62" s="8">
        <v>11</v>
      </c>
      <c r="C62" s="43">
        <f t="shared" si="6"/>
        <v>1540.96</v>
      </c>
      <c r="D62" s="40" t="str">
        <f t="shared" si="7"/>
        <v>N-2: Murr - Cust #1 &amp; Belling - Cust #1 230kV</v>
      </c>
      <c r="E62" s="40" t="str">
        <f t="shared" si="8"/>
        <v>Branch CUSTER W (40321)  TO  PORTALWY (42001) CKT 1 [230.00 - 115.00 kV]</v>
      </c>
      <c r="G62" t="s">
        <v>9</v>
      </c>
      <c r="H62">
        <v>1541.32</v>
      </c>
      <c r="I62" t="s">
        <v>73</v>
      </c>
      <c r="J62" t="s">
        <v>74</v>
      </c>
      <c r="K62">
        <v>-8.33</v>
      </c>
      <c r="L62">
        <v>-430.3</v>
      </c>
      <c r="M62">
        <v>-430.34</v>
      </c>
      <c r="N62">
        <v>2332.55</v>
      </c>
      <c r="O62">
        <v>1540.96</v>
      </c>
    </row>
    <row r="63" spans="2:15" ht="12.75">
      <c r="B63" s="8">
        <v>12</v>
      </c>
      <c r="C63" s="43">
        <f t="shared" si="6"/>
        <v>1449.36</v>
      </c>
      <c r="D63" s="40" t="str">
        <f t="shared" si="7"/>
        <v>N-2: Murr - Cust #1 &amp; Belling - Cust #1 230kV</v>
      </c>
      <c r="E63" s="40" t="str">
        <f t="shared" si="8"/>
        <v>Branch CUSTER W (40321)  TO  PORTALWY (42001) CKT 1 [230.00 - 115.00 kV]</v>
      </c>
      <c r="G63" t="s">
        <v>10</v>
      </c>
      <c r="H63">
        <v>1448.23</v>
      </c>
      <c r="I63" t="s">
        <v>73</v>
      </c>
      <c r="J63" t="s">
        <v>74</v>
      </c>
      <c r="K63">
        <v>-8.33</v>
      </c>
      <c r="L63">
        <v>-430.93</v>
      </c>
      <c r="M63">
        <v>-430.99</v>
      </c>
      <c r="N63">
        <v>2347.31</v>
      </c>
      <c r="O63">
        <v>1449.36</v>
      </c>
    </row>
    <row r="64" spans="2:15" ht="12.75">
      <c r="B64" s="8">
        <v>13</v>
      </c>
      <c r="C64" s="43">
        <f t="shared" si="6"/>
        <v>-572.28</v>
      </c>
      <c r="D64" s="40" t="str">
        <f t="shared" si="7"/>
        <v>BFR: Bellingham 230kV Bus</v>
      </c>
      <c r="E64" s="40" t="str">
        <f t="shared" si="8"/>
        <v>Branch CUSTER W (40321)  TO  PORTALWY (42001) CKT 1 [230.00 - 115.00 kV]</v>
      </c>
      <c r="G64" t="s">
        <v>11</v>
      </c>
      <c r="H64">
        <v>-571.86</v>
      </c>
      <c r="I64" t="s">
        <v>73</v>
      </c>
      <c r="J64" t="s">
        <v>77</v>
      </c>
      <c r="K64">
        <v>-3.99</v>
      </c>
      <c r="L64">
        <v>-432.96</v>
      </c>
      <c r="M64">
        <v>-432.85</v>
      </c>
      <c r="N64">
        <v>2419.03</v>
      </c>
      <c r="O64">
        <v>-572.28</v>
      </c>
    </row>
    <row r="65" spans="2:15" ht="12.75">
      <c r="B65" s="8">
        <v>14</v>
      </c>
      <c r="C65" s="43">
        <f t="shared" si="6"/>
        <v>-869.8</v>
      </c>
      <c r="D65" s="40" t="str">
        <f t="shared" si="7"/>
        <v>BFR: Bellingham 230kV Bus</v>
      </c>
      <c r="E65" s="40" t="str">
        <f t="shared" si="8"/>
        <v>Branch CUSTER W (40321)  TO  PORTALWY (42001) CKT 1 [230.00 - 115.00 kV]</v>
      </c>
      <c r="G65" t="s">
        <v>13</v>
      </c>
      <c r="H65">
        <v>-869.91</v>
      </c>
      <c r="I65" t="s">
        <v>73</v>
      </c>
      <c r="J65" t="s">
        <v>77</v>
      </c>
      <c r="K65">
        <v>-3.99</v>
      </c>
      <c r="L65">
        <v>-426.46</v>
      </c>
      <c r="M65">
        <v>-426.42</v>
      </c>
      <c r="N65">
        <v>2358.12</v>
      </c>
      <c r="O65">
        <v>-869.8</v>
      </c>
    </row>
    <row r="66" spans="2:15" ht="12.75">
      <c r="B66" s="9">
        <v>15</v>
      </c>
      <c r="C66" s="44">
        <f t="shared" si="6"/>
        <v>-964.63</v>
      </c>
      <c r="D66" s="41" t="str">
        <f t="shared" si="7"/>
        <v>BFR: Bellingham 230kV Bus</v>
      </c>
      <c r="E66" s="41" t="str">
        <f t="shared" si="8"/>
        <v>Branch CUSTER W (40321)  TO  PORTALWY (42001) CKT 1 [230.00 - 115.00 kV]</v>
      </c>
      <c r="G66" t="s">
        <v>14</v>
      </c>
      <c r="H66">
        <v>-964.11</v>
      </c>
      <c r="I66" t="s">
        <v>73</v>
      </c>
      <c r="J66" t="s">
        <v>77</v>
      </c>
      <c r="K66">
        <v>-3.99</v>
      </c>
      <c r="L66">
        <v>-426.75</v>
      </c>
      <c r="M66">
        <v>-426.72</v>
      </c>
      <c r="N66">
        <v>2381.28</v>
      </c>
      <c r="O66">
        <v>-964.63</v>
      </c>
    </row>
    <row r="67" spans="2:15" ht="15.75">
      <c r="B67" s="38" t="s">
        <v>17</v>
      </c>
      <c r="C67" s="36" t="s">
        <v>44</v>
      </c>
      <c r="E67" s="114" t="str">
        <f>CONCATENATE("Average Puget Sound Net Area Load = ",ROUND(AVERAGE(N70:N84),0)," MW")</f>
        <v>Average Puget Sound Net Area Load = 2922 MW</v>
      </c>
      <c r="F67" s="38"/>
      <c r="G67"/>
      <c r="H67"/>
      <c r="I67"/>
      <c r="J67"/>
      <c r="K67"/>
      <c r="L67"/>
      <c r="M67"/>
      <c r="N67"/>
      <c r="O67"/>
    </row>
    <row r="68" spans="2:28" s="38" customFormat="1" ht="12.75">
      <c r="B68" s="2" t="s">
        <v>31</v>
      </c>
      <c r="C68" s="3" t="s">
        <v>18</v>
      </c>
      <c r="D68" s="4" t="s">
        <v>35</v>
      </c>
      <c r="E68" s="4" t="s">
        <v>19</v>
      </c>
      <c r="G68"/>
      <c r="H68"/>
      <c r="I68"/>
      <c r="J68"/>
      <c r="K68"/>
      <c r="L68"/>
      <c r="M68"/>
      <c r="N68"/>
      <c r="O68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</row>
    <row r="69" spans="2:28" s="38" customFormat="1" ht="13.5" thickBot="1">
      <c r="B69" s="5" t="s">
        <v>30</v>
      </c>
      <c r="C69" s="6" t="s">
        <v>20</v>
      </c>
      <c r="D69" s="7" t="s">
        <v>21</v>
      </c>
      <c r="E69" s="7" t="s">
        <v>22</v>
      </c>
      <c r="G69" t="s">
        <v>78</v>
      </c>
      <c r="H69" t="s">
        <v>58</v>
      </c>
      <c r="I69" t="s">
        <v>59</v>
      </c>
      <c r="J69" t="s">
        <v>60</v>
      </c>
      <c r="K69" t="s">
        <v>61</v>
      </c>
      <c r="L69" t="s">
        <v>62</v>
      </c>
      <c r="M69" t="s">
        <v>63</v>
      </c>
      <c r="N69" t="s">
        <v>64</v>
      </c>
      <c r="O69" t="s">
        <v>65</v>
      </c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</row>
    <row r="70" spans="2:15" ht="13.5" thickTop="1">
      <c r="B70" s="45">
        <v>1</v>
      </c>
      <c r="C70" s="42">
        <f aca="true" t="shared" si="9" ref="C70:C84">O70</f>
        <v>2807.2</v>
      </c>
      <c r="D70" s="39" t="str">
        <f aca="true" t="shared" si="10" ref="D70:D84">J70</f>
        <v>BFR: 4519 Cust-Mon #1 500kV &amp; Mon Caps</v>
      </c>
      <c r="E70" s="39" t="str">
        <f aca="true" t="shared" si="11" ref="E70:E84">I70</f>
        <v>Branch CUSTER W (40323)  TO  MONROE (40749) CKT 2 [500.00 - 500.00 kV]</v>
      </c>
      <c r="G70" t="s">
        <v>66</v>
      </c>
      <c r="H70">
        <v>2807.14</v>
      </c>
      <c r="I70" t="s">
        <v>67</v>
      </c>
      <c r="J70" t="s">
        <v>72</v>
      </c>
      <c r="K70">
        <v>-67.21</v>
      </c>
      <c r="L70">
        <v>-2207.36</v>
      </c>
      <c r="M70">
        <v>-2207.31</v>
      </c>
      <c r="N70">
        <v>2980.81</v>
      </c>
      <c r="O70">
        <v>2807.2</v>
      </c>
    </row>
    <row r="71" spans="2:15" ht="12.75">
      <c r="B71" s="8">
        <v>2</v>
      </c>
      <c r="C71" s="43">
        <f t="shared" si="9"/>
        <v>2818.02</v>
      </c>
      <c r="D71" s="40" t="str">
        <f t="shared" si="10"/>
        <v>BFR: 4519 Cust-Mon #1 500kV &amp; Mon Caps</v>
      </c>
      <c r="E71" s="40" t="str">
        <f t="shared" si="11"/>
        <v>Branch CUSTER W (40323)  TO  MONROE (40749) CKT 2 [500.00 - 500.00 kV]</v>
      </c>
      <c r="G71" t="s">
        <v>6</v>
      </c>
      <c r="H71">
        <v>2818.11</v>
      </c>
      <c r="I71" t="s">
        <v>67</v>
      </c>
      <c r="J71" t="s">
        <v>72</v>
      </c>
      <c r="K71">
        <v>-67.21</v>
      </c>
      <c r="L71">
        <v>-2192.57</v>
      </c>
      <c r="M71">
        <v>-2193.4</v>
      </c>
      <c r="N71">
        <v>2912.17</v>
      </c>
      <c r="O71">
        <v>2818.02</v>
      </c>
    </row>
    <row r="72" spans="2:15" ht="12.75">
      <c r="B72" s="8">
        <v>3</v>
      </c>
      <c r="C72" s="43">
        <f t="shared" si="9"/>
        <v>2828.72</v>
      </c>
      <c r="D72" s="40" t="str">
        <f t="shared" si="10"/>
        <v>MOD BFR: EL-MON-SNK &amp; CHJ-MON</v>
      </c>
      <c r="E72" s="40" t="str">
        <f t="shared" si="11"/>
        <v>Branch MURRAY (40767)  TO  SEDRO NT (42103) CKT 1 [230.00 - 230.00 kV]</v>
      </c>
      <c r="G72" t="s">
        <v>3</v>
      </c>
      <c r="H72">
        <v>2828.72</v>
      </c>
      <c r="I72" t="s">
        <v>69</v>
      </c>
      <c r="J72" t="s">
        <v>70</v>
      </c>
      <c r="K72">
        <v>15.73</v>
      </c>
      <c r="L72">
        <v>462.77</v>
      </c>
      <c r="M72">
        <v>462.76</v>
      </c>
      <c r="N72">
        <v>2924.58</v>
      </c>
      <c r="O72">
        <v>2828.72</v>
      </c>
    </row>
    <row r="73" spans="2:15" ht="12.75">
      <c r="B73" s="8">
        <v>4</v>
      </c>
      <c r="C73" s="43">
        <f t="shared" si="9"/>
        <v>2924.97</v>
      </c>
      <c r="D73" s="40" t="str">
        <f t="shared" si="10"/>
        <v>BFR: 4519 Cust-Mon #1 500kV &amp; Mon Caps</v>
      </c>
      <c r="E73" s="40" t="str">
        <f t="shared" si="11"/>
        <v>Branch CUSTER W (40323)  TO  MONROE (40749) CKT 2 [500.00 - 500.00 kV]</v>
      </c>
      <c r="G73" t="s">
        <v>0</v>
      </c>
      <c r="H73">
        <v>2924.89</v>
      </c>
      <c r="I73" t="s">
        <v>67</v>
      </c>
      <c r="J73" t="s">
        <v>72</v>
      </c>
      <c r="K73">
        <v>-67.21</v>
      </c>
      <c r="L73">
        <v>-2216.18</v>
      </c>
      <c r="M73">
        <v>-2218.03</v>
      </c>
      <c r="N73">
        <v>2980.36</v>
      </c>
      <c r="O73">
        <v>2924.97</v>
      </c>
    </row>
    <row r="74" spans="2:15" ht="12.75">
      <c r="B74" s="8">
        <v>5</v>
      </c>
      <c r="C74" s="43">
        <f t="shared" si="9"/>
        <v>2950.44</v>
      </c>
      <c r="D74" s="40" t="str">
        <f t="shared" si="10"/>
        <v>BFR: 4519 Cust-Mon #1 500kV &amp; Mon Caps</v>
      </c>
      <c r="E74" s="40" t="str">
        <f t="shared" si="11"/>
        <v>Branch CUSTER W (40323)  TO  MONROE (40749) CKT 2 [500.00 - 500.00 kV]</v>
      </c>
      <c r="G74" t="s">
        <v>7</v>
      </c>
      <c r="H74">
        <v>2950.37</v>
      </c>
      <c r="I74" t="s">
        <v>67</v>
      </c>
      <c r="J74" t="s">
        <v>72</v>
      </c>
      <c r="K74">
        <v>-67.21</v>
      </c>
      <c r="L74">
        <v>-2221.12</v>
      </c>
      <c r="M74">
        <v>-2219.81</v>
      </c>
      <c r="N74">
        <v>2911.72</v>
      </c>
      <c r="O74">
        <v>2950.44</v>
      </c>
    </row>
    <row r="75" spans="2:15" ht="12.75">
      <c r="B75" s="8">
        <v>6</v>
      </c>
      <c r="C75" s="43">
        <f t="shared" si="9"/>
        <v>2953.69</v>
      </c>
      <c r="D75" s="40" t="str">
        <f t="shared" si="10"/>
        <v>BFR: 4519 Cust-Mon #1 500kV &amp; Mon Caps</v>
      </c>
      <c r="E75" s="40" t="str">
        <f t="shared" si="11"/>
        <v>Branch CUSTER W (40323)  TO  MONROE (40749) CKT 2 [500.00 - 500.00 kV]</v>
      </c>
      <c r="G75" t="s">
        <v>4</v>
      </c>
      <c r="H75">
        <v>2953.82</v>
      </c>
      <c r="I75" t="s">
        <v>67</v>
      </c>
      <c r="J75" t="s">
        <v>72</v>
      </c>
      <c r="K75">
        <v>-67.21</v>
      </c>
      <c r="L75">
        <v>-2202.1</v>
      </c>
      <c r="M75">
        <v>-2202.94</v>
      </c>
      <c r="N75">
        <v>2924.82</v>
      </c>
      <c r="O75">
        <v>2953.69</v>
      </c>
    </row>
    <row r="76" spans="2:15" ht="12.75">
      <c r="B76" s="8">
        <v>7</v>
      </c>
      <c r="C76" s="43">
        <f t="shared" si="9"/>
        <v>3145.77</v>
      </c>
      <c r="D76" s="40" t="str">
        <f t="shared" si="10"/>
        <v>BFR: 4519 Cust-Mon #1 500kV &amp; Mon Caps</v>
      </c>
      <c r="E76" s="40" t="str">
        <f t="shared" si="11"/>
        <v>Branch CUSTER W (40323)  TO  MONROE (40749) CKT 2 [500.00 - 500.00 kV]</v>
      </c>
      <c r="G76" t="s">
        <v>1</v>
      </c>
      <c r="H76">
        <v>3145.92</v>
      </c>
      <c r="I76" t="s">
        <v>67</v>
      </c>
      <c r="J76" t="s">
        <v>72</v>
      </c>
      <c r="K76">
        <v>-67.21</v>
      </c>
      <c r="L76">
        <v>-2233.28</v>
      </c>
      <c r="M76">
        <v>-2234.27</v>
      </c>
      <c r="N76">
        <v>2980.46</v>
      </c>
      <c r="O76">
        <v>3145.77</v>
      </c>
    </row>
    <row r="77" spans="2:15" ht="12.75">
      <c r="B77" s="8">
        <v>8</v>
      </c>
      <c r="C77" s="43">
        <f t="shared" si="9"/>
        <v>3163.33</v>
      </c>
      <c r="D77" s="40" t="str">
        <f t="shared" si="10"/>
        <v>BFR: 4519 Cust-Mon #1 500kV &amp; Mon Caps</v>
      </c>
      <c r="E77" s="40" t="str">
        <f t="shared" si="11"/>
        <v>Branch CUSTER W (40323)  TO  MONROE (40749) CKT 2 [500.00 - 500.00 kV]</v>
      </c>
      <c r="G77" t="s">
        <v>8</v>
      </c>
      <c r="H77">
        <v>3163.51</v>
      </c>
      <c r="I77" t="s">
        <v>67</v>
      </c>
      <c r="J77" t="s">
        <v>72</v>
      </c>
      <c r="K77">
        <v>-67.21</v>
      </c>
      <c r="L77">
        <v>-2229.72</v>
      </c>
      <c r="M77">
        <v>-2231.62</v>
      </c>
      <c r="N77">
        <v>2911.27</v>
      </c>
      <c r="O77">
        <v>3163.33</v>
      </c>
    </row>
    <row r="78" spans="2:15" ht="12.75">
      <c r="B78" s="8">
        <v>9</v>
      </c>
      <c r="C78" s="43">
        <f t="shared" si="9"/>
        <v>3179.38</v>
      </c>
      <c r="D78" s="40" t="str">
        <f t="shared" si="10"/>
        <v>BFR: 4519 Cust-Mon #1 500kV &amp; Mon Caps</v>
      </c>
      <c r="E78" s="40" t="str">
        <f t="shared" si="11"/>
        <v>Branch CUSTER W (40323)  TO  MONROE (40749) CKT 2 [500.00 - 500.00 kV]</v>
      </c>
      <c r="G78" t="s">
        <v>5</v>
      </c>
      <c r="H78">
        <v>3179.89</v>
      </c>
      <c r="I78" t="s">
        <v>67</v>
      </c>
      <c r="J78" t="s">
        <v>72</v>
      </c>
      <c r="K78">
        <v>-67.21</v>
      </c>
      <c r="L78">
        <v>-2225.71</v>
      </c>
      <c r="M78">
        <v>-2227.16</v>
      </c>
      <c r="N78">
        <v>2924.5</v>
      </c>
      <c r="O78">
        <v>3179.38</v>
      </c>
    </row>
    <row r="79" spans="2:15" ht="12.75">
      <c r="B79" s="8">
        <v>10</v>
      </c>
      <c r="C79" s="43">
        <f t="shared" si="9"/>
        <v>2035.35</v>
      </c>
      <c r="D79" s="40" t="str">
        <f t="shared" si="10"/>
        <v>N-2: Murr - Cust #1 &amp; Belling - Cust #1 230kV</v>
      </c>
      <c r="E79" s="40" t="str">
        <f t="shared" si="11"/>
        <v>Branch CUSTER W (40321)  TO  PORTALWY (42001) CKT 1 [230.00 - 115.00 kV]</v>
      </c>
      <c r="G79" t="s">
        <v>2</v>
      </c>
      <c r="H79">
        <v>2035.97</v>
      </c>
      <c r="I79" t="s">
        <v>73</v>
      </c>
      <c r="J79" t="s">
        <v>74</v>
      </c>
      <c r="K79">
        <v>-8.33</v>
      </c>
      <c r="L79">
        <v>-432.31</v>
      </c>
      <c r="M79">
        <v>-432.42</v>
      </c>
      <c r="N79">
        <v>2936.03</v>
      </c>
      <c r="O79">
        <v>2035.35</v>
      </c>
    </row>
    <row r="80" spans="2:15" ht="12.75">
      <c r="B80" s="8">
        <v>11</v>
      </c>
      <c r="C80" s="43">
        <f t="shared" si="9"/>
        <v>1934.43</v>
      </c>
      <c r="D80" s="40" t="str">
        <f t="shared" si="10"/>
        <v>N-2: Murr - Cust #1 &amp; Belling - Cust #1 230kV</v>
      </c>
      <c r="E80" s="40" t="str">
        <f t="shared" si="11"/>
        <v>Branch CUSTER W (40321)  TO  PORTALWY (42001) CKT 1 [230.00 - 115.00 kV]</v>
      </c>
      <c r="G80" t="s">
        <v>9</v>
      </c>
      <c r="H80">
        <v>1934.68</v>
      </c>
      <c r="I80" t="s">
        <v>73</v>
      </c>
      <c r="J80" t="s">
        <v>74</v>
      </c>
      <c r="K80">
        <v>-8.33</v>
      </c>
      <c r="L80">
        <v>-431.06</v>
      </c>
      <c r="M80">
        <v>-430.87</v>
      </c>
      <c r="N80">
        <v>2866.59</v>
      </c>
      <c r="O80">
        <v>1934.43</v>
      </c>
    </row>
    <row r="81" spans="2:15" ht="12.75">
      <c r="B81" s="8">
        <v>12</v>
      </c>
      <c r="C81" s="43">
        <f t="shared" si="9"/>
        <v>1828.42</v>
      </c>
      <c r="D81" s="40" t="str">
        <f t="shared" si="10"/>
        <v>N-2: Murr - Cust #1 &amp; Belling - Cust #1 230kV</v>
      </c>
      <c r="E81" s="40" t="str">
        <f t="shared" si="11"/>
        <v>Branch CUSTER W (40321)  TO  PORTALWY (42001) CKT 1 [230.00 - 115.00 kV]</v>
      </c>
      <c r="G81" t="s">
        <v>10</v>
      </c>
      <c r="H81">
        <v>1828.65</v>
      </c>
      <c r="I81" t="s">
        <v>73</v>
      </c>
      <c r="J81" t="s">
        <v>74</v>
      </c>
      <c r="K81">
        <v>-8.33</v>
      </c>
      <c r="L81">
        <v>-430.69</v>
      </c>
      <c r="M81">
        <v>-430.61</v>
      </c>
      <c r="N81">
        <v>2879.01</v>
      </c>
      <c r="O81">
        <v>1828.42</v>
      </c>
    </row>
    <row r="82" spans="2:15" ht="12.75">
      <c r="B82" s="8">
        <v>13</v>
      </c>
      <c r="C82" s="43">
        <f t="shared" si="9"/>
        <v>-5.11</v>
      </c>
      <c r="D82" s="40" t="str">
        <f t="shared" si="10"/>
        <v>N-2: Murr - Cust #1 &amp; Belling - Cust #1 230kV</v>
      </c>
      <c r="E82" s="40" t="str">
        <f t="shared" si="11"/>
        <v>Branch CUSTER W (40321)  TO  PORTALWY (42001) CKT 1 [230.00 - 115.00 kV]</v>
      </c>
      <c r="G82" t="s">
        <v>11</v>
      </c>
      <c r="H82">
        <v>-4.53</v>
      </c>
      <c r="I82" t="s">
        <v>73</v>
      </c>
      <c r="J82" t="s">
        <v>74</v>
      </c>
      <c r="K82">
        <v>-8.33</v>
      </c>
      <c r="L82">
        <v>-430.86</v>
      </c>
      <c r="M82">
        <v>-430.72</v>
      </c>
      <c r="N82">
        <v>2936.87</v>
      </c>
      <c r="O82">
        <v>-5.11</v>
      </c>
    </row>
    <row r="83" spans="2:15" ht="12.75">
      <c r="B83" s="8">
        <v>14</v>
      </c>
      <c r="C83" s="43">
        <f t="shared" si="9"/>
        <v>-91.15</v>
      </c>
      <c r="D83" s="40" t="str">
        <f t="shared" si="10"/>
        <v>N-2: Murr - Cust #1 &amp; Belling - Cust #1 230kV</v>
      </c>
      <c r="E83" s="40" t="str">
        <f t="shared" si="11"/>
        <v>Branch CUSTER W (40321)  TO  PORTALWY (42001) CKT 1 [230.00 - 115.00 kV]</v>
      </c>
      <c r="G83" t="s">
        <v>13</v>
      </c>
      <c r="H83">
        <v>-91.33</v>
      </c>
      <c r="I83" t="s">
        <v>73</v>
      </c>
      <c r="J83" t="s">
        <v>74</v>
      </c>
      <c r="K83">
        <v>-8.33</v>
      </c>
      <c r="L83">
        <v>-431.42</v>
      </c>
      <c r="M83">
        <v>-431.46</v>
      </c>
      <c r="N83">
        <v>2872.99</v>
      </c>
      <c r="O83">
        <v>-91.15</v>
      </c>
    </row>
    <row r="84" spans="2:15" ht="12.75">
      <c r="B84" s="9">
        <v>15</v>
      </c>
      <c r="C84" s="44">
        <f t="shared" si="9"/>
        <v>-193.62</v>
      </c>
      <c r="D84" s="41" t="str">
        <f t="shared" si="10"/>
        <v>N-2: Murr - Cust #1 &amp; Belling - Cust #1 230kV</v>
      </c>
      <c r="E84" s="41" t="str">
        <f t="shared" si="11"/>
        <v>Branch CUSTER W (40321)  TO  PORTALWY (42001) CKT 1 [230.00 - 115.00 kV]</v>
      </c>
      <c r="G84" t="s">
        <v>14</v>
      </c>
      <c r="H84">
        <v>-193.43</v>
      </c>
      <c r="I84" t="s">
        <v>73</v>
      </c>
      <c r="J84" t="s">
        <v>74</v>
      </c>
      <c r="K84">
        <v>-8.33</v>
      </c>
      <c r="L84">
        <v>-431.04</v>
      </c>
      <c r="M84">
        <v>-431.07</v>
      </c>
      <c r="N84">
        <v>2891.31</v>
      </c>
      <c r="O84">
        <v>-193.62</v>
      </c>
    </row>
    <row r="85" spans="2:15" ht="15.75">
      <c r="B85" s="38" t="s">
        <v>17</v>
      </c>
      <c r="C85" s="36" t="s">
        <v>45</v>
      </c>
      <c r="E85" s="114" t="str">
        <f>CONCATENATE("Average Puget Sound Net Area Load = ",ROUND(AVERAGE(N88:N102),0)," MW")</f>
        <v>Average Puget Sound Net Area Load = 3275 MW</v>
      </c>
      <c r="F85" s="38"/>
      <c r="G85"/>
      <c r="H85"/>
      <c r="I85"/>
      <c r="J85"/>
      <c r="K85"/>
      <c r="L85"/>
      <c r="M85"/>
      <c r="N85"/>
      <c r="O85"/>
    </row>
    <row r="86" spans="2:15" ht="12.75">
      <c r="B86" s="2" t="s">
        <v>31</v>
      </c>
      <c r="C86" s="3" t="s">
        <v>18</v>
      </c>
      <c r="D86" s="4" t="s">
        <v>35</v>
      </c>
      <c r="E86" s="4" t="s">
        <v>19</v>
      </c>
      <c r="G86"/>
      <c r="H86"/>
      <c r="I86"/>
      <c r="J86"/>
      <c r="K86"/>
      <c r="L86"/>
      <c r="M86"/>
      <c r="N86"/>
      <c r="O86"/>
    </row>
    <row r="87" spans="2:15" ht="13.5" thickBot="1">
      <c r="B87" s="5" t="s">
        <v>30</v>
      </c>
      <c r="C87" s="6" t="s">
        <v>20</v>
      </c>
      <c r="D87" s="7" t="s">
        <v>21</v>
      </c>
      <c r="E87" s="7" t="s">
        <v>22</v>
      </c>
      <c r="G87" t="s">
        <v>79</v>
      </c>
      <c r="H87" t="s">
        <v>58</v>
      </c>
      <c r="I87" t="s">
        <v>59</v>
      </c>
      <c r="J87" t="s">
        <v>60</v>
      </c>
      <c r="K87" t="s">
        <v>61</v>
      </c>
      <c r="L87" t="s">
        <v>62</v>
      </c>
      <c r="M87" t="s">
        <v>63</v>
      </c>
      <c r="N87" t="s">
        <v>64</v>
      </c>
      <c r="O87" t="s">
        <v>65</v>
      </c>
    </row>
    <row r="88" spans="2:15" ht="13.5" thickTop="1">
      <c r="B88" s="45">
        <v>1</v>
      </c>
      <c r="C88" s="42">
        <f aca="true" t="shared" si="12" ref="C88:C102">O88</f>
        <v>2666.53</v>
      </c>
      <c r="D88" s="39" t="str">
        <f aca="true" t="shared" si="13" ref="D88:D102">J88</f>
        <v>BFR: 4519 Cust-Mon #1 500kV &amp; Mon Caps</v>
      </c>
      <c r="E88" s="39" t="str">
        <f aca="true" t="shared" si="14" ref="E88:E102">I88</f>
        <v>Branch CUSTER W (40323)  TO  MONROE (40749) CKT 2 [500.00 - 500.00 kV]</v>
      </c>
      <c r="G88" t="s">
        <v>66</v>
      </c>
      <c r="H88">
        <v>2666.59</v>
      </c>
      <c r="I88" t="s">
        <v>67</v>
      </c>
      <c r="J88" t="s">
        <v>72</v>
      </c>
      <c r="K88">
        <v>-67.21</v>
      </c>
      <c r="L88">
        <v>-2123.88</v>
      </c>
      <c r="M88">
        <v>-2122.5</v>
      </c>
      <c r="N88">
        <v>3331.4</v>
      </c>
      <c r="O88">
        <v>2666.53</v>
      </c>
    </row>
    <row r="89" spans="2:15" ht="12.75">
      <c r="B89" s="8">
        <v>2</v>
      </c>
      <c r="C89" s="43">
        <f t="shared" si="12"/>
        <v>2685.08</v>
      </c>
      <c r="D89" s="40" t="str">
        <f t="shared" si="13"/>
        <v>BFR: 4519 Cust-Mon #1 500kV &amp; Mon Caps</v>
      </c>
      <c r="E89" s="40" t="str">
        <f t="shared" si="14"/>
        <v>Branch CUSTER W (40323)  TO  MONROE (40749) CKT 2 [500.00 - 500.00 kV]</v>
      </c>
      <c r="G89" t="s">
        <v>6</v>
      </c>
      <c r="H89">
        <v>2685.17</v>
      </c>
      <c r="I89" t="s">
        <v>67</v>
      </c>
      <c r="J89" t="s">
        <v>72</v>
      </c>
      <c r="K89">
        <v>-67.21</v>
      </c>
      <c r="L89">
        <v>-2126.85</v>
      </c>
      <c r="M89">
        <v>-2126</v>
      </c>
      <c r="N89">
        <v>3262.54</v>
      </c>
      <c r="O89">
        <v>2685.08</v>
      </c>
    </row>
    <row r="90" spans="2:15" ht="12.75">
      <c r="B90" s="8">
        <v>3</v>
      </c>
      <c r="C90" s="43">
        <f t="shared" si="12"/>
        <v>2731.07</v>
      </c>
      <c r="D90" s="40" t="str">
        <f t="shared" si="13"/>
        <v>MOD BFR: 4516 MON-CUS #1 &amp; CHJ-MON</v>
      </c>
      <c r="E90" s="40" t="str">
        <f t="shared" si="14"/>
        <v>Branch CUSTER W (40323)  TO  MONROE (40749) CKT 2 [500.00 - 500.00 kV]</v>
      </c>
      <c r="G90" t="s">
        <v>3</v>
      </c>
      <c r="H90">
        <v>2731.16</v>
      </c>
      <c r="I90" t="s">
        <v>67</v>
      </c>
      <c r="J90" t="s">
        <v>68</v>
      </c>
      <c r="K90">
        <v>-67.02</v>
      </c>
      <c r="L90">
        <v>-2184.34</v>
      </c>
      <c r="M90">
        <v>-2185.55</v>
      </c>
      <c r="N90">
        <v>3276.59</v>
      </c>
      <c r="O90">
        <v>2731.07</v>
      </c>
    </row>
    <row r="91" spans="2:15" ht="12.75">
      <c r="B91" s="8">
        <v>4</v>
      </c>
      <c r="C91" s="43">
        <f t="shared" si="12"/>
        <v>2784.28</v>
      </c>
      <c r="D91" s="40" t="str">
        <f t="shared" si="13"/>
        <v>BFR: 4519 Cust-Mon #1 500kV &amp; Mon Caps</v>
      </c>
      <c r="E91" s="40" t="str">
        <f t="shared" si="14"/>
        <v>Branch CUSTER W (40323)  TO  MONROE (40749) CKT 2 [500.00 - 500.00 kV]</v>
      </c>
      <c r="G91" t="s">
        <v>0</v>
      </c>
      <c r="H91">
        <v>2784.22</v>
      </c>
      <c r="I91" t="s">
        <v>67</v>
      </c>
      <c r="J91" t="s">
        <v>72</v>
      </c>
      <c r="K91">
        <v>-67.21</v>
      </c>
      <c r="L91">
        <v>-2141.62</v>
      </c>
      <c r="M91">
        <v>-2139.77</v>
      </c>
      <c r="N91">
        <v>3330.4</v>
      </c>
      <c r="O91">
        <v>2784.28</v>
      </c>
    </row>
    <row r="92" spans="2:15" ht="12.75">
      <c r="B92" s="8">
        <v>5</v>
      </c>
      <c r="C92" s="43">
        <f t="shared" si="12"/>
        <v>2798.52</v>
      </c>
      <c r="D92" s="40" t="str">
        <f t="shared" si="13"/>
        <v>BFR: 4519 Cust-Mon #1 500kV &amp; Mon Caps</v>
      </c>
      <c r="E92" s="40" t="str">
        <f t="shared" si="14"/>
        <v>Branch CUSTER W (40323)  TO  MONROE (40749) CKT 2 [500.00 - 500.00 kV]</v>
      </c>
      <c r="G92" t="s">
        <v>7</v>
      </c>
      <c r="H92">
        <v>2798.44</v>
      </c>
      <c r="I92" t="s">
        <v>67</v>
      </c>
      <c r="J92" t="s">
        <v>72</v>
      </c>
      <c r="K92">
        <v>-67.21</v>
      </c>
      <c r="L92">
        <v>-2124.41</v>
      </c>
      <c r="M92">
        <v>-2122.96</v>
      </c>
      <c r="N92">
        <v>3262.02</v>
      </c>
      <c r="O92">
        <v>2798.52</v>
      </c>
    </row>
    <row r="93" spans="2:15" ht="12.75">
      <c r="B93" s="8">
        <v>6</v>
      </c>
      <c r="C93" s="43">
        <f t="shared" si="12"/>
        <v>2832.71</v>
      </c>
      <c r="D93" s="40" t="str">
        <f t="shared" si="13"/>
        <v>BFR: 4268 Mon-Cust #1 500kV &amp; Cust 500/230kV Bk#1</v>
      </c>
      <c r="E93" s="40" t="str">
        <f t="shared" si="14"/>
        <v>Branch CUSTER W (40323)  TO  MONROE (40749) CKT 2 [500.00 - 500.00 kV]</v>
      </c>
      <c r="G93" t="s">
        <v>4</v>
      </c>
      <c r="H93">
        <v>2832.66</v>
      </c>
      <c r="I93" t="s">
        <v>67</v>
      </c>
      <c r="J93" t="s">
        <v>71</v>
      </c>
      <c r="K93">
        <v>-68.74</v>
      </c>
      <c r="L93">
        <v>-2181.33</v>
      </c>
      <c r="M93">
        <v>-2180.6</v>
      </c>
      <c r="N93">
        <v>3275.87</v>
      </c>
      <c r="O93">
        <v>2832.71</v>
      </c>
    </row>
    <row r="94" spans="2:15" ht="12.75">
      <c r="B94" s="8">
        <v>7</v>
      </c>
      <c r="C94" s="43">
        <f t="shared" si="12"/>
        <v>2991.02</v>
      </c>
      <c r="D94" s="40" t="str">
        <f t="shared" si="13"/>
        <v>MOD BFR: 4516 MON-CUS #1 &amp; CHJ-MON</v>
      </c>
      <c r="E94" s="40" t="str">
        <f t="shared" si="14"/>
        <v>Branch CUSTER W (40323)  TO  MONROE (40749) CKT 2 [500.00 - 500.00 kV]</v>
      </c>
      <c r="G94" t="s">
        <v>1</v>
      </c>
      <c r="H94">
        <v>2991.01</v>
      </c>
      <c r="I94" t="s">
        <v>67</v>
      </c>
      <c r="J94" t="s">
        <v>68</v>
      </c>
      <c r="K94">
        <v>-67.02</v>
      </c>
      <c r="L94">
        <v>-2195.24</v>
      </c>
      <c r="M94">
        <v>-2196.68</v>
      </c>
      <c r="N94">
        <v>3331.17</v>
      </c>
      <c r="O94">
        <v>2991.02</v>
      </c>
    </row>
    <row r="95" spans="2:15" ht="12.75">
      <c r="B95" s="8">
        <v>8</v>
      </c>
      <c r="C95" s="43">
        <f t="shared" si="12"/>
        <v>3010.13</v>
      </c>
      <c r="D95" s="40" t="str">
        <f t="shared" si="13"/>
        <v>BFR: 4268 Mon-Cust #1 500kV &amp; Cust 500/230kV Bk#1</v>
      </c>
      <c r="E95" s="40" t="str">
        <f t="shared" si="14"/>
        <v>Branch CUSTER W (40323)  TO  MONROE (40749) CKT 2 [500.00 - 500.00 kV]</v>
      </c>
      <c r="G95" t="s">
        <v>8</v>
      </c>
      <c r="H95">
        <v>3010.23</v>
      </c>
      <c r="I95" t="s">
        <v>67</v>
      </c>
      <c r="J95" t="s">
        <v>71</v>
      </c>
      <c r="K95">
        <v>-68.74</v>
      </c>
      <c r="L95">
        <v>-2186.72</v>
      </c>
      <c r="M95">
        <v>-2188.58</v>
      </c>
      <c r="N95">
        <v>3262.48</v>
      </c>
      <c r="O95">
        <v>3010.13</v>
      </c>
    </row>
    <row r="96" spans="2:15" ht="12.75">
      <c r="B96" s="8">
        <v>9</v>
      </c>
      <c r="C96" s="43">
        <f t="shared" si="12"/>
        <v>3021.42</v>
      </c>
      <c r="D96" s="40" t="str">
        <f t="shared" si="13"/>
        <v>BFR: 4268 Mon-Cust #1 500kV &amp; Cust 500/230kV Bk#1</v>
      </c>
      <c r="E96" s="40" t="str">
        <f t="shared" si="14"/>
        <v>Branch CUSTER W (40323)  TO  MONROE (40749) CKT 2 [500.00 - 500.00 kV]</v>
      </c>
      <c r="G96" t="s">
        <v>5</v>
      </c>
      <c r="H96">
        <v>3021.54</v>
      </c>
      <c r="I96" t="s">
        <v>67</v>
      </c>
      <c r="J96" t="s">
        <v>71</v>
      </c>
      <c r="K96">
        <v>-68.74</v>
      </c>
      <c r="L96">
        <v>-2181.55</v>
      </c>
      <c r="M96">
        <v>-2183.14</v>
      </c>
      <c r="N96">
        <v>3275.55</v>
      </c>
      <c r="O96">
        <v>3021.42</v>
      </c>
    </row>
    <row r="97" spans="2:15" ht="12.75">
      <c r="B97" s="8">
        <v>10</v>
      </c>
      <c r="C97" s="43">
        <f t="shared" si="12"/>
        <v>2133.67</v>
      </c>
      <c r="D97" s="40" t="str">
        <f t="shared" si="13"/>
        <v>N-2: Murr - Cust #1 &amp; Belling - Cust #1 230kV</v>
      </c>
      <c r="E97" s="40" t="str">
        <f t="shared" si="14"/>
        <v>Branch CUSTER W (40321)  TO  PORTALWY (42001) CKT 1 [230.00 - 115.00 kV]</v>
      </c>
      <c r="G97" t="s">
        <v>2</v>
      </c>
      <c r="H97">
        <v>2132.83</v>
      </c>
      <c r="I97" t="s">
        <v>73</v>
      </c>
      <c r="J97" t="s">
        <v>74</v>
      </c>
      <c r="K97">
        <v>-8.33</v>
      </c>
      <c r="L97">
        <v>-433.73</v>
      </c>
      <c r="M97">
        <v>-433.76</v>
      </c>
      <c r="N97">
        <v>3294.92</v>
      </c>
      <c r="O97">
        <v>2133.67</v>
      </c>
    </row>
    <row r="98" spans="2:15" ht="12.75">
      <c r="B98" s="8">
        <v>11</v>
      </c>
      <c r="C98" s="43">
        <f t="shared" si="12"/>
        <v>2022</v>
      </c>
      <c r="D98" s="40" t="str">
        <f t="shared" si="13"/>
        <v>N-2: Murr - Cust #1 &amp; Belling - Cust #1 230kV</v>
      </c>
      <c r="E98" s="40" t="str">
        <f t="shared" si="14"/>
        <v>Branch CUSTER W (40321)  TO  PORTALWY (42001) CKT 1 [230.00 - 115.00 kV]</v>
      </c>
      <c r="G98" t="s">
        <v>9</v>
      </c>
      <c r="H98">
        <v>2022.57</v>
      </c>
      <c r="I98" t="s">
        <v>73</v>
      </c>
      <c r="J98" t="s">
        <v>74</v>
      </c>
      <c r="K98">
        <v>-8.33</v>
      </c>
      <c r="L98">
        <v>-433.04</v>
      </c>
      <c r="M98">
        <v>-433.12</v>
      </c>
      <c r="N98">
        <v>3224.08</v>
      </c>
      <c r="O98">
        <v>2022</v>
      </c>
    </row>
    <row r="99" spans="2:15" ht="12.75">
      <c r="B99" s="8">
        <v>12</v>
      </c>
      <c r="C99" s="43">
        <f t="shared" si="12"/>
        <v>1919.27</v>
      </c>
      <c r="D99" s="40" t="str">
        <f t="shared" si="13"/>
        <v>N-2: Murr - Cust #1 &amp; Belling - Cust #1 230kV</v>
      </c>
      <c r="E99" s="40" t="str">
        <f t="shared" si="14"/>
        <v>Branch CUSTER W (40321)  TO  PORTALWY (42001) CKT 1 [230.00 - 115.00 kV]</v>
      </c>
      <c r="G99" t="s">
        <v>10</v>
      </c>
      <c r="H99">
        <v>1919.57</v>
      </c>
      <c r="I99" t="s">
        <v>73</v>
      </c>
      <c r="J99" t="s">
        <v>74</v>
      </c>
      <c r="K99">
        <v>-8.33</v>
      </c>
      <c r="L99">
        <v>-432.18</v>
      </c>
      <c r="M99">
        <v>-432.34</v>
      </c>
      <c r="N99">
        <v>3236.01</v>
      </c>
      <c r="O99">
        <v>1919.27</v>
      </c>
    </row>
    <row r="100" spans="2:15" ht="12.75">
      <c r="B100" s="8">
        <v>13</v>
      </c>
      <c r="C100" s="43">
        <f t="shared" si="12"/>
        <v>29</v>
      </c>
      <c r="D100" s="40" t="str">
        <f t="shared" si="13"/>
        <v>N-2: Murr - Cust #1 &amp; Belling - Cust #1 230kV</v>
      </c>
      <c r="E100" s="40" t="str">
        <f t="shared" si="14"/>
        <v>Branch CUSTER W (40321)  TO  PORTALWY (42001) CKT 1 [230.00 - 115.00 kV]</v>
      </c>
      <c r="G100" t="s">
        <v>11</v>
      </c>
      <c r="H100">
        <v>29.28</v>
      </c>
      <c r="I100" t="s">
        <v>73</v>
      </c>
      <c r="J100" t="s">
        <v>74</v>
      </c>
      <c r="K100">
        <v>-8.33</v>
      </c>
      <c r="L100">
        <v>-427.93</v>
      </c>
      <c r="M100">
        <v>-428.02</v>
      </c>
      <c r="N100">
        <v>3291.59</v>
      </c>
      <c r="O100">
        <v>29</v>
      </c>
    </row>
    <row r="101" spans="2:15" ht="12.75">
      <c r="B101" s="8">
        <v>14</v>
      </c>
      <c r="C101" s="43">
        <f t="shared" si="12"/>
        <v>-23.04</v>
      </c>
      <c r="D101" s="40" t="str">
        <f t="shared" si="13"/>
        <v>N-2: Murr - Cust #1 &amp; Belling - Cust #1 230kV</v>
      </c>
      <c r="E101" s="40" t="str">
        <f t="shared" si="14"/>
        <v>Branch CUSTER W (40321)  TO  PORTALWY (42001) CKT 1 [230.00 - 115.00 kV]</v>
      </c>
      <c r="G101" t="s">
        <v>13</v>
      </c>
      <c r="H101">
        <v>-22.85</v>
      </c>
      <c r="I101" t="s">
        <v>73</v>
      </c>
      <c r="J101" t="s">
        <v>74</v>
      </c>
      <c r="K101">
        <v>-8.33</v>
      </c>
      <c r="L101">
        <v>-430.14</v>
      </c>
      <c r="M101">
        <v>-430.37</v>
      </c>
      <c r="N101">
        <v>3226.32</v>
      </c>
      <c r="O101">
        <v>-23.04</v>
      </c>
    </row>
    <row r="102" spans="2:15" ht="12.75">
      <c r="B102" s="9">
        <v>15</v>
      </c>
      <c r="C102" s="44">
        <f t="shared" si="12"/>
        <v>-109.34</v>
      </c>
      <c r="D102" s="41" t="str">
        <f t="shared" si="13"/>
        <v>N-2: Murr - Cust #1 &amp; Belling - Cust #1 230kV</v>
      </c>
      <c r="E102" s="41" t="str">
        <f t="shared" si="14"/>
        <v>Branch CUSTER W (40321)  TO  PORTALWY (42001) CKT 1 [230.00 - 115.00 kV]</v>
      </c>
      <c r="G102" t="s">
        <v>14</v>
      </c>
      <c r="H102">
        <v>-109.43</v>
      </c>
      <c r="I102" t="s">
        <v>73</v>
      </c>
      <c r="J102" t="s">
        <v>74</v>
      </c>
      <c r="K102">
        <v>-8.33</v>
      </c>
      <c r="L102">
        <v>-431.18</v>
      </c>
      <c r="M102">
        <v>-431.2</v>
      </c>
      <c r="N102">
        <v>3244.09</v>
      </c>
      <c r="O102">
        <v>-109.34</v>
      </c>
    </row>
    <row r="103" spans="7:15" ht="12.75">
      <c r="G103"/>
      <c r="H103"/>
      <c r="I103"/>
      <c r="J103"/>
      <c r="K103"/>
      <c r="L103"/>
      <c r="M103"/>
      <c r="N103"/>
      <c r="O103"/>
    </row>
    <row r="104" spans="7:15" ht="12.75">
      <c r="G104"/>
      <c r="H104"/>
      <c r="I104"/>
      <c r="J104"/>
      <c r="K104"/>
      <c r="L104"/>
      <c r="M104"/>
      <c r="N104"/>
      <c r="O104"/>
    </row>
    <row r="105" spans="7:15" ht="12.75">
      <c r="G105"/>
      <c r="H105"/>
      <c r="I105"/>
      <c r="J105"/>
      <c r="K105"/>
      <c r="L105"/>
      <c r="M105"/>
      <c r="N105"/>
      <c r="O105"/>
    </row>
    <row r="106" spans="7:15" ht="12.75">
      <c r="G106"/>
      <c r="H106"/>
      <c r="I106"/>
      <c r="J106"/>
      <c r="K106"/>
      <c r="L106"/>
      <c r="M106"/>
      <c r="N106"/>
      <c r="O106"/>
    </row>
    <row r="107" spans="7:15" ht="12.75">
      <c r="G107"/>
      <c r="H107"/>
      <c r="I107"/>
      <c r="J107"/>
      <c r="K107"/>
      <c r="L107"/>
      <c r="M107"/>
      <c r="N107"/>
      <c r="O107"/>
    </row>
    <row r="108" spans="7:15" ht="12.75">
      <c r="G108"/>
      <c r="H108"/>
      <c r="I108"/>
      <c r="J108"/>
      <c r="K108"/>
      <c r="L108"/>
      <c r="M108"/>
      <c r="N108"/>
      <c r="O108"/>
    </row>
    <row r="109" spans="7:15" ht="12.75">
      <c r="G109"/>
      <c r="H109"/>
      <c r="I109"/>
      <c r="J109"/>
      <c r="K109"/>
      <c r="L109"/>
      <c r="M109"/>
      <c r="N109"/>
      <c r="O109"/>
    </row>
    <row r="110" spans="7:15" ht="12.75">
      <c r="G110"/>
      <c r="H110"/>
      <c r="I110"/>
      <c r="J110"/>
      <c r="K110"/>
      <c r="L110"/>
      <c r="M110"/>
      <c r="N110"/>
      <c r="O110"/>
    </row>
    <row r="111" spans="7:15" ht="12.75">
      <c r="G111"/>
      <c r="H111"/>
      <c r="I111"/>
      <c r="J111"/>
      <c r="K111"/>
      <c r="L111"/>
      <c r="M111"/>
      <c r="N111"/>
      <c r="O111"/>
    </row>
    <row r="112" spans="7:8" ht="12.75">
      <c r="G112"/>
      <c r="H112"/>
    </row>
    <row r="113" spans="7:8" ht="12.75">
      <c r="G113"/>
      <c r="H113"/>
    </row>
    <row r="114" spans="7:8" ht="12.75">
      <c r="G114"/>
      <c r="H114"/>
    </row>
    <row r="115" spans="7:8" ht="12.75">
      <c r="G115"/>
      <c r="H115"/>
    </row>
    <row r="116" spans="7:8" ht="12.75">
      <c r="G116"/>
      <c r="H116"/>
    </row>
    <row r="117" spans="7:8" ht="12.75">
      <c r="G117"/>
      <c r="H117"/>
    </row>
    <row r="118" spans="7:8" ht="12.75">
      <c r="G118"/>
      <c r="H118"/>
    </row>
    <row r="119" spans="7:8" ht="12.75">
      <c r="G119"/>
      <c r="H119"/>
    </row>
    <row r="120" spans="7:8" ht="12.75">
      <c r="G120"/>
      <c r="H120"/>
    </row>
    <row r="121" spans="7:8" ht="12.75">
      <c r="G121"/>
      <c r="H121"/>
    </row>
    <row r="122" spans="7:8" ht="12.75">
      <c r="G122"/>
      <c r="H122"/>
    </row>
    <row r="123" spans="7:8" ht="12.75">
      <c r="G123"/>
      <c r="H123"/>
    </row>
    <row r="124" spans="7:8" ht="12.75">
      <c r="G124"/>
      <c r="H124"/>
    </row>
    <row r="125" spans="7:8" ht="12.75">
      <c r="G125"/>
      <c r="H125"/>
    </row>
    <row r="126" spans="7:8" ht="12.75">
      <c r="G126"/>
      <c r="H126"/>
    </row>
    <row r="127" spans="7:8" ht="12.75">
      <c r="G127"/>
      <c r="H127"/>
    </row>
    <row r="128" spans="7:8" ht="12.75">
      <c r="G128"/>
      <c r="H128"/>
    </row>
    <row r="129" spans="7:8" ht="12.75">
      <c r="G129"/>
      <c r="H129"/>
    </row>
    <row r="130" spans="7:8" ht="12.75">
      <c r="G130"/>
      <c r="H130"/>
    </row>
    <row r="131" spans="7:8" ht="12.75">
      <c r="G131"/>
      <c r="H131"/>
    </row>
    <row r="132" spans="7:8" ht="12.75">
      <c r="G132"/>
      <c r="H132"/>
    </row>
    <row r="133" spans="7:8" ht="12.75">
      <c r="G133"/>
      <c r="H133"/>
    </row>
    <row r="134" spans="7:8" ht="12.75">
      <c r="G134"/>
      <c r="H134"/>
    </row>
    <row r="135" spans="7:8" ht="12.75">
      <c r="G135"/>
      <c r="H135"/>
    </row>
    <row r="136" spans="7:8" ht="12.75">
      <c r="G136"/>
      <c r="H136"/>
    </row>
    <row r="137" spans="7:8" ht="12.75">
      <c r="G137"/>
      <c r="H137"/>
    </row>
    <row r="138" spans="7:8" ht="12.75">
      <c r="G138"/>
      <c r="H138"/>
    </row>
    <row r="139" spans="7:8" ht="12.75">
      <c r="G139"/>
      <c r="H139"/>
    </row>
  </sheetData>
  <mergeCells count="1">
    <mergeCell ref="D2:E3"/>
  </mergeCells>
  <printOptions horizontalCentered="1"/>
  <pageMargins left="0" right="0" top="1" bottom="1" header="0.5" footer="0.5"/>
  <pageSetup fitToHeight="1" fitToWidth="1" horizontalDpi="600" verticalDpi="600" orientation="portrait" paperSize="5" scale="65" r:id="rId1"/>
  <rowBreaks count="1" manualBreakCount="1">
    <brk id="48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2002-05-13T22:25:29Z</cp:lastPrinted>
  <dcterms:created xsi:type="dcterms:W3CDTF">1998-06-11T18:53:34Z</dcterms:created>
  <dcterms:modified xsi:type="dcterms:W3CDTF">2008-03-20T23:49:37Z</dcterms:modified>
  <cp:category/>
  <cp:version/>
  <cp:contentType/>
  <cp:contentStatus/>
</cp:coreProperties>
</file>