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690" windowHeight="598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<sst xmlns="http://schemas.openxmlformats.org/spreadsheetml/2006/main" count="275" uniqueCount="190">
  <si>
    <t>EERE's recent reorganization reduced management layers to empower Program Managers. EERE recently improved its Program Managers' access to cost, obligation, and procurement data to improve their ability to manage the program.  However, there are multiple IT systems in place that should be integrated and that should be used to track additional information (cost share, type of contract according to A-11 definitions, etc.).</t>
  </si>
  <si>
    <t>EERE Reorganization "All Hands" presentation, 2002 (http://www.eren.doe.gov/eere/pdfs/eere_reorg.pdf).</t>
  </si>
  <si>
    <t>Response to the NAPA's Management Review of EERE; EERE Spend Plan; Measures spreadsheet.</t>
  </si>
  <si>
    <t>Response to the NAPA's Management Review of EERE.</t>
  </si>
  <si>
    <t>DOE Financial Assistance Regulation 10 CFR Part 600; DOE Merit Review Guide for Financial Assistance and Unsolicited Proposals; EERE Merit Review Procedures, 21 Dec 2001.</t>
  </si>
  <si>
    <t>The program provided no documentation that indicates clearly appropriate decision points for "graduating" technology developments activities to industry.</t>
  </si>
  <si>
    <t xml:space="preserve">The NAS notes that the program has made significant R&amp;D advances.  </t>
  </si>
  <si>
    <t>National Academy of Sciences,  "Renewable Power Pathways:  A Review of The U.S. Department of Energy's Renewable Energy Programs" (2000).</t>
  </si>
  <si>
    <t>The program did not provide any documentation of efficiency improvements.</t>
  </si>
  <si>
    <t xml:space="preserve">This program is not part of the analysis of common performance measures for programs with similar goals. </t>
  </si>
  <si>
    <t xml:space="preserve">The NAS concluded that the program is "well defined and well managed...The research itself appears to be well done, and an organized peer review system is in place."  It noted that the program "has established a firm foothold in critical technical areas that can provide incremental improvements."  </t>
  </si>
  <si>
    <t>6 percent by weight hydrogen</t>
  </si>
  <si>
    <t>High pressure, 5000 psi composite storage tanks developed, tested and certified meeting &gt;6 percent by weight goal, and reversible metal hydride storage materials developed to store over 3.5 percent by weight.</t>
  </si>
  <si>
    <t>If an industry-related problem, can the program explain how the market fails to motivate private investment?</t>
  </si>
  <si>
    <t>Has the program identified clear priorities?</t>
  </si>
  <si>
    <t>Weighted Score</t>
  </si>
  <si>
    <t>Questions</t>
  </si>
  <si>
    <t>Ans.</t>
  </si>
  <si>
    <t>Total Section Score</t>
  </si>
  <si>
    <t>Does the program use strong financial management practices?</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</si>
  <si>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</si>
  <si>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</si>
  <si>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</si>
  <si>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</si>
  <si>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</si>
  <si>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</si>
  <si>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</si>
  <si>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</si>
  <si>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</si>
  <si>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</si>
  <si>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</si>
  <si>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</si>
  <si>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</si>
  <si>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</si>
  <si>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</si>
  <si>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</si>
  <si>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</si>
  <si>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</si>
  <si>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</si>
  <si>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</si>
  <si>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</si>
  <si>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</si>
  <si>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</si>
  <si>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</si>
  <si>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</si>
  <si>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</si>
  <si>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</si>
  <si>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</si>
  <si>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</si>
  <si>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</si>
  <si>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</si>
  <si>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</si>
  <si>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</si>
  <si>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</si>
  <si>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</si>
  <si>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</si>
  <si>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</si>
  <si>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</si>
  <si>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</si>
  <si>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</si>
  <si>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</si>
  <si>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</si>
  <si>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</si>
  <si>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</si>
  <si>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</si>
  <si>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</si>
  <si>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</si>
  <si>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</si>
  <si>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</si>
  <si>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</si>
  <si>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</si>
  <si>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</si>
  <si>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</si>
  <si>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</si>
  <si>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</si>
  <si>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</si>
  <si>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</si>
  <si>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</si>
  <si>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</si>
  <si>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</si>
  <si>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</si>
  <si>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</si>
  <si>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</si>
  <si>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</si>
  <si>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</si>
  <si>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</si>
  <si>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</si>
  <si>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</si>
  <si>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</si>
  <si>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</si>
  <si>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</si>
  <si>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</si>
  <si>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</si>
  <si>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</si>
  <si>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</si>
  <si>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</si>
  <si>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</si>
  <si>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</si>
  <si>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</si>
  <si>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</si>
  <si>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</si>
  <si>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</si>
  <si>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</si>
  <si>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</si>
  <si>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</si>
  <si>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</si>
  <si>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</si>
  <si>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</si>
  <si>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</si>
  <si>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</si>
  <si>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</si>
  <si>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</si>
  <si>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</si>
  <si>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</si>
  <si>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</si>
  <si>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</si>
  <si>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</si>
  <si>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</si>
  <si>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</si>
  <si>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</si>
  <si>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</si>
  <si>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</si>
  <si>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</si>
  <si>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</si>
  <si>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</si>
  <si>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</si>
  <si>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</si>
  <si>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</si>
  <si>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t>Does the program effectively articulate potential public benefits?</t>
  </si>
  <si>
    <t>5 (RD 1)</t>
  </si>
  <si>
    <t>6 (RD 2)</t>
  </si>
  <si>
    <t>Yes</t>
  </si>
  <si>
    <r>
      <t xml:space="preserve">Does the program have a limited number of specific, ambitious long-term performance goals that focus on outcomes and meaningfully reflect the purpose of the program? </t>
    </r>
    <r>
      <rPr>
        <b/>
        <i/>
        <sz val="9"/>
        <rFont val="Arial"/>
        <family val="2"/>
      </rPr>
      <t xml:space="preserve"> </t>
    </r>
  </si>
  <si>
    <r>
      <t xml:space="preserve">Footnote: Performance targets should reference the performance baseline and years, e.g. achieve a 5% increase over base of </t>
    </r>
    <r>
      <rPr>
        <i/>
        <sz val="9"/>
        <rFont val="Arial"/>
        <family val="2"/>
      </rPr>
      <t>X</t>
    </r>
    <r>
      <rPr>
        <sz val="9"/>
        <rFont val="Arial"/>
        <family val="2"/>
      </rPr>
      <t xml:space="preserve"> in 2000.  </t>
    </r>
  </si>
  <si>
    <t>N/A</t>
  </si>
  <si>
    <t>No</t>
  </si>
  <si>
    <t>Salaries, benefits, retirement funding, and other admininstrative expenses to support the program are included in a separate budgetary line item ("Program Direction").  EERE does not report the allocation of Program Direction funding to the various programs it supports.</t>
  </si>
  <si>
    <r>
      <t xml:space="preserve">Section I:  Program Purpose &amp; Design  </t>
    </r>
    <r>
      <rPr>
        <b/>
        <sz val="9"/>
        <color indexed="10"/>
        <rFont val="Arial"/>
        <family val="2"/>
      </rPr>
      <t xml:space="preserve"> (Yes, No, N/A)</t>
    </r>
  </si>
  <si>
    <r>
      <t xml:space="preserve">Section II:  Strategic Planning   </t>
    </r>
    <r>
      <rPr>
        <b/>
        <sz val="9"/>
        <color indexed="10"/>
        <rFont val="Arial"/>
        <family val="2"/>
      </rPr>
      <t>(Yes, No, N/A)</t>
    </r>
  </si>
  <si>
    <r>
      <t xml:space="preserve">Section III:  Program Management  </t>
    </r>
    <r>
      <rPr>
        <b/>
        <sz val="9"/>
        <color indexed="10"/>
        <rFont val="Arial"/>
        <family val="2"/>
      </rPr>
      <t>(Yes, No, N/A)</t>
    </r>
  </si>
  <si>
    <r>
      <t xml:space="preserve">Section IV:  Program Results  </t>
    </r>
    <r>
      <rPr>
        <b/>
        <sz val="9"/>
        <color indexed="17"/>
        <rFont val="Arial"/>
        <family val="2"/>
      </rPr>
      <t xml:space="preserve"> </t>
    </r>
    <r>
      <rPr>
        <b/>
        <sz val="9"/>
        <color indexed="10"/>
        <rFont val="Arial"/>
        <family val="2"/>
      </rPr>
      <t>(Yes, Large Extent, Small Extent, No)</t>
    </r>
  </si>
  <si>
    <t>EERE initiated a wide range of improvements in response to the 2000 review of EERE business management by the National Academy for Public Administration (NAPA).  Some of these improvements include:  the development and routine maintenance of the EERE Spend Plan; a Measures spreadsheet that links the Spend Plan to near- and long-term goals and measures; and periodic EERE-wide reviews of those processes by the EERE Office of Business Administration.</t>
  </si>
  <si>
    <t>EERE has completed or has begun resolving each of the management deficiencies identified in the NAPA report.  Partly in response to the NAPA report, EERE recently implemented a complete business management reorganization that reduces management layers; eliminates overlapping management functions; resolves the "fragmentation" criticism of the NAPA report; and provides Program Managers direct access to EERE top management.  All recommendations have not been completely implemented.  An update on implementation will be prepared by May 2003.</t>
  </si>
  <si>
    <t>DOE Financial Assistance Regulation 10 CFR Part 600.  DOE Merit Review Guide for Financial Assistance and Unsolicited Proposals.  EERE Merit Review Procedures, 21 Dec 2001.</t>
  </si>
  <si>
    <t>Large Extent</t>
  </si>
  <si>
    <t>DOE FY 2004 Budget OMB submission.</t>
  </si>
  <si>
    <t>The program addresses the need to reduce the country's dependence on oil, enhance energy diversity and energy security, and reduce carbon emissions through development of hydrogen-based economy for transportation and electricity production.</t>
  </si>
  <si>
    <t>Hydrogen Roadmap (2002).</t>
  </si>
  <si>
    <t xml:space="preserve">The program collaborates with other Federal agencies, State agencies, industry groups, and non-profit organizations to avoid duplication of efforts through memodanda of understanding and other means.  The 2002 National Hydrogen Vision and Roadmap Process had participation by 247 representatives from 139 organizations. </t>
  </si>
  <si>
    <t xml:space="preserve">The program provides the results of its analysis of benefits annually in budget submissions and other performance reporting documents. </t>
  </si>
  <si>
    <t>The program has identified long-term goals in its FY 2004 Budget OMB submission.</t>
  </si>
  <si>
    <t>Many program activities are not reflected in the annual performance targets in the budget submission.  Consistent reporting on consistent performance indicators is lacking.</t>
  </si>
  <si>
    <t>The program funds its research partners based on their commitment to annual performance goals through a competitive, cost-shared solicitation process.  Long-term goals are developed in partnership with a wide spectrum of public and private industry representation (e.g., FreedomCAR partners have committed to the partnership's goals).</t>
  </si>
  <si>
    <t>FreedomCAR Partnership Plan, 2002; sample solicitation.</t>
  </si>
  <si>
    <t>The program has memoranda of understanding with other Departmental programs.  It is involved with FreedomCAR partnership with automotive industry.  The program collaborated with public and private-sector entities in development of the Hydrogen Roadmap.</t>
  </si>
  <si>
    <t>The Hydrogen Technology Advisory Panel (HTAP), a statutory body composed of members from industry, academia, and environmental groups, meets several times a year to assess the program. The National Research Council has reviewed the hydrogen program about every two to three years.</t>
  </si>
  <si>
    <t>DOE FY 2004 Budget OMB submission and annual performance plan.</t>
  </si>
  <si>
    <t>National Academy of Sciences, "Renewable Power Pathways: A Review of The U.S. Department of Energy's Renewable Energy Programs" (2000); HTAP reviews (www.eren.doe.gov/hydrogen).</t>
  </si>
  <si>
    <t>MOUs with DOE's Office of Fossil Energy and the National Aeronautics and Space Administration; National Hydrogen Energy Roadmap (Draft) (2002).</t>
  </si>
  <si>
    <t>National Academy of Public Administration, A Review of Management in the Office of Energy Efficiency and Renewable Energy (2000); Hydrogen Roadmap (2002); National Academy of Sciences,  "Renewable Power Pathways:  A Review of The U.S. Department of Energy's Renewable Energy Programs" (2000).</t>
  </si>
  <si>
    <t>The 2002 National Hydrogen Vision and Roadmap Process had participation by 247 representatives from 139 organizations. Both programmatic and individual projects are reviewed annually by industry, university, and governmental panelists.  Program is also regularly reviewed by the HTAP.</t>
  </si>
  <si>
    <t>Hydrogen Roadmap (2002); HTAP reports.</t>
  </si>
  <si>
    <t>DOE's FY 2004 Budget submission identifies the functional priorities of the program.</t>
  </si>
  <si>
    <t xml:space="preserve">DOE FY 2004 Budget OMB submission. </t>
  </si>
  <si>
    <t xml:space="preserve">The EERE Strategic Management System (SMS) -- which establishes at the beginning of each fiscal year an 18-month schedule for key planning, budget formulation, budget execution, and analysis / evaluation functions -- requires that each EERE program establish and track long-term and near-term program performance goals and measures.  Program results as evaluated through the goals and measures are used annually and throughout the year to assess partners' performance, adjust funding, and re-align R&amp;D portfolios.  Much of this data was used in the 2002 EERE Strategic Program Review that resulted in several significant changes in the EERE portfolio.  </t>
  </si>
  <si>
    <t>SMS Implementation Letter for FY 2002 - 2005 (October 2001).</t>
  </si>
  <si>
    <t>The annual performance appraisals of all EERE Program Managers include criteria directly related to cost, schedule, and performance results.  EERE reviews these criteria monthly in the EERE Monthly Management Reviews.  Most EERE contracts include award fee and other performance criteria to hold those partners accountable.</t>
  </si>
  <si>
    <t>Program Managers' Performance Standards; EERE Award Fee and Performance Based contracts.</t>
  </si>
  <si>
    <t>EERE conducts a Spend Plan Review before each fiscal year to assure that new funding is planned to be obligated consistent with the appropriated purpose.  EERE uses data from Departmental procurement and financial systems -- and similar data from national laboratory partners -- to assure that actual expenditures occur for purposes and on a schedule consistent with the Spend Plan.</t>
  </si>
  <si>
    <t>EERE Spend Plan; monthly obligation and cost reports from the Departmental financial systems; FY 2001 carryover of unobligated balances was 1.5 percent of available funds.</t>
  </si>
  <si>
    <t xml:space="preserve">The Hydrogen Technologies subprogram develops hydrogen production, storage, and delivery technologies that are more energy efficient, cleaner, safer, and lower in cost. The long-term aim is to accelerate progress toward an energy future for the Nation where hydrogen plays a more significant role as an energy carrier in all sectors of the economy.  </t>
  </si>
  <si>
    <t>R&amp;D in hydrogen production, storage, and infrastructure is risky and long-term, with nascent markets just beginning to develop. Some environmental benefits of hydrogen use are not currently valued in the marketplace. Public satisfaction with existing automobile performance, reliability, fuel availability, and prices provide little incentive for dramatic changes in industry's focus.</t>
  </si>
  <si>
    <t>DOE FY 2004 Budget OMB submission</t>
  </si>
  <si>
    <t>The program's benefits estimate models are run using outyear funding estimates consistent with the President's Budget.  Models can be adjusted to reflect changes in funding, policy and legislation.</t>
  </si>
  <si>
    <t>EERE reorganized in July 2002, as recommended by NAPA.  The reorganization included a comprehensive evaluation of this program's analytical capabilities and the creation of an EERE-wide planning and analysis team.  While the current program goal for reducing cost of production of hydrogen from natural gas does not reflect recommendations of the NAS, the program has shown that most of its funding for hydrogen production is used for R&amp;D on producing hydrogen from renewables sources.</t>
  </si>
  <si>
    <t>Measures under development</t>
  </si>
  <si>
    <t>Measures are under development.  Program is working to improve consistency in reporting on meaningful performance indicators.</t>
  </si>
  <si>
    <t xml:space="preserve">Demonstrate hydrogen storage technologies that increase storage by wieght: 5 percent by 2005, 6 percent by 2010 (2000 baseline = 3.5 percent). </t>
  </si>
  <si>
    <t>Develop and demonstrate hydrogen generation technology that will reduce the cost of producing hydrogen from renewable resources from $8.50 per gallon of gasoline equivalent (gge) in 2000 (when produced in large quantities) to $3.50 per gge in 2010.</t>
  </si>
  <si>
    <t>$3.50/gallon of gasoline equivalent by 2010.</t>
  </si>
  <si>
    <t xml:space="preserve">Hydrogen refueling station designs have been completed by three different teams that project hydrogen production costs that make progress toward the cost goal.  </t>
  </si>
  <si>
    <t>The program is designed to address barriers associated with hydrogren use: storage, cost, safety, codes and standards, and infrastructure.  There is no conclusive evidence that indicates that an alternative program design would be superior.</t>
  </si>
  <si>
    <t>Name of Program:  Hydrogen Technology</t>
  </si>
  <si>
    <t>Develop and demonstrate hydrogen generation technology that will reduce the cost of producing hydrogen from natural gas from $5.00 per gallon of gasoline equivalent (gge) in 2000 (when produced in large quantities) to $3.00 per gge by 2005 and $1.50 per gge in 2010.</t>
  </si>
  <si>
    <t>$1.50/gallon of gasoline equivalent by 2010.</t>
  </si>
  <si>
    <t>Hydrogen refueling station designs have been completed by three different teams that project hydrogen production costs that meet the 2005 goal.</t>
  </si>
  <si>
    <t xml:space="preserve">The DOE/EERE Merit Review Process is required for awarding all discretionary Financial Assistance Awards. While the program claims that the majority of its awards are competitive, it has not yet documented this fact. EERE is improving IT systems to be able to ducument competitive awards. </t>
  </si>
  <si>
    <t>The DOE/EERE Merit Review Process is required for awarding all discretionary Financial Assistance Awards.  Notices of future solicitations are published in the Federal Register.  The national laboratories must follow the competitive guidelines specified in the Federal Acquisition Regulations.</t>
  </si>
  <si>
    <t>National Energy Policy (2001).</t>
  </si>
  <si>
    <t>OMB Program Assessment Rating Tool (PART)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</si>
</sst>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s>
  <fonts count="28">
    <font>
      <sz val="10"/>
      <name val="Arial"/>
      <family val="0"/>
    </font>
    <font>
      <b/>
      <sz val="12"/>
      <name val="Arial"/>
      <family val="2"/>
    </font>
    <font>
      <sz val="12"/>
      <name val="Arial"/>
      <family val="2"/>
    </font>
    <font>
      <b/>
      <sz val="12"/>
      <color indexed="9"/>
      <name val="Arial"/>
      <family val="2"/>
    </font>
    <font>
      <b/>
      <sz val="12"/>
      <color indexed="12"/>
      <name val="Arial"/>
      <family val="2"/>
    </font>
    <font>
      <i/>
      <sz val="10"/>
      <name val="Arial"/>
      <family val="2"/>
    </font>
    <font>
      <b/>
      <i/>
      <sz val="12"/>
      <name val="Arial"/>
      <family val="2"/>
    </font>
    <font>
      <i/>
      <sz val="12"/>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0"/>
      <name val="Tahoma"/>
      <family val="2"/>
    </font>
    <font>
      <b/>
      <sz val="12"/>
      <color indexed="10"/>
      <name val="Arial"/>
      <family val="2"/>
    </font>
    <font>
      <sz val="12"/>
      <color indexed="9"/>
      <name val="Arial"/>
      <family val="2"/>
    </font>
    <font>
      <sz val="12"/>
      <color indexed="10"/>
      <name val="Arial"/>
      <family val="2"/>
    </font>
    <font>
      <sz val="10"/>
      <color indexed="12"/>
      <name val="Arial"/>
      <family val="2"/>
    </font>
    <font>
      <sz val="9"/>
      <name val="Arial"/>
      <family val="2"/>
    </font>
    <font>
      <i/>
      <sz val="9"/>
      <name val="Arial"/>
      <family val="2"/>
    </font>
    <font>
      <b/>
      <i/>
      <sz val="9"/>
      <name val="Arial"/>
      <family val="2"/>
    </font>
    <font>
      <sz val="9"/>
      <color indexed="12"/>
      <name val="Arial"/>
      <family val="2"/>
    </font>
    <font>
      <b/>
      <sz val="9"/>
      <name val="Arial"/>
      <family val="2"/>
    </font>
    <font>
      <b/>
      <sz val="9"/>
      <color indexed="10"/>
      <name val="Arial"/>
      <family val="2"/>
    </font>
    <font>
      <b/>
      <sz val="9"/>
      <color indexed="17"/>
      <name val="Arial"/>
      <family val="2"/>
    </font>
    <font>
      <b/>
      <sz val="8"/>
      <name val="Arial"/>
      <family val="2"/>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24"/>
        <bgColor indexed="64"/>
      </patternFill>
    </fill>
    <fill>
      <patternFill patternType="solid">
        <fgColor indexed="23"/>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2"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3" fillId="3" borderId="0" xfId="0" applyFont="1" applyFill="1" applyBorder="1" applyAlignment="1">
      <alignment horizontal="left" vertical="top"/>
    </xf>
    <xf numFmtId="0" fontId="3" fillId="3" borderId="0" xfId="0" applyFont="1" applyFill="1" applyAlignment="1">
      <alignment horizontal="left" vertical="top"/>
    </xf>
    <xf numFmtId="0" fontId="2" fillId="2" borderId="0" xfId="0" applyFont="1" applyFill="1" applyAlignment="1">
      <alignment horizontal="left" vertical="top" wrapText="1"/>
    </xf>
    <xf numFmtId="0" fontId="2" fillId="0" borderId="0" xfId="0" applyFont="1" applyAlignment="1">
      <alignment horizontal="left" vertical="top"/>
    </xf>
    <xf numFmtId="0" fontId="2" fillId="2" borderId="0" xfId="0" applyFont="1" applyFill="1" applyBorder="1" applyAlignment="1">
      <alignment horizontal="left" vertical="top"/>
    </xf>
    <xf numFmtId="37" fontId="3" fillId="4" borderId="0" xfId="0" applyNumberFormat="1" applyFont="1" applyFill="1" applyBorder="1" applyAlignment="1" applyProtection="1">
      <alignment horizontal="left" vertical="top"/>
      <protection/>
    </xf>
    <xf numFmtId="37" fontId="3" fillId="4" borderId="0" xfId="0" applyNumberFormat="1" applyFont="1" applyFill="1" applyBorder="1" applyAlignment="1" applyProtection="1">
      <alignment horizontal="left" vertical="top" wrapText="1"/>
      <protection/>
    </xf>
    <xf numFmtId="0" fontId="17" fillId="4" borderId="0" xfId="0" applyFont="1" applyFill="1" applyAlignment="1">
      <alignment horizontal="center" vertical="top"/>
    </xf>
    <xf numFmtId="0" fontId="1" fillId="2" borderId="0" xfId="0" applyFont="1" applyFill="1" applyAlignment="1">
      <alignment horizontal="center" vertical="top" wrapText="1"/>
    </xf>
    <xf numFmtId="37" fontId="1" fillId="2" borderId="0" xfId="0" applyNumberFormat="1" applyFont="1" applyFill="1" applyBorder="1" applyAlignment="1" applyProtection="1">
      <alignment horizontal="center" vertical="top" wrapText="1"/>
      <protection/>
    </xf>
    <xf numFmtId="0" fontId="1" fillId="5" borderId="0" xfId="0" applyFont="1" applyFill="1" applyBorder="1" applyAlignment="1">
      <alignment horizontal="center" vertical="top" wrapText="1"/>
    </xf>
    <xf numFmtId="0" fontId="1" fillId="5" borderId="0" xfId="0" applyFont="1" applyFill="1" applyAlignment="1">
      <alignment horizontal="center" vertical="top" wrapText="1"/>
    </xf>
    <xf numFmtId="0" fontId="2" fillId="0" borderId="0" xfId="0" applyFont="1" applyAlignment="1">
      <alignment horizontal="center" vertical="top"/>
    </xf>
    <xf numFmtId="0" fontId="2" fillId="0" borderId="0" xfId="0" applyFont="1" applyAlignment="1">
      <alignment horizontal="left" vertical="top" wrapText="1"/>
    </xf>
    <xf numFmtId="0" fontId="18" fillId="2" borderId="0" xfId="0" applyFont="1" applyFill="1" applyAlignment="1">
      <alignment horizontal="left" vertical="top" wrapText="1"/>
    </xf>
    <xf numFmtId="0" fontId="3" fillId="4" borderId="0" xfId="0" applyFont="1" applyFill="1" applyAlignment="1">
      <alignment horizontal="left" vertical="top" wrapText="1"/>
    </xf>
    <xf numFmtId="9" fontId="1" fillId="4" borderId="0" xfId="21" applyFont="1" applyFill="1" applyAlignment="1">
      <alignment horizontal="center" vertical="top"/>
    </xf>
    <xf numFmtId="9" fontId="3" fillId="3" borderId="0" xfId="21" applyFont="1" applyFill="1" applyBorder="1" applyAlignment="1">
      <alignment horizontal="left" vertical="top"/>
    </xf>
    <xf numFmtId="0" fontId="2" fillId="3" borderId="0" xfId="0" applyFont="1" applyFill="1" applyAlignment="1">
      <alignment horizontal="left" vertical="top" wrapText="1"/>
    </xf>
    <xf numFmtId="37" fontId="1" fillId="2" borderId="0" xfId="0" applyNumberFormat="1" applyFont="1" applyFill="1" applyBorder="1" applyAlignment="1" applyProtection="1">
      <alignment horizontal="left" vertical="top" wrapText="1"/>
      <protection/>
    </xf>
    <xf numFmtId="0" fontId="1" fillId="5" borderId="0" xfId="0" applyFont="1" applyFill="1" applyBorder="1" applyAlignment="1">
      <alignment horizontal="left" vertical="top" wrapText="1"/>
    </xf>
    <xf numFmtId="0" fontId="1" fillId="5" borderId="0" xfId="0" applyFont="1" applyFill="1" applyAlignment="1">
      <alignment horizontal="left" vertical="top" wrapText="1"/>
    </xf>
    <xf numFmtId="37" fontId="16" fillId="4" borderId="0" xfId="0" applyNumberFormat="1" applyFont="1" applyFill="1" applyBorder="1" applyAlignment="1" applyProtection="1">
      <alignment horizontal="left" vertical="top" wrapText="1"/>
      <protection/>
    </xf>
    <xf numFmtId="0" fontId="1" fillId="4" borderId="0" xfId="0" applyFont="1" applyFill="1" applyAlignment="1">
      <alignment horizontal="left" vertical="top" wrapText="1"/>
    </xf>
    <xf numFmtId="0" fontId="19" fillId="0" borderId="0" xfId="0" applyFont="1" applyAlignment="1" applyProtection="1">
      <alignment horizontal="left" vertical="top" wrapText="1"/>
      <protection locked="0"/>
    </xf>
    <xf numFmtId="0" fontId="5" fillId="0" borderId="0" xfId="0" applyFont="1" applyAlignment="1">
      <alignment horizontal="left" vertical="top" wrapText="1"/>
    </xf>
    <xf numFmtId="9" fontId="19" fillId="0" borderId="0" xfId="21" applyNumberFormat="1" applyFont="1" applyAlignment="1" applyProtection="1">
      <alignment horizontal="center" vertical="top"/>
      <protection locked="0"/>
    </xf>
    <xf numFmtId="164" fontId="0" fillId="0" borderId="0" xfId="0" applyNumberFormat="1" applyFont="1" applyAlignment="1">
      <alignment horizontal="center" vertical="top"/>
    </xf>
    <xf numFmtId="0" fontId="20" fillId="0" borderId="0" xfId="0" applyFont="1" applyAlignment="1">
      <alignment horizontal="left" vertical="top"/>
    </xf>
    <xf numFmtId="0" fontId="21" fillId="0" borderId="0" xfId="0" applyFont="1" applyAlignment="1">
      <alignment horizontal="left" vertical="top" wrapText="1"/>
    </xf>
    <xf numFmtId="0" fontId="23" fillId="0" borderId="0" xfId="0" applyFont="1" applyAlignment="1" applyProtection="1">
      <alignment horizontal="left" vertical="top" wrapText="1"/>
      <protection locked="0"/>
    </xf>
    <xf numFmtId="9" fontId="23" fillId="0" borderId="0" xfId="21" applyNumberFormat="1" applyFont="1" applyAlignment="1" applyProtection="1">
      <alignment horizontal="center" vertical="top"/>
      <protection locked="0"/>
    </xf>
    <xf numFmtId="164" fontId="20" fillId="0" borderId="0" xfId="0" applyNumberFormat="1" applyFont="1" applyAlignment="1">
      <alignment horizontal="center" vertical="top"/>
    </xf>
    <xf numFmtId="0" fontId="20" fillId="0" borderId="0" xfId="0" applyFont="1" applyAlignment="1">
      <alignment horizontal="left" vertical="top" wrapText="1"/>
    </xf>
    <xf numFmtId="0" fontId="20" fillId="0" borderId="0" xfId="0" applyFont="1" applyFill="1" applyAlignment="1">
      <alignment horizontal="left"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xf>
    <xf numFmtId="0" fontId="21" fillId="0" borderId="0" xfId="0" applyFont="1" applyBorder="1" applyAlignment="1">
      <alignment horizontal="left" vertical="top" wrapText="1"/>
    </xf>
    <xf numFmtId="0" fontId="20" fillId="0" borderId="0" xfId="0" applyFont="1" applyAlignment="1">
      <alignment horizontal="center" vertical="top"/>
    </xf>
    <xf numFmtId="0" fontId="23" fillId="0" borderId="0" xfId="0" applyFont="1" applyBorder="1" applyAlignment="1" applyProtection="1">
      <alignment horizontal="center" vertical="top"/>
      <protection locked="0"/>
    </xf>
    <xf numFmtId="0" fontId="23" fillId="0" borderId="0" xfId="0" applyFont="1" applyAlignment="1" applyProtection="1">
      <alignment horizontal="center" vertical="top"/>
      <protection locked="0"/>
    </xf>
    <xf numFmtId="0" fontId="23" fillId="0" borderId="0" xfId="0" applyNumberFormat="1" applyFont="1" applyAlignment="1" applyProtection="1">
      <alignment horizontal="left" vertical="top" wrapText="1"/>
      <protection locked="0"/>
    </xf>
    <xf numFmtId="37" fontId="24" fillId="4" borderId="0" xfId="0" applyNumberFormat="1" applyFont="1" applyFill="1" applyBorder="1" applyAlignment="1" applyProtection="1">
      <alignment horizontal="left" vertical="top"/>
      <protection/>
    </xf>
    <xf numFmtId="0" fontId="24" fillId="4" borderId="0" xfId="0" applyFont="1" applyFill="1" applyAlignment="1">
      <alignment horizontal="left" vertical="top"/>
    </xf>
    <xf numFmtId="0" fontId="23" fillId="0" borderId="0" xfId="0" applyNumberFormat="1" applyFont="1" applyAlignment="1" applyProtection="1">
      <alignment vertical="top" wrapText="1"/>
      <protection locked="0"/>
    </xf>
    <xf numFmtId="0" fontId="23" fillId="0" borderId="0" xfId="0" applyFont="1" applyAlignment="1" applyProtection="1">
      <alignment vertical="top" wrapText="1"/>
      <protection locked="0"/>
    </xf>
    <xf numFmtId="37" fontId="3" fillId="4" borderId="0" xfId="0" applyNumberFormat="1" applyFont="1" applyFill="1" applyBorder="1" applyAlignment="1" applyProtection="1">
      <alignment horizontal="center" vertical="top"/>
      <protection/>
    </xf>
    <xf numFmtId="0" fontId="19" fillId="0" borderId="0" xfId="0" applyFont="1" applyAlignment="1" applyProtection="1">
      <alignment horizontal="center" vertical="top"/>
      <protection locked="0"/>
    </xf>
    <xf numFmtId="0" fontId="3" fillId="4" borderId="0" xfId="0" applyFont="1" applyFill="1" applyAlignment="1">
      <alignment horizontal="center" vertical="top"/>
    </xf>
    <xf numFmtId="37" fontId="16" fillId="4" borderId="0" xfId="0" applyNumberFormat="1" applyFont="1" applyFill="1" applyBorder="1" applyAlignment="1" applyProtection="1">
      <alignment horizontal="center" vertical="top"/>
      <protection/>
    </xf>
    <xf numFmtId="0" fontId="1" fillId="4" borderId="0" xfId="0" applyFont="1" applyFill="1" applyAlignment="1">
      <alignment horizontal="center" vertical="top"/>
    </xf>
    <xf numFmtId="0" fontId="23" fillId="0" borderId="0" xfId="0" applyFont="1" applyAlignment="1">
      <alignment vertical="top" wrapText="1"/>
    </xf>
    <xf numFmtId="0" fontId="23" fillId="0" borderId="0" xfId="0" applyFont="1" applyAlignment="1" applyProtection="1">
      <alignment horizontal="center" vertical="top" wrapText="1"/>
      <protection locked="0"/>
    </xf>
    <xf numFmtId="0" fontId="19" fillId="0" borderId="0" xfId="0" applyFont="1" applyFill="1" applyAlignment="1" applyProtection="1">
      <alignment horizontal="left" vertical="top" wrapText="1"/>
      <protection locked="0"/>
    </xf>
    <xf numFmtId="0" fontId="23" fillId="0" borderId="0" xfId="0" applyFont="1" applyFill="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3" fillId="0" borderId="5" xfId="0" applyFont="1" applyBorder="1" applyAlignment="1" applyProtection="1">
      <alignment horizontal="left" vertical="top" wrapText="1"/>
      <protection locked="0"/>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1" fillId="2" borderId="0" xfId="0" applyFont="1" applyFill="1" applyAlignment="1">
      <alignment horizontal="left" vertical="top" wrapText="1"/>
    </xf>
    <xf numFmtId="0" fontId="23" fillId="0" borderId="7" xfId="0" applyFont="1" applyBorder="1" applyAlignment="1" applyProtection="1">
      <alignment horizontal="left" vertical="top" wrapText="1"/>
      <protection locked="0"/>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3" fillId="0" borderId="0" xfId="0" applyFont="1" applyFill="1" applyBorder="1" applyAlignment="1" applyProtection="1">
      <alignment horizontal="left" vertical="top" wrapText="1"/>
      <protection locked="0"/>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2" borderId="0" xfId="0" applyFont="1" applyFill="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Fill="1" applyAlignment="1" applyProtection="1">
      <alignment horizontal="left" vertical="top"/>
      <protection locked="0"/>
    </xf>
    <xf numFmtId="0" fontId="2" fillId="0" borderId="0" xfId="0" applyFont="1" applyFill="1" applyAlignment="1">
      <alignment horizontal="left" vertical="top"/>
    </xf>
    <xf numFmtId="0" fontId="3" fillId="3" borderId="0" xfId="0" applyFont="1" applyFill="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75" zoomScaleNormal="75" zoomScaleSheetLayoutView="85" workbookViewId="0" topLeftCell="A1">
      <selection activeCell="A1" sqref="A1:G1"/>
    </sheetView>
  </sheetViews>
  <sheetFormatPr defaultColWidth="9.140625" defaultRowHeight="12.75"/>
  <cols>
    <col min="1" max="1" width="8.8515625" style="31" customWidth="1"/>
    <col min="2" max="2" width="25.421875" style="6" customWidth="1"/>
    <col min="3" max="3" width="9.00390625" style="15" customWidth="1"/>
    <col min="4" max="4" width="37.57421875" style="6" customWidth="1"/>
    <col min="5" max="5" width="29.140625" style="6" customWidth="1"/>
    <col min="6" max="6" width="12.7109375" style="15" customWidth="1"/>
    <col min="7" max="7" width="15.140625" style="15" customWidth="1"/>
    <col min="8" max="8" width="10.421875" style="7" hidden="1" customWidth="1"/>
    <col min="9" max="9" width="60.28125" style="5" hidden="1" customWidth="1"/>
    <col min="10" max="10" width="33.00390625" style="5" hidden="1" customWidth="1"/>
    <col min="11" max="11" width="12.421875" style="5" hidden="1" customWidth="1"/>
    <col min="12" max="16384" width="9.140625" style="6" customWidth="1"/>
  </cols>
  <sheetData>
    <row r="1" spans="1:8" ht="22.5" customHeight="1">
      <c r="A1" s="76" t="s">
        <v>189</v>
      </c>
      <c r="B1" s="76"/>
      <c r="C1" s="77"/>
      <c r="D1" s="77"/>
      <c r="E1" s="77"/>
      <c r="F1" s="77"/>
      <c r="G1" s="77"/>
      <c r="H1" s="1"/>
    </row>
    <row r="2" spans="1:8" ht="20.25" customHeight="1">
      <c r="A2" s="79" t="s">
        <v>97</v>
      </c>
      <c r="B2" s="79"/>
      <c r="C2" s="80"/>
      <c r="D2" s="80"/>
      <c r="E2" s="80"/>
      <c r="F2" s="80"/>
      <c r="G2" s="80"/>
      <c r="H2" s="2"/>
    </row>
    <row r="3" spans="1:7" ht="24.75" customHeight="1">
      <c r="A3" s="81" t="s">
        <v>182</v>
      </c>
      <c r="B3" s="82"/>
      <c r="C3" s="82"/>
      <c r="D3" s="82"/>
      <c r="E3" s="82"/>
      <c r="F3" s="82"/>
      <c r="G3" s="82"/>
    </row>
    <row r="4" spans="1:11" ht="15.75">
      <c r="A4" s="48" t="s">
        <v>137</v>
      </c>
      <c r="B4" s="8"/>
      <c r="C4" s="52"/>
      <c r="D4" s="9"/>
      <c r="E4" s="9"/>
      <c r="F4" s="10"/>
      <c r="G4" s="10"/>
      <c r="H4" s="3" t="s">
        <v>74</v>
      </c>
      <c r="I4" s="4" t="s">
        <v>21</v>
      </c>
      <c r="J4" s="83" t="s">
        <v>62</v>
      </c>
      <c r="K4" s="83"/>
    </row>
    <row r="5" spans="1:11" s="15" customFormat="1" ht="31.5">
      <c r="A5" s="78" t="s">
        <v>16</v>
      </c>
      <c r="B5" s="78"/>
      <c r="C5" s="12" t="s">
        <v>17</v>
      </c>
      <c r="D5" s="12" t="s">
        <v>92</v>
      </c>
      <c r="E5" s="12" t="s">
        <v>93</v>
      </c>
      <c r="F5" s="11" t="s">
        <v>91</v>
      </c>
      <c r="G5" s="11" t="s">
        <v>15</v>
      </c>
      <c r="H5" s="13"/>
      <c r="I5" s="14"/>
      <c r="J5" s="14" t="s">
        <v>24</v>
      </c>
      <c r="K5" s="14" t="s">
        <v>25</v>
      </c>
    </row>
    <row r="6" spans="1:11" ht="108">
      <c r="A6" s="31">
        <v>1</v>
      </c>
      <c r="B6" s="28" t="s">
        <v>82</v>
      </c>
      <c r="C6" s="53" t="s">
        <v>131</v>
      </c>
      <c r="D6" s="47" t="s">
        <v>170</v>
      </c>
      <c r="E6" s="27" t="s">
        <v>145</v>
      </c>
      <c r="F6" s="29">
        <v>0.1667</v>
      </c>
      <c r="G6" s="30">
        <f aca="true" t="shared" si="0" ref="G6:G11">IF(C6="yes",(1*F6),IF(C6="no",(0*F6),""))</f>
        <v>0.1667</v>
      </c>
      <c r="H6" s="5" t="s">
        <v>64</v>
      </c>
      <c r="J6" s="5" t="s">
        <v>26</v>
      </c>
      <c r="K6" s="5" t="s">
        <v>27</v>
      </c>
    </row>
    <row r="7" spans="1:11" ht="102">
      <c r="A7" s="31">
        <v>2</v>
      </c>
      <c r="B7" s="28" t="s">
        <v>94</v>
      </c>
      <c r="C7" s="53" t="s">
        <v>131</v>
      </c>
      <c r="D7" s="27" t="s">
        <v>146</v>
      </c>
      <c r="E7" s="27" t="s">
        <v>188</v>
      </c>
      <c r="F7" s="29">
        <v>0.1667</v>
      </c>
      <c r="G7" s="30">
        <f t="shared" si="0"/>
        <v>0.1667</v>
      </c>
      <c r="H7" s="5" t="s">
        <v>65</v>
      </c>
      <c r="J7" s="5" t="s">
        <v>28</v>
      </c>
      <c r="K7" s="5" t="s">
        <v>29</v>
      </c>
    </row>
    <row r="8" spans="1:7" ht="126" customHeight="1">
      <c r="A8" s="31">
        <v>3</v>
      </c>
      <c r="B8" s="28" t="s">
        <v>95</v>
      </c>
      <c r="C8" s="53" t="s">
        <v>131</v>
      </c>
      <c r="D8" s="27" t="s">
        <v>148</v>
      </c>
      <c r="E8" s="27" t="s">
        <v>147</v>
      </c>
      <c r="F8" s="29">
        <v>0.1667</v>
      </c>
      <c r="G8" s="30">
        <f t="shared" si="0"/>
        <v>0.1667</v>
      </c>
    </row>
    <row r="9" spans="1:11" ht="84.75" customHeight="1">
      <c r="A9" s="31">
        <v>4</v>
      </c>
      <c r="B9" s="28" t="s">
        <v>96</v>
      </c>
      <c r="C9" s="53" t="s">
        <v>131</v>
      </c>
      <c r="D9" s="27" t="s">
        <v>181</v>
      </c>
      <c r="E9" s="33"/>
      <c r="F9" s="29">
        <v>0.1666</v>
      </c>
      <c r="G9" s="30">
        <f t="shared" si="0"/>
        <v>0.1666</v>
      </c>
      <c r="H9" s="5" t="s">
        <v>67</v>
      </c>
      <c r="J9" s="5" t="s">
        <v>32</v>
      </c>
      <c r="K9" s="5" t="s">
        <v>33</v>
      </c>
    </row>
    <row r="10" spans="1:11" ht="83.25" customHeight="1">
      <c r="A10" s="31" t="s">
        <v>129</v>
      </c>
      <c r="B10" s="28" t="s">
        <v>128</v>
      </c>
      <c r="C10" s="53" t="s">
        <v>131</v>
      </c>
      <c r="D10" s="33" t="s">
        <v>149</v>
      </c>
      <c r="E10" s="33" t="s">
        <v>156</v>
      </c>
      <c r="F10" s="29">
        <v>0.1667</v>
      </c>
      <c r="G10" s="30">
        <f t="shared" si="0"/>
        <v>0.1667</v>
      </c>
      <c r="H10" s="5" t="s">
        <v>68</v>
      </c>
      <c r="J10" s="5" t="s">
        <v>34</v>
      </c>
      <c r="K10" s="5" t="s">
        <v>35</v>
      </c>
    </row>
    <row r="11" spans="1:11" ht="140.25">
      <c r="A11" s="36" t="s">
        <v>130</v>
      </c>
      <c r="B11" s="28" t="s">
        <v>13</v>
      </c>
      <c r="C11" s="53" t="s">
        <v>131</v>
      </c>
      <c r="D11" s="27" t="s">
        <v>171</v>
      </c>
      <c r="E11" s="59"/>
      <c r="F11" s="29">
        <v>0.1666</v>
      </c>
      <c r="G11" s="30">
        <f t="shared" si="0"/>
        <v>0.1666</v>
      </c>
      <c r="H11" s="5" t="s">
        <v>69</v>
      </c>
      <c r="I11" s="17" t="s">
        <v>89</v>
      </c>
      <c r="K11" s="5" t="s">
        <v>36</v>
      </c>
    </row>
    <row r="12" spans="8:11" ht="75">
      <c r="H12" s="5" t="s">
        <v>66</v>
      </c>
      <c r="I12" s="5" t="s">
        <v>22</v>
      </c>
      <c r="J12" s="5" t="s">
        <v>30</v>
      </c>
      <c r="K12" s="5" t="s">
        <v>31</v>
      </c>
    </row>
    <row r="13" spans="2:13" ht="15">
      <c r="B13" s="16"/>
      <c r="D13" s="16"/>
      <c r="E13" s="16"/>
      <c r="L13" s="16"/>
      <c r="M13" s="16"/>
    </row>
    <row r="14" spans="1:11" ht="15.75">
      <c r="A14" s="49" t="s">
        <v>18</v>
      </c>
      <c r="B14" s="18"/>
      <c r="C14" s="54"/>
      <c r="D14" s="18"/>
      <c r="E14" s="18"/>
      <c r="F14" s="19" t="str">
        <f>IF(SUM(F6:F11)&lt;&gt;100%,"ERROR","100%")</f>
        <v>100%</v>
      </c>
      <c r="G14" s="19">
        <f>SUM(G6:G11)</f>
        <v>0.9999999999999999</v>
      </c>
      <c r="H14" s="20"/>
      <c r="I14" s="21"/>
      <c r="J14" s="21"/>
      <c r="K14" s="21"/>
    </row>
    <row r="15" spans="2:5" ht="15">
      <c r="B15" s="16"/>
      <c r="D15" s="16"/>
      <c r="E15" s="16"/>
    </row>
    <row r="16" spans="1:11" ht="15.75">
      <c r="A16" s="48" t="s">
        <v>138</v>
      </c>
      <c r="B16" s="9"/>
      <c r="C16" s="52"/>
      <c r="D16" s="9"/>
      <c r="E16" s="9"/>
      <c r="F16" s="10"/>
      <c r="G16" s="10"/>
      <c r="H16" s="3" t="s">
        <v>75</v>
      </c>
      <c r="I16" s="4" t="s">
        <v>21</v>
      </c>
      <c r="J16" s="83" t="s">
        <v>62</v>
      </c>
      <c r="K16" s="83"/>
    </row>
    <row r="17" spans="1:11" ht="31.5">
      <c r="A17" s="69" t="s">
        <v>16</v>
      </c>
      <c r="B17" s="69"/>
      <c r="C17" s="12" t="s">
        <v>17</v>
      </c>
      <c r="D17" s="22" t="s">
        <v>92</v>
      </c>
      <c r="E17" s="22" t="s">
        <v>93</v>
      </c>
      <c r="F17" s="11" t="s">
        <v>91</v>
      </c>
      <c r="G17" s="11" t="s">
        <v>15</v>
      </c>
      <c r="H17" s="23"/>
      <c r="I17" s="24"/>
      <c r="J17" s="24" t="s">
        <v>24</v>
      </c>
      <c r="K17" s="24" t="s">
        <v>25</v>
      </c>
    </row>
    <row r="18" spans="1:11" ht="84">
      <c r="A18" s="31">
        <v>1</v>
      </c>
      <c r="B18" s="32" t="s">
        <v>132</v>
      </c>
      <c r="C18" s="46" t="s">
        <v>131</v>
      </c>
      <c r="D18" s="33" t="s">
        <v>150</v>
      </c>
      <c r="E18" s="33" t="s">
        <v>172</v>
      </c>
      <c r="F18" s="34">
        <v>0.1111</v>
      </c>
      <c r="G18" s="35">
        <f aca="true" t="shared" si="1" ref="G18:G26">IF(C18="yes",(1*F18),IF(C18="no",(0*F18),""))</f>
        <v>0.1111</v>
      </c>
      <c r="H18" s="5">
        <v>1</v>
      </c>
      <c r="J18" s="5" t="s">
        <v>37</v>
      </c>
      <c r="K18" s="5" t="s">
        <v>38</v>
      </c>
    </row>
    <row r="19" spans="1:10" ht="72">
      <c r="A19" s="31">
        <v>2</v>
      </c>
      <c r="B19" s="32" t="s">
        <v>90</v>
      </c>
      <c r="C19" s="46" t="s">
        <v>135</v>
      </c>
      <c r="D19" s="33" t="s">
        <v>151</v>
      </c>
      <c r="E19" s="33" t="s">
        <v>145</v>
      </c>
      <c r="F19" s="34">
        <v>0.1111</v>
      </c>
      <c r="G19" s="35">
        <f t="shared" si="1"/>
        <v>0</v>
      </c>
      <c r="H19" s="5" t="s">
        <v>65</v>
      </c>
      <c r="I19" s="17" t="s">
        <v>78</v>
      </c>
      <c r="J19" s="5" t="s">
        <v>39</v>
      </c>
    </row>
    <row r="20" spans="1:11" ht="108">
      <c r="A20" s="31">
        <v>3</v>
      </c>
      <c r="B20" s="32" t="s">
        <v>98</v>
      </c>
      <c r="C20" s="46" t="s">
        <v>131</v>
      </c>
      <c r="D20" s="50" t="s">
        <v>152</v>
      </c>
      <c r="E20" s="51" t="s">
        <v>153</v>
      </c>
      <c r="F20" s="34">
        <v>0.1111</v>
      </c>
      <c r="G20" s="35">
        <f t="shared" si="1"/>
        <v>0.1111</v>
      </c>
      <c r="H20" s="5" t="s">
        <v>66</v>
      </c>
      <c r="J20" s="5" t="s">
        <v>37</v>
      </c>
      <c r="K20" s="5" t="s">
        <v>40</v>
      </c>
    </row>
    <row r="21" spans="1:11" ht="84">
      <c r="A21" s="31">
        <v>4</v>
      </c>
      <c r="B21" s="32" t="s">
        <v>99</v>
      </c>
      <c r="C21" s="46" t="s">
        <v>131</v>
      </c>
      <c r="D21" s="50" t="s">
        <v>154</v>
      </c>
      <c r="E21" s="51" t="s">
        <v>158</v>
      </c>
      <c r="F21" s="34">
        <v>0.1111</v>
      </c>
      <c r="G21" s="35">
        <f t="shared" si="1"/>
        <v>0.1111</v>
      </c>
      <c r="H21" s="5">
        <v>4</v>
      </c>
      <c r="K21" s="5" t="s">
        <v>41</v>
      </c>
    </row>
    <row r="22" spans="1:11" ht="96">
      <c r="A22" s="31">
        <v>5</v>
      </c>
      <c r="B22" s="32" t="s">
        <v>100</v>
      </c>
      <c r="C22" s="46" t="s">
        <v>131</v>
      </c>
      <c r="D22" s="47" t="s">
        <v>155</v>
      </c>
      <c r="E22" s="33" t="s">
        <v>157</v>
      </c>
      <c r="F22" s="34">
        <v>0.1111</v>
      </c>
      <c r="G22" s="35">
        <f t="shared" si="1"/>
        <v>0.1111</v>
      </c>
      <c r="H22" s="5" t="s">
        <v>68</v>
      </c>
      <c r="J22" s="5" t="s">
        <v>42</v>
      </c>
      <c r="K22" s="5" t="s">
        <v>43</v>
      </c>
    </row>
    <row r="23" spans="1:10" ht="84">
      <c r="A23" s="31">
        <v>6</v>
      </c>
      <c r="B23" s="32" t="s">
        <v>101</v>
      </c>
      <c r="C23" s="46" t="s">
        <v>131</v>
      </c>
      <c r="D23" s="33" t="s">
        <v>173</v>
      </c>
      <c r="E23" s="33"/>
      <c r="F23" s="34">
        <v>0.1111</v>
      </c>
      <c r="G23" s="35">
        <f t="shared" si="1"/>
        <v>0.1111</v>
      </c>
      <c r="H23" s="5" t="s">
        <v>69</v>
      </c>
      <c r="I23" s="5" t="s">
        <v>23</v>
      </c>
      <c r="J23" s="5" t="s">
        <v>44</v>
      </c>
    </row>
    <row r="24" spans="1:8" ht="156">
      <c r="A24" s="31">
        <v>7</v>
      </c>
      <c r="B24" s="32" t="s">
        <v>102</v>
      </c>
      <c r="C24" s="46" t="s">
        <v>131</v>
      </c>
      <c r="D24" s="33" t="s">
        <v>174</v>
      </c>
      <c r="E24" s="33" t="s">
        <v>159</v>
      </c>
      <c r="F24" s="34">
        <v>0.1111</v>
      </c>
      <c r="G24" s="35">
        <f t="shared" si="1"/>
        <v>0.1111</v>
      </c>
      <c r="H24" s="5"/>
    </row>
    <row r="25" spans="1:8" ht="99" customHeight="1">
      <c r="A25" s="36" t="s">
        <v>109</v>
      </c>
      <c r="B25" s="32" t="s">
        <v>103</v>
      </c>
      <c r="C25" s="46" t="s">
        <v>131</v>
      </c>
      <c r="D25" s="33" t="s">
        <v>160</v>
      </c>
      <c r="E25" s="33" t="s">
        <v>161</v>
      </c>
      <c r="F25" s="34">
        <v>0.1111</v>
      </c>
      <c r="G25" s="35">
        <f t="shared" si="1"/>
        <v>0.1111</v>
      </c>
      <c r="H25" s="5"/>
    </row>
    <row r="26" spans="1:8" ht="36">
      <c r="A26" s="36" t="s">
        <v>110</v>
      </c>
      <c r="B26" s="32" t="s">
        <v>14</v>
      </c>
      <c r="C26" s="46" t="s">
        <v>131</v>
      </c>
      <c r="D26" s="33" t="s">
        <v>162</v>
      </c>
      <c r="E26" s="33" t="s">
        <v>163</v>
      </c>
      <c r="F26" s="34">
        <v>0.1112</v>
      </c>
      <c r="G26" s="35">
        <f t="shared" si="1"/>
        <v>0.1112</v>
      </c>
      <c r="H26" s="5"/>
    </row>
    <row r="27" spans="2:5" ht="15">
      <c r="B27" s="16"/>
      <c r="D27" s="16"/>
      <c r="E27" s="16"/>
    </row>
    <row r="28" spans="1:11" ht="15.75">
      <c r="A28" s="49" t="s">
        <v>18</v>
      </c>
      <c r="B28" s="18"/>
      <c r="C28" s="54"/>
      <c r="D28" s="18"/>
      <c r="E28" s="18"/>
      <c r="F28" s="19" t="str">
        <f>IF(SUM(F18:F26)&lt;&gt;100%,"ERROR","100%")</f>
        <v>100%</v>
      </c>
      <c r="G28" s="19">
        <f>SUM(G18:G26)</f>
        <v>0.8888999999999999</v>
      </c>
      <c r="H28" s="20"/>
      <c r="I28" s="21"/>
      <c r="J28" s="21"/>
      <c r="K28" s="21"/>
    </row>
    <row r="29" spans="2:5" ht="15">
      <c r="B29" s="16"/>
      <c r="D29" s="16"/>
      <c r="E29" s="16"/>
    </row>
    <row r="30" spans="1:11" ht="15.75">
      <c r="A30" s="48" t="s">
        <v>139</v>
      </c>
      <c r="B30" s="9"/>
      <c r="C30" s="52"/>
      <c r="D30" s="9"/>
      <c r="E30" s="9"/>
      <c r="F30" s="10"/>
      <c r="G30" s="10"/>
      <c r="H30" s="3" t="s">
        <v>76</v>
      </c>
      <c r="I30" s="4" t="s">
        <v>21</v>
      </c>
      <c r="J30" s="83" t="s">
        <v>62</v>
      </c>
      <c r="K30" s="83"/>
    </row>
    <row r="31" spans="1:11" ht="31.5">
      <c r="A31" s="69" t="s">
        <v>16</v>
      </c>
      <c r="B31" s="69"/>
      <c r="C31" s="12" t="s">
        <v>17</v>
      </c>
      <c r="D31" s="22" t="s">
        <v>92</v>
      </c>
      <c r="E31" s="22" t="s">
        <v>93</v>
      </c>
      <c r="F31" s="11" t="s">
        <v>91</v>
      </c>
      <c r="G31" s="11" t="s">
        <v>15</v>
      </c>
      <c r="H31" s="23"/>
      <c r="I31" s="24"/>
      <c r="J31" s="24" t="s">
        <v>24</v>
      </c>
      <c r="K31" s="24" t="s">
        <v>25</v>
      </c>
    </row>
    <row r="32" spans="1:11" ht="204">
      <c r="A32" s="31">
        <v>1</v>
      </c>
      <c r="B32" s="32" t="s">
        <v>104</v>
      </c>
      <c r="C32" s="46" t="s">
        <v>131</v>
      </c>
      <c r="D32" s="57" t="s">
        <v>164</v>
      </c>
      <c r="E32" s="57" t="s">
        <v>165</v>
      </c>
      <c r="F32" s="34">
        <v>0.1</v>
      </c>
      <c r="G32" s="35">
        <f aca="true" t="shared" si="2" ref="G32:G38">IF(C32="yes",(1*F32),IF(C32="no",(0*F32),""))</f>
        <v>0.1</v>
      </c>
      <c r="H32" s="5">
        <v>1</v>
      </c>
      <c r="I32" s="17" t="s">
        <v>79</v>
      </c>
      <c r="K32" s="5" t="s">
        <v>45</v>
      </c>
    </row>
    <row r="33" spans="1:11" ht="108">
      <c r="A33" s="31">
        <v>2</v>
      </c>
      <c r="B33" s="32" t="s">
        <v>105</v>
      </c>
      <c r="C33" s="46" t="s">
        <v>131</v>
      </c>
      <c r="D33" s="57" t="s">
        <v>166</v>
      </c>
      <c r="E33" s="57" t="s">
        <v>167</v>
      </c>
      <c r="F33" s="34">
        <v>0.1</v>
      </c>
      <c r="G33" s="35">
        <f t="shared" si="2"/>
        <v>0.1</v>
      </c>
      <c r="H33" s="5">
        <v>2</v>
      </c>
      <c r="K33" s="5" t="s">
        <v>46</v>
      </c>
    </row>
    <row r="34" spans="1:11" ht="120">
      <c r="A34" s="31">
        <v>3</v>
      </c>
      <c r="B34" s="32" t="s">
        <v>83</v>
      </c>
      <c r="C34" s="46" t="s">
        <v>131</v>
      </c>
      <c r="D34" s="57" t="s">
        <v>168</v>
      </c>
      <c r="E34" s="57" t="s">
        <v>169</v>
      </c>
      <c r="F34" s="34">
        <v>0.1</v>
      </c>
      <c r="G34" s="35">
        <f t="shared" si="2"/>
        <v>0.1</v>
      </c>
      <c r="H34" s="5">
        <v>3</v>
      </c>
      <c r="K34" s="5" t="s">
        <v>47</v>
      </c>
    </row>
    <row r="35" spans="1:11" ht="132">
      <c r="A35" s="31">
        <v>4</v>
      </c>
      <c r="B35" s="32" t="s">
        <v>106</v>
      </c>
      <c r="C35" s="46" t="s">
        <v>131</v>
      </c>
      <c r="D35" s="57" t="s">
        <v>0</v>
      </c>
      <c r="E35" s="57" t="s">
        <v>1</v>
      </c>
      <c r="F35" s="34">
        <v>0.1</v>
      </c>
      <c r="G35" s="35">
        <f t="shared" si="2"/>
        <v>0.1</v>
      </c>
      <c r="H35" s="5">
        <v>4</v>
      </c>
      <c r="J35" s="1"/>
      <c r="K35" s="5" t="s">
        <v>48</v>
      </c>
    </row>
    <row r="36" spans="1:11" ht="108">
      <c r="A36" s="31">
        <v>5</v>
      </c>
      <c r="B36" s="32" t="s">
        <v>84</v>
      </c>
      <c r="C36" s="46" t="s">
        <v>135</v>
      </c>
      <c r="D36" s="57" t="s">
        <v>136</v>
      </c>
      <c r="E36" s="57" t="s">
        <v>145</v>
      </c>
      <c r="F36" s="34">
        <v>0.1</v>
      </c>
      <c r="G36" s="35">
        <f t="shared" si="2"/>
        <v>0</v>
      </c>
      <c r="H36" s="5">
        <v>5</v>
      </c>
      <c r="K36" s="5" t="s">
        <v>49</v>
      </c>
    </row>
    <row r="37" spans="1:11" ht="156">
      <c r="A37" s="31">
        <v>6</v>
      </c>
      <c r="B37" s="32" t="s">
        <v>19</v>
      </c>
      <c r="C37" s="46" t="s">
        <v>131</v>
      </c>
      <c r="D37" s="57" t="s">
        <v>141</v>
      </c>
      <c r="E37" s="57" t="s">
        <v>2</v>
      </c>
      <c r="F37" s="34">
        <v>0.1</v>
      </c>
      <c r="G37" s="35">
        <f t="shared" si="2"/>
        <v>0.1</v>
      </c>
      <c r="H37" s="5">
        <v>8</v>
      </c>
      <c r="K37" s="5" t="s">
        <v>63</v>
      </c>
    </row>
    <row r="38" spans="1:8" ht="180">
      <c r="A38" s="31">
        <v>7</v>
      </c>
      <c r="B38" s="32" t="s">
        <v>85</v>
      </c>
      <c r="C38" s="46" t="s">
        <v>131</v>
      </c>
      <c r="D38" s="57" t="s">
        <v>142</v>
      </c>
      <c r="E38" s="57" t="s">
        <v>3</v>
      </c>
      <c r="F38" s="34">
        <v>0.1</v>
      </c>
      <c r="G38" s="35">
        <f t="shared" si="2"/>
        <v>0.1</v>
      </c>
      <c r="H38" s="5"/>
    </row>
    <row r="39" spans="1:11" ht="105">
      <c r="A39" s="37" t="s">
        <v>109</v>
      </c>
      <c r="B39" s="32" t="s">
        <v>107</v>
      </c>
      <c r="C39" s="46" t="s">
        <v>135</v>
      </c>
      <c r="D39" s="33" t="s">
        <v>186</v>
      </c>
      <c r="E39" s="33" t="s">
        <v>143</v>
      </c>
      <c r="F39" s="34">
        <v>0.1</v>
      </c>
      <c r="G39" s="35">
        <f>IF(C39="yes",(1*F39),IF(C39="no",(0*F39),""))</f>
        <v>0</v>
      </c>
      <c r="H39" s="5" t="s">
        <v>70</v>
      </c>
      <c r="J39" s="5" t="s">
        <v>50</v>
      </c>
      <c r="K39" s="5" t="s">
        <v>80</v>
      </c>
    </row>
    <row r="40" spans="1:11" ht="96">
      <c r="A40" s="36" t="s">
        <v>110</v>
      </c>
      <c r="B40" s="32" t="s">
        <v>20</v>
      </c>
      <c r="C40" s="46" t="s">
        <v>131</v>
      </c>
      <c r="D40" s="60" t="s">
        <v>187</v>
      </c>
      <c r="E40" s="33" t="s">
        <v>4</v>
      </c>
      <c r="F40" s="34">
        <v>0.1</v>
      </c>
      <c r="G40" s="35">
        <f>IF(C40="yes",(1*F40),IF(C40="no",(0*F40),""))</f>
        <v>0.1</v>
      </c>
      <c r="H40" s="5" t="s">
        <v>71</v>
      </c>
      <c r="K40" s="5" t="s">
        <v>51</v>
      </c>
    </row>
    <row r="41" spans="1:10" ht="57.75" customHeight="1">
      <c r="A41" s="36" t="s">
        <v>111</v>
      </c>
      <c r="B41" s="32" t="s">
        <v>86</v>
      </c>
      <c r="C41" s="46" t="s">
        <v>135</v>
      </c>
      <c r="D41" s="33" t="s">
        <v>5</v>
      </c>
      <c r="E41" s="33"/>
      <c r="F41" s="34">
        <v>0.1</v>
      </c>
      <c r="G41" s="35">
        <f>IF(C41="yes",(1*F41),IF(C41="no",(0*F41),""))</f>
        <v>0</v>
      </c>
      <c r="H41" s="5" t="s">
        <v>72</v>
      </c>
      <c r="J41" s="5" t="s">
        <v>37</v>
      </c>
    </row>
    <row r="42" spans="1:11" ht="120">
      <c r="A42" s="36" t="s">
        <v>112</v>
      </c>
      <c r="B42" s="32" t="s">
        <v>87</v>
      </c>
      <c r="C42" s="46" t="s">
        <v>134</v>
      </c>
      <c r="D42" s="33"/>
      <c r="E42" s="33"/>
      <c r="F42" s="34">
        <v>0</v>
      </c>
      <c r="G42" s="35">
        <f>IF(C42="yes",(1*F42),IF(C42="no",(0*F42),""))</f>
      </c>
      <c r="H42" s="5" t="s">
        <v>73</v>
      </c>
      <c r="J42" s="5" t="s">
        <v>52</v>
      </c>
      <c r="K42" s="5" t="s">
        <v>53</v>
      </c>
    </row>
    <row r="43" spans="2:5" ht="15">
      <c r="B43" s="16"/>
      <c r="D43" s="16"/>
      <c r="E43" s="16"/>
    </row>
    <row r="44" spans="1:11" ht="15.75">
      <c r="A44" s="49" t="s">
        <v>18</v>
      </c>
      <c r="B44" s="18"/>
      <c r="C44" s="54"/>
      <c r="D44" s="18"/>
      <c r="E44" s="18"/>
      <c r="F44" s="19" t="str">
        <f>IF(SUM(F32:F42)&lt;&gt;100%,"ERROR","100%")</f>
        <v>100%</v>
      </c>
      <c r="G44" s="19">
        <f>SUM(G32:G42)</f>
        <v>0.7</v>
      </c>
      <c r="H44" s="20"/>
      <c r="I44" s="21"/>
      <c r="J44" s="21"/>
      <c r="K44" s="21"/>
    </row>
    <row r="45" spans="2:5" ht="15">
      <c r="B45" s="16"/>
      <c r="D45" s="16"/>
      <c r="E45" s="16"/>
    </row>
    <row r="46" spans="1:11" ht="15.75">
      <c r="A46" s="48" t="s">
        <v>140</v>
      </c>
      <c r="B46" s="9"/>
      <c r="C46" s="55"/>
      <c r="D46" s="25"/>
      <c r="E46" s="9"/>
      <c r="F46" s="10"/>
      <c r="G46" s="10"/>
      <c r="H46" s="3" t="s">
        <v>77</v>
      </c>
      <c r="I46" s="4" t="s">
        <v>21</v>
      </c>
      <c r="J46" s="83" t="s">
        <v>62</v>
      </c>
      <c r="K46" s="83"/>
    </row>
    <row r="47" spans="1:11" ht="31.5">
      <c r="A47" s="69" t="s">
        <v>16</v>
      </c>
      <c r="B47" s="69"/>
      <c r="C47" s="12" t="s">
        <v>17</v>
      </c>
      <c r="D47" s="22" t="s">
        <v>92</v>
      </c>
      <c r="E47" s="22" t="s">
        <v>93</v>
      </c>
      <c r="F47" s="11" t="s">
        <v>91</v>
      </c>
      <c r="G47" s="11" t="s">
        <v>15</v>
      </c>
      <c r="H47" s="23"/>
      <c r="I47" s="24"/>
      <c r="J47" s="24" t="s">
        <v>24</v>
      </c>
      <c r="K47" s="24" t="s">
        <v>25</v>
      </c>
    </row>
    <row r="48" spans="1:11" ht="75">
      <c r="A48" s="31">
        <v>1</v>
      </c>
      <c r="B48" s="32" t="s">
        <v>113</v>
      </c>
      <c r="C48" s="58" t="s">
        <v>144</v>
      </c>
      <c r="D48" s="33" t="s">
        <v>6</v>
      </c>
      <c r="E48" s="33" t="s">
        <v>7</v>
      </c>
      <c r="F48" s="34">
        <v>0.25</v>
      </c>
      <c r="G48" s="35">
        <f>IF(C48="yes",(1*F48),IF(C48="no",(0*F48),IF(C48="small extent",(0.33*F48),IF(C48="large extent",(0.67*F48),""))))</f>
        <v>0.1675</v>
      </c>
      <c r="H48" s="7">
        <v>1</v>
      </c>
      <c r="J48" s="5" t="s">
        <v>54</v>
      </c>
      <c r="K48" s="5" t="s">
        <v>55</v>
      </c>
    </row>
    <row r="49" spans="2:11" ht="45.75" customHeight="1">
      <c r="B49" s="38" t="s">
        <v>114</v>
      </c>
      <c r="C49" s="70" t="s">
        <v>178</v>
      </c>
      <c r="D49" s="71"/>
      <c r="E49" s="71"/>
      <c r="F49" s="71"/>
      <c r="G49" s="72"/>
      <c r="H49" s="7">
        <v>2</v>
      </c>
      <c r="J49" s="5" t="s">
        <v>54</v>
      </c>
      <c r="K49" s="5" t="s">
        <v>56</v>
      </c>
    </row>
    <row r="50" spans="2:11" ht="23.25" customHeight="1">
      <c r="B50" s="39" t="s">
        <v>115</v>
      </c>
      <c r="C50" s="61" t="s">
        <v>179</v>
      </c>
      <c r="D50" s="62"/>
      <c r="E50" s="62"/>
      <c r="F50" s="62"/>
      <c r="G50" s="63"/>
      <c r="H50" s="7">
        <v>3</v>
      </c>
      <c r="J50" s="5" t="s">
        <v>54</v>
      </c>
      <c r="K50" s="5" t="s">
        <v>57</v>
      </c>
    </row>
    <row r="51" spans="2:11" ht="35.25" customHeight="1">
      <c r="B51" s="41" t="s">
        <v>116</v>
      </c>
      <c r="C51" s="64" t="s">
        <v>180</v>
      </c>
      <c r="D51" s="65"/>
      <c r="E51" s="65"/>
      <c r="F51" s="65"/>
      <c r="G51" s="66"/>
      <c r="H51" s="7">
        <v>4</v>
      </c>
      <c r="J51" s="5" t="s">
        <v>58</v>
      </c>
      <c r="K51" s="5" t="s">
        <v>59</v>
      </c>
    </row>
    <row r="52" spans="2:11" ht="39" customHeight="1">
      <c r="B52" s="38" t="s">
        <v>117</v>
      </c>
      <c r="C52" s="73" t="s">
        <v>177</v>
      </c>
      <c r="D52" s="74"/>
      <c r="E52" s="74"/>
      <c r="F52" s="74"/>
      <c r="G52" s="75"/>
      <c r="H52" s="5" t="s">
        <v>68</v>
      </c>
      <c r="I52" s="5" t="s">
        <v>81</v>
      </c>
      <c r="J52" s="5" t="s">
        <v>60</v>
      </c>
      <c r="K52" s="5" t="s">
        <v>61</v>
      </c>
    </row>
    <row r="53" spans="2:8" ht="15">
      <c r="B53" s="39" t="s">
        <v>115</v>
      </c>
      <c r="C53" s="61" t="s">
        <v>11</v>
      </c>
      <c r="D53" s="62"/>
      <c r="E53" s="62"/>
      <c r="F53" s="62"/>
      <c r="G53" s="63"/>
      <c r="H53" s="5"/>
    </row>
    <row r="54" spans="2:7" ht="24">
      <c r="B54" s="41" t="s">
        <v>116</v>
      </c>
      <c r="C54" s="64" t="s">
        <v>12</v>
      </c>
      <c r="D54" s="65"/>
      <c r="E54" s="65"/>
      <c r="F54" s="65"/>
      <c r="G54" s="66"/>
    </row>
    <row r="55" spans="2:11" ht="39.75" customHeight="1">
      <c r="B55" s="38" t="s">
        <v>118</v>
      </c>
      <c r="C55" s="61" t="s">
        <v>183</v>
      </c>
      <c r="D55" s="62"/>
      <c r="E55" s="62"/>
      <c r="F55" s="62"/>
      <c r="G55" s="63"/>
      <c r="H55" s="20"/>
      <c r="I55" s="21"/>
      <c r="J55" s="21"/>
      <c r="K55" s="21"/>
    </row>
    <row r="56" spans="2:7" ht="15">
      <c r="B56" s="39" t="s">
        <v>115</v>
      </c>
      <c r="C56" s="61" t="s">
        <v>184</v>
      </c>
      <c r="D56" s="62"/>
      <c r="E56" s="62"/>
      <c r="F56" s="62"/>
      <c r="G56" s="63"/>
    </row>
    <row r="57" spans="2:7" ht="24">
      <c r="B57" s="41" t="s">
        <v>116</v>
      </c>
      <c r="C57" s="64" t="s">
        <v>185</v>
      </c>
      <c r="D57" s="65"/>
      <c r="E57" s="65"/>
      <c r="F57" s="65"/>
      <c r="G57" s="66"/>
    </row>
    <row r="58" spans="1:7" ht="36">
      <c r="A58" s="42">
        <v>2</v>
      </c>
      <c r="B58" s="43" t="s">
        <v>119</v>
      </c>
      <c r="C58" s="46" t="s">
        <v>135</v>
      </c>
      <c r="D58" s="33" t="s">
        <v>176</v>
      </c>
      <c r="E58" s="33"/>
      <c r="F58" s="34">
        <v>0.25</v>
      </c>
      <c r="G58" s="35">
        <f>IF(C58="yes",(1*F58),IF(C58="no",(0*F58),IF(C58="small extent",(0.33*F58),IF(C58="large extent",(0.67*F58),""))))</f>
        <v>0</v>
      </c>
    </row>
    <row r="59" spans="2:7" ht="29.25" customHeight="1">
      <c r="B59" s="38" t="s">
        <v>120</v>
      </c>
      <c r="C59" s="70" t="s">
        <v>175</v>
      </c>
      <c r="D59" s="71"/>
      <c r="E59" s="71"/>
      <c r="F59" s="71"/>
      <c r="G59" s="72"/>
    </row>
    <row r="60" spans="2:7" ht="33" customHeight="1">
      <c r="B60" s="39" t="s">
        <v>121</v>
      </c>
      <c r="C60" s="70"/>
      <c r="D60" s="71"/>
      <c r="E60" s="71"/>
      <c r="F60" s="71"/>
      <c r="G60" s="72"/>
    </row>
    <row r="61" spans="2:7" ht="15">
      <c r="B61" s="41" t="s">
        <v>122</v>
      </c>
      <c r="C61" s="64"/>
      <c r="D61" s="65"/>
      <c r="E61" s="65"/>
      <c r="F61" s="65"/>
      <c r="G61" s="66"/>
    </row>
    <row r="62" spans="2:7" ht="15">
      <c r="B62" s="39" t="s">
        <v>123</v>
      </c>
      <c r="C62" s="61" t="s">
        <v>175</v>
      </c>
      <c r="D62" s="62"/>
      <c r="E62" s="62"/>
      <c r="F62" s="62"/>
      <c r="G62" s="63"/>
    </row>
    <row r="63" spans="2:7" ht="15">
      <c r="B63" s="39" t="s">
        <v>121</v>
      </c>
      <c r="C63" s="61"/>
      <c r="D63" s="62"/>
      <c r="E63" s="62"/>
      <c r="F63" s="62"/>
      <c r="G63" s="63"/>
    </row>
    <row r="64" spans="2:7" ht="15">
      <c r="B64" s="41" t="s">
        <v>122</v>
      </c>
      <c r="C64" s="64"/>
      <c r="D64" s="65"/>
      <c r="E64" s="65"/>
      <c r="F64" s="65"/>
      <c r="G64" s="66"/>
    </row>
    <row r="65" spans="2:7" ht="15">
      <c r="B65" s="39" t="s">
        <v>124</v>
      </c>
      <c r="C65" s="61" t="s">
        <v>175</v>
      </c>
      <c r="D65" s="62"/>
      <c r="E65" s="62"/>
      <c r="F65" s="62"/>
      <c r="G65" s="63"/>
    </row>
    <row r="66" spans="2:7" ht="15">
      <c r="B66" s="39" t="s">
        <v>121</v>
      </c>
      <c r="C66" s="61"/>
      <c r="D66" s="62"/>
      <c r="E66" s="62"/>
      <c r="F66" s="62"/>
      <c r="G66" s="63"/>
    </row>
    <row r="67" spans="2:7" ht="15">
      <c r="B67" s="41" t="s">
        <v>122</v>
      </c>
      <c r="C67" s="64"/>
      <c r="D67" s="65"/>
      <c r="E67" s="65"/>
      <c r="F67" s="65"/>
      <c r="G67" s="66"/>
    </row>
    <row r="68" spans="2:7" ht="15">
      <c r="B68" s="40"/>
      <c r="C68" s="67" t="s">
        <v>133</v>
      </c>
      <c r="D68" s="68"/>
      <c r="E68" s="68"/>
      <c r="F68" s="68"/>
      <c r="G68" s="68"/>
    </row>
    <row r="69" spans="1:7" ht="60">
      <c r="A69" s="31">
        <v>3</v>
      </c>
      <c r="B69" s="32" t="s">
        <v>125</v>
      </c>
      <c r="C69" s="45" t="s">
        <v>135</v>
      </c>
      <c r="D69" s="33" t="s">
        <v>8</v>
      </c>
      <c r="E69" s="42"/>
      <c r="F69" s="34">
        <v>0.25</v>
      </c>
      <c r="G69" s="35">
        <f>IF(C69="yes",(1*F69),IF(C69="no",(0*F69),IF(C69="small extent",(0.33*F69),IF(C69="large extent",(0.67*F69),""))))</f>
        <v>0</v>
      </c>
    </row>
    <row r="70" spans="1:7" ht="48">
      <c r="A70" s="31">
        <v>4</v>
      </c>
      <c r="B70" s="32" t="s">
        <v>126</v>
      </c>
      <c r="C70" s="46" t="s">
        <v>134</v>
      </c>
      <c r="D70" s="33" t="s">
        <v>9</v>
      </c>
      <c r="E70" s="33"/>
      <c r="F70" s="34">
        <v>0</v>
      </c>
      <c r="G70" s="35">
        <f>IF(C70="yes",(1*F70),IF(C70="no",(0*F70),IF(C70="small extent",(0.33*F70),IF(C70="large extent",(0.67*F70),""))))</f>
      </c>
    </row>
    <row r="71" spans="1:7" ht="84">
      <c r="A71" s="31">
        <v>5</v>
      </c>
      <c r="B71" s="32" t="s">
        <v>127</v>
      </c>
      <c r="C71" s="46" t="s">
        <v>131</v>
      </c>
      <c r="D71" s="33" t="s">
        <v>10</v>
      </c>
      <c r="E71" s="33" t="s">
        <v>7</v>
      </c>
      <c r="F71" s="34">
        <v>0.25</v>
      </c>
      <c r="G71" s="35">
        <f>IF(C71="yes",(1*F71),IF(C71="no",(0*F71),IF(C71="small extent",(0.33*F71),IF(C71="large extent",(0.67*F71),""))))</f>
        <v>0.25</v>
      </c>
    </row>
    <row r="72" spans="1:7" ht="60">
      <c r="A72" s="36" t="s">
        <v>108</v>
      </c>
      <c r="B72" s="32" t="s">
        <v>88</v>
      </c>
      <c r="C72" s="46" t="s">
        <v>134</v>
      </c>
      <c r="D72" s="33"/>
      <c r="E72" s="33"/>
      <c r="F72" s="34">
        <v>0</v>
      </c>
      <c r="G72" s="35">
        <f>IF(C72="yes",(1*F72),IF(C72="no",(0*F72),IF(C72="small extent",(0.33*F72),IF(C72="large extent",(0.67*F72),""))))</f>
      </c>
    </row>
    <row r="73" spans="2:7" ht="15">
      <c r="B73" s="36"/>
      <c r="C73" s="44"/>
      <c r="D73" s="36"/>
      <c r="E73" s="36"/>
      <c r="F73" s="44"/>
      <c r="G73" s="44"/>
    </row>
    <row r="74" spans="1:7" ht="15.75">
      <c r="A74" s="49" t="s">
        <v>18</v>
      </c>
      <c r="B74" s="26"/>
      <c r="C74" s="56"/>
      <c r="D74" s="26"/>
      <c r="E74" s="26"/>
      <c r="F74" s="19" t="str">
        <f>IF(SUM(F48:F72)&lt;&gt;100%,"ERROR","100%")</f>
        <v>100%</v>
      </c>
      <c r="G74" s="19">
        <f>SUM(G48:G72)</f>
        <v>0.4175</v>
      </c>
    </row>
  </sheetData>
  <mergeCells count="30">
    <mergeCell ref="J4:K4"/>
    <mergeCell ref="J16:K16"/>
    <mergeCell ref="J30:K30"/>
    <mergeCell ref="J46:K46"/>
    <mergeCell ref="A1:G1"/>
    <mergeCell ref="A5:B5"/>
    <mergeCell ref="A17:B17"/>
    <mergeCell ref="A31:B31"/>
    <mergeCell ref="A2:G2"/>
    <mergeCell ref="A3:G3"/>
    <mergeCell ref="C49:G49"/>
    <mergeCell ref="C50:G50"/>
    <mergeCell ref="C51:G51"/>
    <mergeCell ref="C52:G52"/>
    <mergeCell ref="C60:G60"/>
    <mergeCell ref="C61:G61"/>
    <mergeCell ref="C53:G53"/>
    <mergeCell ref="C54:G54"/>
    <mergeCell ref="C55:G55"/>
    <mergeCell ref="C56:G56"/>
    <mergeCell ref="C66:G66"/>
    <mergeCell ref="C67:G67"/>
    <mergeCell ref="C68:G68"/>
    <mergeCell ref="A47:B47"/>
    <mergeCell ref="C62:G62"/>
    <mergeCell ref="C63:G63"/>
    <mergeCell ref="C64:G64"/>
    <mergeCell ref="C65:G65"/>
    <mergeCell ref="C57:G57"/>
    <mergeCell ref="C59:G59"/>
  </mergeCells>
  <printOptions/>
  <pageMargins left="0.75" right="0.69" top="1" bottom="1" header="0.5" footer="0.5"/>
  <pageSetup fitToHeight="0" fitToWidth="1" horizontalDpi="600" verticalDpi="600" orientation="landscape" scale="90" r:id="rId3"/>
  <headerFooter alignWithMargins="0">
    <oddFooter>&amp;C&amp;P&amp;R&amp;"Arial,Bold"&amp;12FY  2004 Budget
Fall Review</oddFooter>
  </headerFooter>
  <rowBreaks count="3" manualBreakCount="3">
    <brk id="15" max="6" man="1"/>
    <brk id="29" max="6" man="1"/>
    <brk id="40"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2003-01-27T23:42:53Z</cp:lastPrinted>
  <dcterms:created xsi:type="dcterms:W3CDTF">2002-04-18T17:14:40Z</dcterms:created>
  <dcterms:modified xsi:type="dcterms:W3CDTF">2003-01-29T21:23:19Z</dcterms:modified>
  <cp:category/>
  <cp:version/>
  <cp:contentType/>
  <cp:contentStatus/>
</cp:coreProperties>
</file>