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1590" windowWidth="12630" windowHeight="8685" activeTab="0"/>
  </bookViews>
  <sheets>
    <sheet name="SCREENING TOOL" sheetId="1" r:id="rId1"/>
    <sheet name="Ranking Criteria" sheetId="2" r:id="rId2"/>
  </sheets>
  <definedNames>
    <definedName name="_xlnm.Print_Area" localSheetId="1">'Ranking Criteria'!$A$1:$J$57</definedName>
    <definedName name="_xlnm.Print_Area" localSheetId="0">'SCREENING TOOL'!$A$1:$I$15</definedName>
  </definedNames>
  <calcPr fullCalcOnLoad="1"/>
</workbook>
</file>

<file path=xl/sharedStrings.xml><?xml version="1.0" encoding="utf-8"?>
<sst xmlns="http://schemas.openxmlformats.org/spreadsheetml/2006/main" count="79" uniqueCount="67">
  <si>
    <t>Points</t>
  </si>
  <si>
    <t xml:space="preserve">Total Irrigated Acres Benefited </t>
  </si>
  <si>
    <t>Ranking</t>
  </si>
  <si>
    <t>Total Cost per acre</t>
  </si>
  <si>
    <t xml:space="preserve">  </t>
  </si>
  <si>
    <t xml:space="preserve">SCREENING TOOL: </t>
  </si>
  <si>
    <t>20 points max.</t>
  </si>
  <si>
    <t>Cost Effectiveness  Points =200 divided by Cost per Acre x 10</t>
  </si>
  <si>
    <t>Surface Irrigation Systems: Acequias and Vara Strips</t>
  </si>
  <si>
    <t>Acreage must have been irrigated 2 out of the past 5 years to be eligible for EQIP Cost Share Dollars.</t>
  </si>
  <si>
    <t>Total Points----------------------------------------------------</t>
  </si>
  <si>
    <t>TOTAL COST</t>
  </si>
  <si>
    <t>Structural Diversion from stream or canal</t>
  </si>
  <si>
    <t>Headgate, check str. , divider box</t>
  </si>
  <si>
    <t>Trash cleaning structure or sediment removal pond</t>
  </si>
  <si>
    <t>Buried PVC delivery line</t>
  </si>
  <si>
    <t>Land smoothing or leveling</t>
  </si>
  <si>
    <t>15 points</t>
  </si>
  <si>
    <t>5 points</t>
  </si>
  <si>
    <t>10 points</t>
  </si>
  <si>
    <t xml:space="preserve">15 points </t>
  </si>
  <si>
    <t>Group Applicant</t>
  </si>
  <si>
    <t xml:space="preserve">   (10 points Groups)</t>
  </si>
  <si>
    <r>
      <t xml:space="preserve">Applications are considered </t>
    </r>
    <r>
      <rPr>
        <b/>
        <sz val="12"/>
        <color indexed="10"/>
        <rFont val="Arial"/>
        <family val="2"/>
      </rPr>
      <t>High Priority</t>
    </r>
    <r>
      <rPr>
        <sz val="12"/>
        <rFont val="Arial"/>
        <family val="2"/>
      </rPr>
      <t xml:space="preserve"> unless lower priority is indicated; lowest priority shown is the overall priority.</t>
    </r>
  </si>
  <si>
    <t>(1)</t>
  </si>
  <si>
    <t>(2)</t>
  </si>
  <si>
    <t>EXISTING</t>
  </si>
  <si>
    <t>PLANNED</t>
  </si>
  <si>
    <t>ACRES</t>
  </si>
  <si>
    <r>
      <t xml:space="preserve">AC * </t>
    </r>
    <r>
      <rPr>
        <sz val="8"/>
        <color indexed="10"/>
        <rFont val="Arial"/>
        <family val="2"/>
      </rPr>
      <t>FACTOR</t>
    </r>
  </si>
  <si>
    <t>FLOOD IRRIGATION SYSTEM</t>
  </si>
  <si>
    <t>Potential syst eff factor</t>
  </si>
  <si>
    <t>GATED PIPE SYSTEM</t>
  </si>
  <si>
    <t>SIDEROLL SPRINKLER</t>
  </si>
  <si>
    <t>RELATIVE CHANGE</t>
  </si>
  <si>
    <t>FIRS EFFICIENCY</t>
  </si>
  <si>
    <t>System points =</t>
  </si>
  <si>
    <t>[Subtotal Col(2)-subtotal Col(1)]</t>
  </si>
  <si>
    <r>
      <t>divided by Col(1) *</t>
    </r>
    <r>
      <rPr>
        <b/>
        <i/>
        <sz val="9"/>
        <color indexed="10"/>
        <rFont val="Arial"/>
        <family val="2"/>
      </rPr>
      <t xml:space="preserve"> 100</t>
    </r>
  </si>
  <si>
    <t>sub total</t>
  </si>
  <si>
    <t>COLUMN TOTALS</t>
  </si>
  <si>
    <t>Benefited Acres MUST EQUAL TOTAL SYSTEM ACRES</t>
  </si>
  <si>
    <t xml:space="preserve">   (individual only)</t>
  </si>
  <si>
    <t>(Total cost includes NRCS c/s plus landowner share plus incentive payments)</t>
  </si>
  <si>
    <r>
      <t xml:space="preserve">1.  Structural improvements to be cost shared will increase effeciency of an Acequia (or similar irrigation ditch)     Acequia is in good working condition and able to receive it's adjudicated water (or is being cleaned and maintained in association with the application); only structures that are no longer functioning or repairable are being replaced with cost share: </t>
    </r>
    <r>
      <rPr>
        <b/>
        <sz val="12"/>
        <color indexed="10"/>
        <rFont val="Arial"/>
        <family val="2"/>
      </rPr>
      <t xml:space="preserve"> High Priority</t>
    </r>
  </si>
  <si>
    <t>2.  SYSTEM RELATIVE CHANGE IN POTENTIAL EFFICIENCY</t>
  </si>
  <si>
    <t xml:space="preserve">   (25 points Groups)</t>
  </si>
  <si>
    <t xml:space="preserve">   (15 points Groups)</t>
  </si>
  <si>
    <t>Rio Grande Watershed Water Quality / Quantity Screening Criteria</t>
  </si>
  <si>
    <t>Rio Grande Watershed Water Quality / Quantity Ranking Criteria</t>
  </si>
  <si>
    <t>3.  Structural Practices Installed To Improved Irrigation System</t>
  </si>
  <si>
    <t>1.  Individual Applicant</t>
  </si>
  <si>
    <t xml:space="preserve">  Cost Effectiveness Points</t>
  </si>
  <si>
    <r>
      <t xml:space="preserve">4.  Single practice plans installed in acequias that are in poor working condition and not able to receive adjudicated water, or single practice plans on vara strips primarily for convenience that do not improve irrigation effeciency: </t>
    </r>
    <r>
      <rPr>
        <b/>
        <sz val="12"/>
        <color indexed="10"/>
        <rFont val="Arial"/>
        <family val="2"/>
      </rPr>
      <t xml:space="preserve"> Low Priority</t>
    </r>
  </si>
  <si>
    <r>
      <t xml:space="preserve">2.  Surface irrigation systems improved or side roll sprinklers installed  on Vara Strips (or similar inherited land ownership tracts).  Structural improvements include, but are not limited to the water control structures in the acequia, as well as on farm structures, gated pipe, land leveling, sideroll sprinklers pipelines: </t>
    </r>
    <r>
      <rPr>
        <sz val="12"/>
        <rFont val="Arial"/>
        <family val="2"/>
      </rPr>
      <t xml:space="preserve"> </t>
    </r>
    <r>
      <rPr>
        <b/>
        <sz val="12"/>
        <color indexed="10"/>
        <rFont val="Arial"/>
        <family val="2"/>
      </rPr>
      <t>High Priority</t>
    </r>
  </si>
  <si>
    <r>
      <t xml:space="preserve">5.  Applicant has had a previous USDA cost shared contract terminated within the past 5 years due to lack of progress or  practices from previous USDA contracts that have failed from a lack of maintenance by the applicant.   </t>
    </r>
    <r>
      <rPr>
        <b/>
        <sz val="12"/>
        <color indexed="10"/>
        <rFont val="Arial"/>
        <family val="2"/>
      </rPr>
      <t>Low Priority</t>
    </r>
  </si>
  <si>
    <t>Maximum allowed for goups (50) or individuals (30)</t>
  </si>
  <si>
    <t>Cost Share for irrigation improvements cannot exceed $500/ac!</t>
  </si>
  <si>
    <t>4. Other Conservation Practices To Address Other Issues</t>
  </si>
  <si>
    <t>Pasture and Hayland Planting</t>
  </si>
  <si>
    <t>Windbreaks</t>
  </si>
  <si>
    <t>3    points</t>
  </si>
  <si>
    <t>Fence</t>
  </si>
  <si>
    <t>5    points</t>
  </si>
  <si>
    <t>FY - 2007</t>
  </si>
  <si>
    <t>FY - 2008</t>
  </si>
  <si>
    <r>
      <t xml:space="preserve">3.  Single practice plans installed in acequias that are in good working condition, or single practice plans on vara strips that only result in limited improvement of irrigation effeciency:   </t>
    </r>
    <r>
      <rPr>
        <b/>
        <sz val="12"/>
        <color indexed="10"/>
        <rFont val="Arial"/>
        <family val="2"/>
      </rPr>
      <t>High Priority</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</si>
</sst>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_(&quot;$&quot;* #,##0.000_);_(&quot;$&quot;* \(#,##0.000\);_(&quot;$&quot;* &quot;-&quot;??_);_(@_)"/>
    <numFmt numFmtId="169" formatCode="_(&quot;$&quot;* #,##0.0_);_(&quot;$&quot;* \(#,##0.0\);_(&quot;$&quot;* &quot;-&quot;??_);_(@_)"/>
    <numFmt numFmtId="170" formatCode="#,##0.0_);\(#,##0.0\)"/>
    <numFmt numFmtId="171" formatCode="_(&quot;$&quot;* #,##0_);_(&quot;$&quot;* \(#,##0\);_(&quot;$&quot;* &quot;-&quot;??_);_(@_)"/>
    <numFmt numFmtId="172" formatCode="0.000000"/>
  </numFmts>
  <fonts count="20">
    <font>
      <sz val="10"/>
      <name val="Arial"/>
      <family val="0"/>
    </font>
    <font>
      <b/>
      <sz val="10"/>
      <name val="Arial"/>
      <family val="2"/>
    </font>
    <font>
      <b/>
      <sz val="14"/>
      <name val="Arial"/>
      <family val="2"/>
    </font>
    <font>
      <b/>
      <sz val="11"/>
      <name val="Arial"/>
      <family val="2"/>
    </font>
    <font>
      <sz val="8"/>
      <name val="Tahoma"/>
      <family val="2"/>
    </font>
    <font>
      <sz val="10"/>
      <color indexed="10"/>
      <name val="Arial"/>
      <family val="2"/>
    </font>
    <font>
      <b/>
      <i/>
      <sz val="10"/>
      <name val="Arial"/>
      <family val="2"/>
    </font>
    <font>
      <b/>
      <sz val="10"/>
      <color indexed="10"/>
      <name val="Arial"/>
      <family val="2"/>
    </font>
    <font>
      <b/>
      <sz val="12"/>
      <color indexed="10"/>
      <name val="Arial"/>
      <family val="2"/>
    </font>
    <font>
      <b/>
      <sz val="12"/>
      <name val="Arial"/>
      <family val="2"/>
    </font>
    <font>
      <sz val="12"/>
      <name val="Arial"/>
      <family val="2"/>
    </font>
    <font>
      <sz val="14"/>
      <name val="Arial"/>
      <family val="2"/>
    </font>
    <font>
      <sz val="8"/>
      <name val="Arial"/>
      <family val="0"/>
    </font>
    <font>
      <b/>
      <sz val="9"/>
      <name val="Arial"/>
      <family val="2"/>
    </font>
    <font>
      <sz val="8"/>
      <color indexed="10"/>
      <name val="Arial"/>
      <family val="2"/>
    </font>
    <font>
      <b/>
      <i/>
      <sz val="10"/>
      <color indexed="10"/>
      <name val="Arial"/>
      <family val="2"/>
    </font>
    <font>
      <i/>
      <sz val="9"/>
      <color indexed="10"/>
      <name val="Arial"/>
      <family val="2"/>
    </font>
    <font>
      <b/>
      <i/>
      <sz val="9"/>
      <color indexed="10"/>
      <name val="Arial"/>
      <family val="2"/>
    </font>
    <font>
      <b/>
      <sz val="11"/>
      <color indexed="10"/>
      <name val="Arial"/>
      <family val="2"/>
    </font>
    <font>
      <b/>
      <sz val="14"/>
      <color indexed="10"/>
      <name val="Arial"/>
      <family val="2"/>
    </font>
  </fonts>
  <fills count="5">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s>
  <borders count="40">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medium"/>
    </border>
    <border>
      <left style="medium"/>
      <right style="medium"/>
      <top style="medium"/>
      <bottom style="thin"/>
    </border>
    <border>
      <left style="medium"/>
      <right style="thin"/>
      <top style="thin"/>
      <bottom style="thin"/>
    </border>
    <border>
      <left style="medium"/>
      <right style="thin"/>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Alignment="1" applyProtection="1">
      <alignment/>
      <protection locked="0"/>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lignment horizontal="right"/>
    </xf>
    <xf numFmtId="0" fontId="7" fillId="0" borderId="0" xfId="0" applyFont="1" applyAlignment="1">
      <alignment/>
    </xf>
    <xf numFmtId="0" fontId="0" fillId="0" borderId="0" xfId="0" applyFill="1" applyBorder="1" applyAlignment="1">
      <alignment horizontal="center"/>
    </xf>
    <xf numFmtId="0" fontId="1" fillId="0" borderId="0" xfId="0" applyFont="1" applyFill="1" applyBorder="1" applyAlignment="1">
      <alignment/>
    </xf>
    <xf numFmtId="0" fontId="7" fillId="0" borderId="0" xfId="0" applyFont="1" applyBorder="1" applyAlignment="1">
      <alignment/>
    </xf>
    <xf numFmtId="0" fontId="1" fillId="2" borderId="1" xfId="0" applyFont="1" applyFill="1" applyBorder="1" applyAlignment="1">
      <alignment horizontal="center"/>
    </xf>
    <xf numFmtId="0" fontId="8" fillId="3" borderId="0" xfId="0" applyFont="1" applyFill="1" applyBorder="1" applyAlignment="1" applyProtection="1">
      <alignment/>
      <protection locked="0"/>
    </xf>
    <xf numFmtId="0" fontId="8" fillId="3" borderId="0" xfId="0" applyFont="1" applyFill="1" applyBorder="1" applyAlignment="1">
      <alignment/>
    </xf>
    <xf numFmtId="0" fontId="0" fillId="3" borderId="0" xfId="0" applyFill="1" applyAlignment="1">
      <alignment/>
    </xf>
    <xf numFmtId="0" fontId="5" fillId="0" borderId="0" xfId="0" applyFont="1" applyFill="1" applyBorder="1" applyAlignment="1">
      <alignment/>
    </xf>
    <xf numFmtId="44" fontId="5" fillId="0" borderId="0" xfId="17" applyFont="1" applyFill="1" applyBorder="1" applyAlignment="1">
      <alignment horizontal="center"/>
    </xf>
    <xf numFmtId="0" fontId="0" fillId="0" borderId="0" xfId="0" applyFill="1" applyBorder="1" applyAlignment="1" applyProtection="1">
      <alignment/>
      <protection locked="0"/>
    </xf>
    <xf numFmtId="0" fontId="1" fillId="0" borderId="0" xfId="0" applyFont="1" applyFill="1" applyBorder="1" applyAlignment="1">
      <alignment horizontal="center"/>
    </xf>
    <xf numFmtId="0" fontId="0" fillId="0" borderId="0" xfId="0" applyFill="1" applyAlignment="1" applyProtection="1">
      <alignment/>
      <protection locked="0"/>
    </xf>
    <xf numFmtId="0" fontId="10" fillId="3" borderId="0" xfId="0" applyFont="1" applyFill="1" applyAlignment="1">
      <alignment/>
    </xf>
    <xf numFmtId="0" fontId="8" fillId="3" borderId="0" xfId="0" applyFont="1" applyFill="1" applyBorder="1" applyAlignment="1">
      <alignment horizontal="right"/>
    </xf>
    <xf numFmtId="0" fontId="10" fillId="3" borderId="0" xfId="0" applyFont="1" applyFill="1" applyBorder="1" applyAlignment="1">
      <alignment/>
    </xf>
    <xf numFmtId="0" fontId="9" fillId="3" borderId="0" xfId="0" applyFont="1" applyFill="1" applyBorder="1" applyAlignment="1">
      <alignment/>
    </xf>
    <xf numFmtId="0" fontId="10" fillId="0" borderId="0" xfId="0" applyFont="1" applyAlignment="1">
      <alignment/>
    </xf>
    <xf numFmtId="0" fontId="10" fillId="3" borderId="0" xfId="0" applyFont="1" applyFill="1" applyBorder="1" applyAlignment="1">
      <alignment horizontal="center"/>
    </xf>
    <xf numFmtId="167" fontId="10" fillId="3" borderId="0" xfId="0" applyNumberFormat="1" applyFont="1" applyFill="1" applyBorder="1" applyAlignment="1">
      <alignment/>
    </xf>
    <xf numFmtId="9" fontId="10" fillId="3" borderId="0" xfId="19" applyFont="1" applyFill="1" applyBorder="1" applyAlignment="1">
      <alignment/>
    </xf>
    <xf numFmtId="0" fontId="1" fillId="3" borderId="0" xfId="0" applyFont="1" applyFill="1" applyBorder="1" applyAlignment="1">
      <alignment horizontal="center"/>
    </xf>
    <xf numFmtId="9" fontId="8" fillId="3" borderId="0" xfId="19" applyFont="1" applyFill="1" applyBorder="1" applyAlignment="1">
      <alignment horizontal="center"/>
    </xf>
    <xf numFmtId="0" fontId="8" fillId="0" borderId="0" xfId="0" applyFont="1" applyFill="1" applyBorder="1" applyAlignment="1" applyProtection="1">
      <alignment/>
      <protection locked="0"/>
    </xf>
    <xf numFmtId="0" fontId="8" fillId="0" borderId="0" xfId="0" applyFont="1" applyFill="1" applyBorder="1" applyAlignment="1">
      <alignment/>
    </xf>
    <xf numFmtId="0" fontId="10" fillId="0" borderId="0" xfId="0" applyFont="1" applyFill="1" applyAlignment="1">
      <alignment/>
    </xf>
    <xf numFmtId="167" fontId="0" fillId="0" borderId="0" xfId="0" applyNumberFormat="1" applyFill="1" applyBorder="1" applyAlignment="1">
      <alignment horizontal="center"/>
    </xf>
    <xf numFmtId="0" fontId="2" fillId="0" borderId="0" xfId="0" applyFont="1" applyBorder="1" applyAlignment="1">
      <alignment/>
    </xf>
    <xf numFmtId="0" fontId="0" fillId="0" borderId="2" xfId="0" applyBorder="1" applyAlignment="1">
      <alignment/>
    </xf>
    <xf numFmtId="0" fontId="0" fillId="0" borderId="0" xfId="0" applyBorder="1" applyAlignment="1">
      <alignment horizontal="center"/>
    </xf>
    <xf numFmtId="0" fontId="0" fillId="0" borderId="3" xfId="0"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0" fillId="0" borderId="3" xfId="0" applyFill="1" applyBorder="1" applyAlignment="1">
      <alignment/>
    </xf>
    <xf numFmtId="0" fontId="0" fillId="0" borderId="2" xfId="0" applyFill="1" applyBorder="1" applyAlignment="1">
      <alignment/>
    </xf>
    <xf numFmtId="0" fontId="7" fillId="0" borderId="0" xfId="0" applyFont="1" applyFill="1" applyBorder="1" applyAlignment="1">
      <alignment horizontal="right"/>
    </xf>
    <xf numFmtId="0" fontId="1" fillId="0" borderId="2" xfId="0" applyFont="1" applyFill="1" applyBorder="1" applyAlignment="1">
      <alignment/>
    </xf>
    <xf numFmtId="0" fontId="9" fillId="0" borderId="2" xfId="0" applyFont="1" applyBorder="1" applyAlignment="1">
      <alignment/>
    </xf>
    <xf numFmtId="0" fontId="5" fillId="0" borderId="0" xfId="0" applyFont="1" applyBorder="1" applyAlignment="1">
      <alignment/>
    </xf>
    <xf numFmtId="0" fontId="7" fillId="0" borderId="2" xfId="0" applyFont="1" applyBorder="1" applyAlignment="1">
      <alignment/>
    </xf>
    <xf numFmtId="0" fontId="0" fillId="0" borderId="4" xfId="0" applyBorder="1" applyAlignment="1">
      <alignment/>
    </xf>
    <xf numFmtId="0" fontId="11" fillId="0" borderId="0" xfId="0" applyFont="1" applyFill="1" applyAlignment="1">
      <alignment/>
    </xf>
    <xf numFmtId="0" fontId="0" fillId="0" borderId="1" xfId="0" applyFill="1" applyBorder="1" applyAlignment="1">
      <alignment/>
    </xf>
    <xf numFmtId="0" fontId="11" fillId="3" borderId="0" xfId="0" applyFont="1" applyFill="1" applyAlignment="1">
      <alignment/>
    </xf>
    <xf numFmtId="0" fontId="7" fillId="0" borderId="5" xfId="0" applyFont="1" applyBorder="1" applyAlignment="1">
      <alignment/>
    </xf>
    <xf numFmtId="0" fontId="1" fillId="0" borderId="4" xfId="0" applyFont="1" applyBorder="1" applyAlignment="1">
      <alignment/>
    </xf>
    <xf numFmtId="0" fontId="2" fillId="3" borderId="6" xfId="0" applyFont="1" applyFill="1" applyBorder="1" applyAlignment="1">
      <alignment horizontal="center"/>
    </xf>
    <xf numFmtId="0" fontId="11" fillId="3" borderId="7" xfId="0" applyFont="1" applyFill="1" applyBorder="1" applyAlignment="1">
      <alignment horizontal="center"/>
    </xf>
    <xf numFmtId="0" fontId="2" fillId="3" borderId="7" xfId="0" applyFont="1" applyFill="1" applyBorder="1" applyAlignment="1">
      <alignment horizontal="center"/>
    </xf>
    <xf numFmtId="0" fontId="11" fillId="3" borderId="7" xfId="0" applyFont="1" applyFill="1" applyBorder="1" applyAlignment="1">
      <alignment/>
    </xf>
    <xf numFmtId="0" fontId="11" fillId="3" borderId="8" xfId="0" applyFont="1" applyFill="1" applyBorder="1" applyAlignment="1">
      <alignment/>
    </xf>
    <xf numFmtId="0" fontId="3" fillId="3" borderId="2" xfId="0" applyFont="1" applyFill="1" applyBorder="1" applyAlignment="1">
      <alignment horizontal="center"/>
    </xf>
    <xf numFmtId="0" fontId="3" fillId="3" borderId="0" xfId="0" applyFont="1" applyFill="1" applyBorder="1" applyAlignment="1">
      <alignment horizontal="center"/>
    </xf>
    <xf numFmtId="0" fontId="3" fillId="3" borderId="0" xfId="0" applyFont="1" applyFill="1" applyBorder="1" applyAlignment="1">
      <alignment/>
    </xf>
    <xf numFmtId="0" fontId="0" fillId="3" borderId="0" xfId="0" applyFill="1" applyBorder="1" applyAlignment="1">
      <alignment/>
    </xf>
    <xf numFmtId="0" fontId="0" fillId="3" borderId="3" xfId="0" applyFill="1" applyBorder="1" applyAlignment="1">
      <alignment/>
    </xf>
    <xf numFmtId="0" fontId="8" fillId="3" borderId="2" xfId="0" applyFont="1" applyFill="1" applyBorder="1" applyAlignment="1">
      <alignment/>
    </xf>
    <xf numFmtId="0" fontId="10" fillId="3" borderId="3" xfId="0" applyFont="1" applyFill="1" applyBorder="1" applyAlignment="1">
      <alignment horizontal="center"/>
    </xf>
    <xf numFmtId="0" fontId="9" fillId="3" borderId="2" xfId="0" applyFont="1" applyFill="1" applyBorder="1" applyAlignment="1">
      <alignment/>
    </xf>
    <xf numFmtId="0" fontId="10" fillId="3" borderId="2" xfId="0" applyFont="1" applyFill="1" applyBorder="1" applyAlignment="1">
      <alignment horizontal="center"/>
    </xf>
    <xf numFmtId="0" fontId="8" fillId="3" borderId="3" xfId="0" applyFont="1" applyFill="1" applyBorder="1" applyAlignment="1">
      <alignment/>
    </xf>
    <xf numFmtId="44" fontId="5" fillId="2" borderId="1" xfId="17" applyFont="1" applyFill="1" applyBorder="1" applyAlignment="1">
      <alignment horizontal="center"/>
    </xf>
    <xf numFmtId="0" fontId="1" fillId="2" borderId="9" xfId="0" applyFont="1" applyFill="1" applyBorder="1" applyAlignment="1">
      <alignment/>
    </xf>
    <xf numFmtId="0" fontId="0" fillId="4" borderId="1" xfId="0" applyFill="1" applyBorder="1" applyAlignment="1" applyProtection="1">
      <alignment horizontal="center"/>
      <protection locked="0"/>
    </xf>
    <xf numFmtId="0" fontId="2" fillId="3" borderId="2" xfId="0" applyFont="1" applyFill="1" applyBorder="1" applyAlignment="1">
      <alignment horizontal="center"/>
    </xf>
    <xf numFmtId="0" fontId="11" fillId="3" borderId="0" xfId="0" applyFont="1" applyFill="1" applyBorder="1" applyAlignment="1">
      <alignment horizontal="center"/>
    </xf>
    <xf numFmtId="0" fontId="2" fillId="3" borderId="0" xfId="0" applyFont="1" applyFill="1" applyBorder="1" applyAlignment="1">
      <alignment horizontal="center"/>
    </xf>
    <xf numFmtId="0" fontId="11" fillId="3" borderId="0" xfId="0" applyFont="1" applyFill="1" applyBorder="1" applyAlignment="1">
      <alignment/>
    </xf>
    <xf numFmtId="0" fontId="11" fillId="3" borderId="3" xfId="0" applyFont="1" applyFill="1" applyBorder="1" applyAlignment="1">
      <alignment/>
    </xf>
    <xf numFmtId="0" fontId="2" fillId="0" borderId="6" xfId="0" applyFont="1" applyFill="1" applyBorder="1" applyAlignment="1">
      <alignment horizontal="center"/>
    </xf>
    <xf numFmtId="0" fontId="11" fillId="0" borderId="7" xfId="0" applyFont="1" applyFill="1" applyBorder="1" applyAlignment="1">
      <alignment horizontal="center"/>
    </xf>
    <xf numFmtId="0" fontId="2" fillId="0" borderId="7" xfId="0" applyFont="1" applyFill="1" applyBorder="1" applyAlignment="1">
      <alignment horizontal="center"/>
    </xf>
    <xf numFmtId="0" fontId="11" fillId="0" borderId="7" xfId="0" applyFont="1" applyFill="1" applyBorder="1" applyAlignment="1">
      <alignment/>
    </xf>
    <xf numFmtId="0" fontId="2" fillId="0" borderId="2" xfId="0"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horizontal="center"/>
    </xf>
    <xf numFmtId="0" fontId="11" fillId="0" borderId="0" xfId="0" applyFont="1" applyFill="1" applyBorder="1" applyAlignment="1">
      <alignment/>
    </xf>
    <xf numFmtId="0" fontId="3" fillId="0" borderId="2"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xf>
    <xf numFmtId="0" fontId="7" fillId="0" borderId="0" xfId="0" applyFont="1" applyFill="1" applyBorder="1" applyAlignment="1">
      <alignment/>
    </xf>
    <xf numFmtId="0" fontId="9" fillId="0" borderId="2" xfId="0" applyFont="1" applyFill="1" applyBorder="1" applyAlignment="1">
      <alignment/>
    </xf>
    <xf numFmtId="0" fontId="10" fillId="0" borderId="0" xfId="0" applyFont="1" applyFill="1" applyBorder="1" applyAlignment="1">
      <alignment/>
    </xf>
    <xf numFmtId="0" fontId="0" fillId="2" borderId="1" xfId="0" applyFill="1" applyBorder="1" applyAlignment="1">
      <alignment/>
    </xf>
    <xf numFmtId="0" fontId="9" fillId="0" borderId="0" xfId="0" applyFont="1" applyFill="1" applyBorder="1" applyAlignment="1">
      <alignment/>
    </xf>
    <xf numFmtId="0" fontId="0" fillId="0" borderId="0" xfId="0" applyFont="1" applyFill="1" applyBorder="1" applyAlignment="1">
      <alignment horizontal="right"/>
    </xf>
    <xf numFmtId="170" fontId="3" fillId="2" borderId="1" xfId="0" applyNumberFormat="1" applyFont="1" applyFill="1" applyBorder="1" applyAlignment="1">
      <alignment/>
    </xf>
    <xf numFmtId="0" fontId="9" fillId="3" borderId="2" xfId="0" applyFont="1" applyFill="1" applyBorder="1" applyAlignment="1">
      <alignment wrapText="1"/>
    </xf>
    <xf numFmtId="0" fontId="1" fillId="3" borderId="0" xfId="0" applyFont="1" applyFill="1" applyBorder="1" applyAlignment="1">
      <alignment wrapText="1"/>
    </xf>
    <xf numFmtId="0" fontId="1" fillId="3" borderId="3" xfId="0" applyFont="1" applyFill="1" applyBorder="1" applyAlignment="1">
      <alignment wrapText="1"/>
    </xf>
    <xf numFmtId="0" fontId="0" fillId="0" borderId="0" xfId="0" applyBorder="1" applyAlignment="1" quotePrefix="1">
      <alignment horizontal="center"/>
    </xf>
    <xf numFmtId="0" fontId="12" fillId="0" borderId="10" xfId="0" applyFont="1" applyBorder="1" applyAlignment="1">
      <alignment horizontal="center"/>
    </xf>
    <xf numFmtId="0" fontId="12" fillId="0" borderId="11" xfId="0" applyFont="1" applyBorder="1" applyAlignment="1">
      <alignment/>
    </xf>
    <xf numFmtId="0" fontId="0" fillId="0" borderId="12" xfId="0" applyBorder="1" applyAlignment="1">
      <alignment/>
    </xf>
    <xf numFmtId="0" fontId="0" fillId="0" borderId="13" xfId="0" applyBorder="1" applyAlignment="1">
      <alignment/>
    </xf>
    <xf numFmtId="0" fontId="1" fillId="0" borderId="2" xfId="0" applyFont="1" applyBorder="1" applyAlignment="1">
      <alignment horizontal="left"/>
    </xf>
    <xf numFmtId="0" fontId="12" fillId="0" borderId="14" xfId="0" applyFont="1" applyBorder="1" applyAlignment="1">
      <alignment horizontal="center"/>
    </xf>
    <xf numFmtId="0" fontId="1"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right"/>
    </xf>
    <xf numFmtId="0" fontId="5" fillId="0" borderId="0" xfId="0" applyFont="1" applyBorder="1" applyAlignment="1">
      <alignment horizontal="center"/>
    </xf>
    <xf numFmtId="0" fontId="13" fillId="0" borderId="18" xfId="0" applyFont="1" applyBorder="1" applyAlignment="1">
      <alignment/>
    </xf>
    <xf numFmtId="0" fontId="12" fillId="0" borderId="19" xfId="0" applyFont="1" applyBorder="1" applyAlignment="1">
      <alignment horizontal="center"/>
    </xf>
    <xf numFmtId="0" fontId="12" fillId="0" borderId="19" xfId="0" applyFont="1" applyBorder="1" applyAlignment="1">
      <alignment/>
    </xf>
    <xf numFmtId="0" fontId="0" fillId="0" borderId="0" xfId="0" applyFont="1" applyBorder="1" applyAlignment="1">
      <alignment/>
    </xf>
    <xf numFmtId="0" fontId="1" fillId="0" borderId="11" xfId="0" applyFont="1" applyBorder="1" applyAlignment="1">
      <alignment/>
    </xf>
    <xf numFmtId="167" fontId="0" fillId="0" borderId="12" xfId="0" applyNumberFormat="1" applyBorder="1" applyAlignment="1">
      <alignment/>
    </xf>
    <xf numFmtId="0" fontId="0" fillId="0" borderId="2" xfId="0" applyBorder="1" applyAlignment="1">
      <alignment horizontal="left"/>
    </xf>
    <xf numFmtId="0" fontId="1" fillId="0" borderId="18" xfId="0" applyFont="1" applyBorder="1" applyAlignment="1">
      <alignment/>
    </xf>
    <xf numFmtId="0" fontId="15" fillId="0" borderId="20" xfId="0" applyFont="1" applyBorder="1" applyAlignment="1">
      <alignment/>
    </xf>
    <xf numFmtId="0" fontId="15" fillId="0" borderId="0" xfId="0" applyFont="1" applyBorder="1" applyAlignment="1">
      <alignment horizontal="center"/>
    </xf>
    <xf numFmtId="0" fontId="15" fillId="0" borderId="3" xfId="0" applyFont="1" applyBorder="1" applyAlignment="1">
      <alignment horizontal="center"/>
    </xf>
    <xf numFmtId="0" fontId="16" fillId="0" borderId="20" xfId="0" applyFont="1" applyBorder="1" applyAlignment="1">
      <alignment/>
    </xf>
    <xf numFmtId="0" fontId="16" fillId="0" borderId="0" xfId="0" applyFont="1" applyBorder="1" applyAlignment="1">
      <alignment/>
    </xf>
    <xf numFmtId="0" fontId="16" fillId="0" borderId="3" xfId="0" applyFont="1" applyBorder="1" applyAlignment="1">
      <alignment/>
    </xf>
    <xf numFmtId="0" fontId="16" fillId="0" borderId="0" xfId="0" applyFont="1" applyFill="1" applyBorder="1" applyAlignment="1">
      <alignment/>
    </xf>
    <xf numFmtId="167" fontId="16" fillId="0" borderId="0" xfId="0" applyNumberFormat="1" applyFont="1" applyBorder="1" applyAlignment="1">
      <alignment/>
    </xf>
    <xf numFmtId="0" fontId="0" fillId="0" borderId="0" xfId="0" applyBorder="1" applyAlignment="1">
      <alignment horizontal="left"/>
    </xf>
    <xf numFmtId="0" fontId="0" fillId="0" borderId="21" xfId="0" applyFill="1" applyBorder="1" applyAlignment="1">
      <alignment/>
    </xf>
    <xf numFmtId="0" fontId="12" fillId="0" borderId="22" xfId="0" applyFont="1" applyFill="1" applyBorder="1" applyAlignment="1">
      <alignment horizontal="center"/>
    </xf>
    <xf numFmtId="0" fontId="1" fillId="0" borderId="23" xfId="0" applyFont="1" applyBorder="1" applyAlignment="1">
      <alignment horizontal="right"/>
    </xf>
    <xf numFmtId="0" fontId="1" fillId="0" borderId="0" xfId="0" applyFont="1" applyBorder="1" applyAlignment="1">
      <alignment horizontal="right"/>
    </xf>
    <xf numFmtId="0" fontId="0" fillId="2" borderId="24" xfId="0" applyFill="1" applyBorder="1" applyAlignment="1">
      <alignment/>
    </xf>
    <xf numFmtId="0" fontId="1" fillId="0" borderId="0" xfId="0" applyFont="1" applyBorder="1" applyAlignment="1">
      <alignment horizontal="left"/>
    </xf>
    <xf numFmtId="0" fontId="5" fillId="0" borderId="2" xfId="0" applyFont="1" applyBorder="1" applyAlignment="1">
      <alignment/>
    </xf>
    <xf numFmtId="167" fontId="1" fillId="2" borderId="1" xfId="0" applyNumberFormat="1" applyFont="1" applyFill="1" applyBorder="1" applyAlignment="1">
      <alignment horizontal="center"/>
    </xf>
    <xf numFmtId="167" fontId="9" fillId="2" borderId="1" xfId="0" applyNumberFormat="1" applyFont="1" applyFill="1" applyBorder="1" applyAlignment="1">
      <alignment horizontal="center"/>
    </xf>
    <xf numFmtId="0" fontId="1" fillId="0" borderId="25" xfId="0" applyFont="1" applyBorder="1" applyAlignment="1">
      <alignment horizontal="right"/>
    </xf>
    <xf numFmtId="0" fontId="1" fillId="0" borderId="26" xfId="0" applyFont="1" applyBorder="1" applyAlignment="1">
      <alignment horizontal="right"/>
    </xf>
    <xf numFmtId="0" fontId="12" fillId="0" borderId="27" xfId="0" applyFont="1" applyBorder="1" applyAlignment="1">
      <alignment horizontal="center"/>
    </xf>
    <xf numFmtId="0" fontId="12" fillId="0" borderId="28" xfId="0" applyFont="1" applyBorder="1" applyAlignment="1">
      <alignment/>
    </xf>
    <xf numFmtId="0" fontId="12" fillId="0" borderId="7" xfId="0" applyFont="1" applyBorder="1" applyAlignment="1">
      <alignment/>
    </xf>
    <xf numFmtId="0" fontId="0" fillId="0" borderId="8" xfId="0" applyBorder="1" applyAlignment="1">
      <alignment/>
    </xf>
    <xf numFmtId="0" fontId="13" fillId="0" borderId="29" xfId="0" applyFont="1" applyBorder="1" applyAlignment="1">
      <alignment horizontal="right"/>
    </xf>
    <xf numFmtId="0" fontId="13" fillId="0" borderId="30" xfId="0" applyFont="1" applyBorder="1" applyAlignment="1">
      <alignment/>
    </xf>
    <xf numFmtId="0" fontId="1" fillId="0" borderId="30" xfId="0" applyFont="1" applyBorder="1" applyAlignment="1">
      <alignment/>
    </xf>
    <xf numFmtId="0" fontId="1" fillId="0" borderId="31" xfId="0" applyFont="1" applyBorder="1" applyAlignment="1">
      <alignment/>
    </xf>
    <xf numFmtId="0" fontId="0" fillId="0" borderId="32" xfId="0" applyBorder="1" applyAlignment="1">
      <alignment/>
    </xf>
    <xf numFmtId="0" fontId="0" fillId="2" borderId="33" xfId="0" applyFill="1" applyBorder="1" applyAlignment="1">
      <alignment/>
    </xf>
    <xf numFmtId="0" fontId="5" fillId="2" borderId="34" xfId="0" applyFont="1" applyFill="1" applyBorder="1" applyAlignment="1">
      <alignment/>
    </xf>
    <xf numFmtId="0" fontId="5" fillId="0" borderId="4" xfId="0" applyFont="1" applyBorder="1" applyAlignment="1">
      <alignment/>
    </xf>
    <xf numFmtId="0" fontId="0" fillId="0" borderId="35" xfId="0" applyBorder="1" applyAlignment="1">
      <alignment/>
    </xf>
    <xf numFmtId="0" fontId="18" fillId="4" borderId="21" xfId="0" applyFont="1" applyFill="1" applyBorder="1" applyAlignment="1">
      <alignment horizontal="center"/>
    </xf>
    <xf numFmtId="0" fontId="3" fillId="4" borderId="22" xfId="0" applyFont="1" applyFill="1" applyBorder="1" applyAlignment="1">
      <alignment/>
    </xf>
    <xf numFmtId="0" fontId="0" fillId="4" borderId="22" xfId="0" applyFill="1" applyBorder="1" applyAlignment="1">
      <alignment/>
    </xf>
    <xf numFmtId="0" fontId="0" fillId="4" borderId="36" xfId="0" applyFill="1" applyBorder="1" applyAlignment="1">
      <alignment/>
    </xf>
    <xf numFmtId="0" fontId="1" fillId="4" borderId="33" xfId="0" applyFont="1" applyFill="1" applyBorder="1" applyAlignment="1" applyProtection="1">
      <alignment/>
      <protection locked="0"/>
    </xf>
    <xf numFmtId="0" fontId="1" fillId="4" borderId="24" xfId="0" applyFont="1" applyFill="1" applyBorder="1" applyAlignment="1" applyProtection="1">
      <alignment/>
      <protection locked="0"/>
    </xf>
    <xf numFmtId="170" fontId="1" fillId="2" borderId="1" xfId="17" applyNumberFormat="1" applyFont="1" applyFill="1" applyBorder="1" applyAlignment="1">
      <alignment horizontal="center"/>
    </xf>
    <xf numFmtId="0" fontId="19" fillId="0" borderId="0" xfId="0" applyFont="1" applyFill="1" applyBorder="1" applyAlignment="1">
      <alignment/>
    </xf>
    <xf numFmtId="0" fontId="19" fillId="0" borderId="0" xfId="0" applyFont="1" applyFill="1" applyBorder="1" applyAlignment="1">
      <alignment horizontal="center"/>
    </xf>
    <xf numFmtId="0" fontId="9" fillId="0" borderId="0" xfId="0" applyFont="1" applyBorder="1" applyAlignment="1">
      <alignment/>
    </xf>
    <xf numFmtId="0" fontId="12" fillId="0" borderId="24" xfId="0" applyFont="1" applyBorder="1" applyAlignment="1">
      <alignment horizontal="center"/>
    </xf>
    <xf numFmtId="0" fontId="12" fillId="0" borderId="18" xfId="0" applyFont="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0" fillId="3" borderId="0" xfId="0" applyFill="1" applyAlignment="1">
      <alignment/>
    </xf>
    <xf numFmtId="0" fontId="0" fillId="3" borderId="3" xfId="0" applyFill="1" applyBorder="1" applyAlignment="1">
      <alignment/>
    </xf>
    <xf numFmtId="0" fontId="13" fillId="0" borderId="37" xfId="0" applyFont="1" applyFill="1" applyBorder="1" applyAlignment="1">
      <alignment horizontal="right"/>
    </xf>
    <xf numFmtId="0" fontId="0" fillId="0" borderId="7" xfId="0" applyFill="1" applyBorder="1" applyAlignment="1">
      <alignment/>
    </xf>
    <xf numFmtId="0" fontId="0" fillId="0" borderId="8" xfId="0" applyFill="1" applyBorder="1" applyAlignment="1">
      <alignment/>
    </xf>
    <xf numFmtId="0" fontId="8" fillId="0" borderId="0" xfId="0" applyFont="1" applyBorder="1" applyAlignment="1">
      <alignment/>
    </xf>
    <xf numFmtId="0" fontId="15" fillId="0" borderId="0" xfId="0" applyFont="1" applyBorder="1" applyAlignment="1">
      <alignment/>
    </xf>
    <xf numFmtId="0" fontId="15" fillId="0" borderId="0" xfId="0" applyFont="1" applyFill="1" applyBorder="1" applyAlignment="1">
      <alignment/>
    </xf>
    <xf numFmtId="0" fontId="15" fillId="0" borderId="3" xfId="0" applyFont="1" applyBorder="1" applyAlignment="1">
      <alignment/>
    </xf>
    <xf numFmtId="0" fontId="15" fillId="0" borderId="3" xfId="0" applyFont="1" applyFill="1" applyBorder="1" applyAlignment="1">
      <alignment/>
    </xf>
    <xf numFmtId="0" fontId="5" fillId="0" borderId="24" xfId="0" applyFont="1" applyBorder="1" applyAlignment="1">
      <alignment horizontal="center"/>
    </xf>
    <xf numFmtId="0" fontId="7" fillId="4" borderId="2" xfId="0" applyFont="1" applyFill="1" applyBorder="1" applyAlignment="1">
      <alignment/>
    </xf>
    <xf numFmtId="0" fontId="7" fillId="4" borderId="0" xfId="0" applyFont="1" applyFill="1" applyBorder="1" applyAlignment="1">
      <alignment/>
    </xf>
    <xf numFmtId="0" fontId="0" fillId="4" borderId="0" xfId="0" applyFill="1" applyBorder="1" applyAlignment="1">
      <alignment/>
    </xf>
    <xf numFmtId="0" fontId="0" fillId="4" borderId="3" xfId="0" applyFill="1" applyBorder="1" applyAlignment="1">
      <alignment/>
    </xf>
    <xf numFmtId="0" fontId="0" fillId="4" borderId="0" xfId="0" applyFill="1" applyAlignment="1">
      <alignment/>
    </xf>
    <xf numFmtId="0" fontId="0" fillId="4" borderId="2" xfId="0" applyFill="1" applyBorder="1" applyAlignment="1">
      <alignment/>
    </xf>
    <xf numFmtId="0" fontId="5" fillId="4" borderId="23" xfId="0" applyFont="1" applyFill="1" applyBorder="1" applyAlignment="1">
      <alignment horizontal="center"/>
    </xf>
    <xf numFmtId="0" fontId="0" fillId="4" borderId="0" xfId="0" applyFill="1" applyBorder="1" applyAlignment="1">
      <alignment/>
    </xf>
    <xf numFmtId="0" fontId="0" fillId="4" borderId="0" xfId="0" applyFill="1" applyAlignment="1" applyProtection="1">
      <alignment/>
      <protection locked="0"/>
    </xf>
    <xf numFmtId="0" fontId="5" fillId="4" borderId="0" xfId="0" applyFont="1" applyFill="1" applyBorder="1" applyAlignment="1">
      <alignment/>
    </xf>
    <xf numFmtId="0" fontId="0" fillId="4" borderId="23" xfId="0" applyFill="1" applyBorder="1" applyAlignment="1">
      <alignment/>
    </xf>
    <xf numFmtId="0" fontId="0" fillId="4" borderId="39" xfId="0" applyFill="1" applyBorder="1" applyAlignment="1">
      <alignment/>
    </xf>
    <xf numFmtId="0" fontId="10" fillId="3" borderId="2" xfId="0" applyFont="1" applyFill="1" applyBorder="1" applyAlignment="1">
      <alignment wrapText="1"/>
    </xf>
    <xf numFmtId="0" fontId="0" fillId="0" borderId="0" xfId="0" applyBorder="1" applyAlignment="1">
      <alignment wrapText="1"/>
    </xf>
    <xf numFmtId="0" fontId="0" fillId="0" borderId="3" xfId="0" applyBorder="1" applyAlignment="1">
      <alignment wrapText="1"/>
    </xf>
    <xf numFmtId="0" fontId="9" fillId="3" borderId="5" xfId="0" applyFont="1" applyFill="1" applyBorder="1" applyAlignment="1">
      <alignment wrapText="1"/>
    </xf>
    <xf numFmtId="0" fontId="0" fillId="0" borderId="4" xfId="0" applyBorder="1" applyAlignment="1">
      <alignment wrapText="1"/>
    </xf>
    <xf numFmtId="0" fontId="0" fillId="0" borderId="35" xfId="0" applyBorder="1" applyAlignment="1">
      <alignment wrapText="1"/>
    </xf>
    <xf numFmtId="0" fontId="9" fillId="3" borderId="2" xfId="0" applyFont="1" applyFill="1" applyBorder="1" applyAlignment="1">
      <alignment wrapText="1"/>
    </xf>
    <xf numFmtId="0" fontId="1" fillId="3" borderId="0" xfId="0" applyFont="1" applyFill="1" applyBorder="1" applyAlignment="1">
      <alignment wrapText="1"/>
    </xf>
    <xf numFmtId="0" fontId="1" fillId="3" borderId="3" xfId="0" applyFont="1" applyFill="1" applyBorder="1" applyAlignment="1">
      <alignment wrapText="1"/>
    </xf>
    <xf numFmtId="0" fontId="0" fillId="0" borderId="0" xfId="0" applyAlignment="1">
      <alignment/>
    </xf>
    <xf numFmtId="0" fontId="0" fillId="0" borderId="3" xfId="0" applyBorder="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I15"/>
  <sheetViews>
    <sheetView tabSelected="1" workbookViewId="0" topLeftCell="A7">
      <selection activeCell="C10" sqref="C10"/>
    </sheetView>
  </sheetViews>
  <sheetFormatPr defaultColWidth="9.140625" defaultRowHeight="12.75"/>
  <cols>
    <col min="1" max="1" width="20.7109375" style="0" customWidth="1"/>
    <col min="2" max="2" width="7.8515625" style="0" customWidth="1"/>
    <col min="3" max="3" width="12.7109375" style="0" customWidth="1"/>
    <col min="4" max="4" width="14.28125" style="0" bestFit="1" customWidth="1"/>
    <col min="6" max="6" width="12.28125" style="0" bestFit="1" customWidth="1"/>
    <col min="10" max="11" width="9.140625" style="4" customWidth="1"/>
  </cols>
  <sheetData>
    <row r="1" spans="1:13" s="50" customFormat="1" ht="18">
      <c r="A1" s="53"/>
      <c r="B1" s="54"/>
      <c r="C1" s="54"/>
      <c r="D1" s="55" t="s">
        <v>48</v>
      </c>
      <c r="E1" s="56"/>
      <c r="F1" s="56"/>
      <c r="G1" s="54"/>
      <c r="H1" s="56"/>
      <c r="I1" s="57"/>
      <c r="J1" s="48"/>
      <c r="K1" s="48"/>
      <c r="L1" s="48"/>
      <c r="M1" s="48"/>
    </row>
    <row r="2" spans="1:13" s="50" customFormat="1" ht="18">
      <c r="A2" s="71"/>
      <c r="B2" s="72"/>
      <c r="C2" s="72"/>
      <c r="D2" s="73" t="s">
        <v>8</v>
      </c>
      <c r="E2" s="74"/>
      <c r="F2" s="74"/>
      <c r="G2" s="72"/>
      <c r="H2" s="74"/>
      <c r="I2" s="75"/>
      <c r="J2" s="48"/>
      <c r="K2" s="48"/>
      <c r="L2" s="48"/>
      <c r="M2" s="48"/>
    </row>
    <row r="3" spans="1:13" s="14" customFormat="1" ht="15">
      <c r="A3" s="58"/>
      <c r="B3" s="59"/>
      <c r="C3" s="60" t="s">
        <v>65</v>
      </c>
      <c r="D3" s="61"/>
      <c r="E3" s="60"/>
      <c r="F3" s="60"/>
      <c r="G3" s="61"/>
      <c r="H3" s="61"/>
      <c r="I3" s="62"/>
      <c r="J3" s="4"/>
      <c r="K3" s="4"/>
      <c r="L3" s="4"/>
      <c r="M3" s="4"/>
    </row>
    <row r="4" spans="1:61" s="20" customFormat="1" ht="22.5" customHeight="1">
      <c r="A4" s="63" t="s">
        <v>5</v>
      </c>
      <c r="B4" s="21"/>
      <c r="C4" s="12"/>
      <c r="D4" s="13"/>
      <c r="E4" s="13"/>
      <c r="F4" s="22"/>
      <c r="G4" s="23"/>
      <c r="H4" s="23"/>
      <c r="I4" s="64"/>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row>
    <row r="5" spans="1:61" ht="33.75" customHeight="1">
      <c r="A5" s="187" t="s">
        <v>23</v>
      </c>
      <c r="B5" s="188"/>
      <c r="C5" s="188"/>
      <c r="D5" s="188"/>
      <c r="E5" s="188"/>
      <c r="F5" s="188"/>
      <c r="G5" s="188"/>
      <c r="H5" s="188"/>
      <c r="I5" s="189"/>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row>
    <row r="6" spans="1:61" ht="18" customHeight="1" thickBot="1">
      <c r="A6" s="65"/>
      <c r="B6" s="21"/>
      <c r="C6" s="12"/>
      <c r="D6" s="13"/>
      <c r="E6" s="13"/>
      <c r="F6" s="22"/>
      <c r="G6" s="23"/>
      <c r="H6" s="23"/>
      <c r="I6" s="64"/>
      <c r="J6" s="32"/>
      <c r="K6" s="32"/>
      <c r="L6" s="32"/>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s="14" customFormat="1" ht="65.25" customHeight="1" thickBot="1">
      <c r="A7" s="193" t="s">
        <v>44</v>
      </c>
      <c r="B7" s="194"/>
      <c r="C7" s="194"/>
      <c r="D7" s="194"/>
      <c r="E7" s="194"/>
      <c r="F7" s="194"/>
      <c r="G7" s="194"/>
      <c r="H7" s="194"/>
      <c r="I7" s="195"/>
      <c r="J7" s="32"/>
      <c r="K7" s="32"/>
      <c r="L7" s="32"/>
      <c r="M7" s="4"/>
      <c r="N7" s="49"/>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row>
    <row r="8" spans="1:61" s="14" customFormat="1" ht="15" customHeight="1">
      <c r="A8" s="94"/>
      <c r="B8" s="95"/>
      <c r="C8" s="95"/>
      <c r="D8" s="95"/>
      <c r="E8" s="95"/>
      <c r="F8" s="95"/>
      <c r="G8" s="95"/>
      <c r="H8" s="95"/>
      <c r="I8" s="96"/>
      <c r="J8" s="32"/>
      <c r="K8" s="32"/>
      <c r="L8" s="32"/>
      <c r="M8" s="4"/>
      <c r="N8" s="5"/>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row>
    <row r="9" spans="1:61" s="14" customFormat="1" ht="60" customHeight="1">
      <c r="A9" s="193" t="s">
        <v>54</v>
      </c>
      <c r="B9" s="196"/>
      <c r="C9" s="196"/>
      <c r="D9" s="196"/>
      <c r="E9" s="196"/>
      <c r="F9" s="196"/>
      <c r="G9" s="196"/>
      <c r="H9" s="196"/>
      <c r="I9" s="197"/>
      <c r="J9" s="32"/>
      <c r="K9" s="32"/>
      <c r="L9" s="32"/>
      <c r="M9" s="4"/>
      <c r="N9" s="5"/>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row>
    <row r="10" spans="1:61" s="14" customFormat="1" ht="14.25" customHeight="1">
      <c r="A10" s="94"/>
      <c r="B10" s="164"/>
      <c r="C10" s="164"/>
      <c r="D10" s="164"/>
      <c r="E10" s="164"/>
      <c r="F10" s="164"/>
      <c r="G10" s="164"/>
      <c r="H10" s="164"/>
      <c r="I10" s="165"/>
      <c r="J10" s="32"/>
      <c r="K10" s="32"/>
      <c r="L10" s="32"/>
      <c r="M10" s="4"/>
      <c r="N10" s="5"/>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row>
    <row r="11" spans="1:61" s="14" customFormat="1" ht="46.5" customHeight="1">
      <c r="A11" s="193" t="s">
        <v>66</v>
      </c>
      <c r="B11" s="198"/>
      <c r="C11" s="198"/>
      <c r="D11" s="198"/>
      <c r="E11" s="198"/>
      <c r="F11" s="198"/>
      <c r="G11" s="198"/>
      <c r="H11" s="198"/>
      <c r="I11" s="189"/>
      <c r="J11" s="32"/>
      <c r="K11" s="32"/>
      <c r="L11" s="32"/>
      <c r="M11" s="4"/>
      <c r="N11" s="5"/>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row>
    <row r="12" spans="1:61" s="14" customFormat="1" ht="10.5" customHeight="1">
      <c r="A12" s="94"/>
      <c r="B12" s="164"/>
      <c r="C12" s="164"/>
      <c r="D12" s="164"/>
      <c r="E12" s="164"/>
      <c r="F12" s="164"/>
      <c r="G12" s="164"/>
      <c r="H12" s="164"/>
      <c r="I12" s="165"/>
      <c r="J12" s="32"/>
      <c r="K12" s="32"/>
      <c r="L12" s="32"/>
      <c r="M12" s="4"/>
      <c r="N12" s="5"/>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row>
    <row r="13" spans="1:61" s="14" customFormat="1" ht="48.75" customHeight="1">
      <c r="A13" s="193" t="s">
        <v>53</v>
      </c>
      <c r="B13" s="196"/>
      <c r="C13" s="196"/>
      <c r="D13" s="196"/>
      <c r="E13" s="196"/>
      <c r="F13" s="196"/>
      <c r="G13" s="196"/>
      <c r="H13" s="196"/>
      <c r="I13" s="197"/>
      <c r="J13" s="32"/>
      <c r="K13" s="32"/>
      <c r="L13" s="32"/>
      <c r="M13" s="4"/>
      <c r="N13" s="5"/>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row>
    <row r="14" spans="1:12" ht="5.25" customHeight="1">
      <c r="A14" s="66"/>
      <c r="B14" s="25"/>
      <c r="C14" s="25"/>
      <c r="D14" s="28"/>
      <c r="E14" s="27"/>
      <c r="F14" s="25"/>
      <c r="G14" s="29"/>
      <c r="H14" s="26"/>
      <c r="I14" s="67"/>
      <c r="J14" s="32"/>
      <c r="K14" s="32"/>
      <c r="L14" s="24"/>
    </row>
    <row r="15" spans="1:9" ht="57.75" customHeight="1" thickBot="1">
      <c r="A15" s="190" t="s">
        <v>55</v>
      </c>
      <c r="B15" s="191"/>
      <c r="C15" s="191"/>
      <c r="D15" s="191"/>
      <c r="E15" s="191"/>
      <c r="F15" s="191"/>
      <c r="G15" s="191"/>
      <c r="H15" s="191"/>
      <c r="I15" s="192"/>
    </row>
  </sheetData>
  <sheetProtection/>
  <mergeCells count="6">
    <mergeCell ref="A5:I5"/>
    <mergeCell ref="A15:I15"/>
    <mergeCell ref="A7:I7"/>
    <mergeCell ref="A9:I9"/>
    <mergeCell ref="A13:I13"/>
    <mergeCell ref="A11:I11"/>
  </mergeCells>
  <printOptions/>
  <pageMargins left="0.25" right="0.26" top="1" bottom="1"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BX59"/>
  <sheetViews>
    <sheetView showGridLines="0" zoomScale="90" zoomScaleNormal="90" workbookViewId="0" topLeftCell="A34">
      <selection activeCell="C8" sqref="C8"/>
    </sheetView>
  </sheetViews>
  <sheetFormatPr defaultColWidth="9.140625" defaultRowHeight="12.75"/>
  <cols>
    <col min="1" max="1" width="13.28125" style="0" customWidth="1"/>
    <col min="2" max="2" width="11.28125" style="0" customWidth="1"/>
    <col min="3" max="3" width="12.28125" style="0" customWidth="1"/>
    <col min="4" max="4" width="13.00390625" style="0" customWidth="1"/>
    <col min="5" max="6" width="11.00390625" style="0" customWidth="1"/>
    <col min="7" max="7" width="11.8515625" style="0" customWidth="1"/>
    <col min="8" max="8" width="9.8515625" style="0" customWidth="1"/>
    <col min="9" max="9" width="8.28125" style="0" customWidth="1"/>
    <col min="10" max="10" width="11.140625" style="0" customWidth="1"/>
  </cols>
  <sheetData>
    <row r="1" spans="1:11" s="83" customFormat="1" ht="18">
      <c r="A1" s="76"/>
      <c r="B1" s="77"/>
      <c r="C1" s="77"/>
      <c r="D1" s="78" t="s">
        <v>49</v>
      </c>
      <c r="E1" s="79"/>
      <c r="F1" s="79"/>
      <c r="G1" s="77"/>
      <c r="H1" s="79"/>
      <c r="I1" s="167"/>
      <c r="J1" s="168"/>
      <c r="K1" s="5"/>
    </row>
    <row r="2" spans="1:11" s="83" customFormat="1" ht="18">
      <c r="A2" s="80"/>
      <c r="B2" s="81"/>
      <c r="C2" s="81"/>
      <c r="D2" s="82" t="s">
        <v>8</v>
      </c>
      <c r="G2" s="81"/>
      <c r="I2" s="5"/>
      <c r="J2" s="40"/>
      <c r="K2" s="5"/>
    </row>
    <row r="3" spans="1:10" s="5" customFormat="1" ht="15">
      <c r="A3" s="84"/>
      <c r="B3" s="85"/>
      <c r="C3" s="86" t="s">
        <v>64</v>
      </c>
      <c r="E3" s="86"/>
      <c r="F3" s="86"/>
      <c r="J3" s="40"/>
    </row>
    <row r="4" spans="1:10" s="4" customFormat="1" ht="15.75" thickBot="1">
      <c r="A4" s="84"/>
      <c r="B4" s="85"/>
      <c r="C4" s="86"/>
      <c r="D4" s="5"/>
      <c r="E4" s="86"/>
      <c r="F4" s="86"/>
      <c r="G4" s="5"/>
      <c r="H4" s="5"/>
      <c r="I4" s="5"/>
      <c r="J4" s="40"/>
    </row>
    <row r="5" spans="1:10" s="4" customFormat="1" ht="15.75" thickBot="1">
      <c r="A5" s="84"/>
      <c r="B5" s="150"/>
      <c r="C5" s="151"/>
      <c r="D5" s="152"/>
      <c r="E5" s="151"/>
      <c r="F5" s="151"/>
      <c r="G5" s="153"/>
      <c r="H5" s="5"/>
      <c r="I5" s="5"/>
      <c r="J5" s="40"/>
    </row>
    <row r="6" spans="1:10" s="4" customFormat="1" ht="15">
      <c r="A6" s="84"/>
      <c r="B6" s="85"/>
      <c r="C6" s="86"/>
      <c r="D6" s="5"/>
      <c r="E6" s="86"/>
      <c r="F6" s="86"/>
      <c r="G6" s="5"/>
      <c r="H6" s="5"/>
      <c r="I6" s="5"/>
      <c r="J6" s="40"/>
    </row>
    <row r="7" spans="1:76" ht="15.75">
      <c r="A7" s="44" t="s">
        <v>51</v>
      </c>
      <c r="B7" s="92"/>
      <c r="C7" s="30"/>
      <c r="D7" s="91" t="s">
        <v>21</v>
      </c>
      <c r="E7" s="31"/>
      <c r="F7" s="5"/>
      <c r="G7" s="9"/>
      <c r="H7" s="9"/>
      <c r="I7" s="36"/>
      <c r="J7" s="37"/>
      <c r="Q7" s="3">
        <v>1</v>
      </c>
      <c r="BX7" s="4"/>
    </row>
    <row r="8" spans="1:76" ht="15.75">
      <c r="A8" s="44"/>
      <c r="B8" s="92"/>
      <c r="C8" s="30"/>
      <c r="D8" s="91"/>
      <c r="E8" s="31"/>
      <c r="F8" s="5"/>
      <c r="G8" s="9"/>
      <c r="H8" s="9"/>
      <c r="I8" s="36"/>
      <c r="J8" s="37"/>
      <c r="Q8" s="19"/>
      <c r="R8" s="4"/>
      <c r="S8" s="4"/>
      <c r="T8" s="4"/>
      <c r="U8" s="4"/>
      <c r="V8" s="4"/>
      <c r="W8" s="4"/>
      <c r="X8" s="4"/>
      <c r="Y8" s="4"/>
      <c r="Z8" s="4"/>
      <c r="AA8" s="4"/>
      <c r="AB8" s="4"/>
      <c r="AC8" s="4"/>
      <c r="AD8" s="4"/>
      <c r="AE8" s="4"/>
      <c r="AF8" s="4"/>
      <c r="AG8" s="4"/>
      <c r="AH8" s="4"/>
      <c r="AI8" s="4"/>
      <c r="AJ8" s="4"/>
      <c r="AK8" s="4"/>
      <c r="AL8" s="4"/>
      <c r="AM8" s="4"/>
      <c r="AN8" s="4"/>
      <c r="AO8" s="4"/>
      <c r="AP8" s="4"/>
      <c r="AQ8" s="4"/>
      <c r="BX8" s="4"/>
    </row>
    <row r="9" spans="1:76" s="14" customFormat="1" ht="13.5" thickBot="1">
      <c r="A9" s="38" t="s">
        <v>1</v>
      </c>
      <c r="B9" s="39"/>
      <c r="C9" s="5"/>
      <c r="D9" s="9" t="s">
        <v>11</v>
      </c>
      <c r="E9" s="5"/>
      <c r="F9" s="9" t="s">
        <v>3</v>
      </c>
      <c r="G9" s="87"/>
      <c r="H9" s="15"/>
      <c r="I9" s="8"/>
      <c r="J9" s="40"/>
      <c r="K9" s="4"/>
      <c r="L9" s="4"/>
      <c r="M9" s="4"/>
      <c r="N9" s="4"/>
      <c r="O9" s="4"/>
      <c r="P9" s="4"/>
      <c r="Q9" s="19"/>
      <c r="R9" s="4"/>
      <c r="S9" s="4"/>
      <c r="T9" s="4"/>
      <c r="U9" s="4"/>
      <c r="V9" s="4"/>
      <c r="W9" s="4"/>
      <c r="X9" s="4"/>
      <c r="Y9" s="4"/>
      <c r="Z9" s="4"/>
      <c r="AA9" s="4"/>
      <c r="AB9" s="4"/>
      <c r="AC9" s="4"/>
      <c r="AD9" s="4"/>
      <c r="AE9" s="4"/>
      <c r="AF9" s="4"/>
      <c r="AG9" s="4"/>
      <c r="AH9" s="4"/>
      <c r="AI9" s="4"/>
      <c r="AJ9" s="4"/>
      <c r="AK9" s="4"/>
      <c r="AL9" s="4"/>
      <c r="AM9" s="4"/>
      <c r="AN9" s="4"/>
      <c r="AO9" s="4"/>
      <c r="AP9" s="4"/>
      <c r="AQ9" s="4"/>
      <c r="BX9" s="4"/>
    </row>
    <row r="10" spans="1:76" s="14" customFormat="1" ht="18.75" thickBot="1">
      <c r="A10" s="41"/>
      <c r="B10" s="70"/>
      <c r="C10" s="5"/>
      <c r="D10" s="70"/>
      <c r="E10" s="5"/>
      <c r="F10" s="68">
        <f>IF(B10="","",D10/B10)</f>
      </c>
      <c r="G10" s="5"/>
      <c r="H10" s="157">
        <f>IF(B10="","",IF(F10&gt;1000,"Error, Check Costs",""))</f>
      </c>
      <c r="I10" s="158"/>
      <c r="J10" s="40"/>
      <c r="K10" s="4"/>
      <c r="L10" s="4"/>
      <c r="M10" s="4"/>
      <c r="N10" s="4"/>
      <c r="O10" s="4"/>
      <c r="P10" s="4"/>
      <c r="Q10" s="19"/>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BX10" s="4"/>
    </row>
    <row r="11" spans="1:76" s="14" customFormat="1" ht="13.5" thickBot="1">
      <c r="A11" s="41"/>
      <c r="B11" s="8"/>
      <c r="C11" s="9"/>
      <c r="D11" s="8"/>
      <c r="E11" s="5"/>
      <c r="F11" s="16"/>
      <c r="G11" s="5"/>
      <c r="H11" s="42" t="s">
        <v>7</v>
      </c>
      <c r="I11" s="5"/>
      <c r="J11" s="40"/>
      <c r="K11" s="4"/>
      <c r="L11" s="4"/>
      <c r="M11" s="4"/>
      <c r="N11" s="4"/>
      <c r="O11" s="4"/>
      <c r="P11" s="4"/>
      <c r="Q11" s="19"/>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BX11" s="4"/>
    </row>
    <row r="12" spans="1:17" s="4" customFormat="1" ht="16.5" thickBot="1">
      <c r="A12" s="88" t="s">
        <v>52</v>
      </c>
      <c r="B12" s="89"/>
      <c r="C12" s="89"/>
      <c r="D12" s="5"/>
      <c r="E12" s="5"/>
      <c r="F12" s="9" t="s">
        <v>6</v>
      </c>
      <c r="G12" s="5"/>
      <c r="H12" s="5"/>
      <c r="I12" s="69" t="s">
        <v>2</v>
      </c>
      <c r="J12" s="40"/>
      <c r="Q12" s="19"/>
    </row>
    <row r="13" spans="1:17" s="4" customFormat="1" ht="16.5" thickBot="1">
      <c r="A13" s="88"/>
      <c r="B13" s="89" t="s">
        <v>43</v>
      </c>
      <c r="C13" s="89"/>
      <c r="D13" s="5"/>
      <c r="E13" s="5"/>
      <c r="F13" s="9"/>
      <c r="G13" s="5"/>
      <c r="H13" s="5"/>
      <c r="I13" s="11" t="s">
        <v>0</v>
      </c>
      <c r="J13" s="40"/>
      <c r="Q13" s="19"/>
    </row>
    <row r="14" spans="1:17" s="4" customFormat="1" ht="13.5" thickBot="1">
      <c r="A14" s="43" t="s">
        <v>4</v>
      </c>
      <c r="B14" s="6"/>
      <c r="C14" s="17"/>
      <c r="D14" s="18"/>
      <c r="E14" s="9"/>
      <c r="F14" s="16"/>
      <c r="G14" s="15"/>
      <c r="H14" s="15"/>
      <c r="I14" s="156">
        <f>IF(F10="",0,IF((200/(F10))*10&gt;20,20,(200/(F10))*10))</f>
        <v>0</v>
      </c>
      <c r="J14" s="40"/>
      <c r="Q14" s="19"/>
    </row>
    <row r="15" spans="1:12" ht="16.5" thickBot="1">
      <c r="A15" s="44" t="s">
        <v>45</v>
      </c>
      <c r="B15" s="2"/>
      <c r="C15" s="1"/>
      <c r="D15" s="1"/>
      <c r="E15" s="1"/>
      <c r="F15" s="1"/>
      <c r="G15" s="97" t="s">
        <v>24</v>
      </c>
      <c r="H15" s="97" t="s">
        <v>25</v>
      </c>
      <c r="I15" s="1"/>
      <c r="J15" s="37"/>
      <c r="K15" s="1"/>
      <c r="L15" s="1"/>
    </row>
    <row r="16" spans="1:10" ht="12.75">
      <c r="A16" s="35"/>
      <c r="B16" s="2"/>
      <c r="C16" s="1"/>
      <c r="D16" s="135" t="s">
        <v>26</v>
      </c>
      <c r="E16" s="136" t="s">
        <v>27</v>
      </c>
      <c r="F16" s="137" t="s">
        <v>26</v>
      </c>
      <c r="G16" s="137" t="s">
        <v>27</v>
      </c>
      <c r="H16" s="138"/>
      <c r="I16" s="139"/>
      <c r="J16" s="140"/>
    </row>
    <row r="17" spans="1:10" ht="12.75">
      <c r="A17" s="35"/>
      <c r="B17" s="1"/>
      <c r="C17" s="1"/>
      <c r="D17" s="141" t="s">
        <v>28</v>
      </c>
      <c r="E17" s="166" t="s">
        <v>28</v>
      </c>
      <c r="F17" s="98" t="s">
        <v>29</v>
      </c>
      <c r="G17" s="98" t="s">
        <v>29</v>
      </c>
      <c r="H17" s="99"/>
      <c r="I17" s="100"/>
      <c r="J17" s="101"/>
    </row>
    <row r="18" spans="1:10" ht="12.75">
      <c r="A18" s="102" t="s">
        <v>30</v>
      </c>
      <c r="B18" s="2"/>
      <c r="C18" s="1"/>
      <c r="D18" s="154"/>
      <c r="E18" s="155"/>
      <c r="F18" s="160">
        <f>D18*50</f>
        <v>0</v>
      </c>
      <c r="G18" s="103">
        <f>E18*50</f>
        <v>0</v>
      </c>
      <c r="H18" s="104"/>
      <c r="I18" s="105"/>
      <c r="J18" s="106"/>
    </row>
    <row r="19" spans="1:10" ht="12.75">
      <c r="A19" s="35" t="s">
        <v>31</v>
      </c>
      <c r="B19" s="107"/>
      <c r="C19" s="108">
        <v>50</v>
      </c>
      <c r="D19" s="142"/>
      <c r="E19" s="109"/>
      <c r="F19" s="161"/>
      <c r="G19" s="111"/>
      <c r="H19" s="117"/>
      <c r="I19" s="118" t="s">
        <v>34</v>
      </c>
      <c r="J19" s="119"/>
    </row>
    <row r="20" spans="1:10" ht="12.75">
      <c r="A20" s="35"/>
      <c r="B20" s="1"/>
      <c r="C20" s="1"/>
      <c r="D20" s="142"/>
      <c r="E20" s="109"/>
      <c r="F20" s="161"/>
      <c r="G20" s="110"/>
      <c r="H20" s="117"/>
      <c r="I20" s="118" t="s">
        <v>35</v>
      </c>
      <c r="J20" s="119"/>
    </row>
    <row r="21" spans="1:10" ht="12.75">
      <c r="A21" s="102" t="s">
        <v>32</v>
      </c>
      <c r="B21" s="112"/>
      <c r="C21" s="36"/>
      <c r="D21" s="154"/>
      <c r="E21" s="155"/>
      <c r="F21" s="162">
        <f>D21*60</f>
        <v>0</v>
      </c>
      <c r="G21" s="98">
        <f>E21*60</f>
        <v>0</v>
      </c>
      <c r="H21" s="113"/>
      <c r="I21" s="114"/>
      <c r="J21" s="101"/>
    </row>
    <row r="22" spans="1:10" ht="12.75">
      <c r="A22" s="115" t="s">
        <v>31</v>
      </c>
      <c r="B22" s="107"/>
      <c r="C22" s="108">
        <v>60</v>
      </c>
      <c r="D22" s="143"/>
      <c r="E22" s="116"/>
      <c r="F22" s="161"/>
      <c r="G22" s="110"/>
      <c r="H22" s="120" t="s">
        <v>36</v>
      </c>
      <c r="I22" s="121"/>
      <c r="J22" s="122"/>
    </row>
    <row r="23" spans="1:10" ht="12.75">
      <c r="A23" s="35"/>
      <c r="B23" s="1"/>
      <c r="C23" s="1"/>
      <c r="D23" s="143"/>
      <c r="E23" s="116"/>
      <c r="F23" s="161"/>
      <c r="G23" s="110"/>
      <c r="H23" s="120" t="s">
        <v>37</v>
      </c>
      <c r="I23" s="123"/>
      <c r="J23" s="122"/>
    </row>
    <row r="24" spans="1:10" ht="12.75">
      <c r="A24" s="102" t="s">
        <v>33</v>
      </c>
      <c r="B24" s="1"/>
      <c r="C24" s="36"/>
      <c r="D24" s="154"/>
      <c r="E24" s="155"/>
      <c r="F24" s="162">
        <f>D24*70</f>
        <v>0</v>
      </c>
      <c r="G24" s="98">
        <f>E24*70</f>
        <v>0</v>
      </c>
      <c r="H24" s="120" t="s">
        <v>38</v>
      </c>
      <c r="I24" s="124"/>
      <c r="J24" s="122"/>
    </row>
    <row r="25" spans="1:10" ht="13.5" thickBot="1">
      <c r="A25" s="35" t="s">
        <v>31</v>
      </c>
      <c r="B25" s="107"/>
      <c r="C25" s="108">
        <v>70</v>
      </c>
      <c r="D25" s="144"/>
      <c r="E25" s="116"/>
      <c r="F25" s="163"/>
      <c r="G25" s="110"/>
      <c r="H25" s="1"/>
      <c r="I25" s="1"/>
      <c r="J25" s="37"/>
    </row>
    <row r="26" spans="1:11" ht="13.5" thickBot="1">
      <c r="A26" s="35"/>
      <c r="B26" s="107"/>
      <c r="C26" s="125"/>
      <c r="D26" s="145"/>
      <c r="E26" s="126" t="s">
        <v>39</v>
      </c>
      <c r="F26" s="127">
        <f>SUM(F18:F25)</f>
        <v>0</v>
      </c>
      <c r="G26" s="127">
        <f>SUM(G18:G25)</f>
        <v>0</v>
      </c>
      <c r="H26" s="128"/>
      <c r="I26" s="133" t="s">
        <v>0</v>
      </c>
      <c r="J26" s="37"/>
      <c r="K26" s="5"/>
    </row>
    <row r="27" spans="1:12" ht="16.5" thickBot="1">
      <c r="A27" s="35"/>
      <c r="B27" s="2"/>
      <c r="C27" s="129"/>
      <c r="D27" s="146">
        <f>SUM(D18:D25)</f>
        <v>0</v>
      </c>
      <c r="E27" s="130">
        <f>SUM(E18:E25)</f>
        <v>0</v>
      </c>
      <c r="F27" s="131" t="s">
        <v>40</v>
      </c>
      <c r="G27" s="1"/>
      <c r="H27" s="45"/>
      <c r="I27" s="134">
        <f>IF(F26=0,0,(G26-F26)*50/F26)</f>
        <v>0</v>
      </c>
      <c r="J27" s="37"/>
      <c r="K27" s="159"/>
      <c r="L27" s="1"/>
    </row>
    <row r="28" spans="1:12" ht="13.5" thickBot="1">
      <c r="A28" s="132"/>
      <c r="B28" s="45"/>
      <c r="C28" s="1"/>
      <c r="D28" s="147" t="str">
        <f>IF(D27=B10,"correct","error")</f>
        <v>correct</v>
      </c>
      <c r="E28" s="147" t="str">
        <f>IF(E27=B10,"correct","error")</f>
        <v>correct</v>
      </c>
      <c r="F28" s="148" t="s">
        <v>41</v>
      </c>
      <c r="G28" s="47"/>
      <c r="H28" s="148"/>
      <c r="I28" s="47"/>
      <c r="J28" s="149"/>
      <c r="K28" s="1"/>
      <c r="L28" s="1"/>
    </row>
    <row r="29" spans="1:12" ht="12.75">
      <c r="A29" s="35"/>
      <c r="B29" s="1"/>
      <c r="C29" s="1"/>
      <c r="D29" s="1"/>
      <c r="E29" s="1"/>
      <c r="F29" s="1"/>
      <c r="G29" s="1"/>
      <c r="H29" s="1"/>
      <c r="I29" s="1"/>
      <c r="J29" s="37"/>
      <c r="K29" s="1"/>
      <c r="L29" s="1"/>
    </row>
    <row r="30" spans="1:10" ht="15.75">
      <c r="A30" s="44" t="s">
        <v>50</v>
      </c>
      <c r="B30" s="2"/>
      <c r="C30" s="2"/>
      <c r="D30" s="2"/>
      <c r="E30" s="2"/>
      <c r="F30" s="2"/>
      <c r="G30" s="1"/>
      <c r="H30" s="1"/>
      <c r="I30" s="1"/>
      <c r="J30" s="37"/>
    </row>
    <row r="31" spans="1:10" ht="13.5" thickBot="1">
      <c r="A31" s="35"/>
      <c r="B31" s="1"/>
      <c r="C31" s="1"/>
      <c r="D31" s="1"/>
      <c r="E31" s="1"/>
      <c r="F31" s="1"/>
      <c r="G31" s="1"/>
      <c r="H31" s="1"/>
      <c r="I31" s="1"/>
      <c r="J31" s="37"/>
    </row>
    <row r="32" spans="1:10" ht="13.5" customHeight="1" thickBot="1">
      <c r="A32" s="35"/>
      <c r="B32" s="1"/>
      <c r="C32" s="1"/>
      <c r="D32" s="1"/>
      <c r="E32" s="1"/>
      <c r="F32" s="1"/>
      <c r="G32" s="1"/>
      <c r="H32" s="1"/>
      <c r="I32" s="11" t="s">
        <v>0</v>
      </c>
      <c r="J32" s="37"/>
    </row>
    <row r="33" spans="1:17" ht="14.25" customHeight="1" thickBot="1">
      <c r="A33" s="35"/>
      <c r="B33" s="1"/>
      <c r="C33" s="1" t="s">
        <v>12</v>
      </c>
      <c r="D33" s="1"/>
      <c r="E33" s="1"/>
      <c r="F33" s="1"/>
      <c r="G33" s="1" t="s">
        <v>20</v>
      </c>
      <c r="H33" s="1"/>
      <c r="I33" s="1"/>
      <c r="J33" s="37"/>
      <c r="Q33" t="b">
        <v>0</v>
      </c>
    </row>
    <row r="34" spans="1:10" ht="14.25" customHeight="1" thickBot="1">
      <c r="A34" s="35"/>
      <c r="B34" s="1"/>
      <c r="C34" s="1"/>
      <c r="D34" s="1"/>
      <c r="E34" s="1"/>
      <c r="F34" s="1"/>
      <c r="G34" s="1" t="s">
        <v>46</v>
      </c>
      <c r="H34" s="1"/>
      <c r="I34" s="90">
        <f>IF($Q$7=1,IF(Q33=TRUE,15,0),IF(Q33=TRUE,25,0))</f>
        <v>0</v>
      </c>
      <c r="J34" s="37"/>
    </row>
    <row r="35" spans="1:17" ht="13.5" thickBot="1">
      <c r="A35" s="35"/>
      <c r="B35" s="1"/>
      <c r="C35" s="1" t="s">
        <v>13</v>
      </c>
      <c r="D35" s="1"/>
      <c r="E35" s="1"/>
      <c r="F35" s="1"/>
      <c r="G35" s="1" t="s">
        <v>19</v>
      </c>
      <c r="H35" s="1"/>
      <c r="I35" s="1"/>
      <c r="J35" s="37"/>
      <c r="Q35" t="b">
        <v>0</v>
      </c>
    </row>
    <row r="36" spans="1:10" ht="13.5" thickBot="1">
      <c r="A36" s="35"/>
      <c r="B36" s="1"/>
      <c r="C36" s="1"/>
      <c r="D36" s="1"/>
      <c r="E36" s="1"/>
      <c r="F36" s="1"/>
      <c r="G36" s="5" t="s">
        <v>47</v>
      </c>
      <c r="H36" s="1"/>
      <c r="I36" s="90">
        <f>IF($Q$7=1,IF(Q35=TRUE,10,0),IF(Q35=TRUE,15,0))</f>
        <v>0</v>
      </c>
      <c r="J36" s="37"/>
    </row>
    <row r="37" spans="1:17" ht="13.5" thickBot="1">
      <c r="A37" s="35"/>
      <c r="B37" s="1"/>
      <c r="C37" s="1" t="s">
        <v>14</v>
      </c>
      <c r="D37" s="1"/>
      <c r="E37" s="1"/>
      <c r="F37" s="1"/>
      <c r="G37" s="1" t="s">
        <v>18</v>
      </c>
      <c r="H37" s="1"/>
      <c r="I37" s="1"/>
      <c r="J37" s="37"/>
      <c r="Q37" t="b">
        <v>0</v>
      </c>
    </row>
    <row r="38" spans="1:10" ht="13.5" thickBot="1">
      <c r="A38" s="35"/>
      <c r="B38" s="1"/>
      <c r="C38" s="1"/>
      <c r="D38" s="1"/>
      <c r="E38" s="1"/>
      <c r="F38" s="1"/>
      <c r="G38" s="5" t="s">
        <v>22</v>
      </c>
      <c r="H38" s="1"/>
      <c r="I38" s="90">
        <f>IF($Q$7=1,IF(Q37=TRUE,5,0),IF(Q37=TRUE,10,0))</f>
        <v>0</v>
      </c>
      <c r="J38" s="37"/>
    </row>
    <row r="39" spans="1:17" ht="13.5" thickBot="1">
      <c r="A39" s="35"/>
      <c r="B39" s="2"/>
      <c r="C39" s="1" t="s">
        <v>15</v>
      </c>
      <c r="D39" s="1"/>
      <c r="E39" s="1"/>
      <c r="F39" s="1"/>
      <c r="G39" s="1" t="s">
        <v>18</v>
      </c>
      <c r="H39" s="8"/>
      <c r="I39" s="1"/>
      <c r="J39" s="37"/>
      <c r="Q39" t="b">
        <v>0</v>
      </c>
    </row>
    <row r="40" spans="1:17" ht="13.5" thickBot="1">
      <c r="A40" s="35"/>
      <c r="B40" s="10"/>
      <c r="C40" s="1"/>
      <c r="D40" s="1"/>
      <c r="E40" s="1"/>
      <c r="F40" s="1"/>
      <c r="G40" s="5" t="s">
        <v>22</v>
      </c>
      <c r="H40" s="1"/>
      <c r="I40" s="90">
        <f>IF($Q$7=1,IF(Q39=TRUE,5,0),IF(Q39=TRUE,10,0))</f>
        <v>0</v>
      </c>
      <c r="J40" s="37"/>
      <c r="Q40" s="3"/>
    </row>
    <row r="41" spans="1:17" ht="14.25" customHeight="1" thickBot="1">
      <c r="A41" s="35"/>
      <c r="B41" s="45"/>
      <c r="C41" s="1" t="s">
        <v>16</v>
      </c>
      <c r="D41" s="1"/>
      <c r="E41" s="1"/>
      <c r="F41" s="1"/>
      <c r="G41" s="1" t="s">
        <v>17</v>
      </c>
      <c r="H41" s="1"/>
      <c r="I41" s="33"/>
      <c r="J41" s="37"/>
      <c r="Q41" s="3" t="b">
        <v>0</v>
      </c>
    </row>
    <row r="42" spans="1:17" ht="13.5" thickBot="1">
      <c r="A42" s="35"/>
      <c r="B42" s="45"/>
      <c r="C42" s="1"/>
      <c r="D42" s="1"/>
      <c r="E42" s="1"/>
      <c r="F42" s="1"/>
      <c r="G42" s="5" t="s">
        <v>42</v>
      </c>
      <c r="H42" s="1"/>
      <c r="I42" s="90">
        <f>IF(Q7=2,0,IF($Q$7=1,IF(Q41=TRUE,15,0)))</f>
        <v>0</v>
      </c>
      <c r="J42" s="37"/>
      <c r="Q42" s="3"/>
    </row>
    <row r="43" spans="1:17" ht="15.75">
      <c r="A43" s="44" t="s">
        <v>58</v>
      </c>
      <c r="B43" s="169"/>
      <c r="C43" s="159"/>
      <c r="D43" s="159"/>
      <c r="E43" s="1"/>
      <c r="F43" s="1"/>
      <c r="G43" s="5"/>
      <c r="H43" s="1"/>
      <c r="I43" s="5"/>
      <c r="J43" s="37"/>
      <c r="Q43" s="3"/>
    </row>
    <row r="44" spans="1:17" ht="15.75">
      <c r="A44" s="44"/>
      <c r="B44" s="169"/>
      <c r="C44" s="159"/>
      <c r="D44" s="159"/>
      <c r="E44" s="1"/>
      <c r="F44" s="1"/>
      <c r="G44" s="5"/>
      <c r="H44" s="1"/>
      <c r="I44" s="5"/>
      <c r="J44" s="37"/>
      <c r="Q44" s="3"/>
    </row>
    <row r="45" spans="1:17" s="179" customFormat="1" ht="12.75">
      <c r="A45" s="180"/>
      <c r="B45" s="184"/>
      <c r="C45" s="182" t="s">
        <v>59</v>
      </c>
      <c r="D45" s="182"/>
      <c r="E45" s="182"/>
      <c r="F45" s="182"/>
      <c r="G45" s="182" t="s">
        <v>19</v>
      </c>
      <c r="H45" s="182"/>
      <c r="I45" s="186">
        <v>0</v>
      </c>
      <c r="J45" s="178"/>
      <c r="Q45" s="183"/>
    </row>
    <row r="46" spans="1:17" ht="12.75">
      <c r="A46" s="35"/>
      <c r="B46" s="174"/>
      <c r="C46" s="1" t="s">
        <v>60</v>
      </c>
      <c r="D46" s="1"/>
      <c r="E46" s="1"/>
      <c r="F46" s="1"/>
      <c r="G46" s="5" t="s">
        <v>61</v>
      </c>
      <c r="H46" s="1"/>
      <c r="I46" s="5">
        <v>0</v>
      </c>
      <c r="J46" s="37"/>
      <c r="Q46" s="3"/>
    </row>
    <row r="47" spans="1:17" s="179" customFormat="1" ht="13.5" thickBot="1">
      <c r="A47" s="180"/>
      <c r="B47" s="181"/>
      <c r="C47" s="182" t="s">
        <v>62</v>
      </c>
      <c r="D47" s="182"/>
      <c r="E47" s="182"/>
      <c r="F47" s="182"/>
      <c r="G47" s="182" t="s">
        <v>63</v>
      </c>
      <c r="H47" s="182"/>
      <c r="I47" s="185">
        <f>B47*0.25</f>
        <v>0</v>
      </c>
      <c r="J47" s="178"/>
      <c r="Q47" s="183"/>
    </row>
    <row r="48" spans="1:17" ht="12.75">
      <c r="A48" s="35"/>
      <c r="B48" s="170"/>
      <c r="C48" s="170"/>
      <c r="D48" s="170"/>
      <c r="E48" s="170"/>
      <c r="F48" s="170"/>
      <c r="G48" s="171"/>
      <c r="H48" s="170"/>
      <c r="I48" s="171"/>
      <c r="J48" s="172"/>
      <c r="Q48" s="3"/>
    </row>
    <row r="49" spans="1:17" s="4" customFormat="1" ht="13.5" thickBot="1">
      <c r="A49" s="41"/>
      <c r="B49" s="171"/>
      <c r="C49" s="171"/>
      <c r="D49" s="171"/>
      <c r="E49" s="171"/>
      <c r="F49" s="171"/>
      <c r="G49" s="171"/>
      <c r="H49" s="171"/>
      <c r="I49" s="171"/>
      <c r="J49" s="173"/>
      <c r="Q49" s="19"/>
    </row>
    <row r="50" spans="1:17" ht="13.5" thickBot="1">
      <c r="A50" s="35"/>
      <c r="B50" s="45"/>
      <c r="C50" s="1"/>
      <c r="D50" s="1" t="s">
        <v>56</v>
      </c>
      <c r="E50" s="1"/>
      <c r="F50" s="1"/>
      <c r="G50" s="5"/>
      <c r="H50" s="1"/>
      <c r="I50" s="90">
        <f>IF(Q7=1,IF(SUM(I34:I47)&gt;30,30,SUM(I34:I47)),IF(SUM(I34:I47)&gt;50,50,SUM(I34:I47)))</f>
        <v>0</v>
      </c>
      <c r="J50" s="37"/>
      <c r="Q50" s="3"/>
    </row>
    <row r="51" spans="1:17" ht="12.75">
      <c r="A51" s="35"/>
      <c r="B51" s="45"/>
      <c r="C51" s="1"/>
      <c r="D51" s="1"/>
      <c r="E51" s="1"/>
      <c r="F51" s="1"/>
      <c r="G51" s="1"/>
      <c r="H51" s="1"/>
      <c r="I51" s="5"/>
      <c r="J51" s="37"/>
      <c r="Q51" s="3"/>
    </row>
    <row r="52" spans="1:17" ht="18.75" thickBot="1">
      <c r="A52" s="35"/>
      <c r="B52" s="1"/>
      <c r="C52" s="34" t="s">
        <v>10</v>
      </c>
      <c r="D52" s="1"/>
      <c r="E52" s="1"/>
      <c r="F52" s="1"/>
      <c r="G52" s="1"/>
      <c r="H52" s="1"/>
      <c r="I52" s="5"/>
      <c r="J52" s="37"/>
      <c r="Q52" s="3"/>
    </row>
    <row r="53" spans="1:10" ht="15.75" thickBot="1">
      <c r="A53" s="35"/>
      <c r="B53" s="1"/>
      <c r="C53" s="1"/>
      <c r="D53" s="1"/>
      <c r="E53" s="1"/>
      <c r="F53" s="1"/>
      <c r="G53" s="1"/>
      <c r="H53" s="1"/>
      <c r="I53" s="93">
        <f>I50+I27+I14</f>
        <v>0</v>
      </c>
      <c r="J53" s="37"/>
    </row>
    <row r="54" spans="1:10" ht="12.75">
      <c r="A54" s="46" t="s">
        <v>9</v>
      </c>
      <c r="B54" s="1"/>
      <c r="C54" s="1"/>
      <c r="D54" s="1"/>
      <c r="E54" s="1"/>
      <c r="F54" s="1"/>
      <c r="G54" s="1"/>
      <c r="H54" s="1"/>
      <c r="I54" s="1"/>
      <c r="J54" s="37"/>
    </row>
    <row r="55" spans="1:10" s="179" customFormat="1" ht="12.75">
      <c r="A55" s="175" t="s">
        <v>57</v>
      </c>
      <c r="B55" s="176"/>
      <c r="C55" s="176"/>
      <c r="D55" s="176"/>
      <c r="E55" s="176"/>
      <c r="F55" s="176"/>
      <c r="G55" s="176"/>
      <c r="H55" s="176"/>
      <c r="I55" s="177"/>
      <c r="J55" s="178"/>
    </row>
    <row r="56" spans="1:10" ht="12.75">
      <c r="A56" s="46"/>
      <c r="B56" s="10"/>
      <c r="C56" s="10"/>
      <c r="D56" s="10"/>
      <c r="E56" s="10"/>
      <c r="F56" s="10"/>
      <c r="G56" s="10"/>
      <c r="H56" s="10"/>
      <c r="I56" s="1"/>
      <c r="J56" s="37"/>
    </row>
    <row r="57" spans="1:10" ht="13.5" thickBot="1">
      <c r="A57" s="51"/>
      <c r="B57" s="52"/>
      <c r="C57" s="52"/>
      <c r="D57" s="52"/>
      <c r="E57" s="52"/>
      <c r="F57" s="52"/>
      <c r="G57" s="52"/>
      <c r="H57" s="47"/>
      <c r="I57" s="47"/>
      <c r="J57" s="149"/>
    </row>
    <row r="58" spans="1:10" s="7" customFormat="1" ht="12.75">
      <c r="A58" s="1"/>
      <c r="B58" s="1"/>
      <c r="C58" s="1"/>
      <c r="D58" s="1"/>
      <c r="E58" s="1"/>
      <c r="F58" s="1"/>
      <c r="G58" s="1"/>
      <c r="H58" s="1"/>
      <c r="I58" s="10"/>
      <c r="J58" s="10"/>
    </row>
    <row r="59" spans="1:10" s="7" customFormat="1" ht="12.75">
      <c r="A59" s="1"/>
      <c r="B59" s="1"/>
      <c r="C59" s="1"/>
      <c r="D59" s="1"/>
      <c r="E59" s="1"/>
      <c r="F59" s="1"/>
      <c r="G59" s="1"/>
      <c r="H59" s="1"/>
      <c r="I59" s="10"/>
      <c r="J59" s="10"/>
    </row>
  </sheetData>
  <sheetProtection/>
  <printOptions horizontalCentered="1" verticalCentered="1"/>
  <pageMargins left="0.5" right="0.5" top="1" bottom="1" header="0.5" footer="0.5"/>
  <pageSetup fitToHeight="1" fitToWidth="1" horizontalDpi="600" verticalDpi="600" orientation="portrait" scale="8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dan.snyder</dc:creator>
  <cp:keywords/>
  <dc:description/>
  <cp:lastModifiedBy>l</cp:lastModifiedBy>
  <cp:lastPrinted>2004-04-06T17:57:58Z</cp:lastPrinted>
  <dcterms:created xsi:type="dcterms:W3CDTF">2002-08-06T21:28:57Z</dcterms:created>
  <dcterms:modified xsi:type="dcterms:W3CDTF">2007-10-18T23:38:26Z</dcterms:modified>
  <cp:category/>
  <cp:version/>
  <cp:contentType/>
  <cp:contentStatus/>
</cp:coreProperties>
</file>