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4208" windowHeight="9624" activeTab="0"/>
  </bookViews>
  <sheets>
    <sheet name="Detailed Matrix" sheetId="1" r:id="rId1"/>
    <sheet name="Summary Charts" sheetId="2" r:id="rId2"/>
  </sheets>
  <definedNames>
    <definedName name="_xlnm.Print_Area" localSheetId="0">'Detailed Matrix'!$A$1:$AB$38</definedName>
  </definedNames>
  <calcPr fullCalcOnLoad="1"/>
</workbook>
</file>

<file path=xl/sharedStrings.xml><?xml version="1.0" encoding="utf-8"?>
<sst xmlns="http://schemas.openxmlformats.org/spreadsheetml/2006/main" count="132" uniqueCount="56">
  <si>
    <t xml:space="preserve"> </t>
  </si>
  <si>
    <t>No</t>
  </si>
  <si>
    <t>Yes</t>
  </si>
  <si>
    <t>Level I</t>
  </si>
  <si>
    <t>Level II</t>
  </si>
  <si>
    <t>Level III</t>
  </si>
  <si>
    <t>Level IV</t>
  </si>
  <si>
    <t>Level V</t>
  </si>
  <si>
    <t>Foundations</t>
  </si>
  <si>
    <t>CPPT</t>
  </si>
  <si>
    <t>OPSEC</t>
  </si>
  <si>
    <t>SLS</t>
  </si>
  <si>
    <t>Required</t>
  </si>
  <si>
    <t>Technician Rating</t>
  </si>
  <si>
    <t>Master Rating</t>
  </si>
  <si>
    <t>Senior Rating</t>
  </si>
  <si>
    <t>CLC</t>
  </si>
  <si>
    <t>Grover Loening</t>
  </si>
  <si>
    <t>Award</t>
  </si>
  <si>
    <t>One of:</t>
  </si>
  <si>
    <t>RSC</t>
  </si>
  <si>
    <t>2 Yr Command or Staff</t>
  </si>
  <si>
    <t>Attend Two W/R/N Conferences</t>
  </si>
  <si>
    <t>Staff Member at SLS, CLC or UCC</t>
  </si>
  <si>
    <t>Paul E. Garber</t>
  </si>
  <si>
    <t>Staff Member at RSC or NSC</t>
  </si>
  <si>
    <t>Conduct Internal or External Aerospace Education Program</t>
  </si>
  <si>
    <t>Status</t>
  </si>
  <si>
    <t>Name</t>
  </si>
  <si>
    <t>Joined</t>
  </si>
  <si>
    <t>Active</t>
  </si>
  <si>
    <t>Inactive</t>
  </si>
  <si>
    <t>Transferred</t>
  </si>
  <si>
    <t>3 Yr Command or Staff</t>
  </si>
  <si>
    <t>221, 221A</t>
  </si>
  <si>
    <t># of Seniors (not included in Print Area)</t>
  </si>
  <si>
    <r>
      <t xml:space="preserve">ECI 13 </t>
    </r>
    <r>
      <rPr>
        <sz val="9"/>
        <rFont val="Arial"/>
        <family val="2"/>
      </rPr>
      <t>(CAPSOC)</t>
    </r>
    <r>
      <rPr>
        <sz val="10"/>
        <rFont val="Arial"/>
        <family val="0"/>
      </rPr>
      <t xml:space="preserve">
</t>
    </r>
  </si>
  <si>
    <r>
      <t xml:space="preserve">Yeager
</t>
    </r>
    <r>
      <rPr>
        <sz val="9"/>
        <rFont val="Arial"/>
        <family val="2"/>
      </rPr>
      <t>(COP)</t>
    </r>
  </si>
  <si>
    <r>
      <t xml:space="preserve">Earn Yeager Award </t>
    </r>
    <r>
      <rPr>
        <sz val="9"/>
        <rFont val="Arial"/>
        <family val="2"/>
      </rPr>
      <t>(COP)</t>
    </r>
  </si>
  <si>
    <t>AEPSM</t>
  </si>
  <si>
    <t>Additional Training that does not map to Levels (not to be included in printing)</t>
  </si>
  <si>
    <t>Diretor
 of SLS, CLC or UCC</t>
  </si>
  <si>
    <t>CAP Related Presen-tation to Non-Cap Group</t>
  </si>
  <si>
    <t>hidden</t>
  </si>
  <si>
    <t>L2 Cmplt</t>
  </si>
  <si>
    <t>L1
Cmplt</t>
  </si>
  <si>
    <t>L3 Cmplt</t>
  </si>
  <si>
    <t>L4 Cmplt</t>
  </si>
  <si>
    <t>L5 Cmplt</t>
  </si>
  <si>
    <t>Conduct Level 1 Orientation</t>
  </si>
  <si>
    <t>o</t>
  </si>
  <si>
    <t>1Yr
 Command or Staff</t>
  </si>
  <si>
    <t>Staff
 Member at W/R/N Conference</t>
  </si>
  <si>
    <t># Complete</t>
  </si>
  <si>
    <t># Not Complete</t>
  </si>
  <si>
    <t>% of Active Membership Complete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</si>
</sst>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  <font>
      <vertAlign val="superscript"/>
      <sz val="6"/>
      <name val="Arial"/>
      <family val="2"/>
    </font>
    <font>
      <sz val="7"/>
      <color indexed="8"/>
      <name val="Tahoma"/>
      <family val="2"/>
    </font>
    <font>
      <u val="single"/>
      <sz val="8.5"/>
      <color indexed="12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.25"/>
      <name val="Arial"/>
      <family val="0"/>
    </font>
    <font>
      <b/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medium">
        <color indexed="9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1" xfId="0" applyBorder="1" applyAlignment="1">
      <alignment horizontal="center"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0" fillId="2" borderId="11" xfId="0" applyFill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2" fillId="2" borderId="14" xfId="0" applyFont="1" applyFill="1" applyBorder="1" applyAlignment="1">
      <alignment horizontal="center" vertical="top"/>
    </xf>
    <xf numFmtId="0" fontId="2" fillId="2" borderId="15" xfId="0" applyFont="1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16" xfId="0" applyFont="1" applyFill="1" applyBorder="1" applyAlignment="1">
      <alignment horizontal="center" vertical="top"/>
    </xf>
    <xf numFmtId="0" fontId="6" fillId="3" borderId="17" xfId="0" applyFont="1" applyFill="1" applyBorder="1" applyAlignment="1">
      <alignment wrapText="1"/>
    </xf>
    <xf numFmtId="15" fontId="6" fillId="3" borderId="17" xfId="0" applyNumberFormat="1" applyFont="1" applyFill="1" applyBorder="1" applyAlignment="1">
      <alignment wrapText="1"/>
    </xf>
    <xf numFmtId="0" fontId="6" fillId="3" borderId="18" xfId="0" applyFont="1" applyFill="1" applyBorder="1" applyAlignment="1">
      <alignment wrapText="1"/>
    </xf>
    <xf numFmtId="0" fontId="6" fillId="3" borderId="19" xfId="0" applyFont="1" applyFill="1" applyBorder="1" applyAlignment="1">
      <alignment wrapText="1"/>
    </xf>
    <xf numFmtId="15" fontId="6" fillId="3" borderId="19" xfId="0" applyNumberFormat="1" applyFont="1" applyFill="1" applyBorder="1" applyAlignment="1">
      <alignment wrapText="1"/>
    </xf>
    <xf numFmtId="0" fontId="7" fillId="3" borderId="20" xfId="19" applyFill="1" applyBorder="1" applyAlignment="1">
      <alignment wrapText="1"/>
    </xf>
    <xf numFmtId="0" fontId="6" fillId="3" borderId="21" xfId="0" applyFont="1" applyFill="1" applyBorder="1" applyAlignment="1">
      <alignment wrapText="1"/>
    </xf>
    <xf numFmtId="0" fontId="7" fillId="3" borderId="22" xfId="19" applyFill="1" applyBorder="1" applyAlignment="1">
      <alignment wrapText="1"/>
    </xf>
    <xf numFmtId="0" fontId="6" fillId="3" borderId="23" xfId="0" applyFont="1" applyFill="1" applyBorder="1" applyAlignment="1">
      <alignment wrapText="1"/>
    </xf>
    <xf numFmtId="0" fontId="6" fillId="3" borderId="24" xfId="0" applyFont="1" applyFill="1" applyBorder="1" applyAlignment="1">
      <alignment wrapText="1"/>
    </xf>
    <xf numFmtId="15" fontId="6" fillId="3" borderId="24" xfId="0" applyNumberFormat="1" applyFont="1" applyFill="1" applyBorder="1" applyAlignment="1">
      <alignment wrapText="1"/>
    </xf>
    <xf numFmtId="0" fontId="7" fillId="3" borderId="25" xfId="19" applyFill="1" applyBorder="1" applyAlignment="1">
      <alignment wrapText="1"/>
    </xf>
    <xf numFmtId="0" fontId="0" fillId="0" borderId="26" xfId="0" applyBorder="1" applyAlignment="1">
      <alignment horizontal="center" vertical="top"/>
    </xf>
    <xf numFmtId="0" fontId="8" fillId="3" borderId="27" xfId="0" applyFont="1" applyFill="1" applyBorder="1" applyAlignment="1">
      <alignment vertical="top"/>
    </xf>
    <xf numFmtId="0" fontId="8" fillId="3" borderId="2" xfId="0" applyFont="1" applyFill="1" applyBorder="1" applyAlignment="1">
      <alignment vertical="top"/>
    </xf>
    <xf numFmtId="165" fontId="8" fillId="3" borderId="28" xfId="0" applyNumberFormat="1" applyFont="1" applyFill="1" applyBorder="1" applyAlignment="1">
      <alignment wrapText="1"/>
    </xf>
    <xf numFmtId="165" fontId="8" fillId="3" borderId="1" xfId="0" applyNumberFormat="1" applyFont="1" applyFill="1" applyBorder="1" applyAlignment="1">
      <alignment wrapText="1"/>
    </xf>
    <xf numFmtId="0" fontId="8" fillId="4" borderId="2" xfId="0" applyFont="1" applyFill="1" applyBorder="1" applyAlignment="1">
      <alignment vertical="top"/>
    </xf>
    <xf numFmtId="165" fontId="8" fillId="4" borderId="1" xfId="0" applyNumberFormat="1" applyFont="1" applyFill="1" applyBorder="1" applyAlignment="1">
      <alignment wrapText="1"/>
    </xf>
    <xf numFmtId="0" fontId="0" fillId="4" borderId="3" xfId="0" applyFill="1" applyBorder="1" applyAlignment="1">
      <alignment horizontal="center" vertical="top"/>
    </xf>
    <xf numFmtId="0" fontId="0" fillId="4" borderId="2" xfId="0" applyFill="1" applyBorder="1" applyAlignment="1">
      <alignment horizontal="center" vertical="top"/>
    </xf>
    <xf numFmtId="0" fontId="0" fillId="4" borderId="1" xfId="0" applyFill="1" applyBorder="1" applyAlignment="1">
      <alignment horizontal="center" vertical="top"/>
    </xf>
    <xf numFmtId="0" fontId="0" fillId="4" borderId="4" xfId="0" applyFill="1" applyBorder="1" applyAlignment="1">
      <alignment horizontal="center" vertical="top"/>
    </xf>
    <xf numFmtId="0" fontId="0" fillId="4" borderId="12" xfId="0" applyFill="1" applyBorder="1" applyAlignment="1">
      <alignment horizontal="center" vertical="top"/>
    </xf>
    <xf numFmtId="0" fontId="0" fillId="4" borderId="13" xfId="0" applyFill="1" applyBorder="1" applyAlignment="1">
      <alignment horizontal="center" vertical="top"/>
    </xf>
    <xf numFmtId="0" fontId="0" fillId="4" borderId="6" xfId="0" applyFill="1" applyBorder="1" applyAlignment="1">
      <alignment horizontal="center" vertical="top"/>
    </xf>
    <xf numFmtId="0" fontId="8" fillId="4" borderId="29" xfId="0" applyFont="1" applyFill="1" applyBorder="1" applyAlignment="1">
      <alignment vertical="top"/>
    </xf>
    <xf numFmtId="165" fontId="8" fillId="4" borderId="30" xfId="0" applyNumberFormat="1" applyFont="1" applyFill="1" applyBorder="1" applyAlignment="1">
      <alignment wrapText="1"/>
    </xf>
    <xf numFmtId="0" fontId="0" fillId="4" borderId="31" xfId="0" applyFill="1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8" fillId="0" borderId="2" xfId="0" applyFont="1" applyFill="1" applyBorder="1" applyAlignment="1">
      <alignment vertical="top"/>
    </xf>
    <xf numFmtId="165" fontId="8" fillId="0" borderId="1" xfId="0" applyNumberFormat="1" applyFont="1" applyFill="1" applyBorder="1" applyAlignment="1">
      <alignment wrapText="1"/>
    </xf>
    <xf numFmtId="0" fontId="0" fillId="0" borderId="3" xfId="0" applyFill="1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6" xfId="0" applyFill="1" applyBorder="1" applyAlignment="1">
      <alignment horizontal="center" vertical="top"/>
    </xf>
    <xf numFmtId="0" fontId="9" fillId="0" borderId="38" xfId="0" applyFont="1" applyFill="1" applyBorder="1" applyAlignment="1">
      <alignment horizontal="right" vertical="top"/>
    </xf>
    <xf numFmtId="0" fontId="9" fillId="0" borderId="5" xfId="0" applyFont="1" applyFill="1" applyBorder="1" applyAlignment="1">
      <alignment horizontal="right" vertical="top"/>
    </xf>
    <xf numFmtId="0" fontId="0" fillId="4" borderId="29" xfId="0" applyNumberFormat="1" applyFill="1" applyBorder="1" applyAlignment="1">
      <alignment horizontal="center" vertical="top" wrapText="1"/>
    </xf>
    <xf numFmtId="0" fontId="0" fillId="4" borderId="30" xfId="0" applyNumberFormat="1" applyFill="1" applyBorder="1" applyAlignment="1">
      <alignment horizontal="center" vertical="top" wrapText="1"/>
    </xf>
    <xf numFmtId="0" fontId="0" fillId="4" borderId="31" xfId="0" applyNumberFormat="1" applyFill="1" applyBorder="1" applyAlignment="1">
      <alignment horizontal="center" vertical="top" wrapText="1"/>
    </xf>
    <xf numFmtId="0" fontId="0" fillId="4" borderId="39" xfId="0" applyNumberFormat="1" applyFill="1" applyBorder="1" applyAlignment="1">
      <alignment horizontal="center" vertical="top" wrapText="1"/>
    </xf>
    <xf numFmtId="0" fontId="0" fillId="4" borderId="40" xfId="0" applyNumberFormat="1" applyFill="1" applyBorder="1" applyAlignment="1">
      <alignment horizontal="center" vertical="top" wrapText="1"/>
    </xf>
    <xf numFmtId="0" fontId="0" fillId="4" borderId="41" xfId="0" applyNumberFormat="1" applyFill="1" applyBorder="1" applyAlignment="1">
      <alignment horizontal="center" vertical="top" wrapText="1"/>
    </xf>
    <xf numFmtId="0" fontId="0" fillId="4" borderId="42" xfId="0" applyNumberFormat="1" applyFill="1" applyBorder="1" applyAlignment="1">
      <alignment horizontal="center" vertical="top" wrapText="1"/>
    </xf>
    <xf numFmtId="0" fontId="0" fillId="0" borderId="38" xfId="0" applyBorder="1" applyAlignment="1">
      <alignment horizontal="center" vertical="top"/>
    </xf>
    <xf numFmtId="0" fontId="9" fillId="5" borderId="38" xfId="0" applyFont="1" applyFill="1" applyBorder="1" applyAlignment="1">
      <alignment horizontal="right" vertical="top"/>
    </xf>
    <xf numFmtId="0" fontId="9" fillId="5" borderId="5" xfId="0" applyFont="1" applyFill="1" applyBorder="1" applyAlignment="1">
      <alignment horizontal="right" vertical="top"/>
    </xf>
    <xf numFmtId="0" fontId="9" fillId="5" borderId="13" xfId="0" applyFont="1" applyFill="1" applyBorder="1" applyAlignment="1">
      <alignment horizontal="right" vertical="top"/>
    </xf>
    <xf numFmtId="0" fontId="2" fillId="5" borderId="2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/>
    </xf>
    <xf numFmtId="0" fontId="2" fillId="5" borderId="3" xfId="0" applyFont="1" applyFill="1" applyBorder="1" applyAlignment="1">
      <alignment horizontal="center" vertical="top"/>
    </xf>
    <xf numFmtId="0" fontId="2" fillId="5" borderId="4" xfId="0" applyFont="1" applyFill="1" applyBorder="1" applyAlignment="1">
      <alignment horizontal="center" vertical="top"/>
    </xf>
    <xf numFmtId="0" fontId="2" fillId="5" borderId="12" xfId="0" applyFont="1" applyFill="1" applyBorder="1" applyAlignment="1">
      <alignment horizontal="center" vertical="top"/>
    </xf>
    <xf numFmtId="0" fontId="2" fillId="5" borderId="13" xfId="0" applyFont="1" applyFill="1" applyBorder="1" applyAlignment="1">
      <alignment horizontal="center" vertical="top"/>
    </xf>
    <xf numFmtId="0" fontId="2" fillId="5" borderId="6" xfId="0" applyFont="1" applyFill="1" applyBorder="1" applyAlignment="1">
      <alignment horizontal="center" vertical="top"/>
    </xf>
    <xf numFmtId="9" fontId="2" fillId="5" borderId="2" xfId="0" applyNumberFormat="1" applyFont="1" applyFill="1" applyBorder="1" applyAlignment="1">
      <alignment horizontal="center" vertical="top"/>
    </xf>
    <xf numFmtId="9" fontId="2" fillId="5" borderId="1" xfId="0" applyNumberFormat="1" applyFont="1" applyFill="1" applyBorder="1" applyAlignment="1">
      <alignment horizontal="center" vertical="top"/>
    </xf>
    <xf numFmtId="9" fontId="2" fillId="5" borderId="3" xfId="0" applyNumberFormat="1" applyFont="1" applyFill="1" applyBorder="1" applyAlignment="1">
      <alignment horizontal="center" vertical="top"/>
    </xf>
    <xf numFmtId="9" fontId="2" fillId="5" borderId="4" xfId="0" applyNumberFormat="1" applyFont="1" applyFill="1" applyBorder="1" applyAlignment="1">
      <alignment horizontal="center" vertical="top"/>
    </xf>
    <xf numFmtId="9" fontId="2" fillId="5" borderId="12" xfId="0" applyNumberFormat="1" applyFont="1" applyFill="1" applyBorder="1" applyAlignment="1">
      <alignment horizontal="center" vertical="top"/>
    </xf>
    <xf numFmtId="9" fontId="2" fillId="5" borderId="13" xfId="0" applyNumberFormat="1" applyFont="1" applyFill="1" applyBorder="1" applyAlignment="1">
      <alignment horizontal="center" vertical="top"/>
    </xf>
    <xf numFmtId="9" fontId="2" fillId="5" borderId="6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vertical="top"/>
    </xf>
    <xf numFmtId="0" fontId="8" fillId="3" borderId="38" xfId="0" applyFont="1" applyFill="1" applyBorder="1" applyAlignment="1">
      <alignment horizontal="right" vertical="top"/>
    </xf>
    <xf numFmtId="165" fontId="8" fillId="3" borderId="5" xfId="0" applyNumberFormat="1" applyFont="1" applyFill="1" applyBorder="1" applyAlignment="1">
      <alignment wrapText="1"/>
    </xf>
    <xf numFmtId="0" fontId="0" fillId="0" borderId="5" xfId="0" applyFill="1" applyBorder="1" applyAlignment="1">
      <alignment horizontal="center" vertical="top"/>
    </xf>
    <xf numFmtId="0" fontId="0" fillId="0" borderId="43" xfId="0" applyBorder="1" applyAlignment="1">
      <alignment horizontal="center" vertical="top"/>
    </xf>
    <xf numFmtId="0" fontId="2" fillId="5" borderId="5" xfId="0" applyFont="1" applyFill="1" applyBorder="1" applyAlignment="1">
      <alignment horizontal="center" vertical="top"/>
    </xf>
    <xf numFmtId="9" fontId="2" fillId="5" borderId="5" xfId="0" applyNumberFormat="1" applyFont="1" applyFill="1" applyBorder="1" applyAlignment="1">
      <alignment horizontal="center" vertical="top"/>
    </xf>
    <xf numFmtId="0" fontId="0" fillId="4" borderId="5" xfId="0" applyFill="1" applyBorder="1" applyAlignment="1">
      <alignment horizontal="center" vertical="top"/>
    </xf>
    <xf numFmtId="0" fontId="0" fillId="4" borderId="44" xfId="0" applyNumberFormat="1" applyFill="1" applyBorder="1" applyAlignment="1">
      <alignment horizontal="center" vertical="top" wrapText="1"/>
    </xf>
    <xf numFmtId="0" fontId="2" fillId="5" borderId="38" xfId="0" applyFont="1" applyFill="1" applyBorder="1" applyAlignment="1">
      <alignment horizontal="center" vertical="top"/>
    </xf>
    <xf numFmtId="9" fontId="2" fillId="5" borderId="38" xfId="0" applyNumberFormat="1" applyFont="1" applyFill="1" applyBorder="1" applyAlignment="1">
      <alignment horizontal="center" vertical="top"/>
    </xf>
    <xf numFmtId="0" fontId="0" fillId="0" borderId="38" xfId="0" applyFill="1" applyBorder="1" applyAlignment="1">
      <alignment horizontal="center" vertical="top"/>
    </xf>
    <xf numFmtId="0" fontId="0" fillId="4" borderId="38" xfId="0" applyFill="1" applyBorder="1" applyAlignment="1">
      <alignment horizontal="center" vertical="top"/>
    </xf>
    <xf numFmtId="0" fontId="0" fillId="4" borderId="45" xfId="0" applyNumberForma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16" fontId="0" fillId="2" borderId="2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2" borderId="46" xfId="0" applyFont="1" applyFill="1" applyBorder="1" applyAlignment="1">
      <alignment vertical="center"/>
    </xf>
    <xf numFmtId="0" fontId="2" fillId="2" borderId="47" xfId="0" applyFont="1" applyFill="1" applyBorder="1" applyAlignment="1">
      <alignment vertical="center"/>
    </xf>
    <xf numFmtId="0" fontId="2" fillId="2" borderId="4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" fontId="0" fillId="2" borderId="30" xfId="0" applyNumberFormat="1" applyFont="1" applyFill="1" applyBorder="1" applyAlignment="1">
      <alignment horizontal="center" vertical="center" wrapText="1"/>
    </xf>
    <xf numFmtId="16" fontId="0" fillId="2" borderId="31" xfId="0" applyNumberFormat="1" applyFont="1" applyFill="1" applyBorder="1" applyAlignment="1">
      <alignment horizontal="center" vertical="center" wrapText="1"/>
    </xf>
    <xf numFmtId="16" fontId="0" fillId="2" borderId="44" xfId="0" applyNumberFormat="1" applyFont="1" applyFill="1" applyBorder="1" applyAlignment="1">
      <alignment horizontal="center" vertical="center" wrapText="1"/>
    </xf>
    <xf numFmtId="16" fontId="0" fillId="2" borderId="41" xfId="0" applyNumberFormat="1" applyFont="1" applyFill="1" applyBorder="1" applyAlignment="1">
      <alignment horizontal="center" vertical="center" wrapText="1"/>
    </xf>
    <xf numFmtId="16" fontId="0" fillId="2" borderId="39" xfId="0" applyNumberFormat="1" applyFont="1" applyFill="1" applyBorder="1" applyAlignment="1">
      <alignment horizontal="center" vertical="center" wrapText="1"/>
    </xf>
    <xf numFmtId="16" fontId="0" fillId="2" borderId="4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16" fontId="0" fillId="0" borderId="0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top"/>
    </xf>
    <xf numFmtId="0" fontId="0" fillId="0" borderId="0" xfId="0" applyNumberForma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2" fillId="2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38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 vertical="top"/>
    </xf>
    <xf numFmtId="0" fontId="2" fillId="2" borderId="49" xfId="0" applyFont="1" applyFill="1" applyBorder="1" applyAlignment="1">
      <alignment horizontal="center" vertical="top"/>
    </xf>
    <xf numFmtId="0" fontId="2" fillId="2" borderId="50" xfId="0" applyFont="1" applyFill="1" applyBorder="1" applyAlignment="1">
      <alignment horizontal="center" vertical="top"/>
    </xf>
    <xf numFmtId="0" fontId="2" fillId="2" borderId="51" xfId="0" applyFont="1" applyFill="1" applyBorder="1" applyAlignment="1">
      <alignment horizontal="center" vertical="top"/>
    </xf>
    <xf numFmtId="0" fontId="9" fillId="5" borderId="38" xfId="0" applyFont="1" applyFill="1" applyBorder="1" applyAlignment="1">
      <alignment horizontal="right" vertical="top"/>
    </xf>
    <xf numFmtId="0" fontId="9" fillId="5" borderId="5" xfId="0" applyFont="1" applyFill="1" applyBorder="1" applyAlignment="1">
      <alignment horizontal="right" vertical="top"/>
    </xf>
    <xf numFmtId="0" fontId="9" fillId="5" borderId="13" xfId="0" applyFont="1" applyFill="1" applyBorder="1" applyAlignment="1">
      <alignment horizontal="right" vertical="top"/>
    </xf>
    <xf numFmtId="0" fontId="2" fillId="2" borderId="52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/>
    </xf>
    <xf numFmtId="0" fontId="2" fillId="2" borderId="27" xfId="0" applyFont="1" applyFill="1" applyBorder="1" applyAlignment="1">
      <alignment horizontal="center" vertical="top"/>
    </xf>
    <xf numFmtId="0" fontId="0" fillId="2" borderId="28" xfId="0" applyFill="1" applyBorder="1" applyAlignment="1">
      <alignment horizontal="center" vertical="top"/>
    </xf>
    <xf numFmtId="0" fontId="0" fillId="2" borderId="26" xfId="0" applyFill="1" applyBorder="1" applyAlignment="1">
      <alignment horizontal="center" vertical="top"/>
    </xf>
    <xf numFmtId="0" fontId="0" fillId="2" borderId="53" xfId="0" applyFill="1" applyBorder="1" applyAlignment="1">
      <alignment horizontal="center"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Level 1 Completed
(Active Members)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'Detailed Matrix'!$AN$23:$AN$24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'Detailed Matrix'!$AO$22:$AO$23</c:f>
              <c:numCache>
                <c:ptCount val="2"/>
                <c:pt idx="0">
                  <c:v>15</c:v>
                </c:pt>
                <c:pt idx="1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Level 2 Completed
(Active Members)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'Detailed Matrix'!$AN$23:$AN$24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'Detailed Matrix'!$AP$22:$AP$23</c:f>
              <c:numCache>
                <c:ptCount val="2"/>
                <c:pt idx="0">
                  <c:v>3</c:v>
                </c:pt>
                <c:pt idx="1">
                  <c:v>14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Level 3 Completed
(Active Members)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'Detailed Matrix'!$AN$23:$AN$24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'Detailed Matrix'!$AQ$22:$AQ$23</c:f>
              <c:numCache>
                <c:ptCount val="2"/>
                <c:pt idx="0">
                  <c:v>2</c:v>
                </c:pt>
                <c:pt idx="1">
                  <c:v>15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Level 4 Completed
(Active Members)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'Detailed Matrix'!$AN$23:$AN$24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'Detailed Matrix'!$AR$22:$AR$23</c:f>
              <c:numCache>
                <c:ptCount val="2"/>
                <c:pt idx="0">
                  <c:v>0</c:v>
                </c:pt>
                <c:pt idx="1">
                  <c:v>17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Level 5 Completed (Active Members)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'Detailed Matrix'!$AN$23:$AN$24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'Detailed Matrix'!$AS$22:$AS$23</c:f>
              <c:numCache>
                <c:ptCount val="2"/>
                <c:pt idx="0">
                  <c:v>0</c:v>
                </c:pt>
                <c:pt idx="1">
                  <c:v>17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9525</xdr:rowOff>
    </xdr:from>
    <xdr:to>
      <xdr:col>8</xdr:col>
      <xdr:colOff>0</xdr:colOff>
      <xdr:row>20</xdr:row>
      <xdr:rowOff>85725</xdr:rowOff>
    </xdr:to>
    <xdr:graphicFrame>
      <xdr:nvGraphicFramePr>
        <xdr:cNvPr id="1" name="Chart 3"/>
        <xdr:cNvGraphicFramePr/>
      </xdr:nvGraphicFramePr>
      <xdr:xfrm>
        <a:off x="333375" y="495300"/>
        <a:ext cx="42481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161925</xdr:colOff>
      <xdr:row>3</xdr:row>
      <xdr:rowOff>0</xdr:rowOff>
    </xdr:from>
    <xdr:to>
      <xdr:col>15</xdr:col>
      <xdr:colOff>171450</xdr:colOff>
      <xdr:row>20</xdr:row>
      <xdr:rowOff>76200</xdr:rowOff>
    </xdr:to>
    <xdr:graphicFrame>
      <xdr:nvGraphicFramePr>
        <xdr:cNvPr id="2" name="Chart 4"/>
        <xdr:cNvGraphicFramePr/>
      </xdr:nvGraphicFramePr>
      <xdr:xfrm>
        <a:off x="4743450" y="485775"/>
        <a:ext cx="4276725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314325</xdr:colOff>
      <xdr:row>3</xdr:row>
      <xdr:rowOff>19050</xdr:rowOff>
    </xdr:from>
    <xdr:to>
      <xdr:col>22</xdr:col>
      <xdr:colOff>314325</xdr:colOff>
      <xdr:row>20</xdr:row>
      <xdr:rowOff>85725</xdr:rowOff>
    </xdr:to>
    <xdr:graphicFrame>
      <xdr:nvGraphicFramePr>
        <xdr:cNvPr id="3" name="Chart 5"/>
        <xdr:cNvGraphicFramePr/>
      </xdr:nvGraphicFramePr>
      <xdr:xfrm>
        <a:off x="9163050" y="504825"/>
        <a:ext cx="426720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21</xdr:row>
      <xdr:rowOff>95250</xdr:rowOff>
    </xdr:from>
    <xdr:to>
      <xdr:col>10</xdr:col>
      <xdr:colOff>600075</xdr:colOff>
      <xdr:row>39</xdr:row>
      <xdr:rowOff>66675</xdr:rowOff>
    </xdr:to>
    <xdr:graphicFrame>
      <xdr:nvGraphicFramePr>
        <xdr:cNvPr id="4" name="Chart 6"/>
        <xdr:cNvGraphicFramePr/>
      </xdr:nvGraphicFramePr>
      <xdr:xfrm>
        <a:off x="2162175" y="3495675"/>
        <a:ext cx="4238625" cy="2886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295275</xdr:colOff>
      <xdr:row>21</xdr:row>
      <xdr:rowOff>114300</xdr:rowOff>
    </xdr:from>
    <xdr:to>
      <xdr:col>19</xdr:col>
      <xdr:colOff>295275</xdr:colOff>
      <xdr:row>39</xdr:row>
      <xdr:rowOff>38100</xdr:rowOff>
    </xdr:to>
    <xdr:graphicFrame>
      <xdr:nvGraphicFramePr>
        <xdr:cNvPr id="5" name="Chart 7"/>
        <xdr:cNvGraphicFramePr/>
      </xdr:nvGraphicFramePr>
      <xdr:xfrm>
        <a:off x="7315200" y="3514725"/>
        <a:ext cx="4267200" cy="2838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89"/>
  <sheetViews>
    <sheetView showGridLines="0" tabSelected="1" zoomScale="85" zoomScaleNormal="85" workbookViewId="0" topLeftCell="A1">
      <selection activeCell="A2" sqref="A2"/>
    </sheetView>
  </sheetViews>
  <sheetFormatPr defaultColWidth="9.140625" defaultRowHeight="12.75"/>
  <cols>
    <col min="1" max="1" width="20.7109375" style="1" bestFit="1" customWidth="1"/>
    <col min="2" max="2" width="7.28125" style="1" bestFit="1" customWidth="1"/>
    <col min="3" max="3" width="10.7109375" style="7" bestFit="1" customWidth="1"/>
    <col min="4" max="4" width="11.28125" style="1" bestFit="1" customWidth="1"/>
    <col min="5" max="5" width="5.7109375" style="1" bestFit="1" customWidth="1"/>
    <col min="6" max="6" width="7.28125" style="1" bestFit="1" customWidth="1"/>
    <col min="7" max="7" width="9.8515625" style="1" bestFit="1" customWidth="1"/>
    <col min="8" max="8" width="8.57421875" style="1" bestFit="1" customWidth="1"/>
    <col min="9" max="9" width="4.7109375" style="1" bestFit="1" customWidth="1"/>
    <col min="10" max="10" width="7.140625" style="1" bestFit="1" customWidth="1"/>
    <col min="11" max="11" width="6.57421875" style="1" bestFit="1" customWidth="1"/>
    <col min="12" max="12" width="9.7109375" style="1" customWidth="1"/>
    <col min="13" max="13" width="11.421875" style="1" bestFit="1" customWidth="1"/>
    <col min="14" max="14" width="4.7109375" style="1" bestFit="1" customWidth="1"/>
    <col min="15" max="15" width="7.7109375" style="1" bestFit="1" customWidth="1"/>
    <col min="16" max="16" width="6.7109375" style="1" bestFit="1" customWidth="1"/>
    <col min="17" max="17" width="4.7109375" style="1" customWidth="1"/>
    <col min="18" max="18" width="8.7109375" style="1" customWidth="1"/>
    <col min="19" max="19" width="10.00390625" style="1" customWidth="1"/>
    <col min="20" max="20" width="6.8515625" style="1" bestFit="1" customWidth="1"/>
    <col min="21" max="21" width="10.28125" style="1" customWidth="1"/>
    <col min="22" max="22" width="7.28125" style="1" customWidth="1"/>
    <col min="23" max="23" width="9.28125" style="1" bestFit="1" customWidth="1"/>
    <col min="24" max="24" width="6.8515625" style="1" bestFit="1" customWidth="1"/>
    <col min="25" max="25" width="10.140625" style="1" bestFit="1" customWidth="1"/>
    <col min="26" max="26" width="7.7109375" style="1" bestFit="1" customWidth="1"/>
    <col min="27" max="27" width="7.28125" style="1" customWidth="1"/>
    <col min="28" max="28" width="12.140625" style="1" customWidth="1"/>
    <col min="29" max="36" width="9.28125" style="131" customWidth="1"/>
    <col min="38" max="40" width="8.8515625" style="1" customWidth="1"/>
    <col min="41" max="41" width="7.57421875" style="1" customWidth="1"/>
    <col min="42" max="42" width="6.8515625" style="1" customWidth="1"/>
    <col min="43" max="43" width="6.7109375" style="1" customWidth="1"/>
    <col min="44" max="44" width="6.8515625" style="1" customWidth="1"/>
    <col min="45" max="45" width="6.7109375" style="1" customWidth="1"/>
    <col min="46" max="16384" width="8.8515625" style="1" customWidth="1"/>
  </cols>
  <sheetData>
    <row r="1" spans="4:45" ht="12.75">
      <c r="D1" s="148" t="s">
        <v>3</v>
      </c>
      <c r="E1" s="149"/>
      <c r="F1" s="150"/>
      <c r="G1" s="148" t="s">
        <v>4</v>
      </c>
      <c r="H1" s="149"/>
      <c r="I1" s="151"/>
      <c r="J1" s="150"/>
      <c r="K1" s="148" t="s">
        <v>5</v>
      </c>
      <c r="L1" s="149"/>
      <c r="M1" s="151"/>
      <c r="N1" s="151"/>
      <c r="O1" s="150"/>
      <c r="P1" s="144" t="s">
        <v>6</v>
      </c>
      <c r="Q1" s="145"/>
      <c r="R1" s="145"/>
      <c r="S1" s="145"/>
      <c r="T1" s="145"/>
      <c r="U1" s="145"/>
      <c r="V1" s="145"/>
      <c r="W1" s="145"/>
      <c r="X1" s="145"/>
      <c r="Y1" s="138" t="s">
        <v>7</v>
      </c>
      <c r="Z1" s="139"/>
      <c r="AA1" s="139"/>
      <c r="AB1" s="140"/>
      <c r="AC1" s="127"/>
      <c r="AD1" s="127"/>
      <c r="AE1" s="127"/>
      <c r="AF1" s="127"/>
      <c r="AG1" s="127"/>
      <c r="AH1" s="127"/>
      <c r="AI1" s="127"/>
      <c r="AJ1" s="127"/>
      <c r="AO1" s="18"/>
      <c r="AP1" s="18"/>
      <c r="AQ1" s="18"/>
      <c r="AR1" s="18"/>
      <c r="AS1" s="18"/>
    </row>
    <row r="2" spans="4:45" ht="12.75">
      <c r="D2" s="136" t="s">
        <v>12</v>
      </c>
      <c r="E2" s="135"/>
      <c r="F2" s="137"/>
      <c r="G2" s="136" t="s">
        <v>12</v>
      </c>
      <c r="H2" s="135"/>
      <c r="I2" s="137"/>
      <c r="J2" s="11" t="s">
        <v>18</v>
      </c>
      <c r="K2" s="136" t="s">
        <v>12</v>
      </c>
      <c r="L2" s="135"/>
      <c r="M2" s="135"/>
      <c r="N2" s="135"/>
      <c r="O2" s="23" t="s">
        <v>18</v>
      </c>
      <c r="P2" s="136" t="s">
        <v>12</v>
      </c>
      <c r="Q2" s="135"/>
      <c r="R2" s="135"/>
      <c r="S2" s="135"/>
      <c r="T2" s="135"/>
      <c r="U2" s="135"/>
      <c r="V2" s="135"/>
      <c r="W2" s="137"/>
      <c r="X2" s="23" t="s">
        <v>18</v>
      </c>
      <c r="Y2" s="136" t="s">
        <v>12</v>
      </c>
      <c r="Z2" s="135"/>
      <c r="AA2" s="135"/>
      <c r="AB2" s="137"/>
      <c r="AC2" s="127"/>
      <c r="AD2" s="127"/>
      <c r="AE2" s="127"/>
      <c r="AF2" s="127"/>
      <c r="AG2" s="127"/>
      <c r="AH2" s="127"/>
      <c r="AI2" s="127"/>
      <c r="AJ2" s="127"/>
      <c r="AK2" s="132"/>
      <c r="AL2" s="146" t="s">
        <v>40</v>
      </c>
      <c r="AO2" s="9"/>
      <c r="AP2" s="15"/>
      <c r="AQ2" s="15"/>
      <c r="AR2" s="15"/>
      <c r="AS2" s="15"/>
    </row>
    <row r="3" spans="4:45" ht="13.5" thickBot="1">
      <c r="D3" s="12"/>
      <c r="E3" s="13"/>
      <c r="F3" s="14"/>
      <c r="G3" s="12"/>
      <c r="H3" s="13"/>
      <c r="I3" s="14"/>
      <c r="J3" s="11"/>
      <c r="K3" s="12"/>
      <c r="L3" s="13"/>
      <c r="M3" s="13"/>
      <c r="N3" s="13"/>
      <c r="O3" s="24"/>
      <c r="P3" s="20"/>
      <c r="Q3" s="10"/>
      <c r="R3" s="134" t="s">
        <v>19</v>
      </c>
      <c r="S3" s="135"/>
      <c r="T3" s="147"/>
      <c r="U3" s="134" t="s">
        <v>19</v>
      </c>
      <c r="V3" s="135"/>
      <c r="W3" s="17"/>
      <c r="X3" s="27"/>
      <c r="Y3" s="25"/>
      <c r="Z3" s="134" t="s">
        <v>19</v>
      </c>
      <c r="AA3" s="135"/>
      <c r="AB3" s="26"/>
      <c r="AC3" s="127"/>
      <c r="AD3" s="127"/>
      <c r="AE3" s="127"/>
      <c r="AF3" s="127"/>
      <c r="AG3" s="127"/>
      <c r="AH3" s="127"/>
      <c r="AI3" s="127"/>
      <c r="AJ3" s="127"/>
      <c r="AK3" s="132"/>
      <c r="AL3" s="146"/>
      <c r="AO3" s="13" t="s">
        <v>43</v>
      </c>
      <c r="AP3" s="13" t="s">
        <v>43</v>
      </c>
      <c r="AQ3" s="13" t="s">
        <v>43</v>
      </c>
      <c r="AR3" s="13" t="s">
        <v>43</v>
      </c>
      <c r="AS3" s="13" t="s">
        <v>43</v>
      </c>
    </row>
    <row r="4" spans="1:45" s="120" customFormat="1" ht="79.5" thickBot="1">
      <c r="A4" s="117" t="s">
        <v>28</v>
      </c>
      <c r="B4" s="118" t="s">
        <v>29</v>
      </c>
      <c r="C4" s="119" t="s">
        <v>27</v>
      </c>
      <c r="D4" s="115" t="s">
        <v>8</v>
      </c>
      <c r="E4" s="121" t="s">
        <v>9</v>
      </c>
      <c r="F4" s="122" t="s">
        <v>10</v>
      </c>
      <c r="G4" s="115" t="s">
        <v>13</v>
      </c>
      <c r="H4" s="121" t="s">
        <v>36</v>
      </c>
      <c r="I4" s="122" t="s">
        <v>11</v>
      </c>
      <c r="J4" s="122" t="s">
        <v>37</v>
      </c>
      <c r="K4" s="115" t="s">
        <v>15</v>
      </c>
      <c r="L4" s="121" t="s">
        <v>51</v>
      </c>
      <c r="M4" s="121" t="s">
        <v>22</v>
      </c>
      <c r="N4" s="122" t="s">
        <v>16</v>
      </c>
      <c r="O4" s="124" t="s">
        <v>17</v>
      </c>
      <c r="P4" s="115" t="s">
        <v>14</v>
      </c>
      <c r="Q4" s="125" t="s">
        <v>20</v>
      </c>
      <c r="R4" s="121" t="s">
        <v>42</v>
      </c>
      <c r="S4" s="125" t="s">
        <v>26</v>
      </c>
      <c r="T4" s="125" t="s">
        <v>38</v>
      </c>
      <c r="U4" s="125" t="s">
        <v>52</v>
      </c>
      <c r="V4" s="125" t="s">
        <v>23</v>
      </c>
      <c r="W4" s="125" t="s">
        <v>21</v>
      </c>
      <c r="X4" s="126" t="s">
        <v>24</v>
      </c>
      <c r="Y4" s="115" t="s">
        <v>49</v>
      </c>
      <c r="Z4" s="125" t="s">
        <v>41</v>
      </c>
      <c r="AA4" s="125" t="s">
        <v>25</v>
      </c>
      <c r="AB4" s="122" t="s">
        <v>33</v>
      </c>
      <c r="AC4" s="128"/>
      <c r="AD4" s="128"/>
      <c r="AE4" s="128"/>
      <c r="AF4" s="128"/>
      <c r="AG4" s="128"/>
      <c r="AH4" s="128"/>
      <c r="AI4" s="128"/>
      <c r="AJ4" s="128"/>
      <c r="AK4" s="133"/>
      <c r="AL4" s="146"/>
      <c r="AN4" s="116" t="s">
        <v>35</v>
      </c>
      <c r="AO4" s="123" t="s">
        <v>45</v>
      </c>
      <c r="AP4" s="123" t="s">
        <v>44</v>
      </c>
      <c r="AQ4" s="123" t="s">
        <v>46</v>
      </c>
      <c r="AR4" s="123" t="s">
        <v>47</v>
      </c>
      <c r="AS4" s="123" t="s">
        <v>48</v>
      </c>
    </row>
    <row r="5" spans="1:45" ht="12.75">
      <c r="A5" s="41" t="s">
        <v>0</v>
      </c>
      <c r="B5" s="43">
        <v>38268</v>
      </c>
      <c r="C5" s="40" t="s">
        <v>30</v>
      </c>
      <c r="D5" s="57">
        <v>1</v>
      </c>
      <c r="E5" s="58">
        <v>1</v>
      </c>
      <c r="F5" s="59">
        <v>1</v>
      </c>
      <c r="G5" s="57">
        <v>1</v>
      </c>
      <c r="H5" s="58">
        <v>1</v>
      </c>
      <c r="I5" s="60">
        <v>1</v>
      </c>
      <c r="J5" s="61">
        <v>1</v>
      </c>
      <c r="K5" s="57">
        <v>0</v>
      </c>
      <c r="L5" s="58">
        <v>1</v>
      </c>
      <c r="M5" s="58">
        <v>0</v>
      </c>
      <c r="N5" s="59">
        <v>1</v>
      </c>
      <c r="O5" s="62">
        <v>0</v>
      </c>
      <c r="P5" s="57">
        <v>1</v>
      </c>
      <c r="Q5" s="63">
        <v>1</v>
      </c>
      <c r="R5" s="58">
        <v>0</v>
      </c>
      <c r="S5" s="60">
        <v>0</v>
      </c>
      <c r="T5" s="60">
        <f aca="true" t="shared" si="0" ref="T5:T21">+J5</f>
        <v>1</v>
      </c>
      <c r="U5" s="60">
        <v>0</v>
      </c>
      <c r="V5" s="60" t="s">
        <v>50</v>
      </c>
      <c r="W5" s="60">
        <v>0</v>
      </c>
      <c r="X5" s="61">
        <v>0</v>
      </c>
      <c r="Y5" s="57">
        <v>0</v>
      </c>
      <c r="Z5" s="60">
        <v>0</v>
      </c>
      <c r="AA5" s="60">
        <v>0</v>
      </c>
      <c r="AB5" s="59">
        <v>0</v>
      </c>
      <c r="AC5" s="114"/>
      <c r="AD5" s="114"/>
      <c r="AE5" s="114"/>
      <c r="AF5" s="114"/>
      <c r="AG5" s="114"/>
      <c r="AH5" s="114"/>
      <c r="AI5" s="114"/>
      <c r="AJ5" s="114"/>
      <c r="AN5" s="1">
        <v>1</v>
      </c>
      <c r="AO5" s="104">
        <f aca="true" t="shared" si="1" ref="AO5:AO21">IF(SUM(D5:F5)=3,1,0)</f>
        <v>1</v>
      </c>
      <c r="AP5" s="104">
        <f aca="true" t="shared" si="2" ref="AP5:AP21">IF(SUM(G5:I5)=3,1,0)</f>
        <v>1</v>
      </c>
      <c r="AQ5" s="104">
        <f aca="true" t="shared" si="3" ref="AQ5:AQ21">IF(SUM(K5:N5)=4,1,0)</f>
        <v>0</v>
      </c>
      <c r="AR5" s="104">
        <f aca="true" t="shared" si="4" ref="AR5:AR21">IF(AND(SUM(P5:Q5)=2,SUM(R5:T5)&gt;=1,SUM(U5:V5)&gt;=1,(W5=1)),1,0)</f>
        <v>0</v>
      </c>
      <c r="AS5" s="104">
        <f aca="true" t="shared" si="5" ref="AS5:AS21">IF(AND(SUM(Z5:AA5),Y5=1,AB5=1),1,0)</f>
        <v>0</v>
      </c>
    </row>
    <row r="6" spans="1:45" ht="12.75">
      <c r="A6" s="42" t="s">
        <v>0</v>
      </c>
      <c r="B6" s="44">
        <v>36201</v>
      </c>
      <c r="C6" s="6" t="s">
        <v>30</v>
      </c>
      <c r="D6" s="5">
        <v>1</v>
      </c>
      <c r="E6" s="2">
        <v>1</v>
      </c>
      <c r="F6" s="6">
        <v>1</v>
      </c>
      <c r="G6" s="5">
        <v>1</v>
      </c>
      <c r="H6" s="2">
        <v>0</v>
      </c>
      <c r="I6" s="8">
        <v>1</v>
      </c>
      <c r="J6" s="21">
        <v>0</v>
      </c>
      <c r="K6" s="5">
        <v>0</v>
      </c>
      <c r="L6" s="2">
        <v>0</v>
      </c>
      <c r="M6" s="2">
        <v>0</v>
      </c>
      <c r="N6" s="6">
        <v>0</v>
      </c>
      <c r="O6" s="22">
        <v>0</v>
      </c>
      <c r="P6" s="5">
        <v>1</v>
      </c>
      <c r="Q6" s="16">
        <v>1</v>
      </c>
      <c r="R6" s="2">
        <v>0</v>
      </c>
      <c r="S6" s="8">
        <v>0</v>
      </c>
      <c r="T6" s="60">
        <f t="shared" si="0"/>
        <v>0</v>
      </c>
      <c r="U6" s="8">
        <v>0</v>
      </c>
      <c r="V6" s="8">
        <v>0</v>
      </c>
      <c r="W6" s="8">
        <v>0</v>
      </c>
      <c r="X6" s="21"/>
      <c r="Y6" s="5">
        <v>0</v>
      </c>
      <c r="Z6" s="8">
        <v>0</v>
      </c>
      <c r="AA6" s="8">
        <v>0</v>
      </c>
      <c r="AB6" s="6">
        <v>0</v>
      </c>
      <c r="AC6" s="114"/>
      <c r="AD6" s="114"/>
      <c r="AE6" s="114"/>
      <c r="AF6" s="114"/>
      <c r="AG6" s="114"/>
      <c r="AH6" s="114"/>
      <c r="AI6" s="114"/>
      <c r="AJ6" s="114"/>
      <c r="AL6" s="1" t="s">
        <v>34</v>
      </c>
      <c r="AN6" s="1">
        <v>1</v>
      </c>
      <c r="AO6" s="104">
        <f t="shared" si="1"/>
        <v>1</v>
      </c>
      <c r="AP6" s="104">
        <f t="shared" si="2"/>
        <v>0</v>
      </c>
      <c r="AQ6" s="104">
        <f t="shared" si="3"/>
        <v>0</v>
      </c>
      <c r="AR6" s="104">
        <f t="shared" si="4"/>
        <v>0</v>
      </c>
      <c r="AS6" s="104">
        <f t="shared" si="5"/>
        <v>0</v>
      </c>
    </row>
    <row r="7" spans="1:45" ht="12.75">
      <c r="A7" s="42" t="s">
        <v>0</v>
      </c>
      <c r="B7" s="44">
        <v>30525</v>
      </c>
      <c r="C7" s="6" t="s">
        <v>30</v>
      </c>
      <c r="D7" s="5">
        <v>1</v>
      </c>
      <c r="E7" s="2">
        <v>1</v>
      </c>
      <c r="F7" s="6">
        <v>1</v>
      </c>
      <c r="G7" s="5">
        <v>1</v>
      </c>
      <c r="H7" s="2">
        <v>1</v>
      </c>
      <c r="I7" s="8">
        <v>1</v>
      </c>
      <c r="J7" s="21">
        <v>1</v>
      </c>
      <c r="K7" s="5">
        <v>1</v>
      </c>
      <c r="L7" s="2">
        <v>1</v>
      </c>
      <c r="M7" s="2">
        <v>1</v>
      </c>
      <c r="N7" s="6">
        <v>1</v>
      </c>
      <c r="O7" s="22">
        <v>1</v>
      </c>
      <c r="P7" s="5">
        <v>0</v>
      </c>
      <c r="Q7" s="16">
        <v>1</v>
      </c>
      <c r="R7" s="2">
        <v>0</v>
      </c>
      <c r="S7" s="8">
        <v>0</v>
      </c>
      <c r="T7" s="60">
        <f t="shared" si="0"/>
        <v>1</v>
      </c>
      <c r="U7" s="8">
        <v>0</v>
      </c>
      <c r="V7" s="8">
        <v>0</v>
      </c>
      <c r="W7" s="8">
        <v>0</v>
      </c>
      <c r="X7" s="21">
        <v>0</v>
      </c>
      <c r="Y7" s="5">
        <v>0</v>
      </c>
      <c r="Z7" s="8">
        <v>0</v>
      </c>
      <c r="AA7" s="8">
        <v>0</v>
      </c>
      <c r="AB7" s="6">
        <v>0</v>
      </c>
      <c r="AC7" s="114"/>
      <c r="AD7" s="114"/>
      <c r="AE7" s="114"/>
      <c r="AF7" s="114"/>
      <c r="AG7" s="114"/>
      <c r="AH7" s="114"/>
      <c r="AI7" s="114"/>
      <c r="AJ7" s="114"/>
      <c r="AN7" s="1">
        <v>1</v>
      </c>
      <c r="AO7" s="104">
        <f t="shared" si="1"/>
        <v>1</v>
      </c>
      <c r="AP7" s="104">
        <f t="shared" si="2"/>
        <v>1</v>
      </c>
      <c r="AQ7" s="104">
        <f t="shared" si="3"/>
        <v>1</v>
      </c>
      <c r="AR7" s="104">
        <f t="shared" si="4"/>
        <v>0</v>
      </c>
      <c r="AS7" s="104">
        <f t="shared" si="5"/>
        <v>0</v>
      </c>
    </row>
    <row r="8" spans="1:45" ht="12.75">
      <c r="A8" s="42" t="s">
        <v>0</v>
      </c>
      <c r="B8" s="44">
        <v>33133</v>
      </c>
      <c r="C8" s="6" t="s">
        <v>30</v>
      </c>
      <c r="D8" s="5">
        <v>1</v>
      </c>
      <c r="E8" s="2">
        <v>1</v>
      </c>
      <c r="F8" s="6">
        <v>1</v>
      </c>
      <c r="G8" s="5">
        <v>0</v>
      </c>
      <c r="H8" s="2">
        <v>0</v>
      </c>
      <c r="I8" s="8">
        <v>0</v>
      </c>
      <c r="J8" s="21">
        <v>0</v>
      </c>
      <c r="K8" s="5">
        <v>0</v>
      </c>
      <c r="L8" s="2">
        <v>0</v>
      </c>
      <c r="M8" s="2">
        <v>0</v>
      </c>
      <c r="N8" s="6">
        <v>0</v>
      </c>
      <c r="O8" s="22">
        <v>0</v>
      </c>
      <c r="P8" s="5">
        <v>0</v>
      </c>
      <c r="Q8" s="16">
        <v>0</v>
      </c>
      <c r="R8" s="2">
        <v>0</v>
      </c>
      <c r="S8" s="8">
        <v>0</v>
      </c>
      <c r="T8" s="60">
        <f t="shared" si="0"/>
        <v>0</v>
      </c>
      <c r="U8" s="8">
        <v>0</v>
      </c>
      <c r="V8" s="8">
        <v>0</v>
      </c>
      <c r="W8" s="8">
        <v>0</v>
      </c>
      <c r="X8" s="21">
        <v>0</v>
      </c>
      <c r="Y8" s="5">
        <v>0</v>
      </c>
      <c r="Z8" s="8">
        <v>0</v>
      </c>
      <c r="AA8" s="8">
        <v>0</v>
      </c>
      <c r="AB8" s="6">
        <v>0</v>
      </c>
      <c r="AC8" s="114"/>
      <c r="AD8" s="114"/>
      <c r="AE8" s="114"/>
      <c r="AF8" s="114"/>
      <c r="AG8" s="114"/>
      <c r="AH8" s="114"/>
      <c r="AI8" s="114"/>
      <c r="AJ8" s="114"/>
      <c r="AN8" s="1">
        <v>1</v>
      </c>
      <c r="AO8" s="104">
        <f t="shared" si="1"/>
        <v>1</v>
      </c>
      <c r="AP8" s="104">
        <f t="shared" si="2"/>
        <v>0</v>
      </c>
      <c r="AQ8" s="104">
        <f t="shared" si="3"/>
        <v>0</v>
      </c>
      <c r="AR8" s="104">
        <f t="shared" si="4"/>
        <v>0</v>
      </c>
      <c r="AS8" s="104">
        <f t="shared" si="5"/>
        <v>0</v>
      </c>
    </row>
    <row r="9" spans="1:45" ht="12.75">
      <c r="A9" s="42" t="s">
        <v>0</v>
      </c>
      <c r="B9" s="44">
        <v>39148</v>
      </c>
      <c r="C9" s="6" t="s">
        <v>30</v>
      </c>
      <c r="D9" s="82">
        <v>0</v>
      </c>
      <c r="E9" s="2">
        <v>0</v>
      </c>
      <c r="F9" s="6">
        <v>0</v>
      </c>
      <c r="G9" s="5">
        <v>0</v>
      </c>
      <c r="H9" s="2">
        <v>0</v>
      </c>
      <c r="I9" s="8">
        <v>0</v>
      </c>
      <c r="J9" s="21">
        <v>0</v>
      </c>
      <c r="K9" s="5">
        <v>0</v>
      </c>
      <c r="L9" s="2">
        <v>0</v>
      </c>
      <c r="M9" s="2">
        <v>0</v>
      </c>
      <c r="N9" s="6">
        <v>0</v>
      </c>
      <c r="O9" s="22">
        <v>0</v>
      </c>
      <c r="P9" s="5">
        <v>0</v>
      </c>
      <c r="Q9" s="16">
        <v>0</v>
      </c>
      <c r="R9" s="2">
        <v>0</v>
      </c>
      <c r="S9" s="8">
        <v>0</v>
      </c>
      <c r="T9" s="60">
        <f t="shared" si="0"/>
        <v>0</v>
      </c>
      <c r="U9" s="8">
        <v>0</v>
      </c>
      <c r="V9" s="8">
        <v>0</v>
      </c>
      <c r="W9" s="8">
        <v>0</v>
      </c>
      <c r="X9" s="21">
        <v>0</v>
      </c>
      <c r="Y9" s="5">
        <v>0</v>
      </c>
      <c r="Z9" s="8">
        <v>0</v>
      </c>
      <c r="AA9" s="8">
        <v>0</v>
      </c>
      <c r="AB9" s="6">
        <v>0</v>
      </c>
      <c r="AC9" s="114"/>
      <c r="AD9" s="114"/>
      <c r="AE9" s="114"/>
      <c r="AF9" s="114"/>
      <c r="AG9" s="114"/>
      <c r="AH9" s="114"/>
      <c r="AI9" s="114"/>
      <c r="AJ9" s="114"/>
      <c r="AN9" s="1">
        <v>1</v>
      </c>
      <c r="AO9" s="104">
        <f t="shared" si="1"/>
        <v>0</v>
      </c>
      <c r="AP9" s="104">
        <f t="shared" si="2"/>
        <v>0</v>
      </c>
      <c r="AQ9" s="104">
        <f t="shared" si="3"/>
        <v>0</v>
      </c>
      <c r="AR9" s="104">
        <f t="shared" si="4"/>
        <v>0</v>
      </c>
      <c r="AS9" s="104">
        <f t="shared" si="5"/>
        <v>0</v>
      </c>
    </row>
    <row r="10" spans="1:45" ht="12.75">
      <c r="A10" s="42" t="s">
        <v>0</v>
      </c>
      <c r="B10" s="44">
        <v>34660</v>
      </c>
      <c r="C10" s="6" t="s">
        <v>30</v>
      </c>
      <c r="D10" s="5">
        <v>1</v>
      </c>
      <c r="E10" s="2">
        <v>1</v>
      </c>
      <c r="F10" s="6">
        <v>1</v>
      </c>
      <c r="G10" s="5">
        <v>0</v>
      </c>
      <c r="H10" s="2">
        <v>0</v>
      </c>
      <c r="I10" s="8">
        <v>0</v>
      </c>
      <c r="J10" s="21">
        <v>0</v>
      </c>
      <c r="K10" s="5">
        <v>0</v>
      </c>
      <c r="L10" s="2">
        <v>0</v>
      </c>
      <c r="M10" s="2">
        <v>0</v>
      </c>
      <c r="N10" s="6">
        <v>0</v>
      </c>
      <c r="O10" s="22">
        <v>0</v>
      </c>
      <c r="P10" s="5">
        <v>0</v>
      </c>
      <c r="Q10" s="16">
        <v>0</v>
      </c>
      <c r="R10" s="2">
        <v>0</v>
      </c>
      <c r="S10" s="8">
        <v>0</v>
      </c>
      <c r="T10" s="60">
        <f t="shared" si="0"/>
        <v>0</v>
      </c>
      <c r="U10" s="8">
        <v>0</v>
      </c>
      <c r="V10" s="8">
        <v>0</v>
      </c>
      <c r="W10" s="8">
        <v>0</v>
      </c>
      <c r="X10" s="21">
        <v>0</v>
      </c>
      <c r="Y10" s="5">
        <v>0</v>
      </c>
      <c r="Z10" s="8">
        <v>0</v>
      </c>
      <c r="AA10" s="8">
        <v>0</v>
      </c>
      <c r="AB10" s="6">
        <v>0</v>
      </c>
      <c r="AC10" s="114"/>
      <c r="AD10" s="114"/>
      <c r="AE10" s="114"/>
      <c r="AF10" s="114"/>
      <c r="AG10" s="114"/>
      <c r="AH10" s="114"/>
      <c r="AI10" s="114"/>
      <c r="AJ10" s="114"/>
      <c r="AL10" s="1" t="s">
        <v>0</v>
      </c>
      <c r="AN10" s="1">
        <v>1</v>
      </c>
      <c r="AO10" s="104">
        <f t="shared" si="1"/>
        <v>1</v>
      </c>
      <c r="AP10" s="104">
        <f t="shared" si="2"/>
        <v>0</v>
      </c>
      <c r="AQ10" s="104">
        <f t="shared" si="3"/>
        <v>0</v>
      </c>
      <c r="AR10" s="104">
        <f t="shared" si="4"/>
        <v>0</v>
      </c>
      <c r="AS10" s="104">
        <f t="shared" si="5"/>
        <v>0</v>
      </c>
    </row>
    <row r="11" spans="1:45" ht="12.75">
      <c r="A11" s="42" t="s">
        <v>0</v>
      </c>
      <c r="B11" s="44">
        <v>38958</v>
      </c>
      <c r="C11" s="6" t="s">
        <v>30</v>
      </c>
      <c r="D11" s="5">
        <v>1</v>
      </c>
      <c r="E11" s="2">
        <v>1</v>
      </c>
      <c r="F11" s="6">
        <v>1</v>
      </c>
      <c r="G11" s="5">
        <v>0</v>
      </c>
      <c r="H11" s="2">
        <v>0</v>
      </c>
      <c r="I11" s="8">
        <v>0</v>
      </c>
      <c r="J11" s="21">
        <v>0</v>
      </c>
      <c r="K11" s="5">
        <v>0</v>
      </c>
      <c r="L11" s="2">
        <v>0</v>
      </c>
      <c r="M11" s="2">
        <v>0</v>
      </c>
      <c r="N11" s="6">
        <v>0</v>
      </c>
      <c r="O11" s="22">
        <v>0</v>
      </c>
      <c r="P11" s="5">
        <v>0</v>
      </c>
      <c r="Q11" s="16">
        <v>0</v>
      </c>
      <c r="R11" s="2">
        <v>0</v>
      </c>
      <c r="S11" s="8">
        <v>0</v>
      </c>
      <c r="T11" s="60">
        <f t="shared" si="0"/>
        <v>0</v>
      </c>
      <c r="U11" s="8">
        <v>0</v>
      </c>
      <c r="V11" s="8">
        <v>0</v>
      </c>
      <c r="W11" s="8">
        <v>0</v>
      </c>
      <c r="X11" s="21">
        <v>0</v>
      </c>
      <c r="Y11" s="5">
        <v>0</v>
      </c>
      <c r="Z11" s="8">
        <v>0</v>
      </c>
      <c r="AA11" s="8">
        <v>0</v>
      </c>
      <c r="AB11" s="6">
        <v>0</v>
      </c>
      <c r="AC11" s="114"/>
      <c r="AD11" s="114"/>
      <c r="AE11" s="114"/>
      <c r="AF11" s="114"/>
      <c r="AG11" s="114"/>
      <c r="AH11" s="114"/>
      <c r="AI11" s="114"/>
      <c r="AJ11" s="114"/>
      <c r="AN11" s="1">
        <v>1</v>
      </c>
      <c r="AO11" s="104">
        <f t="shared" si="1"/>
        <v>1</v>
      </c>
      <c r="AP11" s="104">
        <f t="shared" si="2"/>
        <v>0</v>
      </c>
      <c r="AQ11" s="104">
        <f t="shared" si="3"/>
        <v>0</v>
      </c>
      <c r="AR11" s="104">
        <f t="shared" si="4"/>
        <v>0</v>
      </c>
      <c r="AS11" s="104">
        <f t="shared" si="5"/>
        <v>0</v>
      </c>
    </row>
    <row r="12" spans="1:45" ht="12.75">
      <c r="A12" s="42" t="s">
        <v>0</v>
      </c>
      <c r="B12" s="44">
        <v>36775</v>
      </c>
      <c r="C12" s="6" t="s">
        <v>30</v>
      </c>
      <c r="D12" s="5">
        <v>1</v>
      </c>
      <c r="E12" s="2">
        <v>1</v>
      </c>
      <c r="F12" s="6">
        <v>1</v>
      </c>
      <c r="G12" s="5">
        <v>0</v>
      </c>
      <c r="H12" s="2">
        <v>0</v>
      </c>
      <c r="I12" s="8">
        <v>0</v>
      </c>
      <c r="J12" s="21">
        <v>0</v>
      </c>
      <c r="K12" s="5">
        <v>0</v>
      </c>
      <c r="L12" s="2">
        <v>0</v>
      </c>
      <c r="M12" s="2">
        <v>0</v>
      </c>
      <c r="N12" s="6">
        <v>0</v>
      </c>
      <c r="O12" s="22">
        <v>0</v>
      </c>
      <c r="P12" s="5">
        <v>0</v>
      </c>
      <c r="Q12" s="16">
        <v>0</v>
      </c>
      <c r="R12" s="2">
        <v>0</v>
      </c>
      <c r="S12" s="8">
        <v>0</v>
      </c>
      <c r="T12" s="60">
        <f t="shared" si="0"/>
        <v>0</v>
      </c>
      <c r="U12" s="8">
        <v>0</v>
      </c>
      <c r="V12" s="8">
        <v>0</v>
      </c>
      <c r="W12" s="8">
        <v>0</v>
      </c>
      <c r="X12" s="21">
        <v>0</v>
      </c>
      <c r="Y12" s="5">
        <v>0</v>
      </c>
      <c r="Z12" s="8">
        <v>0</v>
      </c>
      <c r="AA12" s="8">
        <v>0</v>
      </c>
      <c r="AB12" s="6">
        <v>0</v>
      </c>
      <c r="AC12" s="114"/>
      <c r="AD12" s="114"/>
      <c r="AE12" s="114"/>
      <c r="AF12" s="114"/>
      <c r="AG12" s="114"/>
      <c r="AH12" s="114"/>
      <c r="AI12" s="114"/>
      <c r="AJ12" s="114"/>
      <c r="AN12" s="1">
        <v>1</v>
      </c>
      <c r="AO12" s="104">
        <f t="shared" si="1"/>
        <v>1</v>
      </c>
      <c r="AP12" s="104">
        <f t="shared" si="2"/>
        <v>0</v>
      </c>
      <c r="AQ12" s="104">
        <f t="shared" si="3"/>
        <v>0</v>
      </c>
      <c r="AR12" s="104">
        <f t="shared" si="4"/>
        <v>0</v>
      </c>
      <c r="AS12" s="104">
        <f t="shared" si="5"/>
        <v>0</v>
      </c>
    </row>
    <row r="13" spans="1:45" ht="12.75">
      <c r="A13" s="42" t="s">
        <v>0</v>
      </c>
      <c r="B13" s="44">
        <v>36010</v>
      </c>
      <c r="C13" s="6" t="s">
        <v>30</v>
      </c>
      <c r="D13" s="5">
        <v>1</v>
      </c>
      <c r="E13" s="2">
        <v>1</v>
      </c>
      <c r="F13" s="6">
        <v>1</v>
      </c>
      <c r="G13" s="5">
        <v>0</v>
      </c>
      <c r="H13" s="2">
        <v>0</v>
      </c>
      <c r="I13" s="8">
        <v>0</v>
      </c>
      <c r="J13" s="21">
        <v>0</v>
      </c>
      <c r="K13" s="5">
        <v>0</v>
      </c>
      <c r="L13" s="2">
        <v>0</v>
      </c>
      <c r="M13" s="2">
        <v>0</v>
      </c>
      <c r="N13" s="6">
        <v>0</v>
      </c>
      <c r="O13" s="22">
        <v>0</v>
      </c>
      <c r="P13" s="5">
        <v>0</v>
      </c>
      <c r="Q13" s="16">
        <v>0</v>
      </c>
      <c r="R13" s="2">
        <v>0</v>
      </c>
      <c r="S13" s="8">
        <v>0</v>
      </c>
      <c r="T13" s="60">
        <f t="shared" si="0"/>
        <v>0</v>
      </c>
      <c r="U13" s="8">
        <v>0</v>
      </c>
      <c r="V13" s="8">
        <v>0</v>
      </c>
      <c r="W13" s="8">
        <v>0</v>
      </c>
      <c r="X13" s="21">
        <v>0</v>
      </c>
      <c r="Y13" s="5">
        <v>0</v>
      </c>
      <c r="Z13" s="8">
        <v>0</v>
      </c>
      <c r="AA13" s="8">
        <v>0</v>
      </c>
      <c r="AB13" s="6">
        <v>0</v>
      </c>
      <c r="AC13" s="114"/>
      <c r="AD13" s="114"/>
      <c r="AE13" s="114"/>
      <c r="AF13" s="114"/>
      <c r="AG13" s="114"/>
      <c r="AH13" s="114"/>
      <c r="AI13" s="114"/>
      <c r="AJ13" s="114"/>
      <c r="AN13" s="1">
        <v>1</v>
      </c>
      <c r="AO13" s="104">
        <f t="shared" si="1"/>
        <v>1</v>
      </c>
      <c r="AP13" s="104">
        <f t="shared" si="2"/>
        <v>0</v>
      </c>
      <c r="AQ13" s="104">
        <f t="shared" si="3"/>
        <v>0</v>
      </c>
      <c r="AR13" s="104">
        <f t="shared" si="4"/>
        <v>0</v>
      </c>
      <c r="AS13" s="104">
        <f t="shared" si="5"/>
        <v>0</v>
      </c>
    </row>
    <row r="14" spans="1:45" ht="12.75">
      <c r="A14" s="42" t="s">
        <v>0</v>
      </c>
      <c r="B14" s="44">
        <v>36201</v>
      </c>
      <c r="C14" s="6" t="s">
        <v>30</v>
      </c>
      <c r="D14" s="5">
        <v>1</v>
      </c>
      <c r="E14" s="2">
        <v>1</v>
      </c>
      <c r="F14" s="6">
        <v>1</v>
      </c>
      <c r="G14" s="5">
        <v>1</v>
      </c>
      <c r="H14" s="2">
        <v>0</v>
      </c>
      <c r="I14" s="8">
        <v>0</v>
      </c>
      <c r="J14" s="21">
        <v>0</v>
      </c>
      <c r="K14" s="5">
        <v>0</v>
      </c>
      <c r="L14" s="2">
        <v>0</v>
      </c>
      <c r="M14" s="2">
        <v>0</v>
      </c>
      <c r="N14" s="6">
        <v>0</v>
      </c>
      <c r="O14" s="22">
        <v>0</v>
      </c>
      <c r="P14" s="5">
        <v>0</v>
      </c>
      <c r="Q14" s="16">
        <v>0</v>
      </c>
      <c r="R14" s="2">
        <v>0</v>
      </c>
      <c r="S14" s="8">
        <v>0</v>
      </c>
      <c r="T14" s="60">
        <f t="shared" si="0"/>
        <v>0</v>
      </c>
      <c r="U14" s="8">
        <v>0</v>
      </c>
      <c r="V14" s="8">
        <v>0</v>
      </c>
      <c r="W14" s="8">
        <v>0</v>
      </c>
      <c r="X14" s="21">
        <v>0</v>
      </c>
      <c r="Y14" s="5">
        <v>0</v>
      </c>
      <c r="Z14" s="8">
        <v>0</v>
      </c>
      <c r="AA14" s="8">
        <v>0</v>
      </c>
      <c r="AB14" s="6">
        <v>0</v>
      </c>
      <c r="AC14" s="114"/>
      <c r="AD14" s="114"/>
      <c r="AE14" s="114"/>
      <c r="AF14" s="114"/>
      <c r="AG14" s="114"/>
      <c r="AH14" s="114"/>
      <c r="AI14" s="114"/>
      <c r="AJ14" s="114"/>
      <c r="AN14" s="1">
        <v>1</v>
      </c>
      <c r="AO14" s="104">
        <f t="shared" si="1"/>
        <v>1</v>
      </c>
      <c r="AP14" s="104">
        <f t="shared" si="2"/>
        <v>0</v>
      </c>
      <c r="AQ14" s="104">
        <f t="shared" si="3"/>
        <v>0</v>
      </c>
      <c r="AR14" s="104">
        <f t="shared" si="4"/>
        <v>0</v>
      </c>
      <c r="AS14" s="104">
        <f t="shared" si="5"/>
        <v>0</v>
      </c>
    </row>
    <row r="15" spans="1:45" ht="12.75">
      <c r="A15" s="42" t="s">
        <v>0</v>
      </c>
      <c r="B15" s="44">
        <v>38266</v>
      </c>
      <c r="C15" s="6" t="s">
        <v>30</v>
      </c>
      <c r="D15" s="5">
        <v>1</v>
      </c>
      <c r="E15" s="2">
        <v>1</v>
      </c>
      <c r="F15" s="6">
        <v>1</v>
      </c>
      <c r="G15" s="5">
        <v>0</v>
      </c>
      <c r="H15" s="2">
        <v>0</v>
      </c>
      <c r="I15" s="8">
        <v>0</v>
      </c>
      <c r="J15" s="21">
        <v>0</v>
      </c>
      <c r="K15" s="5">
        <v>0</v>
      </c>
      <c r="L15" s="2">
        <v>0</v>
      </c>
      <c r="M15" s="2">
        <v>0</v>
      </c>
      <c r="N15" s="6">
        <v>0</v>
      </c>
      <c r="O15" s="22">
        <v>0</v>
      </c>
      <c r="P15" s="5">
        <v>0</v>
      </c>
      <c r="Q15" s="16">
        <v>0</v>
      </c>
      <c r="R15" s="2">
        <v>0</v>
      </c>
      <c r="S15" s="8">
        <v>0</v>
      </c>
      <c r="T15" s="60">
        <f t="shared" si="0"/>
        <v>0</v>
      </c>
      <c r="U15" s="8">
        <v>0</v>
      </c>
      <c r="V15" s="8">
        <v>0</v>
      </c>
      <c r="W15" s="8">
        <v>0</v>
      </c>
      <c r="X15" s="21">
        <v>0</v>
      </c>
      <c r="Y15" s="5">
        <v>0</v>
      </c>
      <c r="Z15" s="8">
        <v>0</v>
      </c>
      <c r="AA15" s="8">
        <v>0</v>
      </c>
      <c r="AB15" s="6">
        <v>0</v>
      </c>
      <c r="AC15" s="114"/>
      <c r="AD15" s="114"/>
      <c r="AE15" s="114"/>
      <c r="AF15" s="114"/>
      <c r="AG15" s="114"/>
      <c r="AH15" s="114"/>
      <c r="AI15" s="114"/>
      <c r="AJ15" s="114"/>
      <c r="AN15" s="1">
        <v>1</v>
      </c>
      <c r="AO15" s="104">
        <f t="shared" si="1"/>
        <v>1</v>
      </c>
      <c r="AP15" s="104">
        <f t="shared" si="2"/>
        <v>0</v>
      </c>
      <c r="AQ15" s="104">
        <f t="shared" si="3"/>
        <v>0</v>
      </c>
      <c r="AR15" s="104">
        <f t="shared" si="4"/>
        <v>0</v>
      </c>
      <c r="AS15" s="104">
        <f t="shared" si="5"/>
        <v>0</v>
      </c>
    </row>
    <row r="16" spans="1:45" ht="12.75">
      <c r="A16" s="42" t="s">
        <v>0</v>
      </c>
      <c r="B16" s="44">
        <v>39150</v>
      </c>
      <c r="C16" s="6" t="s">
        <v>30</v>
      </c>
      <c r="D16" s="5">
        <v>1</v>
      </c>
      <c r="E16" s="2">
        <v>1</v>
      </c>
      <c r="F16" s="6">
        <v>1</v>
      </c>
      <c r="G16" s="5">
        <v>0</v>
      </c>
      <c r="H16" s="2">
        <v>0</v>
      </c>
      <c r="I16" s="8">
        <v>1</v>
      </c>
      <c r="J16" s="21">
        <v>0</v>
      </c>
      <c r="K16" s="5">
        <v>0</v>
      </c>
      <c r="L16" s="2">
        <v>0</v>
      </c>
      <c r="M16" s="2">
        <v>0</v>
      </c>
      <c r="N16" s="6">
        <v>0</v>
      </c>
      <c r="O16" s="22">
        <v>0</v>
      </c>
      <c r="P16" s="5">
        <v>0</v>
      </c>
      <c r="Q16" s="16">
        <v>0</v>
      </c>
      <c r="R16" s="2">
        <v>0</v>
      </c>
      <c r="S16" s="8">
        <v>0</v>
      </c>
      <c r="T16" s="60">
        <f t="shared" si="0"/>
        <v>0</v>
      </c>
      <c r="U16" s="8">
        <v>0</v>
      </c>
      <c r="V16" s="8">
        <v>0</v>
      </c>
      <c r="W16" s="8">
        <v>0</v>
      </c>
      <c r="X16" s="21">
        <v>0</v>
      </c>
      <c r="Y16" s="5">
        <v>0</v>
      </c>
      <c r="Z16" s="8">
        <v>0</v>
      </c>
      <c r="AA16" s="8">
        <v>0</v>
      </c>
      <c r="AB16" s="6">
        <v>0</v>
      </c>
      <c r="AC16" s="114"/>
      <c r="AD16" s="114"/>
      <c r="AE16" s="114"/>
      <c r="AF16" s="114"/>
      <c r="AG16" s="114"/>
      <c r="AH16" s="114"/>
      <c r="AI16" s="114"/>
      <c r="AJ16" s="114"/>
      <c r="AN16" s="1">
        <v>1</v>
      </c>
      <c r="AO16" s="104">
        <f t="shared" si="1"/>
        <v>1</v>
      </c>
      <c r="AP16" s="104">
        <f t="shared" si="2"/>
        <v>0</v>
      </c>
      <c r="AQ16" s="104">
        <f t="shared" si="3"/>
        <v>0</v>
      </c>
      <c r="AR16" s="104">
        <f t="shared" si="4"/>
        <v>0</v>
      </c>
      <c r="AS16" s="104">
        <f t="shared" si="5"/>
        <v>0</v>
      </c>
    </row>
    <row r="17" spans="1:45" ht="12.75">
      <c r="A17" s="42" t="s">
        <v>0</v>
      </c>
      <c r="B17" s="44">
        <v>38489</v>
      </c>
      <c r="C17" s="6" t="s">
        <v>30</v>
      </c>
      <c r="D17" s="5">
        <v>1</v>
      </c>
      <c r="E17" s="2">
        <v>1</v>
      </c>
      <c r="F17" s="6">
        <v>1</v>
      </c>
      <c r="G17" s="5">
        <v>0</v>
      </c>
      <c r="H17" s="2">
        <v>0</v>
      </c>
      <c r="I17" s="8">
        <v>0</v>
      </c>
      <c r="J17" s="21">
        <v>0</v>
      </c>
      <c r="K17" s="5">
        <v>0</v>
      </c>
      <c r="L17" s="2">
        <v>0</v>
      </c>
      <c r="M17" s="2">
        <v>0</v>
      </c>
      <c r="N17" s="6">
        <v>0</v>
      </c>
      <c r="O17" s="22">
        <v>0</v>
      </c>
      <c r="P17" s="5">
        <v>0</v>
      </c>
      <c r="Q17" s="16">
        <v>0</v>
      </c>
      <c r="R17" s="2">
        <v>0</v>
      </c>
      <c r="S17" s="8">
        <v>0</v>
      </c>
      <c r="T17" s="60">
        <f t="shared" si="0"/>
        <v>0</v>
      </c>
      <c r="U17" s="8">
        <v>0</v>
      </c>
      <c r="V17" s="8">
        <v>0</v>
      </c>
      <c r="W17" s="8">
        <v>0</v>
      </c>
      <c r="X17" s="21">
        <v>0</v>
      </c>
      <c r="Y17" s="5">
        <v>0</v>
      </c>
      <c r="Z17" s="8">
        <v>0</v>
      </c>
      <c r="AA17" s="8">
        <v>0</v>
      </c>
      <c r="AB17" s="6">
        <v>0</v>
      </c>
      <c r="AC17" s="114"/>
      <c r="AD17" s="114"/>
      <c r="AE17" s="114"/>
      <c r="AF17" s="114"/>
      <c r="AG17" s="114"/>
      <c r="AH17" s="114"/>
      <c r="AI17" s="114"/>
      <c r="AJ17" s="114"/>
      <c r="AN17" s="1">
        <v>1</v>
      </c>
      <c r="AO17" s="104">
        <f t="shared" si="1"/>
        <v>1</v>
      </c>
      <c r="AP17" s="104">
        <f t="shared" si="2"/>
        <v>0</v>
      </c>
      <c r="AQ17" s="104">
        <f t="shared" si="3"/>
        <v>0</v>
      </c>
      <c r="AR17" s="104">
        <f t="shared" si="4"/>
        <v>0</v>
      </c>
      <c r="AS17" s="104">
        <f t="shared" si="5"/>
        <v>0</v>
      </c>
    </row>
    <row r="18" spans="1:45" ht="12.75">
      <c r="A18" s="42" t="s">
        <v>0</v>
      </c>
      <c r="B18" s="44">
        <v>39114</v>
      </c>
      <c r="C18" s="6" t="s">
        <v>30</v>
      </c>
      <c r="D18" s="5">
        <v>1</v>
      </c>
      <c r="E18" s="2">
        <v>1</v>
      </c>
      <c r="F18" s="6">
        <v>1</v>
      </c>
      <c r="G18" s="5">
        <v>0</v>
      </c>
      <c r="H18" s="2">
        <v>0</v>
      </c>
      <c r="I18" s="8">
        <v>0</v>
      </c>
      <c r="J18" s="21">
        <v>0</v>
      </c>
      <c r="K18" s="5">
        <v>0</v>
      </c>
      <c r="L18" s="2">
        <v>0</v>
      </c>
      <c r="M18" s="2">
        <v>0</v>
      </c>
      <c r="N18" s="6">
        <v>0</v>
      </c>
      <c r="O18" s="22">
        <v>0</v>
      </c>
      <c r="P18" s="5">
        <v>0</v>
      </c>
      <c r="Q18" s="16">
        <v>0</v>
      </c>
      <c r="R18" s="2">
        <v>0</v>
      </c>
      <c r="S18" s="8">
        <v>0</v>
      </c>
      <c r="T18" s="60">
        <f t="shared" si="0"/>
        <v>0</v>
      </c>
      <c r="U18" s="8">
        <v>0</v>
      </c>
      <c r="V18" s="8">
        <v>0</v>
      </c>
      <c r="W18" s="8">
        <v>0</v>
      </c>
      <c r="X18" s="21">
        <v>0</v>
      </c>
      <c r="Y18" s="5">
        <v>0</v>
      </c>
      <c r="Z18" s="8">
        <v>0</v>
      </c>
      <c r="AA18" s="8">
        <v>0</v>
      </c>
      <c r="AB18" s="6">
        <v>0</v>
      </c>
      <c r="AC18" s="114"/>
      <c r="AD18" s="114"/>
      <c r="AE18" s="114"/>
      <c r="AF18" s="114"/>
      <c r="AG18" s="114"/>
      <c r="AH18" s="114"/>
      <c r="AI18" s="114"/>
      <c r="AJ18" s="114"/>
      <c r="AN18" s="1">
        <v>1</v>
      </c>
      <c r="AO18" s="104">
        <f t="shared" si="1"/>
        <v>1</v>
      </c>
      <c r="AP18" s="104">
        <f t="shared" si="2"/>
        <v>0</v>
      </c>
      <c r="AQ18" s="104">
        <f t="shared" si="3"/>
        <v>0</v>
      </c>
      <c r="AR18" s="104">
        <f t="shared" si="4"/>
        <v>0</v>
      </c>
      <c r="AS18" s="104">
        <f t="shared" si="5"/>
        <v>0</v>
      </c>
    </row>
    <row r="19" spans="1:45" ht="12.75">
      <c r="A19" s="42" t="s">
        <v>0</v>
      </c>
      <c r="B19" s="44">
        <v>37643</v>
      </c>
      <c r="C19" s="6" t="s">
        <v>30</v>
      </c>
      <c r="D19" s="5">
        <v>1</v>
      </c>
      <c r="E19" s="2">
        <v>1</v>
      </c>
      <c r="F19" s="6">
        <v>1</v>
      </c>
      <c r="G19" s="5">
        <v>0</v>
      </c>
      <c r="H19" s="2">
        <v>0</v>
      </c>
      <c r="I19" s="8">
        <v>0</v>
      </c>
      <c r="J19" s="21">
        <v>0</v>
      </c>
      <c r="K19" s="5">
        <v>0</v>
      </c>
      <c r="L19" s="2">
        <v>0</v>
      </c>
      <c r="M19" s="2">
        <v>0</v>
      </c>
      <c r="N19" s="6">
        <v>0</v>
      </c>
      <c r="O19" s="22">
        <v>0</v>
      </c>
      <c r="P19" s="5">
        <v>0</v>
      </c>
      <c r="Q19" s="16">
        <v>0</v>
      </c>
      <c r="R19" s="2">
        <v>0</v>
      </c>
      <c r="S19" s="8">
        <v>0</v>
      </c>
      <c r="T19" s="60">
        <f t="shared" si="0"/>
        <v>0</v>
      </c>
      <c r="U19" s="8">
        <v>0</v>
      </c>
      <c r="V19" s="8">
        <v>0</v>
      </c>
      <c r="W19" s="8">
        <v>0</v>
      </c>
      <c r="X19" s="21">
        <v>0</v>
      </c>
      <c r="Y19" s="5">
        <v>0</v>
      </c>
      <c r="Z19" s="8">
        <v>0</v>
      </c>
      <c r="AA19" s="8">
        <v>0</v>
      </c>
      <c r="AB19" s="6">
        <v>0</v>
      </c>
      <c r="AC19" s="114"/>
      <c r="AD19" s="114"/>
      <c r="AE19" s="114"/>
      <c r="AF19" s="114"/>
      <c r="AG19" s="114"/>
      <c r="AH19" s="114"/>
      <c r="AI19" s="114"/>
      <c r="AJ19" s="114"/>
      <c r="AN19" s="1">
        <v>1</v>
      </c>
      <c r="AO19" s="104">
        <f t="shared" si="1"/>
        <v>1</v>
      </c>
      <c r="AP19" s="104">
        <f t="shared" si="2"/>
        <v>0</v>
      </c>
      <c r="AQ19" s="104">
        <f t="shared" si="3"/>
        <v>0</v>
      </c>
      <c r="AR19" s="104">
        <f t="shared" si="4"/>
        <v>0</v>
      </c>
      <c r="AS19" s="104">
        <f t="shared" si="5"/>
        <v>0</v>
      </c>
    </row>
    <row r="20" spans="1:45" ht="12.75">
      <c r="A20" s="100" t="s">
        <v>0</v>
      </c>
      <c r="B20" s="44">
        <v>39148</v>
      </c>
      <c r="C20" s="6" t="s">
        <v>30</v>
      </c>
      <c r="D20" s="5">
        <v>0</v>
      </c>
      <c r="E20" s="2">
        <v>0</v>
      </c>
      <c r="F20" s="6">
        <v>0</v>
      </c>
      <c r="G20" s="5">
        <v>0</v>
      </c>
      <c r="H20" s="2">
        <v>0</v>
      </c>
      <c r="I20" s="8">
        <v>0</v>
      </c>
      <c r="J20" s="21">
        <v>0</v>
      </c>
      <c r="K20" s="5">
        <v>0</v>
      </c>
      <c r="L20" s="2">
        <v>0</v>
      </c>
      <c r="M20" s="2">
        <v>0</v>
      </c>
      <c r="N20" s="6">
        <v>0</v>
      </c>
      <c r="O20" s="22">
        <v>0</v>
      </c>
      <c r="P20" s="5">
        <v>0</v>
      </c>
      <c r="Q20" s="16">
        <v>0</v>
      </c>
      <c r="R20" s="2">
        <v>0</v>
      </c>
      <c r="S20" s="8">
        <v>0</v>
      </c>
      <c r="T20" s="60">
        <f t="shared" si="0"/>
        <v>0</v>
      </c>
      <c r="U20" s="8">
        <v>0</v>
      </c>
      <c r="V20" s="8">
        <v>0</v>
      </c>
      <c r="W20" s="8">
        <v>0</v>
      </c>
      <c r="X20" s="21">
        <v>0</v>
      </c>
      <c r="Y20" s="5">
        <v>0</v>
      </c>
      <c r="Z20" s="8">
        <v>0</v>
      </c>
      <c r="AA20" s="8">
        <v>0</v>
      </c>
      <c r="AB20" s="6">
        <v>0</v>
      </c>
      <c r="AC20" s="114"/>
      <c r="AD20" s="114"/>
      <c r="AE20" s="114"/>
      <c r="AF20" s="114"/>
      <c r="AG20" s="114"/>
      <c r="AH20" s="114"/>
      <c r="AI20" s="114"/>
      <c r="AJ20" s="114"/>
      <c r="AN20" s="1">
        <v>1</v>
      </c>
      <c r="AO20" s="104">
        <f t="shared" si="1"/>
        <v>0</v>
      </c>
      <c r="AP20" s="104">
        <f t="shared" si="2"/>
        <v>0</v>
      </c>
      <c r="AQ20" s="104">
        <f t="shared" si="3"/>
        <v>0</v>
      </c>
      <c r="AR20" s="104">
        <f t="shared" si="4"/>
        <v>0</v>
      </c>
      <c r="AS20" s="104">
        <f t="shared" si="5"/>
        <v>0</v>
      </c>
    </row>
    <row r="21" spans="1:45" ht="12.75">
      <c r="A21" s="42" t="s">
        <v>0</v>
      </c>
      <c r="B21" s="44">
        <v>30222</v>
      </c>
      <c r="C21" s="6" t="s">
        <v>30</v>
      </c>
      <c r="D21" s="5">
        <v>1</v>
      </c>
      <c r="E21" s="2">
        <v>1</v>
      </c>
      <c r="F21" s="6">
        <v>1</v>
      </c>
      <c r="G21" s="5">
        <v>1</v>
      </c>
      <c r="H21" s="2">
        <v>1</v>
      </c>
      <c r="I21" s="8">
        <v>1</v>
      </c>
      <c r="J21" s="21">
        <v>1</v>
      </c>
      <c r="K21" s="5">
        <v>1</v>
      </c>
      <c r="L21" s="2">
        <v>1</v>
      </c>
      <c r="M21" s="2">
        <v>1</v>
      </c>
      <c r="N21" s="6">
        <v>1</v>
      </c>
      <c r="O21" s="22">
        <v>1</v>
      </c>
      <c r="P21" s="5">
        <v>0</v>
      </c>
      <c r="Q21" s="16">
        <v>0</v>
      </c>
      <c r="R21" s="2">
        <v>0</v>
      </c>
      <c r="S21" s="8">
        <v>0</v>
      </c>
      <c r="T21" s="60">
        <f t="shared" si="0"/>
        <v>1</v>
      </c>
      <c r="U21" s="8">
        <v>0</v>
      </c>
      <c r="V21" s="8">
        <v>1</v>
      </c>
      <c r="W21" s="8">
        <v>0</v>
      </c>
      <c r="X21" s="21">
        <v>0</v>
      </c>
      <c r="Y21" s="5">
        <v>0</v>
      </c>
      <c r="Z21" s="8">
        <v>0</v>
      </c>
      <c r="AA21" s="8">
        <v>0</v>
      </c>
      <c r="AB21" s="6">
        <v>0</v>
      </c>
      <c r="AC21" s="114"/>
      <c r="AD21" s="114"/>
      <c r="AE21" s="114"/>
      <c r="AF21" s="114"/>
      <c r="AG21" s="114"/>
      <c r="AH21" s="114"/>
      <c r="AI21" s="114"/>
      <c r="AJ21" s="114"/>
      <c r="AL21" s="1" t="s">
        <v>39</v>
      </c>
      <c r="AN21" s="1">
        <v>1</v>
      </c>
      <c r="AO21" s="104">
        <f t="shared" si="1"/>
        <v>1</v>
      </c>
      <c r="AP21" s="104">
        <f t="shared" si="2"/>
        <v>1</v>
      </c>
      <c r="AQ21" s="104">
        <f t="shared" si="3"/>
        <v>1</v>
      </c>
      <c r="AR21" s="104">
        <f t="shared" si="4"/>
        <v>0</v>
      </c>
      <c r="AS21" s="104">
        <f t="shared" si="5"/>
        <v>0</v>
      </c>
    </row>
    <row r="22" spans="1:45" ht="12.75">
      <c r="A22" s="141" t="s">
        <v>53</v>
      </c>
      <c r="B22" s="142"/>
      <c r="C22" s="143"/>
      <c r="D22" s="86">
        <f aca="true" t="shared" si="6" ref="D22:AB22">SUM(D5:D21)</f>
        <v>15</v>
      </c>
      <c r="E22" s="87">
        <f t="shared" si="6"/>
        <v>15</v>
      </c>
      <c r="F22" s="88">
        <f t="shared" si="6"/>
        <v>15</v>
      </c>
      <c r="G22" s="86">
        <f t="shared" si="6"/>
        <v>5</v>
      </c>
      <c r="H22" s="87">
        <f t="shared" si="6"/>
        <v>3</v>
      </c>
      <c r="I22" s="89">
        <f t="shared" si="6"/>
        <v>5</v>
      </c>
      <c r="J22" s="90">
        <f t="shared" si="6"/>
        <v>3</v>
      </c>
      <c r="K22" s="86">
        <f t="shared" si="6"/>
        <v>2</v>
      </c>
      <c r="L22" s="87">
        <f t="shared" si="6"/>
        <v>3</v>
      </c>
      <c r="M22" s="87">
        <f t="shared" si="6"/>
        <v>2</v>
      </c>
      <c r="N22" s="88">
        <f t="shared" si="6"/>
        <v>3</v>
      </c>
      <c r="O22" s="91">
        <f t="shared" si="6"/>
        <v>2</v>
      </c>
      <c r="P22" s="86">
        <f t="shared" si="6"/>
        <v>2</v>
      </c>
      <c r="Q22" s="92">
        <f t="shared" si="6"/>
        <v>3</v>
      </c>
      <c r="R22" s="87">
        <f t="shared" si="6"/>
        <v>0</v>
      </c>
      <c r="S22" s="89">
        <f t="shared" si="6"/>
        <v>0</v>
      </c>
      <c r="T22" s="89">
        <f t="shared" si="6"/>
        <v>3</v>
      </c>
      <c r="U22" s="89">
        <f t="shared" si="6"/>
        <v>0</v>
      </c>
      <c r="V22" s="89">
        <f t="shared" si="6"/>
        <v>1</v>
      </c>
      <c r="W22" s="89">
        <f t="shared" si="6"/>
        <v>0</v>
      </c>
      <c r="X22" s="90">
        <f t="shared" si="6"/>
        <v>0</v>
      </c>
      <c r="Y22" s="86">
        <f t="shared" si="6"/>
        <v>0</v>
      </c>
      <c r="Z22" s="89">
        <f t="shared" si="6"/>
        <v>0</v>
      </c>
      <c r="AA22" s="89">
        <f t="shared" si="6"/>
        <v>0</v>
      </c>
      <c r="AB22" s="88">
        <f t="shared" si="6"/>
        <v>0</v>
      </c>
      <c r="AC22" s="127"/>
      <c r="AD22" s="127"/>
      <c r="AE22" s="127"/>
      <c r="AF22" s="127"/>
      <c r="AG22" s="127"/>
      <c r="AH22" s="127"/>
      <c r="AI22" s="127"/>
      <c r="AJ22" s="127"/>
      <c r="AN22" s="1">
        <f aca="true" t="shared" si="7" ref="AN22:AS22">SUM(AN5:AN21)</f>
        <v>17</v>
      </c>
      <c r="AO22" s="105">
        <f t="shared" si="7"/>
        <v>15</v>
      </c>
      <c r="AP22" s="109">
        <f t="shared" si="7"/>
        <v>3</v>
      </c>
      <c r="AQ22" s="109">
        <f t="shared" si="7"/>
        <v>2</v>
      </c>
      <c r="AR22" s="109">
        <f t="shared" si="7"/>
        <v>0</v>
      </c>
      <c r="AS22" s="109">
        <f t="shared" si="7"/>
        <v>0</v>
      </c>
    </row>
    <row r="23" spans="1:45" ht="12.75">
      <c r="A23" s="83"/>
      <c r="B23" s="84"/>
      <c r="C23" s="85" t="s">
        <v>54</v>
      </c>
      <c r="D23" s="86">
        <f aca="true" t="shared" si="8" ref="D23:AB23">+$AN$22-D22</f>
        <v>2</v>
      </c>
      <c r="E23" s="87">
        <f t="shared" si="8"/>
        <v>2</v>
      </c>
      <c r="F23" s="88">
        <f t="shared" si="8"/>
        <v>2</v>
      </c>
      <c r="G23" s="86">
        <f t="shared" si="8"/>
        <v>12</v>
      </c>
      <c r="H23" s="87">
        <f t="shared" si="8"/>
        <v>14</v>
      </c>
      <c r="I23" s="89">
        <f t="shared" si="8"/>
        <v>12</v>
      </c>
      <c r="J23" s="90">
        <f t="shared" si="8"/>
        <v>14</v>
      </c>
      <c r="K23" s="86">
        <f t="shared" si="8"/>
        <v>15</v>
      </c>
      <c r="L23" s="87">
        <f t="shared" si="8"/>
        <v>14</v>
      </c>
      <c r="M23" s="87">
        <f t="shared" si="8"/>
        <v>15</v>
      </c>
      <c r="N23" s="88">
        <f t="shared" si="8"/>
        <v>14</v>
      </c>
      <c r="O23" s="91">
        <f t="shared" si="8"/>
        <v>15</v>
      </c>
      <c r="P23" s="86">
        <f t="shared" si="8"/>
        <v>15</v>
      </c>
      <c r="Q23" s="92">
        <f t="shared" si="8"/>
        <v>14</v>
      </c>
      <c r="R23" s="87">
        <f t="shared" si="8"/>
        <v>17</v>
      </c>
      <c r="S23" s="89">
        <f t="shared" si="8"/>
        <v>17</v>
      </c>
      <c r="T23" s="89">
        <f t="shared" si="8"/>
        <v>14</v>
      </c>
      <c r="U23" s="89">
        <f t="shared" si="8"/>
        <v>17</v>
      </c>
      <c r="V23" s="89">
        <f t="shared" si="8"/>
        <v>16</v>
      </c>
      <c r="W23" s="89">
        <f t="shared" si="8"/>
        <v>17</v>
      </c>
      <c r="X23" s="90">
        <f t="shared" si="8"/>
        <v>17</v>
      </c>
      <c r="Y23" s="86">
        <f t="shared" si="8"/>
        <v>17</v>
      </c>
      <c r="Z23" s="89">
        <f t="shared" si="8"/>
        <v>17</v>
      </c>
      <c r="AA23" s="89">
        <f t="shared" si="8"/>
        <v>17</v>
      </c>
      <c r="AB23" s="88">
        <f t="shared" si="8"/>
        <v>17</v>
      </c>
      <c r="AC23" s="127"/>
      <c r="AD23" s="127"/>
      <c r="AE23" s="127"/>
      <c r="AF23" s="127"/>
      <c r="AG23" s="127"/>
      <c r="AH23" s="127"/>
      <c r="AI23" s="127"/>
      <c r="AJ23" s="127"/>
      <c r="AN23" s="1" t="s">
        <v>2</v>
      </c>
      <c r="AO23" s="105">
        <f>+$AN$22-AO22</f>
        <v>2</v>
      </c>
      <c r="AP23" s="90">
        <f>+$AN$22-AP22</f>
        <v>14</v>
      </c>
      <c r="AQ23" s="90">
        <f>+$AN$22-AQ22</f>
        <v>15</v>
      </c>
      <c r="AR23" s="90">
        <f>+$AN$22-AR22</f>
        <v>17</v>
      </c>
      <c r="AS23" s="90">
        <f>+$AN$22-AS22</f>
        <v>17</v>
      </c>
    </row>
    <row r="24" spans="1:45" ht="12.75">
      <c r="A24" s="141" t="s">
        <v>55</v>
      </c>
      <c r="B24" s="142"/>
      <c r="C24" s="143"/>
      <c r="D24" s="93">
        <f aca="true" t="shared" si="9" ref="D24:AB24">+D22/$AN$22</f>
        <v>0.8823529411764706</v>
      </c>
      <c r="E24" s="94">
        <f t="shared" si="9"/>
        <v>0.8823529411764706</v>
      </c>
      <c r="F24" s="95">
        <f t="shared" si="9"/>
        <v>0.8823529411764706</v>
      </c>
      <c r="G24" s="93">
        <f t="shared" si="9"/>
        <v>0.29411764705882354</v>
      </c>
      <c r="H24" s="94">
        <f t="shared" si="9"/>
        <v>0.17647058823529413</v>
      </c>
      <c r="I24" s="96">
        <f t="shared" si="9"/>
        <v>0.29411764705882354</v>
      </c>
      <c r="J24" s="97">
        <f t="shared" si="9"/>
        <v>0.17647058823529413</v>
      </c>
      <c r="K24" s="93">
        <f t="shared" si="9"/>
        <v>0.11764705882352941</v>
      </c>
      <c r="L24" s="94">
        <f t="shared" si="9"/>
        <v>0.17647058823529413</v>
      </c>
      <c r="M24" s="94">
        <f t="shared" si="9"/>
        <v>0.11764705882352941</v>
      </c>
      <c r="N24" s="95">
        <f t="shared" si="9"/>
        <v>0.17647058823529413</v>
      </c>
      <c r="O24" s="98">
        <f t="shared" si="9"/>
        <v>0.11764705882352941</v>
      </c>
      <c r="P24" s="93">
        <f t="shared" si="9"/>
        <v>0.11764705882352941</v>
      </c>
      <c r="Q24" s="99">
        <f t="shared" si="9"/>
        <v>0.17647058823529413</v>
      </c>
      <c r="R24" s="94">
        <f t="shared" si="9"/>
        <v>0</v>
      </c>
      <c r="S24" s="96">
        <f t="shared" si="9"/>
        <v>0</v>
      </c>
      <c r="T24" s="96">
        <f t="shared" si="9"/>
        <v>0.17647058823529413</v>
      </c>
      <c r="U24" s="96">
        <f t="shared" si="9"/>
        <v>0</v>
      </c>
      <c r="V24" s="96">
        <f t="shared" si="9"/>
        <v>0.058823529411764705</v>
      </c>
      <c r="W24" s="96">
        <f t="shared" si="9"/>
        <v>0</v>
      </c>
      <c r="X24" s="97">
        <f t="shared" si="9"/>
        <v>0</v>
      </c>
      <c r="Y24" s="93">
        <f t="shared" si="9"/>
        <v>0</v>
      </c>
      <c r="Z24" s="96">
        <f t="shared" si="9"/>
        <v>0</v>
      </c>
      <c r="AA24" s="96">
        <f t="shared" si="9"/>
        <v>0</v>
      </c>
      <c r="AB24" s="95">
        <f t="shared" si="9"/>
        <v>0</v>
      </c>
      <c r="AC24" s="129"/>
      <c r="AD24" s="129"/>
      <c r="AE24" s="129"/>
      <c r="AF24" s="129"/>
      <c r="AG24" s="129"/>
      <c r="AH24" s="129"/>
      <c r="AI24" s="129"/>
      <c r="AJ24" s="129"/>
      <c r="AN24" s="1" t="s">
        <v>1</v>
      </c>
      <c r="AO24" s="95">
        <f>+AO22/$AN$22</f>
        <v>0.8823529411764706</v>
      </c>
      <c r="AP24" s="97">
        <f>+AP22/$AN$22</f>
        <v>0.17647058823529413</v>
      </c>
      <c r="AQ24" s="97">
        <f>+AQ22/$AN$22</f>
        <v>0.11764705882352941</v>
      </c>
      <c r="AR24" s="97">
        <f>+AR22/$AN$22</f>
        <v>0</v>
      </c>
      <c r="AS24" s="97">
        <f>+AS22/$AN$22</f>
        <v>0</v>
      </c>
    </row>
    <row r="25" spans="1:45" ht="12.75">
      <c r="A25" s="101"/>
      <c r="B25" s="102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 t="s">
        <v>0</v>
      </c>
      <c r="U25" s="19"/>
      <c r="V25" s="19"/>
      <c r="W25" s="19"/>
      <c r="X25" s="19"/>
      <c r="Y25" s="19"/>
      <c r="Z25" s="19"/>
      <c r="AA25" s="19"/>
      <c r="AB25" s="22"/>
      <c r="AC25" s="114"/>
      <c r="AD25" s="114"/>
      <c r="AE25" s="114"/>
      <c r="AF25" s="114"/>
      <c r="AG25" s="114"/>
      <c r="AH25" s="114"/>
      <c r="AI25" s="114"/>
      <c r="AJ25" s="114"/>
      <c r="AO25" s="19"/>
      <c r="AP25" s="19"/>
      <c r="AQ25" s="19"/>
      <c r="AR25" s="19"/>
      <c r="AS25" s="19"/>
    </row>
    <row r="26" spans="1:45" ht="12.75">
      <c r="A26" s="64" t="s">
        <v>0</v>
      </c>
      <c r="B26" s="65">
        <v>36775</v>
      </c>
      <c r="C26" s="66" t="s">
        <v>31</v>
      </c>
      <c r="D26" s="67">
        <v>1</v>
      </c>
      <c r="E26" s="68">
        <v>1</v>
      </c>
      <c r="F26" s="66">
        <v>1</v>
      </c>
      <c r="G26" s="67">
        <v>0</v>
      </c>
      <c r="H26" s="68">
        <v>0</v>
      </c>
      <c r="I26" s="69">
        <v>0</v>
      </c>
      <c r="J26" s="70">
        <v>0</v>
      </c>
      <c r="K26" s="67">
        <v>0</v>
      </c>
      <c r="L26" s="68">
        <v>0</v>
      </c>
      <c r="M26" s="68">
        <v>0</v>
      </c>
      <c r="N26" s="66">
        <v>0</v>
      </c>
      <c r="O26" s="71">
        <v>0</v>
      </c>
      <c r="P26" s="67">
        <v>0</v>
      </c>
      <c r="Q26" s="72">
        <v>0</v>
      </c>
      <c r="R26" s="68">
        <v>0</v>
      </c>
      <c r="S26" s="69">
        <v>0</v>
      </c>
      <c r="T26" s="60">
        <f>+J26</f>
        <v>0</v>
      </c>
      <c r="U26" s="69">
        <v>0</v>
      </c>
      <c r="V26" s="69">
        <v>0</v>
      </c>
      <c r="W26" s="69">
        <v>0</v>
      </c>
      <c r="X26" s="70">
        <v>0</v>
      </c>
      <c r="Y26" s="67">
        <v>0</v>
      </c>
      <c r="Z26" s="69">
        <v>0</v>
      </c>
      <c r="AA26" s="69">
        <v>0</v>
      </c>
      <c r="AB26" s="66">
        <v>0</v>
      </c>
      <c r="AC26" s="114"/>
      <c r="AD26" s="114"/>
      <c r="AE26" s="114"/>
      <c r="AF26" s="114"/>
      <c r="AG26" s="114"/>
      <c r="AH26" s="114"/>
      <c r="AI26" s="114"/>
      <c r="AJ26" s="114"/>
      <c r="AN26" s="1">
        <v>1</v>
      </c>
      <c r="AO26" s="103"/>
      <c r="AP26" s="111"/>
      <c r="AQ26" s="111"/>
      <c r="AR26" s="111"/>
      <c r="AS26" s="111"/>
    </row>
    <row r="27" spans="1:45" ht="12.75">
      <c r="A27" s="64" t="s">
        <v>0</v>
      </c>
      <c r="B27" s="65">
        <v>36668</v>
      </c>
      <c r="C27" s="66" t="s">
        <v>31</v>
      </c>
      <c r="D27" s="67">
        <v>1</v>
      </c>
      <c r="E27" s="68">
        <v>1</v>
      </c>
      <c r="F27" s="66">
        <v>1</v>
      </c>
      <c r="G27" s="67">
        <v>0</v>
      </c>
      <c r="H27" s="68">
        <v>0</v>
      </c>
      <c r="I27" s="69">
        <v>1</v>
      </c>
      <c r="J27" s="70">
        <v>0</v>
      </c>
      <c r="K27" s="67">
        <v>0</v>
      </c>
      <c r="L27" s="68">
        <v>0</v>
      </c>
      <c r="M27" s="68">
        <v>0</v>
      </c>
      <c r="N27" s="66">
        <v>0</v>
      </c>
      <c r="O27" s="71">
        <v>0</v>
      </c>
      <c r="P27" s="67">
        <v>0</v>
      </c>
      <c r="Q27" s="72">
        <v>0</v>
      </c>
      <c r="R27" s="68">
        <v>0</v>
      </c>
      <c r="S27" s="69">
        <v>0</v>
      </c>
      <c r="T27" s="60">
        <f>+J27</f>
        <v>0</v>
      </c>
      <c r="U27" s="69">
        <v>0</v>
      </c>
      <c r="V27" s="69">
        <v>0</v>
      </c>
      <c r="W27" s="69">
        <v>0</v>
      </c>
      <c r="X27" s="70">
        <v>0</v>
      </c>
      <c r="Y27" s="67">
        <v>0</v>
      </c>
      <c r="Z27" s="69">
        <v>0</v>
      </c>
      <c r="AA27" s="69">
        <v>0</v>
      </c>
      <c r="AB27" s="66">
        <v>0</v>
      </c>
      <c r="AC27" s="114"/>
      <c r="AD27" s="114"/>
      <c r="AE27" s="114"/>
      <c r="AF27" s="114"/>
      <c r="AG27" s="114"/>
      <c r="AH27" s="114"/>
      <c r="AI27" s="114"/>
      <c r="AJ27" s="114"/>
      <c r="AN27" s="1">
        <v>1</v>
      </c>
      <c r="AO27" s="103"/>
      <c r="AP27" s="111"/>
      <c r="AQ27" s="111"/>
      <c r="AR27" s="111"/>
      <c r="AS27" s="111"/>
    </row>
    <row r="28" spans="1:45" ht="12.75">
      <c r="A28" s="64" t="s">
        <v>0</v>
      </c>
      <c r="B28" s="65">
        <v>15311</v>
      </c>
      <c r="C28" s="66" t="s">
        <v>31</v>
      </c>
      <c r="D28" s="67">
        <v>1</v>
      </c>
      <c r="E28" s="68">
        <v>1</v>
      </c>
      <c r="F28" s="66">
        <v>1</v>
      </c>
      <c r="G28" s="67">
        <v>0</v>
      </c>
      <c r="H28" s="68">
        <v>0</v>
      </c>
      <c r="I28" s="69">
        <v>0</v>
      </c>
      <c r="J28" s="70">
        <v>0</v>
      </c>
      <c r="K28" s="67">
        <v>0</v>
      </c>
      <c r="L28" s="68">
        <v>0</v>
      </c>
      <c r="M28" s="68">
        <v>0</v>
      </c>
      <c r="N28" s="66">
        <v>0</v>
      </c>
      <c r="O28" s="71">
        <v>0</v>
      </c>
      <c r="P28" s="67">
        <v>0</v>
      </c>
      <c r="Q28" s="72">
        <v>0</v>
      </c>
      <c r="R28" s="68">
        <v>0</v>
      </c>
      <c r="S28" s="69">
        <v>0</v>
      </c>
      <c r="T28" s="60">
        <v>0</v>
      </c>
      <c r="U28" s="69">
        <v>0</v>
      </c>
      <c r="V28" s="69">
        <v>0</v>
      </c>
      <c r="W28" s="69">
        <v>0</v>
      </c>
      <c r="X28" s="70">
        <v>0</v>
      </c>
      <c r="Y28" s="67">
        <v>0</v>
      </c>
      <c r="Z28" s="69">
        <v>0</v>
      </c>
      <c r="AA28" s="69">
        <v>0</v>
      </c>
      <c r="AB28" s="66">
        <v>0</v>
      </c>
      <c r="AC28" s="114"/>
      <c r="AD28" s="114"/>
      <c r="AE28" s="114"/>
      <c r="AF28" s="114"/>
      <c r="AG28" s="114"/>
      <c r="AH28" s="114"/>
      <c r="AI28" s="114"/>
      <c r="AJ28" s="114"/>
      <c r="AN28" s="1">
        <v>1</v>
      </c>
      <c r="AO28" s="103"/>
      <c r="AP28" s="111"/>
      <c r="AQ28" s="111"/>
      <c r="AR28" s="111"/>
      <c r="AS28" s="111"/>
    </row>
    <row r="29" spans="1:45" ht="12.75">
      <c r="A29" s="64" t="s">
        <v>0</v>
      </c>
      <c r="B29" s="65">
        <v>38646</v>
      </c>
      <c r="C29" s="66" t="s">
        <v>31</v>
      </c>
      <c r="D29" s="67">
        <v>1</v>
      </c>
      <c r="E29" s="68">
        <v>1</v>
      </c>
      <c r="F29" s="66">
        <v>1</v>
      </c>
      <c r="G29" s="67">
        <v>0</v>
      </c>
      <c r="H29" s="68">
        <v>0</v>
      </c>
      <c r="I29" s="69">
        <v>0</v>
      </c>
      <c r="J29" s="70">
        <v>0</v>
      </c>
      <c r="K29" s="67">
        <v>0</v>
      </c>
      <c r="L29" s="68">
        <v>0</v>
      </c>
      <c r="M29" s="68">
        <v>0</v>
      </c>
      <c r="N29" s="66">
        <v>0</v>
      </c>
      <c r="O29" s="71">
        <v>0</v>
      </c>
      <c r="P29" s="67">
        <v>0</v>
      </c>
      <c r="Q29" s="72">
        <v>0</v>
      </c>
      <c r="R29" s="68">
        <v>0</v>
      </c>
      <c r="S29" s="69">
        <v>0</v>
      </c>
      <c r="T29" s="60">
        <v>0</v>
      </c>
      <c r="U29" s="69">
        <v>0</v>
      </c>
      <c r="V29" s="69">
        <v>0</v>
      </c>
      <c r="W29" s="69">
        <v>0</v>
      </c>
      <c r="X29" s="70">
        <v>0</v>
      </c>
      <c r="Y29" s="67">
        <v>0</v>
      </c>
      <c r="Z29" s="69">
        <v>0</v>
      </c>
      <c r="AA29" s="69">
        <v>0</v>
      </c>
      <c r="AB29" s="66">
        <v>0</v>
      </c>
      <c r="AC29" s="114"/>
      <c r="AD29" s="114"/>
      <c r="AE29" s="114"/>
      <c r="AF29" s="114"/>
      <c r="AG29" s="114"/>
      <c r="AH29" s="114"/>
      <c r="AI29" s="114"/>
      <c r="AJ29" s="114"/>
      <c r="AL29" s="1" t="s">
        <v>39</v>
      </c>
      <c r="AN29" s="1">
        <v>1</v>
      </c>
      <c r="AO29" s="103"/>
      <c r="AP29" s="111"/>
      <c r="AQ29" s="111"/>
      <c r="AR29" s="111"/>
      <c r="AS29" s="111"/>
    </row>
    <row r="30" spans="1:45" ht="12.75">
      <c r="A30" s="64" t="s">
        <v>0</v>
      </c>
      <c r="B30" s="65">
        <v>36817</v>
      </c>
      <c r="C30" s="66" t="s">
        <v>31</v>
      </c>
      <c r="D30" s="67">
        <v>1</v>
      </c>
      <c r="E30" s="68">
        <v>1</v>
      </c>
      <c r="F30" s="66">
        <v>1</v>
      </c>
      <c r="G30" s="67">
        <v>0</v>
      </c>
      <c r="H30" s="68">
        <v>0</v>
      </c>
      <c r="I30" s="69">
        <v>1</v>
      </c>
      <c r="J30" s="70">
        <v>0</v>
      </c>
      <c r="K30" s="67">
        <v>0</v>
      </c>
      <c r="L30" s="68">
        <v>0</v>
      </c>
      <c r="M30" s="68">
        <v>0</v>
      </c>
      <c r="N30" s="66">
        <v>0</v>
      </c>
      <c r="O30" s="71">
        <v>0</v>
      </c>
      <c r="P30" s="67">
        <v>0</v>
      </c>
      <c r="Q30" s="72">
        <v>0</v>
      </c>
      <c r="R30" s="68">
        <v>0</v>
      </c>
      <c r="S30" s="69">
        <v>0</v>
      </c>
      <c r="T30" s="60">
        <v>0</v>
      </c>
      <c r="U30" s="69">
        <v>0</v>
      </c>
      <c r="V30" s="69">
        <v>0</v>
      </c>
      <c r="W30" s="69">
        <v>0</v>
      </c>
      <c r="X30" s="70">
        <v>0</v>
      </c>
      <c r="Y30" s="67">
        <v>0</v>
      </c>
      <c r="Z30" s="69">
        <v>0</v>
      </c>
      <c r="AA30" s="69">
        <v>0</v>
      </c>
      <c r="AB30" s="66">
        <v>0</v>
      </c>
      <c r="AC30" s="114"/>
      <c r="AD30" s="114"/>
      <c r="AE30" s="114"/>
      <c r="AF30" s="114"/>
      <c r="AG30" s="114"/>
      <c r="AH30" s="114"/>
      <c r="AI30" s="114"/>
      <c r="AJ30" s="114"/>
      <c r="AN30" s="1">
        <v>1</v>
      </c>
      <c r="AO30" s="103"/>
      <c r="AP30" s="111"/>
      <c r="AQ30" s="111"/>
      <c r="AR30" s="111"/>
      <c r="AS30" s="111"/>
    </row>
    <row r="31" spans="1:45" ht="12.75">
      <c r="A31" s="64" t="s">
        <v>0</v>
      </c>
      <c r="B31" s="65">
        <v>37201</v>
      </c>
      <c r="C31" s="66" t="s">
        <v>31</v>
      </c>
      <c r="D31" s="67">
        <v>1</v>
      </c>
      <c r="E31" s="68">
        <v>1</v>
      </c>
      <c r="F31" s="66">
        <v>1</v>
      </c>
      <c r="G31" s="67">
        <v>0</v>
      </c>
      <c r="H31" s="68">
        <v>0</v>
      </c>
      <c r="I31" s="69">
        <v>0</v>
      </c>
      <c r="J31" s="70">
        <v>0</v>
      </c>
      <c r="K31" s="67">
        <v>0</v>
      </c>
      <c r="L31" s="68">
        <v>0</v>
      </c>
      <c r="M31" s="68">
        <v>0</v>
      </c>
      <c r="N31" s="66">
        <v>0</v>
      </c>
      <c r="O31" s="71">
        <v>0</v>
      </c>
      <c r="P31" s="67">
        <v>0</v>
      </c>
      <c r="Q31" s="72">
        <v>0</v>
      </c>
      <c r="R31" s="68">
        <v>0</v>
      </c>
      <c r="S31" s="69">
        <v>0</v>
      </c>
      <c r="T31" s="60">
        <v>0</v>
      </c>
      <c r="U31" s="69">
        <v>0</v>
      </c>
      <c r="V31" s="69">
        <v>0</v>
      </c>
      <c r="W31" s="69">
        <v>0</v>
      </c>
      <c r="X31" s="70">
        <v>0</v>
      </c>
      <c r="Y31" s="67">
        <v>0</v>
      </c>
      <c r="Z31" s="69">
        <v>0</v>
      </c>
      <c r="AA31" s="69">
        <v>0</v>
      </c>
      <c r="AB31" s="66">
        <v>0</v>
      </c>
      <c r="AC31" s="114"/>
      <c r="AD31" s="114"/>
      <c r="AE31" s="114"/>
      <c r="AF31" s="114"/>
      <c r="AG31" s="114"/>
      <c r="AH31" s="114"/>
      <c r="AI31" s="114"/>
      <c r="AJ31" s="114"/>
      <c r="AN31" s="1">
        <v>1</v>
      </c>
      <c r="AO31" s="103"/>
      <c r="AP31" s="111"/>
      <c r="AQ31" s="111"/>
      <c r="AR31" s="111"/>
      <c r="AS31" s="111"/>
    </row>
    <row r="32" spans="1:45" ht="12.75">
      <c r="A32" s="64" t="s">
        <v>0</v>
      </c>
      <c r="B32" s="65">
        <v>34743</v>
      </c>
      <c r="C32" s="66" t="s">
        <v>31</v>
      </c>
      <c r="D32" s="67">
        <v>1</v>
      </c>
      <c r="E32" s="68">
        <v>1</v>
      </c>
      <c r="F32" s="66">
        <v>1</v>
      </c>
      <c r="G32" s="67">
        <v>0</v>
      </c>
      <c r="H32" s="68">
        <v>0</v>
      </c>
      <c r="I32" s="69">
        <v>0</v>
      </c>
      <c r="J32" s="70">
        <v>0</v>
      </c>
      <c r="K32" s="67">
        <v>0</v>
      </c>
      <c r="L32" s="68">
        <v>0</v>
      </c>
      <c r="M32" s="68">
        <v>0</v>
      </c>
      <c r="N32" s="66">
        <v>0</v>
      </c>
      <c r="O32" s="71">
        <v>0</v>
      </c>
      <c r="P32" s="67">
        <v>0</v>
      </c>
      <c r="Q32" s="72">
        <v>0</v>
      </c>
      <c r="R32" s="68">
        <v>0</v>
      </c>
      <c r="S32" s="69">
        <v>0</v>
      </c>
      <c r="T32" s="60">
        <v>0</v>
      </c>
      <c r="U32" s="69">
        <v>0</v>
      </c>
      <c r="V32" s="69">
        <v>0</v>
      </c>
      <c r="W32" s="69">
        <v>0</v>
      </c>
      <c r="X32" s="70">
        <v>0</v>
      </c>
      <c r="Y32" s="67">
        <v>0</v>
      </c>
      <c r="Z32" s="69">
        <v>0</v>
      </c>
      <c r="AA32" s="69">
        <v>0</v>
      </c>
      <c r="AB32" s="66">
        <v>0</v>
      </c>
      <c r="AC32" s="114"/>
      <c r="AD32" s="114"/>
      <c r="AE32" s="114"/>
      <c r="AF32" s="114"/>
      <c r="AG32" s="114"/>
      <c r="AH32" s="114"/>
      <c r="AI32" s="114"/>
      <c r="AJ32" s="114"/>
      <c r="AN32" s="1">
        <v>1</v>
      </c>
      <c r="AO32" s="103"/>
      <c r="AP32" s="111"/>
      <c r="AQ32" s="111"/>
      <c r="AR32" s="111"/>
      <c r="AS32" s="111"/>
    </row>
    <row r="33" spans="1:45" ht="12.75">
      <c r="A33" s="141" t="s">
        <v>53</v>
      </c>
      <c r="B33" s="142"/>
      <c r="C33" s="143"/>
      <c r="D33" s="86">
        <f>SUM(D26:D32)</f>
        <v>7</v>
      </c>
      <c r="E33" s="87">
        <f aca="true" t="shared" si="10" ref="E33:AB33">SUM(E26:E32)</f>
        <v>7</v>
      </c>
      <c r="F33" s="88">
        <f t="shared" si="10"/>
        <v>7</v>
      </c>
      <c r="G33" s="86">
        <f t="shared" si="10"/>
        <v>0</v>
      </c>
      <c r="H33" s="87">
        <f t="shared" si="10"/>
        <v>0</v>
      </c>
      <c r="I33" s="89">
        <f t="shared" si="10"/>
        <v>2</v>
      </c>
      <c r="J33" s="90">
        <f t="shared" si="10"/>
        <v>0</v>
      </c>
      <c r="K33" s="86">
        <f t="shared" si="10"/>
        <v>0</v>
      </c>
      <c r="L33" s="87">
        <f t="shared" si="10"/>
        <v>0</v>
      </c>
      <c r="M33" s="87">
        <f t="shared" si="10"/>
        <v>0</v>
      </c>
      <c r="N33" s="88">
        <f t="shared" si="10"/>
        <v>0</v>
      </c>
      <c r="O33" s="91">
        <f t="shared" si="10"/>
        <v>0</v>
      </c>
      <c r="P33" s="86">
        <f t="shared" si="10"/>
        <v>0</v>
      </c>
      <c r="Q33" s="92">
        <f t="shared" si="10"/>
        <v>0</v>
      </c>
      <c r="R33" s="87">
        <f t="shared" si="10"/>
        <v>0</v>
      </c>
      <c r="S33" s="89">
        <f t="shared" si="10"/>
        <v>0</v>
      </c>
      <c r="T33" s="89">
        <f t="shared" si="10"/>
        <v>0</v>
      </c>
      <c r="U33" s="89">
        <f t="shared" si="10"/>
        <v>0</v>
      </c>
      <c r="V33" s="89">
        <f t="shared" si="10"/>
        <v>0</v>
      </c>
      <c r="W33" s="89">
        <f t="shared" si="10"/>
        <v>0</v>
      </c>
      <c r="X33" s="90">
        <f t="shared" si="10"/>
        <v>0</v>
      </c>
      <c r="Y33" s="86">
        <f t="shared" si="10"/>
        <v>0</v>
      </c>
      <c r="Z33" s="89">
        <f t="shared" si="10"/>
        <v>0</v>
      </c>
      <c r="AA33" s="89">
        <f t="shared" si="10"/>
        <v>0</v>
      </c>
      <c r="AB33" s="88">
        <f t="shared" si="10"/>
        <v>0</v>
      </c>
      <c r="AC33" s="127"/>
      <c r="AD33" s="127"/>
      <c r="AE33" s="127"/>
      <c r="AF33" s="127"/>
      <c r="AG33" s="127"/>
      <c r="AH33" s="127"/>
      <c r="AI33" s="127"/>
      <c r="AJ33" s="127"/>
      <c r="AN33" s="1">
        <f>SUM(AN26:AN32)</f>
        <v>7</v>
      </c>
      <c r="AO33" s="105"/>
      <c r="AP33" s="109"/>
      <c r="AQ33" s="109"/>
      <c r="AR33" s="109"/>
      <c r="AS33" s="109"/>
    </row>
    <row r="34" spans="1:45" ht="12.75">
      <c r="A34" s="141" t="s">
        <v>55</v>
      </c>
      <c r="B34" s="142"/>
      <c r="C34" s="143"/>
      <c r="D34" s="93">
        <f aca="true" t="shared" si="11" ref="D34:AB34">SUM(D33+D22)/$AN$34</f>
        <v>0.9166666666666666</v>
      </c>
      <c r="E34" s="94">
        <f t="shared" si="11"/>
        <v>0.9166666666666666</v>
      </c>
      <c r="F34" s="95">
        <f t="shared" si="11"/>
        <v>0.9166666666666666</v>
      </c>
      <c r="G34" s="93">
        <f t="shared" si="11"/>
        <v>0.20833333333333334</v>
      </c>
      <c r="H34" s="94">
        <f t="shared" si="11"/>
        <v>0.125</v>
      </c>
      <c r="I34" s="96">
        <f t="shared" si="11"/>
        <v>0.2916666666666667</v>
      </c>
      <c r="J34" s="97">
        <f t="shared" si="11"/>
        <v>0.125</v>
      </c>
      <c r="K34" s="93">
        <f t="shared" si="11"/>
        <v>0.08333333333333333</v>
      </c>
      <c r="L34" s="94">
        <f t="shared" si="11"/>
        <v>0.125</v>
      </c>
      <c r="M34" s="94">
        <f t="shared" si="11"/>
        <v>0.08333333333333333</v>
      </c>
      <c r="N34" s="95">
        <f t="shared" si="11"/>
        <v>0.125</v>
      </c>
      <c r="O34" s="98">
        <f t="shared" si="11"/>
        <v>0.08333333333333333</v>
      </c>
      <c r="P34" s="93">
        <f t="shared" si="11"/>
        <v>0.08333333333333333</v>
      </c>
      <c r="Q34" s="99">
        <f t="shared" si="11"/>
        <v>0.125</v>
      </c>
      <c r="R34" s="94">
        <f t="shared" si="11"/>
        <v>0</v>
      </c>
      <c r="S34" s="96">
        <f t="shared" si="11"/>
        <v>0</v>
      </c>
      <c r="T34" s="96">
        <f t="shared" si="11"/>
        <v>0.125</v>
      </c>
      <c r="U34" s="96">
        <f t="shared" si="11"/>
        <v>0</v>
      </c>
      <c r="V34" s="96">
        <f t="shared" si="11"/>
        <v>0.041666666666666664</v>
      </c>
      <c r="W34" s="96">
        <f t="shared" si="11"/>
        <v>0</v>
      </c>
      <c r="X34" s="97">
        <f t="shared" si="11"/>
        <v>0</v>
      </c>
      <c r="Y34" s="93">
        <f t="shared" si="11"/>
        <v>0</v>
      </c>
      <c r="Z34" s="96">
        <f t="shared" si="11"/>
        <v>0</v>
      </c>
      <c r="AA34" s="96">
        <f t="shared" si="11"/>
        <v>0</v>
      </c>
      <c r="AB34" s="95">
        <f t="shared" si="11"/>
        <v>0</v>
      </c>
      <c r="AC34" s="129"/>
      <c r="AD34" s="129"/>
      <c r="AE34" s="129"/>
      <c r="AF34" s="129"/>
      <c r="AG34" s="129"/>
      <c r="AH34" s="129"/>
      <c r="AI34" s="129"/>
      <c r="AJ34" s="129"/>
      <c r="AN34" s="1">
        <f>+AN33+AN22</f>
        <v>24</v>
      </c>
      <c r="AO34" s="106"/>
      <c r="AP34" s="110"/>
      <c r="AQ34" s="110"/>
      <c r="AR34" s="110"/>
      <c r="AS34" s="110"/>
    </row>
    <row r="35" spans="1:45" ht="12.75">
      <c r="A35" s="73"/>
      <c r="B35" s="74"/>
      <c r="C35" s="74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71"/>
      <c r="AC35" s="114"/>
      <c r="AD35" s="114"/>
      <c r="AE35" s="114"/>
      <c r="AF35" s="114"/>
      <c r="AG35" s="114"/>
      <c r="AH35" s="114"/>
      <c r="AI35" s="114"/>
      <c r="AJ35" s="114"/>
      <c r="AO35" s="103"/>
      <c r="AP35" s="103"/>
      <c r="AQ35" s="103"/>
      <c r="AR35" s="103"/>
      <c r="AS35" s="103"/>
    </row>
    <row r="36" spans="1:45" ht="12.75">
      <c r="A36" s="45" t="s">
        <v>0</v>
      </c>
      <c r="B36" s="46">
        <v>36775</v>
      </c>
      <c r="C36" s="47" t="s">
        <v>32</v>
      </c>
      <c r="D36" s="48">
        <v>1</v>
      </c>
      <c r="E36" s="49">
        <v>1</v>
      </c>
      <c r="F36" s="47">
        <v>1</v>
      </c>
      <c r="G36" s="48">
        <v>0</v>
      </c>
      <c r="H36" s="49">
        <v>0</v>
      </c>
      <c r="I36" s="50">
        <v>1</v>
      </c>
      <c r="J36" s="51">
        <v>0</v>
      </c>
      <c r="K36" s="48">
        <v>0</v>
      </c>
      <c r="L36" s="49">
        <v>0</v>
      </c>
      <c r="M36" s="49">
        <v>0</v>
      </c>
      <c r="N36" s="47">
        <v>0</v>
      </c>
      <c r="O36" s="52">
        <v>0</v>
      </c>
      <c r="P36" s="48">
        <v>0</v>
      </c>
      <c r="Q36" s="53">
        <v>0</v>
      </c>
      <c r="R36" s="49">
        <v>0</v>
      </c>
      <c r="S36" s="50">
        <v>0</v>
      </c>
      <c r="T36" s="50">
        <v>0</v>
      </c>
      <c r="U36" s="50">
        <v>0</v>
      </c>
      <c r="V36" s="50">
        <v>0</v>
      </c>
      <c r="W36" s="50">
        <v>0</v>
      </c>
      <c r="X36" s="51">
        <v>0</v>
      </c>
      <c r="Y36" s="48">
        <v>0</v>
      </c>
      <c r="Z36" s="50">
        <v>0</v>
      </c>
      <c r="AA36" s="50">
        <v>0</v>
      </c>
      <c r="AB36" s="47">
        <v>0</v>
      </c>
      <c r="AC36" s="114"/>
      <c r="AD36" s="114"/>
      <c r="AE36" s="114"/>
      <c r="AF36" s="114"/>
      <c r="AG36" s="114"/>
      <c r="AH36" s="114"/>
      <c r="AI36" s="114"/>
      <c r="AJ36" s="114"/>
      <c r="AL36" s="1" t="s">
        <v>39</v>
      </c>
      <c r="AO36" s="107"/>
      <c r="AP36" s="112"/>
      <c r="AQ36" s="112"/>
      <c r="AR36" s="112"/>
      <c r="AS36" s="112"/>
    </row>
    <row r="37" spans="1:45" ht="12.75">
      <c r="A37" s="45" t="s">
        <v>0</v>
      </c>
      <c r="B37" s="46">
        <v>36823</v>
      </c>
      <c r="C37" s="47" t="s">
        <v>32</v>
      </c>
      <c r="D37" s="48">
        <v>1</v>
      </c>
      <c r="E37" s="49">
        <v>1</v>
      </c>
      <c r="F37" s="47">
        <v>1</v>
      </c>
      <c r="G37" s="48">
        <v>0</v>
      </c>
      <c r="H37" s="49">
        <v>0</v>
      </c>
      <c r="I37" s="50">
        <v>0</v>
      </c>
      <c r="J37" s="51">
        <v>0</v>
      </c>
      <c r="K37" s="48">
        <v>0</v>
      </c>
      <c r="L37" s="49">
        <v>0</v>
      </c>
      <c r="M37" s="49">
        <v>0</v>
      </c>
      <c r="N37" s="47">
        <v>0</v>
      </c>
      <c r="O37" s="52">
        <v>0</v>
      </c>
      <c r="P37" s="48">
        <v>0</v>
      </c>
      <c r="Q37" s="53">
        <v>0</v>
      </c>
      <c r="R37" s="49">
        <v>0</v>
      </c>
      <c r="S37" s="50">
        <v>0</v>
      </c>
      <c r="T37" s="50">
        <v>0</v>
      </c>
      <c r="U37" s="50">
        <v>0</v>
      </c>
      <c r="V37" s="50">
        <v>0</v>
      </c>
      <c r="W37" s="50">
        <v>0</v>
      </c>
      <c r="X37" s="51">
        <v>0</v>
      </c>
      <c r="Y37" s="48">
        <v>0</v>
      </c>
      <c r="Z37" s="50">
        <v>0</v>
      </c>
      <c r="AA37" s="50">
        <v>0</v>
      </c>
      <c r="AB37" s="47">
        <v>0</v>
      </c>
      <c r="AC37" s="114"/>
      <c r="AD37" s="114"/>
      <c r="AE37" s="114"/>
      <c r="AF37" s="114"/>
      <c r="AG37" s="114"/>
      <c r="AH37" s="114"/>
      <c r="AI37" s="114"/>
      <c r="AJ37" s="114"/>
      <c r="AO37" s="107"/>
      <c r="AP37" s="112"/>
      <c r="AQ37" s="112"/>
      <c r="AR37" s="112"/>
      <c r="AS37" s="112"/>
    </row>
    <row r="38" spans="1:45" ht="15" customHeight="1" thickBot="1">
      <c r="A38" s="54" t="s">
        <v>0</v>
      </c>
      <c r="B38" s="55">
        <v>36851</v>
      </c>
      <c r="C38" s="56" t="s">
        <v>32</v>
      </c>
      <c r="D38" s="75">
        <v>1</v>
      </c>
      <c r="E38" s="76">
        <v>1</v>
      </c>
      <c r="F38" s="77">
        <v>1</v>
      </c>
      <c r="G38" s="75">
        <v>1</v>
      </c>
      <c r="H38" s="76">
        <v>1</v>
      </c>
      <c r="I38" s="78">
        <v>1</v>
      </c>
      <c r="J38" s="79">
        <v>1</v>
      </c>
      <c r="K38" s="75">
        <v>0</v>
      </c>
      <c r="L38" s="76">
        <v>0</v>
      </c>
      <c r="M38" s="76">
        <v>0</v>
      </c>
      <c r="N38" s="77">
        <v>0</v>
      </c>
      <c r="O38" s="80">
        <v>0</v>
      </c>
      <c r="P38" s="75">
        <v>0</v>
      </c>
      <c r="Q38" s="81">
        <v>0</v>
      </c>
      <c r="R38" s="76">
        <v>0</v>
      </c>
      <c r="S38" s="78">
        <v>0</v>
      </c>
      <c r="T38" s="78">
        <f>+J38</f>
        <v>1</v>
      </c>
      <c r="U38" s="78">
        <v>0</v>
      </c>
      <c r="V38" s="78">
        <v>1</v>
      </c>
      <c r="W38" s="78">
        <v>0</v>
      </c>
      <c r="X38" s="79">
        <v>0</v>
      </c>
      <c r="Y38" s="75">
        <v>0</v>
      </c>
      <c r="Z38" s="78">
        <v>0</v>
      </c>
      <c r="AA38" s="78">
        <v>0</v>
      </c>
      <c r="AB38" s="77">
        <v>0</v>
      </c>
      <c r="AC38" s="130"/>
      <c r="AD38" s="130"/>
      <c r="AE38" s="130"/>
      <c r="AF38" s="130"/>
      <c r="AG38" s="130"/>
      <c r="AH38" s="130"/>
      <c r="AI38" s="130"/>
      <c r="AJ38" s="130"/>
      <c r="AL38" s="1" t="s">
        <v>39</v>
      </c>
      <c r="AO38" s="108"/>
      <c r="AP38" s="113"/>
      <c r="AQ38" s="113"/>
      <c r="AR38" s="113"/>
      <c r="AS38" s="113"/>
    </row>
    <row r="39" spans="1:2" ht="12.75">
      <c r="A39" s="3"/>
      <c r="B39" s="3"/>
    </row>
    <row r="40" spans="1:2" ht="12.75">
      <c r="A40" s="3" t="s">
        <v>0</v>
      </c>
      <c r="B40" s="3"/>
    </row>
    <row r="41" spans="1:2" ht="12.75">
      <c r="A41" s="3" t="s">
        <v>0</v>
      </c>
      <c r="B41" s="3"/>
    </row>
    <row r="42" spans="1:2" ht="12.75">
      <c r="A42" s="4" t="s">
        <v>0</v>
      </c>
      <c r="B42" s="4"/>
    </row>
    <row r="43" spans="1:2" ht="12.75">
      <c r="A43" s="4" t="s">
        <v>0</v>
      </c>
      <c r="B43" s="4"/>
    </row>
    <row r="44" spans="1:2" ht="12.75">
      <c r="A44" s="4" t="s">
        <v>0</v>
      </c>
      <c r="B44" s="4"/>
    </row>
    <row r="45" spans="1:2" ht="12.75">
      <c r="A45" s="4" t="s">
        <v>0</v>
      </c>
      <c r="B45" s="4"/>
    </row>
    <row r="46" spans="1:2" ht="12.75">
      <c r="A46" s="4" t="s">
        <v>0</v>
      </c>
      <c r="B46" s="4"/>
    </row>
    <row r="60" ht="13.5" thickBot="1"/>
    <row r="61" spans="5:45" ht="12.75">
      <c r="E61" s="30"/>
      <c r="F61" s="31"/>
      <c r="G61" s="31"/>
      <c r="H61" s="31"/>
      <c r="I61" s="32"/>
      <c r="J61" s="32"/>
      <c r="K61" s="31"/>
      <c r="L61" s="33"/>
      <c r="AO61" s="31"/>
      <c r="AP61" s="32"/>
      <c r="AQ61" s="32"/>
      <c r="AR61" s="32"/>
      <c r="AS61" s="32"/>
    </row>
    <row r="62" spans="5:45" ht="12.75">
      <c r="E62" s="34"/>
      <c r="F62" s="28"/>
      <c r="G62" s="28"/>
      <c r="H62" s="28"/>
      <c r="I62" s="29"/>
      <c r="J62" s="29"/>
      <c r="K62" s="28"/>
      <c r="L62" s="35"/>
      <c r="AO62" s="28"/>
      <c r="AP62" s="29"/>
      <c r="AQ62" s="29"/>
      <c r="AR62" s="29"/>
      <c r="AS62" s="29"/>
    </row>
    <row r="63" spans="5:45" ht="12.75">
      <c r="E63" s="34"/>
      <c r="F63" s="28"/>
      <c r="G63" s="28"/>
      <c r="H63" s="28"/>
      <c r="I63" s="29"/>
      <c r="J63" s="29"/>
      <c r="K63" s="28"/>
      <c r="L63" s="35"/>
      <c r="AO63" s="28"/>
      <c r="AP63" s="29"/>
      <c r="AQ63" s="29"/>
      <c r="AR63" s="29"/>
      <c r="AS63" s="29"/>
    </row>
    <row r="64" spans="5:45" ht="12.75">
      <c r="E64" s="34"/>
      <c r="F64" s="28"/>
      <c r="G64" s="28"/>
      <c r="H64" s="28"/>
      <c r="I64" s="29"/>
      <c r="J64" s="29"/>
      <c r="K64" s="28"/>
      <c r="L64" s="35"/>
      <c r="AO64" s="28"/>
      <c r="AP64" s="29"/>
      <c r="AQ64" s="29"/>
      <c r="AR64" s="29"/>
      <c r="AS64" s="29"/>
    </row>
    <row r="65" spans="5:45" ht="13.5" thickBot="1">
      <c r="E65" s="36"/>
      <c r="F65" s="37"/>
      <c r="G65" s="37"/>
      <c r="H65" s="37"/>
      <c r="I65" s="38"/>
      <c r="J65" s="38"/>
      <c r="K65" s="37"/>
      <c r="L65" s="39"/>
      <c r="AO65" s="37"/>
      <c r="AP65" s="38"/>
      <c r="AQ65" s="38"/>
      <c r="AR65" s="38"/>
      <c r="AS65" s="38"/>
    </row>
    <row r="69" ht="13.5" thickBot="1"/>
    <row r="70" spans="5:45" ht="12.75">
      <c r="E70" s="30"/>
      <c r="F70" s="31"/>
      <c r="G70" s="31"/>
      <c r="H70" s="31"/>
      <c r="I70" s="32"/>
      <c r="J70" s="32"/>
      <c r="K70" s="31"/>
      <c r="L70" s="33"/>
      <c r="AO70" s="31"/>
      <c r="AP70" s="32"/>
      <c r="AQ70" s="32"/>
      <c r="AR70" s="32"/>
      <c r="AS70" s="32"/>
    </row>
    <row r="71" spans="5:45" ht="12.75">
      <c r="E71" s="34"/>
      <c r="F71" s="28"/>
      <c r="G71" s="28"/>
      <c r="H71" s="28"/>
      <c r="I71" s="29"/>
      <c r="J71" s="29"/>
      <c r="K71" s="28"/>
      <c r="L71" s="35"/>
      <c r="AO71" s="28"/>
      <c r="AP71" s="29"/>
      <c r="AQ71" s="29"/>
      <c r="AR71" s="29"/>
      <c r="AS71" s="29"/>
    </row>
    <row r="72" spans="5:45" ht="12.75">
      <c r="E72" s="34"/>
      <c r="F72" s="28"/>
      <c r="G72" s="28"/>
      <c r="H72" s="28"/>
      <c r="I72" s="29"/>
      <c r="J72" s="29"/>
      <c r="K72" s="28"/>
      <c r="L72" s="35"/>
      <c r="AO72" s="28"/>
      <c r="AP72" s="29"/>
      <c r="AQ72" s="29"/>
      <c r="AR72" s="29"/>
      <c r="AS72" s="29"/>
    </row>
    <row r="73" spans="5:45" ht="12.75">
      <c r="E73" s="34"/>
      <c r="F73" s="28"/>
      <c r="G73" s="28"/>
      <c r="H73" s="28"/>
      <c r="I73" s="29"/>
      <c r="J73" s="29"/>
      <c r="K73" s="28"/>
      <c r="L73" s="35"/>
      <c r="AO73" s="28"/>
      <c r="AP73" s="29"/>
      <c r="AQ73" s="29"/>
      <c r="AR73" s="29"/>
      <c r="AS73" s="29"/>
    </row>
    <row r="74" spans="5:45" ht="12.75">
      <c r="E74" s="34"/>
      <c r="F74" s="28"/>
      <c r="G74" s="28"/>
      <c r="H74" s="28"/>
      <c r="I74" s="29"/>
      <c r="J74" s="29"/>
      <c r="K74" s="28"/>
      <c r="L74" s="35"/>
      <c r="AO74" s="28"/>
      <c r="AP74" s="29"/>
      <c r="AQ74" s="29"/>
      <c r="AR74" s="29"/>
      <c r="AS74" s="29"/>
    </row>
    <row r="75" spans="5:45" ht="12.75">
      <c r="E75" s="34"/>
      <c r="F75" s="28"/>
      <c r="G75" s="28"/>
      <c r="H75" s="28"/>
      <c r="I75" s="29"/>
      <c r="J75" s="29"/>
      <c r="K75" s="28"/>
      <c r="L75" s="35"/>
      <c r="AO75" s="28"/>
      <c r="AP75" s="29"/>
      <c r="AQ75" s="29"/>
      <c r="AR75" s="29"/>
      <c r="AS75" s="29"/>
    </row>
    <row r="76" spans="5:45" ht="12.75">
      <c r="E76" s="34"/>
      <c r="F76" s="28"/>
      <c r="G76" s="28"/>
      <c r="H76" s="28"/>
      <c r="I76" s="29"/>
      <c r="J76" s="29"/>
      <c r="K76" s="28"/>
      <c r="L76" s="35"/>
      <c r="AO76" s="28"/>
      <c r="AP76" s="29"/>
      <c r="AQ76" s="29"/>
      <c r="AR76" s="29"/>
      <c r="AS76" s="29"/>
    </row>
    <row r="77" spans="5:45" ht="12.75">
      <c r="E77" s="34"/>
      <c r="F77" s="28"/>
      <c r="G77" s="28"/>
      <c r="H77" s="28"/>
      <c r="I77" s="29"/>
      <c r="J77" s="29"/>
      <c r="K77" s="28"/>
      <c r="L77" s="35"/>
      <c r="AO77" s="28"/>
      <c r="AP77" s="29"/>
      <c r="AQ77" s="29"/>
      <c r="AR77" s="29"/>
      <c r="AS77" s="29"/>
    </row>
    <row r="78" spans="5:45" ht="12.75">
      <c r="E78" s="34"/>
      <c r="F78" s="28"/>
      <c r="G78" s="28"/>
      <c r="H78" s="28"/>
      <c r="I78" s="29"/>
      <c r="J78" s="29"/>
      <c r="K78" s="28"/>
      <c r="L78" s="35"/>
      <c r="AO78" s="28"/>
      <c r="AP78" s="29"/>
      <c r="AQ78" s="29"/>
      <c r="AR78" s="29"/>
      <c r="AS78" s="29"/>
    </row>
    <row r="79" spans="5:45" ht="12.75">
      <c r="E79" s="34"/>
      <c r="F79" s="28"/>
      <c r="G79" s="28"/>
      <c r="H79" s="28"/>
      <c r="I79" s="29"/>
      <c r="J79" s="29"/>
      <c r="K79" s="28"/>
      <c r="L79" s="35"/>
      <c r="AO79" s="28"/>
      <c r="AP79" s="29"/>
      <c r="AQ79" s="29"/>
      <c r="AR79" s="29"/>
      <c r="AS79" s="29"/>
    </row>
    <row r="80" spans="5:45" ht="12.75">
      <c r="E80" s="34"/>
      <c r="F80" s="28"/>
      <c r="G80" s="28"/>
      <c r="H80" s="28"/>
      <c r="I80" s="29"/>
      <c r="J80" s="29"/>
      <c r="K80" s="28"/>
      <c r="L80" s="35"/>
      <c r="AO80" s="28"/>
      <c r="AP80" s="29"/>
      <c r="AQ80" s="29"/>
      <c r="AR80" s="29"/>
      <c r="AS80" s="29"/>
    </row>
    <row r="81" spans="5:45" ht="12.75">
      <c r="E81" s="34"/>
      <c r="F81" s="28"/>
      <c r="G81" s="28"/>
      <c r="H81" s="28"/>
      <c r="I81" s="29"/>
      <c r="J81" s="29"/>
      <c r="K81" s="28"/>
      <c r="L81" s="35"/>
      <c r="AO81" s="28"/>
      <c r="AP81" s="29"/>
      <c r="AQ81" s="29"/>
      <c r="AR81" s="29"/>
      <c r="AS81" s="29"/>
    </row>
    <row r="82" spans="5:45" ht="12.75">
      <c r="E82" s="34"/>
      <c r="F82" s="28"/>
      <c r="G82" s="28"/>
      <c r="H82" s="28"/>
      <c r="I82" s="29"/>
      <c r="J82" s="29"/>
      <c r="K82" s="28"/>
      <c r="L82" s="35"/>
      <c r="AO82" s="28"/>
      <c r="AP82" s="29"/>
      <c r="AQ82" s="29"/>
      <c r="AR82" s="29"/>
      <c r="AS82" s="29"/>
    </row>
    <row r="83" spans="5:45" ht="12.75">
      <c r="E83" s="34"/>
      <c r="F83" s="28"/>
      <c r="G83" s="28"/>
      <c r="H83" s="28"/>
      <c r="I83" s="29"/>
      <c r="J83" s="29"/>
      <c r="K83" s="28"/>
      <c r="L83" s="35"/>
      <c r="AO83" s="28"/>
      <c r="AP83" s="29"/>
      <c r="AQ83" s="29"/>
      <c r="AR83" s="29"/>
      <c r="AS83" s="29"/>
    </row>
    <row r="84" spans="5:45" ht="12.75">
      <c r="E84" s="34"/>
      <c r="F84" s="28"/>
      <c r="G84" s="28"/>
      <c r="H84" s="28"/>
      <c r="I84" s="29"/>
      <c r="J84" s="29"/>
      <c r="K84" s="28"/>
      <c r="L84" s="35"/>
      <c r="AO84" s="28"/>
      <c r="AP84" s="29"/>
      <c r="AQ84" s="29"/>
      <c r="AR84" s="29"/>
      <c r="AS84" s="29"/>
    </row>
    <row r="85" spans="5:45" ht="12.75">
      <c r="E85" s="34"/>
      <c r="F85" s="28"/>
      <c r="G85" s="28"/>
      <c r="H85" s="28"/>
      <c r="I85" s="29"/>
      <c r="J85" s="29"/>
      <c r="K85" s="28"/>
      <c r="L85" s="35"/>
      <c r="AO85" s="28"/>
      <c r="AP85" s="29"/>
      <c r="AQ85" s="29"/>
      <c r="AR85" s="29"/>
      <c r="AS85" s="29"/>
    </row>
    <row r="86" spans="5:45" ht="12.75">
      <c r="E86" s="34"/>
      <c r="F86" s="28"/>
      <c r="G86" s="28"/>
      <c r="H86" s="28"/>
      <c r="I86" s="29"/>
      <c r="J86" s="29"/>
      <c r="K86" s="28"/>
      <c r="L86" s="35"/>
      <c r="AO86" s="28"/>
      <c r="AP86" s="29"/>
      <c r="AQ86" s="29"/>
      <c r="AR86" s="29"/>
      <c r="AS86" s="29"/>
    </row>
    <row r="87" spans="5:45" ht="12.75">
      <c r="E87" s="34"/>
      <c r="F87" s="28"/>
      <c r="G87" s="28"/>
      <c r="H87" s="28"/>
      <c r="I87" s="29"/>
      <c r="J87" s="29"/>
      <c r="K87" s="28"/>
      <c r="L87" s="35"/>
      <c r="AO87" s="28"/>
      <c r="AP87" s="29"/>
      <c r="AQ87" s="29"/>
      <c r="AR87" s="29"/>
      <c r="AS87" s="29"/>
    </row>
    <row r="88" spans="5:45" ht="12.75">
      <c r="E88" s="34"/>
      <c r="F88" s="28"/>
      <c r="G88" s="28"/>
      <c r="H88" s="28"/>
      <c r="I88" s="29"/>
      <c r="J88" s="29"/>
      <c r="K88" s="28"/>
      <c r="L88" s="35"/>
      <c r="AO88" s="28"/>
      <c r="AP88" s="29"/>
      <c r="AQ88" s="29"/>
      <c r="AR88" s="29"/>
      <c r="AS88" s="29"/>
    </row>
    <row r="89" spans="5:45" ht="12.75">
      <c r="E89" s="34"/>
      <c r="F89" s="28"/>
      <c r="G89" s="28"/>
      <c r="H89" s="28"/>
      <c r="I89" s="29"/>
      <c r="J89" s="29"/>
      <c r="K89" s="28"/>
      <c r="L89" s="35"/>
      <c r="AO89" s="28"/>
      <c r="AP89" s="29"/>
      <c r="AQ89" s="29"/>
      <c r="AR89" s="29"/>
      <c r="AS89" s="29"/>
    </row>
  </sheetData>
  <sheetProtection/>
  <protectedRanges>
    <protectedRange password="CF6E" sqref="A22:IV24 A33:IV33 A34:IV34 AO1:AS65536" name="Range1"/>
  </protectedRanges>
  <mergeCells count="18">
    <mergeCell ref="A34:C34"/>
    <mergeCell ref="AL2:AL4"/>
    <mergeCell ref="R3:T3"/>
    <mergeCell ref="D2:F2"/>
    <mergeCell ref="G2:I2"/>
    <mergeCell ref="K2:N2"/>
    <mergeCell ref="Y1:AB1"/>
    <mergeCell ref="A22:C22"/>
    <mergeCell ref="A24:C24"/>
    <mergeCell ref="A33:C33"/>
    <mergeCell ref="P1:X1"/>
    <mergeCell ref="D1:F1"/>
    <mergeCell ref="G1:J1"/>
    <mergeCell ref="K1:O1"/>
    <mergeCell ref="U3:V3"/>
    <mergeCell ref="Z3:AA3"/>
    <mergeCell ref="Y2:AB2"/>
    <mergeCell ref="P2:W2"/>
  </mergeCells>
  <printOptions/>
  <pageMargins left="0.23" right="0.23" top="1" bottom="1" header="0.5" footer="0.5"/>
  <pageSetup fitToHeight="1" fitToWidth="1" orientation="landscape" scale="56" r:id="rId1"/>
  <headerFooter alignWithMargins="0">
    <oddHeader>&amp;C&amp;F</oddHeader>
  </headerFooter>
  <ignoredErrors>
    <ignoredError sqref="AO5:AQ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75" zoomScaleNormal="75" workbookViewId="0" topLeftCell="A1">
      <selection activeCell="C42" sqref="C42"/>
    </sheetView>
  </sheetViews>
  <sheetFormatPr defaultColWidth="9.140625" defaultRowHeight="12.75"/>
  <cols>
    <col min="1" max="1" width="4.7109375" style="0" customWidth="1"/>
  </cols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pkriegler</dc:creator>
  <cp:keywords/>
  <dc:description/>
  <cp:lastModifiedBy>pkriegler</cp:lastModifiedBy>
  <cp:lastPrinted>2007-03-23T23:04:19Z</cp:lastPrinted>
  <dcterms:created xsi:type="dcterms:W3CDTF">2007-02-28T14:57:28Z</dcterms:created>
  <dcterms:modified xsi:type="dcterms:W3CDTF">2007-03-23T23:44:32Z</dcterms:modified>
  <cp:category/>
  <cp:version/>
  <cp:contentType/>
  <cp:contentStatus/>
</cp:coreProperties>
</file>