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C Space Bank - All Sources" sheetId="1" r:id="rId1"/>
  </sheets>
  <definedNames>
    <definedName name="_xlnm.Print_Titles" localSheetId="0">'SC Space Bank - All Sources'!$1:$3</definedName>
  </definedNames>
  <calcPr fullCalcOnLoad="1"/>
</workbook>
</file>

<file path=xl/sharedStrings.xml><?xml version="1.0" encoding="utf-8"?>
<sst xmlns="http://schemas.openxmlformats.org/spreadsheetml/2006/main" count="179" uniqueCount="51">
  <si>
    <t>Office of Science (SC) Space Bank - All Sources (Thousands of Square Feet)</t>
  </si>
  <si>
    <t>Lab</t>
  </si>
  <si>
    <t>Funding Program</t>
  </si>
  <si>
    <t>Project(s)</t>
  </si>
  <si>
    <t>FY02</t>
  </si>
  <si>
    <t>FY03</t>
  </si>
  <si>
    <t>FY04</t>
  </si>
  <si>
    <t>FY05</t>
  </si>
  <si>
    <t>FY06</t>
  </si>
  <si>
    <t>FY07</t>
  </si>
  <si>
    <t>FY08</t>
  </si>
  <si>
    <t>FY09</t>
  </si>
  <si>
    <t>Total</t>
  </si>
  <si>
    <t>Net</t>
  </si>
  <si>
    <t>Elim</t>
  </si>
  <si>
    <t>Add</t>
  </si>
  <si>
    <t>Ames</t>
  </si>
  <si>
    <t>SC Line Items</t>
  </si>
  <si>
    <t>SLI</t>
  </si>
  <si>
    <t>Excess Facilities Disposition</t>
  </si>
  <si>
    <t>GPP, IGPP, Other</t>
  </si>
  <si>
    <t>Cumulative</t>
  </si>
  <si>
    <t>ANLE</t>
  </si>
  <si>
    <t>Bldg.4,5,6,26,27,28 Demolitions</t>
  </si>
  <si>
    <t>BNL</t>
  </si>
  <si>
    <t>BES</t>
  </si>
  <si>
    <t>Ctr for Functional Nanomaterials</t>
  </si>
  <si>
    <t>Sanitary Sys. Upgrades, Ph III</t>
  </si>
  <si>
    <t>Research Support Building, PH 1</t>
  </si>
  <si>
    <t>User Research Center</t>
  </si>
  <si>
    <t>EM</t>
  </si>
  <si>
    <t>709 Demolition</t>
  </si>
  <si>
    <t>FNAL</t>
  </si>
  <si>
    <t>LBNL</t>
  </si>
  <si>
    <t>Molecular Foundry</t>
  </si>
  <si>
    <t>User Support Building</t>
  </si>
  <si>
    <t>LLNL</t>
  </si>
  <si>
    <t>ORISE</t>
  </si>
  <si>
    <t>ORNL</t>
  </si>
  <si>
    <t>Ctr for Nanophase Materials Science</t>
  </si>
  <si>
    <t>Research Support Center</t>
  </si>
  <si>
    <t>PNNL</t>
  </si>
  <si>
    <t>PPPL</t>
  </si>
  <si>
    <t>Central Office Building Addition</t>
  </si>
  <si>
    <t>SLAC</t>
  </si>
  <si>
    <t>Linac Coherent Light Source</t>
  </si>
  <si>
    <t>TJNAF</t>
  </si>
  <si>
    <t>CEBAF Center Addition, PH I</t>
  </si>
  <si>
    <t>CEBAF Center Addition, PH II</t>
  </si>
  <si>
    <t>Sum Across</t>
  </si>
  <si>
    <t>Total  for SC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</si>
</sst>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.0_);\(#,##0.0\)"/>
    <numFmt numFmtId="168" formatCode="&quot;$&quot;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5" fillId="0" borderId="2" xfId="0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workbookViewId="0" topLeftCell="A1">
      <selection activeCell="A117" sqref="A117:IV130"/>
    </sheetView>
  </sheetViews>
  <sheetFormatPr defaultColWidth="9.140625" defaultRowHeight="12.75"/>
  <cols>
    <col min="1" max="1" width="10.28125" style="36" customWidth="1"/>
    <col min="2" max="2" width="8.421875" style="0" customWidth="1"/>
    <col min="3" max="3" width="27.7109375" style="37" customWidth="1"/>
    <col min="4" max="4" width="7.7109375" style="37" customWidth="1"/>
    <col min="5" max="5" width="6.28125" style="0" customWidth="1"/>
    <col min="6" max="6" width="6.421875" style="0" customWidth="1"/>
    <col min="7" max="7" width="6.28125" style="0" customWidth="1"/>
    <col min="8" max="8" width="5.8515625" style="0" customWidth="1"/>
    <col min="9" max="9" width="6.28125" style="0" customWidth="1"/>
    <col min="10" max="10" width="5.8515625" style="0" customWidth="1"/>
    <col min="11" max="11" width="6.28125" style="0" customWidth="1"/>
    <col min="12" max="18" width="5.8515625" style="0" customWidth="1"/>
    <col min="19" max="20" width="6.8515625" style="0" bestFit="1" customWidth="1"/>
    <col min="21" max="21" width="6.140625" style="0" bestFit="1" customWidth="1"/>
  </cols>
  <sheetData>
    <row r="1" spans="1:2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5</v>
      </c>
      <c r="G2" s="3" t="s">
        <v>6</v>
      </c>
      <c r="H2" s="3" t="s">
        <v>6</v>
      </c>
      <c r="I2" s="3" t="s">
        <v>7</v>
      </c>
      <c r="J2" s="3" t="s">
        <v>7</v>
      </c>
      <c r="K2" s="3" t="s">
        <v>8</v>
      </c>
      <c r="L2" s="3" t="s">
        <v>8</v>
      </c>
      <c r="M2" s="3" t="s">
        <v>9</v>
      </c>
      <c r="N2" s="3" t="s">
        <v>9</v>
      </c>
      <c r="O2" s="3" t="s">
        <v>10</v>
      </c>
      <c r="P2" s="3" t="s">
        <v>10</v>
      </c>
      <c r="Q2" s="3" t="s">
        <v>11</v>
      </c>
      <c r="R2" s="3" t="s">
        <v>11</v>
      </c>
      <c r="S2" s="3" t="s">
        <v>12</v>
      </c>
      <c r="T2" s="3" t="s">
        <v>12</v>
      </c>
      <c r="U2" s="3" t="s">
        <v>13</v>
      </c>
    </row>
    <row r="3" spans="1:21" ht="12.75">
      <c r="A3" s="4"/>
      <c r="B3" s="5"/>
      <c r="C3" s="6"/>
      <c r="D3" s="2" t="s">
        <v>14</v>
      </c>
      <c r="E3" s="3" t="s">
        <v>15</v>
      </c>
      <c r="F3" s="3" t="s">
        <v>14</v>
      </c>
      <c r="G3" s="3" t="s">
        <v>15</v>
      </c>
      <c r="H3" s="3" t="s">
        <v>14</v>
      </c>
      <c r="I3" s="3" t="s">
        <v>15</v>
      </c>
      <c r="J3" s="3" t="s">
        <v>14</v>
      </c>
      <c r="K3" s="3" t="s">
        <v>15</v>
      </c>
      <c r="L3" s="3" t="s">
        <v>14</v>
      </c>
      <c r="M3" s="3" t="s">
        <v>15</v>
      </c>
      <c r="N3" s="3" t="s">
        <v>14</v>
      </c>
      <c r="O3" s="3" t="s">
        <v>15</v>
      </c>
      <c r="P3" s="3" t="s">
        <v>14</v>
      </c>
      <c r="Q3" s="3" t="s">
        <v>15</v>
      </c>
      <c r="R3" s="3" t="s">
        <v>14</v>
      </c>
      <c r="S3" s="3" t="s">
        <v>15</v>
      </c>
      <c r="T3" s="3" t="s">
        <v>14</v>
      </c>
      <c r="U3" s="5"/>
    </row>
    <row r="4" spans="1:21" ht="12.75">
      <c r="A4" s="3" t="s">
        <v>16</v>
      </c>
      <c r="B4" s="5"/>
      <c r="C4" s="7" t="s">
        <v>17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/>
    </row>
    <row r="5" spans="1:21" ht="12.75">
      <c r="A5" s="3"/>
      <c r="B5" s="5"/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1"/>
    </row>
    <row r="6" spans="1:21" ht="12.75">
      <c r="A6" s="3"/>
      <c r="B6" s="3" t="s">
        <v>18</v>
      </c>
      <c r="C6" s="12" t="s">
        <v>19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1"/>
    </row>
    <row r="7" spans="1:21" ht="12.75">
      <c r="A7" s="3"/>
      <c r="B7" s="3" t="s">
        <v>1</v>
      </c>
      <c r="C7" s="12" t="s">
        <v>20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1"/>
    </row>
    <row r="8" spans="1:21" s="15" customFormat="1" ht="11.25">
      <c r="A8" s="13" t="s">
        <v>12</v>
      </c>
      <c r="B8" s="3"/>
      <c r="C8" s="12"/>
      <c r="D8" s="14">
        <f aca="true" t="shared" si="0" ref="D8:P8">SUM(D5:D7)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>SUM(Q5:Q7)</f>
        <v>0</v>
      </c>
      <c r="R8" s="14">
        <f>SUM(R5:R7)</f>
        <v>0</v>
      </c>
      <c r="S8" s="14">
        <f>E8+G8+I8+K8+M8+O8+Q8</f>
        <v>0</v>
      </c>
      <c r="T8" s="14">
        <f>D8+F8+H8+J8+L8+N8+P8+R8</f>
        <v>0</v>
      </c>
      <c r="U8" s="14">
        <f>T8-S8</f>
        <v>0</v>
      </c>
    </row>
    <row r="9" spans="1:21" s="15" customFormat="1" ht="11.25">
      <c r="A9" s="13" t="s">
        <v>13</v>
      </c>
      <c r="B9" s="3"/>
      <c r="C9" s="12"/>
      <c r="D9" s="14">
        <f>D8</f>
        <v>0</v>
      </c>
      <c r="E9" s="14"/>
      <c r="F9" s="14">
        <f>F8-E8</f>
        <v>0</v>
      </c>
      <c r="G9" s="14"/>
      <c r="H9" s="14">
        <f aca="true" t="shared" si="1" ref="H9:P9">H8-G8</f>
        <v>0</v>
      </c>
      <c r="I9" s="14"/>
      <c r="J9" s="14">
        <f t="shared" si="1"/>
        <v>0</v>
      </c>
      <c r="K9" s="14"/>
      <c r="L9" s="14">
        <f t="shared" si="1"/>
        <v>0</v>
      </c>
      <c r="M9" s="14"/>
      <c r="N9" s="14">
        <f t="shared" si="1"/>
        <v>0</v>
      </c>
      <c r="O9" s="14"/>
      <c r="P9" s="14">
        <f t="shared" si="1"/>
        <v>0</v>
      </c>
      <c r="Q9" s="14"/>
      <c r="R9" s="14">
        <f>R8-Q8</f>
        <v>0</v>
      </c>
      <c r="S9" s="14"/>
      <c r="U9" s="14">
        <f>D9+F9+H9+J9+L9+N9+P9+R9</f>
        <v>0</v>
      </c>
    </row>
    <row r="10" spans="1:21" s="15" customFormat="1" ht="11.25">
      <c r="A10" s="13" t="s">
        <v>21</v>
      </c>
      <c r="B10" s="3"/>
      <c r="C10" s="12"/>
      <c r="D10" s="14">
        <f>D9</f>
        <v>0</v>
      </c>
      <c r="E10" s="14"/>
      <c r="F10" s="14">
        <f>D10+F9</f>
        <v>0</v>
      </c>
      <c r="G10" s="14"/>
      <c r="H10" s="14">
        <f aca="true" t="shared" si="2" ref="H10:P10">F10+H9</f>
        <v>0</v>
      </c>
      <c r="I10" s="14"/>
      <c r="J10" s="14">
        <f t="shared" si="2"/>
        <v>0</v>
      </c>
      <c r="K10" s="14"/>
      <c r="L10" s="14">
        <f t="shared" si="2"/>
        <v>0</v>
      </c>
      <c r="M10" s="14"/>
      <c r="N10" s="14">
        <f t="shared" si="2"/>
        <v>0</v>
      </c>
      <c r="O10" s="14"/>
      <c r="P10" s="14">
        <f t="shared" si="2"/>
        <v>0</v>
      </c>
      <c r="Q10" s="14"/>
      <c r="R10" s="14">
        <f>P10+R9</f>
        <v>0</v>
      </c>
      <c r="S10" s="14"/>
      <c r="T10" s="16"/>
      <c r="U10" s="17"/>
    </row>
    <row r="11" spans="1:21" ht="12.75">
      <c r="A11" s="3"/>
      <c r="B11" s="5"/>
      <c r="C11" s="5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1"/>
    </row>
    <row r="12" spans="1:21" ht="12.75">
      <c r="A12" s="3" t="s">
        <v>22</v>
      </c>
      <c r="B12" s="5"/>
      <c r="C12" s="7" t="s">
        <v>17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1"/>
    </row>
    <row r="13" spans="1:21" ht="12.75">
      <c r="A13" s="3"/>
      <c r="B13" s="3" t="s">
        <v>18</v>
      </c>
      <c r="C13" s="18" t="s">
        <v>23</v>
      </c>
      <c r="D13" s="8">
        <v>89.95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1"/>
    </row>
    <row r="14" spans="1:21" ht="12.75">
      <c r="A14" s="3"/>
      <c r="B14" s="5"/>
      <c r="C14" s="6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1"/>
    </row>
    <row r="15" spans="1:21" ht="12.75">
      <c r="A15" s="3"/>
      <c r="B15" s="3" t="s">
        <v>18</v>
      </c>
      <c r="C15" s="12" t="s">
        <v>19</v>
      </c>
      <c r="D15" s="8"/>
      <c r="E15" s="9"/>
      <c r="F15" s="9">
        <v>8</v>
      </c>
      <c r="G15" s="9"/>
      <c r="I15" s="9"/>
      <c r="J15" s="9">
        <v>4.896</v>
      </c>
      <c r="K15" s="9"/>
      <c r="L15" s="9"/>
      <c r="M15" s="9"/>
      <c r="N15" s="9"/>
      <c r="O15" s="9"/>
      <c r="P15" s="9"/>
      <c r="Q15" s="9"/>
      <c r="R15" s="9"/>
      <c r="S15" s="9"/>
      <c r="T15" s="10"/>
      <c r="U15" s="11"/>
    </row>
    <row r="16" spans="1:21" ht="12.75">
      <c r="A16" s="3"/>
      <c r="B16" s="3" t="s">
        <v>1</v>
      </c>
      <c r="C16" s="12" t="s">
        <v>20</v>
      </c>
      <c r="D16" s="8">
        <v>0.064</v>
      </c>
      <c r="E16" s="9"/>
      <c r="F16" s="9"/>
      <c r="G16" s="9"/>
      <c r="H16" s="9"/>
      <c r="I16" s="9"/>
      <c r="J16" s="9">
        <v>3.256</v>
      </c>
      <c r="K16" s="9"/>
      <c r="L16" s="9"/>
      <c r="M16" s="9"/>
      <c r="N16" s="9"/>
      <c r="O16" s="9"/>
      <c r="P16" s="9"/>
      <c r="Q16" s="9"/>
      <c r="R16" s="9"/>
      <c r="S16" s="9"/>
      <c r="T16" s="10"/>
      <c r="U16" s="11"/>
    </row>
    <row r="17" spans="1:21" s="15" customFormat="1" ht="11.25">
      <c r="A17" s="13" t="s">
        <v>12</v>
      </c>
      <c r="B17" s="3"/>
      <c r="C17" s="12"/>
      <c r="D17" s="14">
        <f>SUM(D13:D16)</f>
        <v>90.014</v>
      </c>
      <c r="E17" s="14">
        <f aca="true" t="shared" si="3" ref="E17:R17">SUM(E13:E16)</f>
        <v>0</v>
      </c>
      <c r="F17" s="14">
        <f t="shared" si="3"/>
        <v>8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8.152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0</v>
      </c>
      <c r="S17" s="14">
        <f>E17+G17+I17+K17+M17+O17+Q17</f>
        <v>0</v>
      </c>
      <c r="T17" s="14">
        <f>D17+F17+H17+J17+L17+N17+P17+R17</f>
        <v>106.166</v>
      </c>
      <c r="U17" s="14">
        <f>T17-S17</f>
        <v>106.166</v>
      </c>
    </row>
    <row r="18" spans="1:21" s="15" customFormat="1" ht="11.25">
      <c r="A18" s="13" t="s">
        <v>13</v>
      </c>
      <c r="B18" s="3"/>
      <c r="C18" s="12"/>
      <c r="D18" s="14">
        <f>D17</f>
        <v>90.014</v>
      </c>
      <c r="E18" s="14"/>
      <c r="F18" s="14">
        <f>F17-E17</f>
        <v>8</v>
      </c>
      <c r="G18" s="14"/>
      <c r="H18" s="14">
        <f>H17-G17</f>
        <v>0</v>
      </c>
      <c r="I18" s="14"/>
      <c r="J18" s="14">
        <f>J17-I17</f>
        <v>8.152</v>
      </c>
      <c r="K18" s="14"/>
      <c r="L18" s="14">
        <f>L17-K17</f>
        <v>0</v>
      </c>
      <c r="M18" s="14"/>
      <c r="N18" s="14">
        <f>N17-M17</f>
        <v>0</v>
      </c>
      <c r="O18" s="14"/>
      <c r="P18" s="14">
        <f>P17-O17</f>
        <v>0</v>
      </c>
      <c r="Q18" s="14"/>
      <c r="R18" s="14">
        <f>R17-Q17</f>
        <v>0</v>
      </c>
      <c r="S18" s="14"/>
      <c r="U18" s="14">
        <f>D18+F18+H18+J18+L18+N18+P18+R18</f>
        <v>106.166</v>
      </c>
    </row>
    <row r="19" spans="1:21" s="15" customFormat="1" ht="11.25">
      <c r="A19" s="13" t="s">
        <v>21</v>
      </c>
      <c r="B19" s="3"/>
      <c r="C19" s="12"/>
      <c r="D19" s="14">
        <f>D18</f>
        <v>90.014</v>
      </c>
      <c r="E19" s="14"/>
      <c r="F19" s="14">
        <f>D19+F18</f>
        <v>98.014</v>
      </c>
      <c r="G19" s="14"/>
      <c r="H19" s="14">
        <f>F19+H18</f>
        <v>98.014</v>
      </c>
      <c r="I19" s="14"/>
      <c r="J19" s="14">
        <f>H19+J18</f>
        <v>106.166</v>
      </c>
      <c r="K19" s="14"/>
      <c r="L19" s="14">
        <f>J19+L18</f>
        <v>106.166</v>
      </c>
      <c r="M19" s="14"/>
      <c r="N19" s="14">
        <f>L19+N18</f>
        <v>106.166</v>
      </c>
      <c r="O19" s="14"/>
      <c r="P19" s="14">
        <f>N19+P18</f>
        <v>106.166</v>
      </c>
      <c r="Q19" s="14"/>
      <c r="R19" s="14">
        <f>P19+R18</f>
        <v>106.166</v>
      </c>
      <c r="S19" s="14"/>
      <c r="T19" s="16"/>
      <c r="U19" s="17"/>
    </row>
    <row r="20" spans="1:21" ht="12.75">
      <c r="A20" s="3"/>
      <c r="B20" s="3"/>
      <c r="C20" s="12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14"/>
    </row>
    <row r="21" spans="1:21" ht="12.75">
      <c r="A21" s="3" t="s">
        <v>24</v>
      </c>
      <c r="B21" s="5"/>
      <c r="C21" s="7" t="s">
        <v>17</v>
      </c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14"/>
    </row>
    <row r="22" spans="1:21" ht="12.75">
      <c r="A22" s="3"/>
      <c r="B22" s="2" t="s">
        <v>25</v>
      </c>
      <c r="C22" s="6" t="s">
        <v>26</v>
      </c>
      <c r="D22" s="8"/>
      <c r="E22" s="9"/>
      <c r="F22" s="9"/>
      <c r="G22" s="9"/>
      <c r="H22" s="9"/>
      <c r="I22" s="9"/>
      <c r="J22" s="9"/>
      <c r="K22" s="9"/>
      <c r="L22" s="9"/>
      <c r="M22" s="9">
        <v>97.17</v>
      </c>
      <c r="N22" s="9"/>
      <c r="O22" s="9"/>
      <c r="P22" s="9"/>
      <c r="Q22" s="9"/>
      <c r="R22" s="9"/>
      <c r="S22" s="9">
        <f aca="true" t="shared" si="4" ref="S22:T25">E22+G22+I22+K22+M22+O22</f>
        <v>97.17</v>
      </c>
      <c r="T22" s="9">
        <f t="shared" si="4"/>
        <v>0</v>
      </c>
      <c r="U22" s="9">
        <f>T22-S22</f>
        <v>-97.17</v>
      </c>
    </row>
    <row r="23" spans="1:21" ht="12.75">
      <c r="A23" s="3"/>
      <c r="B23" s="2" t="s">
        <v>18</v>
      </c>
      <c r="C23" s="6" t="s">
        <v>27</v>
      </c>
      <c r="D23" s="8">
        <v>0.117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3"/>
      <c r="B24" s="3" t="s">
        <v>18</v>
      </c>
      <c r="C24" s="6" t="s">
        <v>28</v>
      </c>
      <c r="D24" s="8"/>
      <c r="E24" s="9"/>
      <c r="F24" s="9"/>
      <c r="G24" s="9"/>
      <c r="H24" s="9"/>
      <c r="I24" s="9"/>
      <c r="J24" s="9"/>
      <c r="K24" s="9">
        <v>70</v>
      </c>
      <c r="L24" s="9">
        <v>23</v>
      </c>
      <c r="M24" s="9"/>
      <c r="N24" s="9"/>
      <c r="O24" s="9"/>
      <c r="P24" s="9"/>
      <c r="Q24" s="9"/>
      <c r="R24" s="9"/>
      <c r="S24" s="9">
        <f t="shared" si="4"/>
        <v>70</v>
      </c>
      <c r="T24" s="9">
        <f t="shared" si="4"/>
        <v>23</v>
      </c>
      <c r="U24" s="9">
        <f>T24-S24</f>
        <v>-47</v>
      </c>
    </row>
    <row r="25" spans="1:21" ht="12.75">
      <c r="A25" s="3"/>
      <c r="B25" s="3" t="s">
        <v>18</v>
      </c>
      <c r="C25" s="6" t="s">
        <v>29</v>
      </c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54.5</v>
      </c>
      <c r="P25" s="9"/>
      <c r="Q25" s="9"/>
      <c r="R25" s="9"/>
      <c r="S25" s="9">
        <f t="shared" si="4"/>
        <v>54.5</v>
      </c>
      <c r="T25" s="9">
        <f t="shared" si="4"/>
        <v>0</v>
      </c>
      <c r="U25" s="9">
        <f>T25-S25</f>
        <v>-54.5</v>
      </c>
    </row>
    <row r="26" spans="1:21" ht="12.75">
      <c r="A26" s="3"/>
      <c r="B26" s="3"/>
      <c r="C26" s="12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ht="12.75">
      <c r="A27" s="3"/>
      <c r="B27" s="3" t="s">
        <v>18</v>
      </c>
      <c r="C27" s="12" t="s">
        <v>19</v>
      </c>
      <c r="D27" s="8">
        <v>42.617</v>
      </c>
      <c r="E27" s="9"/>
      <c r="F27" s="9">
        <v>57</v>
      </c>
      <c r="G27" s="9"/>
      <c r="H27" s="9">
        <v>21</v>
      </c>
      <c r="I27" s="9"/>
      <c r="J27" s="9">
        <v>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14"/>
    </row>
    <row r="28" spans="1:21" ht="12.75">
      <c r="A28" s="3"/>
      <c r="B28" s="3" t="s">
        <v>1</v>
      </c>
      <c r="C28" s="12" t="s">
        <v>20</v>
      </c>
      <c r="D28" s="8">
        <v>9.793</v>
      </c>
      <c r="E28" s="9"/>
      <c r="F28" s="9"/>
      <c r="G28" s="9"/>
      <c r="H28" s="9"/>
      <c r="I28" s="9">
        <v>6.3</v>
      </c>
      <c r="K28" s="9"/>
      <c r="L28" s="9"/>
      <c r="M28" s="9">
        <v>6</v>
      </c>
      <c r="O28" s="9"/>
      <c r="P28" s="9"/>
      <c r="Q28" s="9">
        <v>0.9</v>
      </c>
      <c r="S28" s="9"/>
      <c r="T28" s="9"/>
      <c r="U28" s="14"/>
    </row>
    <row r="29" spans="1:21" ht="12.75">
      <c r="A29" s="3"/>
      <c r="B29" s="3" t="s">
        <v>30</v>
      </c>
      <c r="C29" s="19" t="s">
        <v>31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4"/>
    </row>
    <row r="30" spans="1:21" s="15" customFormat="1" ht="11.25">
      <c r="A30" s="13" t="s">
        <v>12</v>
      </c>
      <c r="B30" s="3"/>
      <c r="C30" s="12"/>
      <c r="D30" s="14">
        <f>SUM(D22:D29)</f>
        <v>52.526999999999994</v>
      </c>
      <c r="E30" s="14">
        <f aca="true" t="shared" si="5" ref="E30:P30">SUM(E22:E29)</f>
        <v>0</v>
      </c>
      <c r="F30" s="14">
        <f t="shared" si="5"/>
        <v>57</v>
      </c>
      <c r="G30" s="14">
        <f t="shared" si="5"/>
        <v>0</v>
      </c>
      <c r="H30" s="14">
        <f t="shared" si="5"/>
        <v>21</v>
      </c>
      <c r="I30" s="14">
        <f t="shared" si="5"/>
        <v>6.3</v>
      </c>
      <c r="J30" s="14">
        <f t="shared" si="5"/>
        <v>5</v>
      </c>
      <c r="K30" s="14">
        <f t="shared" si="5"/>
        <v>70</v>
      </c>
      <c r="L30" s="14">
        <f t="shared" si="5"/>
        <v>23</v>
      </c>
      <c r="M30" s="14">
        <f t="shared" si="5"/>
        <v>103.17</v>
      </c>
      <c r="N30" s="14">
        <f t="shared" si="5"/>
        <v>0</v>
      </c>
      <c r="O30" s="14">
        <f t="shared" si="5"/>
        <v>54.5</v>
      </c>
      <c r="P30" s="14">
        <f t="shared" si="5"/>
        <v>0</v>
      </c>
      <c r="Q30" s="14">
        <f>SUM(Q22:Q29)</f>
        <v>0.9</v>
      </c>
      <c r="R30" s="14">
        <f>SUM(R22:R29)</f>
        <v>0</v>
      </c>
      <c r="S30" s="14">
        <f>E30+G30+I30+K30+M30+O30+Q30</f>
        <v>234.87</v>
      </c>
      <c r="T30" s="14">
        <f>D30+F30+H30+J30+L30+N30+P30+R30</f>
        <v>158.527</v>
      </c>
      <c r="U30" s="14">
        <f>T30-S30</f>
        <v>-76.34300000000002</v>
      </c>
    </row>
    <row r="31" spans="1:21" s="15" customFormat="1" ht="11.25">
      <c r="A31" s="13" t="s">
        <v>13</v>
      </c>
      <c r="B31" s="3"/>
      <c r="C31" s="12"/>
      <c r="D31" s="14">
        <f>D30</f>
        <v>52.526999999999994</v>
      </c>
      <c r="E31" s="14"/>
      <c r="F31" s="14">
        <f>F30-E30</f>
        <v>57</v>
      </c>
      <c r="G31" s="14"/>
      <c r="H31" s="14">
        <f>H30-G30</f>
        <v>21</v>
      </c>
      <c r="I31" s="14"/>
      <c r="J31" s="14">
        <f>J30-I30</f>
        <v>-1.2999999999999998</v>
      </c>
      <c r="K31" s="14"/>
      <c r="L31" s="14">
        <f>L30-K30</f>
        <v>-47</v>
      </c>
      <c r="M31" s="14"/>
      <c r="N31" s="14">
        <f>N30-M30</f>
        <v>-103.17</v>
      </c>
      <c r="O31" s="14"/>
      <c r="P31" s="14">
        <f>P30-O30</f>
        <v>-54.5</v>
      </c>
      <c r="Q31" s="14"/>
      <c r="R31" s="14">
        <f>R30-Q30</f>
        <v>-0.9</v>
      </c>
      <c r="S31" s="14"/>
      <c r="U31" s="14">
        <f>D31+F31+H31+J31+L31+N31+P31+R31</f>
        <v>-76.34300000000003</v>
      </c>
    </row>
    <row r="32" spans="1:21" s="15" customFormat="1" ht="11.25">
      <c r="A32" s="13" t="s">
        <v>21</v>
      </c>
      <c r="B32" s="3"/>
      <c r="C32" s="12"/>
      <c r="D32" s="14">
        <f>D31</f>
        <v>52.526999999999994</v>
      </c>
      <c r="E32" s="14"/>
      <c r="F32" s="14">
        <f>D32+F31</f>
        <v>109.52699999999999</v>
      </c>
      <c r="G32" s="14"/>
      <c r="H32" s="14">
        <f>F32+H31</f>
        <v>130.527</v>
      </c>
      <c r="I32" s="14"/>
      <c r="J32" s="14">
        <f>H32+J31</f>
        <v>129.22699999999998</v>
      </c>
      <c r="K32" s="14"/>
      <c r="L32" s="14">
        <f>J32+L31</f>
        <v>82.22699999999998</v>
      </c>
      <c r="M32" s="14"/>
      <c r="N32" s="14">
        <f>L32+N31</f>
        <v>-20.943000000000026</v>
      </c>
      <c r="O32" s="14"/>
      <c r="P32" s="14">
        <f>N32+P31</f>
        <v>-75.44300000000003</v>
      </c>
      <c r="Q32" s="14"/>
      <c r="R32" s="14">
        <f>P32+R31</f>
        <v>-76.34300000000003</v>
      </c>
      <c r="S32" s="14"/>
      <c r="T32" s="16"/>
      <c r="U32" s="17"/>
    </row>
    <row r="33" spans="1:21" ht="12.75">
      <c r="A33" s="3"/>
      <c r="B33" s="3"/>
      <c r="C33" s="12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4"/>
    </row>
    <row r="34" spans="1:21" ht="12.75">
      <c r="A34" s="3" t="s">
        <v>32</v>
      </c>
      <c r="B34" s="3"/>
      <c r="C34" s="12" t="s">
        <v>17</v>
      </c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ht="12.75">
      <c r="A35" s="3"/>
      <c r="B35" s="3"/>
      <c r="C35" s="12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4"/>
    </row>
    <row r="36" spans="1:21" ht="12.75">
      <c r="A36" s="3"/>
      <c r="B36" s="3" t="s">
        <v>18</v>
      </c>
      <c r="C36" s="12" t="s">
        <v>19</v>
      </c>
      <c r="D36" s="8"/>
      <c r="E36" s="9"/>
      <c r="F36" s="9">
        <v>6.885</v>
      </c>
      <c r="G36" s="9"/>
      <c r="H36" s="9">
        <v>3</v>
      </c>
      <c r="I36" s="9"/>
      <c r="J36" s="9">
        <v>2</v>
      </c>
      <c r="K36" s="9"/>
      <c r="L36" s="9">
        <v>7.211</v>
      </c>
      <c r="M36" s="9"/>
      <c r="N36" s="9"/>
      <c r="O36" s="9"/>
      <c r="P36" s="9"/>
      <c r="Q36" s="9"/>
      <c r="R36" s="9"/>
      <c r="S36" s="9"/>
      <c r="T36" s="9"/>
      <c r="U36" s="14"/>
    </row>
    <row r="37" spans="1:21" ht="12.75">
      <c r="A37" s="3"/>
      <c r="B37" s="3" t="s">
        <v>1</v>
      </c>
      <c r="C37" s="12" t="s">
        <v>20</v>
      </c>
      <c r="D37" s="8"/>
      <c r="E37" s="9"/>
      <c r="F37" s="9"/>
      <c r="G37" s="9"/>
      <c r="H37" s="9"/>
      <c r="I37" s="9"/>
      <c r="J37" s="9"/>
      <c r="K37" s="9"/>
      <c r="L37" s="9">
        <v>1.5</v>
      </c>
      <c r="M37" s="9"/>
      <c r="N37" s="9">
        <v>13.5</v>
      </c>
      <c r="O37" s="9"/>
      <c r="P37" s="9">
        <v>14.5</v>
      </c>
      <c r="Q37" s="9"/>
      <c r="R37" s="9"/>
      <c r="S37" s="9"/>
      <c r="T37" s="9"/>
      <c r="U37" s="14"/>
    </row>
    <row r="38" spans="1:21" s="15" customFormat="1" ht="11.25">
      <c r="A38" s="13" t="s">
        <v>12</v>
      </c>
      <c r="B38" s="3"/>
      <c r="C38" s="12"/>
      <c r="D38" s="14">
        <f aca="true" t="shared" si="6" ref="D38:R38">SUM(D35:D37)</f>
        <v>0</v>
      </c>
      <c r="E38" s="14">
        <f t="shared" si="6"/>
        <v>0</v>
      </c>
      <c r="F38" s="14">
        <f t="shared" si="6"/>
        <v>6.885</v>
      </c>
      <c r="G38" s="14">
        <f t="shared" si="6"/>
        <v>0</v>
      </c>
      <c r="H38" s="14">
        <f t="shared" si="6"/>
        <v>3</v>
      </c>
      <c r="I38" s="14">
        <f t="shared" si="6"/>
        <v>0</v>
      </c>
      <c r="J38" s="14">
        <f t="shared" si="6"/>
        <v>2</v>
      </c>
      <c r="K38" s="14">
        <f t="shared" si="6"/>
        <v>0</v>
      </c>
      <c r="L38" s="14">
        <f t="shared" si="6"/>
        <v>8.711</v>
      </c>
      <c r="M38" s="14">
        <f t="shared" si="6"/>
        <v>0</v>
      </c>
      <c r="N38" s="14">
        <f t="shared" si="6"/>
        <v>13.5</v>
      </c>
      <c r="O38" s="14">
        <f t="shared" si="6"/>
        <v>0</v>
      </c>
      <c r="P38" s="14">
        <f t="shared" si="6"/>
        <v>14.5</v>
      </c>
      <c r="Q38" s="14">
        <f t="shared" si="6"/>
        <v>0</v>
      </c>
      <c r="R38" s="14">
        <f t="shared" si="6"/>
        <v>0</v>
      </c>
      <c r="S38" s="14">
        <f>E38+G38+I38+K38+M38+O38+Q38</f>
        <v>0</v>
      </c>
      <c r="T38" s="14">
        <f>D38+F38+H38+J38+L38+N38+P38+R38</f>
        <v>48.596000000000004</v>
      </c>
      <c r="U38" s="14">
        <f>T38-S38</f>
        <v>48.596000000000004</v>
      </c>
    </row>
    <row r="39" spans="1:21" s="15" customFormat="1" ht="11.25">
      <c r="A39" s="13" t="s">
        <v>13</v>
      </c>
      <c r="B39" s="3"/>
      <c r="C39" s="12"/>
      <c r="D39" s="14">
        <f>D38</f>
        <v>0</v>
      </c>
      <c r="E39" s="14"/>
      <c r="F39" s="14">
        <f>F38-E38</f>
        <v>6.885</v>
      </c>
      <c r="G39" s="14"/>
      <c r="H39" s="14">
        <f>H38-G38</f>
        <v>3</v>
      </c>
      <c r="I39" s="14"/>
      <c r="J39" s="14">
        <f>J38-I38</f>
        <v>2</v>
      </c>
      <c r="K39" s="14"/>
      <c r="L39" s="14">
        <f>L38-K38</f>
        <v>8.711</v>
      </c>
      <c r="M39" s="14"/>
      <c r="N39" s="14">
        <f>N38-M38</f>
        <v>13.5</v>
      </c>
      <c r="O39" s="14"/>
      <c r="P39" s="14">
        <f>P38-O38</f>
        <v>14.5</v>
      </c>
      <c r="Q39" s="14"/>
      <c r="R39" s="14">
        <f>R38-Q38</f>
        <v>0</v>
      </c>
      <c r="S39" s="14"/>
      <c r="U39" s="14">
        <f>D39+F39+H39+J39+L39+N39+P39+R39</f>
        <v>48.596000000000004</v>
      </c>
    </row>
    <row r="40" spans="1:21" s="15" customFormat="1" ht="11.25">
      <c r="A40" s="13" t="s">
        <v>21</v>
      </c>
      <c r="B40" s="3"/>
      <c r="C40" s="12"/>
      <c r="D40" s="14">
        <f>D39</f>
        <v>0</v>
      </c>
      <c r="E40" s="14"/>
      <c r="F40" s="14">
        <f>D40+F39</f>
        <v>6.885</v>
      </c>
      <c r="G40" s="14"/>
      <c r="H40" s="14">
        <f>F40+H39</f>
        <v>9.885</v>
      </c>
      <c r="I40" s="14"/>
      <c r="J40" s="14">
        <f>H40+J39</f>
        <v>11.885</v>
      </c>
      <c r="K40" s="14"/>
      <c r="L40" s="14">
        <f>J40+L39</f>
        <v>20.596</v>
      </c>
      <c r="M40" s="14"/>
      <c r="N40" s="14">
        <f>L40+N39</f>
        <v>34.096000000000004</v>
      </c>
      <c r="O40" s="14"/>
      <c r="P40" s="14">
        <f>N40+P39</f>
        <v>48.596000000000004</v>
      </c>
      <c r="Q40" s="14"/>
      <c r="R40" s="14">
        <f>P40+R39</f>
        <v>48.596000000000004</v>
      </c>
      <c r="S40" s="14"/>
      <c r="T40" s="16"/>
      <c r="U40" s="17"/>
    </row>
    <row r="41" spans="1:21" ht="12.75">
      <c r="A41" s="3"/>
      <c r="B41" s="3"/>
      <c r="C41" s="12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4"/>
    </row>
    <row r="42" spans="1:21" ht="12.75">
      <c r="A42" s="3" t="s">
        <v>33</v>
      </c>
      <c r="B42" s="3"/>
      <c r="C42" s="7" t="s">
        <v>17</v>
      </c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ht="12.75">
      <c r="A43" s="4"/>
      <c r="B43" s="2" t="s">
        <v>25</v>
      </c>
      <c r="C43" s="19" t="s">
        <v>34</v>
      </c>
      <c r="D43" s="8"/>
      <c r="E43" s="9"/>
      <c r="F43" s="9"/>
      <c r="G43" s="9"/>
      <c r="H43" s="9"/>
      <c r="I43" s="9"/>
      <c r="J43" s="9"/>
      <c r="K43" s="9">
        <v>96</v>
      </c>
      <c r="L43" s="9"/>
      <c r="M43" s="9"/>
      <c r="N43" s="9"/>
      <c r="O43" s="9"/>
      <c r="P43" s="9"/>
      <c r="Q43" s="9"/>
      <c r="R43" s="9"/>
      <c r="S43" s="9">
        <f>E43+G43+I43+K43+M43+O43</f>
        <v>96</v>
      </c>
      <c r="T43" s="9">
        <f>F43+H43+J43+L43+N43+P43</f>
        <v>0</v>
      </c>
      <c r="U43" s="9">
        <f>T43-S43</f>
        <v>-96</v>
      </c>
    </row>
    <row r="44" spans="1:21" ht="12.75">
      <c r="A44" s="3"/>
      <c r="B44" s="3" t="s">
        <v>18</v>
      </c>
      <c r="C44" s="6" t="s">
        <v>35</v>
      </c>
      <c r="D44" s="8"/>
      <c r="E44" s="9"/>
      <c r="F44" s="9"/>
      <c r="G44" s="9"/>
      <c r="H44" s="9"/>
      <c r="I44" s="9"/>
      <c r="J44" s="9"/>
      <c r="K44" s="9"/>
      <c r="L44" s="9">
        <v>15.2</v>
      </c>
      <c r="M44" s="9"/>
      <c r="N44" s="9"/>
      <c r="O44" s="9">
        <v>30</v>
      </c>
      <c r="P44" s="9"/>
      <c r="Q44" s="9"/>
      <c r="R44" s="9"/>
      <c r="S44" s="9">
        <f>E44+G44+I44+K44+M44+O44</f>
        <v>30</v>
      </c>
      <c r="T44" s="9">
        <f>F44+H44+J44+L44+N44+P44</f>
        <v>15.2</v>
      </c>
      <c r="U44" s="9">
        <f>T44-S44</f>
        <v>-14.8</v>
      </c>
    </row>
    <row r="45" spans="1:21" ht="12.75">
      <c r="A45" s="3"/>
      <c r="B45" s="3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4"/>
    </row>
    <row r="46" spans="1:21" ht="12.75">
      <c r="A46" s="3"/>
      <c r="B46" s="3" t="s">
        <v>18</v>
      </c>
      <c r="C46" s="12" t="s">
        <v>19</v>
      </c>
      <c r="D46" s="8">
        <v>1.44</v>
      </c>
      <c r="E46" s="9"/>
      <c r="F46" s="9">
        <v>43.911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ht="12.75">
      <c r="A47" s="3"/>
      <c r="B47" s="3" t="s">
        <v>1</v>
      </c>
      <c r="C47" s="12" t="s">
        <v>20</v>
      </c>
      <c r="D47" s="8">
        <v>14.199</v>
      </c>
      <c r="E47" s="9">
        <v>0.53</v>
      </c>
      <c r="F47" s="9"/>
      <c r="G47" s="9">
        <v>0.645</v>
      </c>
      <c r="H47" s="9"/>
      <c r="I47" s="9">
        <v>1.2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4"/>
    </row>
    <row r="48" spans="1:21" s="15" customFormat="1" ht="11.25">
      <c r="A48" s="13" t="s">
        <v>12</v>
      </c>
      <c r="B48" s="3"/>
      <c r="C48" s="12"/>
      <c r="D48" s="14">
        <f>SUM(D43:D47)</f>
        <v>15.639</v>
      </c>
      <c r="E48" s="14">
        <f aca="true" t="shared" si="7" ref="E48:P48">SUM(E43:E47)</f>
        <v>0.53</v>
      </c>
      <c r="F48" s="14">
        <f t="shared" si="7"/>
        <v>43.911</v>
      </c>
      <c r="G48" s="14">
        <f t="shared" si="7"/>
        <v>0.645</v>
      </c>
      <c r="H48" s="14">
        <f t="shared" si="7"/>
        <v>0</v>
      </c>
      <c r="I48" s="14">
        <f t="shared" si="7"/>
        <v>1.2</v>
      </c>
      <c r="J48" s="14">
        <f t="shared" si="7"/>
        <v>0</v>
      </c>
      <c r="K48" s="14">
        <f t="shared" si="7"/>
        <v>96</v>
      </c>
      <c r="L48" s="14">
        <f t="shared" si="7"/>
        <v>15.2</v>
      </c>
      <c r="M48" s="14">
        <f t="shared" si="7"/>
        <v>0</v>
      </c>
      <c r="N48" s="14">
        <f t="shared" si="7"/>
        <v>0</v>
      </c>
      <c r="O48" s="14">
        <f t="shared" si="7"/>
        <v>30</v>
      </c>
      <c r="P48" s="14">
        <f t="shared" si="7"/>
        <v>0</v>
      </c>
      <c r="Q48" s="14">
        <f>SUM(Q43:Q47)</f>
        <v>0</v>
      </c>
      <c r="R48" s="14">
        <f>SUM(R43:R47)</f>
        <v>0</v>
      </c>
      <c r="S48" s="14">
        <f>E48+G48+I48+K48+M48+O48+Q48</f>
        <v>128.375</v>
      </c>
      <c r="T48" s="14">
        <f>D48+F48+H48+J48+L48+N48+P48+R48</f>
        <v>74.75</v>
      </c>
      <c r="U48" s="14">
        <f>T48-S48</f>
        <v>-53.625</v>
      </c>
    </row>
    <row r="49" spans="1:21" s="15" customFormat="1" ht="11.25">
      <c r="A49" s="13" t="s">
        <v>13</v>
      </c>
      <c r="B49" s="3"/>
      <c r="C49" s="12"/>
      <c r="D49" s="14">
        <f>D48</f>
        <v>15.639</v>
      </c>
      <c r="E49" s="14"/>
      <c r="F49" s="14">
        <f>F48-E48</f>
        <v>43.381</v>
      </c>
      <c r="G49" s="14"/>
      <c r="H49" s="14">
        <f>H48-G48</f>
        <v>-0.645</v>
      </c>
      <c r="I49" s="14"/>
      <c r="J49" s="14">
        <f>J48-I48</f>
        <v>-1.2</v>
      </c>
      <c r="K49" s="14"/>
      <c r="L49" s="14">
        <f>L48-K48</f>
        <v>-80.8</v>
      </c>
      <c r="M49" s="14"/>
      <c r="N49" s="14">
        <f>N48-M48</f>
        <v>0</v>
      </c>
      <c r="O49" s="14"/>
      <c r="P49" s="14">
        <f>P48-O48</f>
        <v>-30</v>
      </c>
      <c r="Q49" s="14"/>
      <c r="R49" s="14">
        <f>R48-Q48</f>
        <v>0</v>
      </c>
      <c r="S49" s="14"/>
      <c r="U49" s="14">
        <f>D49+F49+H49+J49+L49+N49+P49+R49</f>
        <v>-53.62500000000001</v>
      </c>
    </row>
    <row r="50" spans="1:21" s="15" customFormat="1" ht="11.25">
      <c r="A50" s="13" t="s">
        <v>21</v>
      </c>
      <c r="B50" s="3"/>
      <c r="C50" s="12"/>
      <c r="D50" s="14">
        <f>D49</f>
        <v>15.639</v>
      </c>
      <c r="E50" s="14"/>
      <c r="F50" s="14">
        <f>D50+F49</f>
        <v>59.019999999999996</v>
      </c>
      <c r="G50" s="14"/>
      <c r="H50" s="14">
        <f>F50+H49</f>
        <v>58.37499999999999</v>
      </c>
      <c r="I50" s="14"/>
      <c r="J50" s="14">
        <f>H50+J49</f>
        <v>57.17499999999999</v>
      </c>
      <c r="K50" s="14"/>
      <c r="L50" s="14">
        <f>J50+L49</f>
        <v>-23.625000000000007</v>
      </c>
      <c r="M50" s="14"/>
      <c r="N50" s="14">
        <f>L50+N49</f>
        <v>-23.625000000000007</v>
      </c>
      <c r="O50" s="14"/>
      <c r="P50" s="14">
        <f>N50+P49</f>
        <v>-53.62500000000001</v>
      </c>
      <c r="Q50" s="14"/>
      <c r="R50" s="14">
        <f>P50+R49</f>
        <v>-53.62500000000001</v>
      </c>
      <c r="S50" s="14"/>
      <c r="T50" s="16"/>
      <c r="U50" s="17"/>
    </row>
    <row r="51" spans="1:21" ht="12.75">
      <c r="A51" s="3"/>
      <c r="B51" s="3"/>
      <c r="C51" s="12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4"/>
    </row>
    <row r="52" spans="1:21" ht="12.75">
      <c r="A52" s="3" t="s">
        <v>36</v>
      </c>
      <c r="B52" s="3"/>
      <c r="C52" s="7" t="s">
        <v>17</v>
      </c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4"/>
    </row>
    <row r="53" spans="1:21" ht="12.75">
      <c r="A53" s="3"/>
      <c r="B53" s="3"/>
      <c r="C53" s="12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4"/>
    </row>
    <row r="54" spans="1:21" ht="12.75">
      <c r="A54" s="20"/>
      <c r="B54" s="3" t="s">
        <v>18</v>
      </c>
      <c r="C54" s="12" t="s">
        <v>19</v>
      </c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ht="12.75">
      <c r="A55" s="3"/>
      <c r="B55" s="3" t="s">
        <v>1</v>
      </c>
      <c r="C55" s="12" t="s">
        <v>20</v>
      </c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4"/>
    </row>
    <row r="56" spans="1:21" s="15" customFormat="1" ht="11.25">
      <c r="A56" s="13" t="s">
        <v>12</v>
      </c>
      <c r="B56" s="3"/>
      <c r="C56" s="12"/>
      <c r="D56" s="14">
        <f aca="true" t="shared" si="8" ref="D56:P56">SUM(D53:D55)</f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>SUM(Q53:Q55)</f>
        <v>0</v>
      </c>
      <c r="R56" s="14">
        <f>SUM(R53:R55)</f>
        <v>0</v>
      </c>
      <c r="S56" s="14">
        <f>E56+G56+I56+K56+M56+O56+Q56</f>
        <v>0</v>
      </c>
      <c r="T56" s="14">
        <f>D56+F56+H56+J56+L56+N56+P56+R56</f>
        <v>0</v>
      </c>
      <c r="U56" s="14">
        <f>T56-S56</f>
        <v>0</v>
      </c>
    </row>
    <row r="57" spans="1:21" s="15" customFormat="1" ht="11.25">
      <c r="A57" s="13" t="s">
        <v>13</v>
      </c>
      <c r="B57" s="3"/>
      <c r="C57" s="12"/>
      <c r="D57" s="14">
        <f>D56</f>
        <v>0</v>
      </c>
      <c r="E57" s="14"/>
      <c r="F57" s="14">
        <f>F56-E56</f>
        <v>0</v>
      </c>
      <c r="G57" s="14"/>
      <c r="H57" s="14">
        <f>H56-G56</f>
        <v>0</v>
      </c>
      <c r="I57" s="14"/>
      <c r="J57" s="14">
        <f>J56-I56</f>
        <v>0</v>
      </c>
      <c r="K57" s="14"/>
      <c r="L57" s="14">
        <f>L56-K56</f>
        <v>0</v>
      </c>
      <c r="M57" s="14"/>
      <c r="N57" s="14">
        <f>N56-M56</f>
        <v>0</v>
      </c>
      <c r="O57" s="14"/>
      <c r="P57" s="14">
        <f>P56-O56</f>
        <v>0</v>
      </c>
      <c r="Q57" s="14"/>
      <c r="R57" s="14">
        <f>R56-Q56</f>
        <v>0</v>
      </c>
      <c r="S57" s="14"/>
      <c r="U57" s="14">
        <f>D57+F57+H57+J57+L57+N57+P57+R57</f>
        <v>0</v>
      </c>
    </row>
    <row r="58" spans="1:21" s="15" customFormat="1" ht="11.25">
      <c r="A58" s="13" t="s">
        <v>21</v>
      </c>
      <c r="B58" s="3"/>
      <c r="C58" s="12"/>
      <c r="D58" s="14">
        <f>D57</f>
        <v>0</v>
      </c>
      <c r="E58" s="14"/>
      <c r="F58" s="14">
        <f>D58+F57</f>
        <v>0</v>
      </c>
      <c r="G58" s="14"/>
      <c r="H58" s="14">
        <f>F58+H57</f>
        <v>0</v>
      </c>
      <c r="I58" s="14"/>
      <c r="J58" s="14">
        <f>H58+J57</f>
        <v>0</v>
      </c>
      <c r="K58" s="14"/>
      <c r="L58" s="14">
        <f>J58+L57</f>
        <v>0</v>
      </c>
      <c r="M58" s="14"/>
      <c r="N58" s="14">
        <f>L58+N57</f>
        <v>0</v>
      </c>
      <c r="O58" s="14"/>
      <c r="P58" s="14">
        <f>N58+P57</f>
        <v>0</v>
      </c>
      <c r="Q58" s="14"/>
      <c r="R58" s="14">
        <f>P58+R57</f>
        <v>0</v>
      </c>
      <c r="S58" s="14"/>
      <c r="T58" s="16"/>
      <c r="U58" s="17"/>
    </row>
    <row r="59" spans="1:21" ht="12.75">
      <c r="A59" s="3"/>
      <c r="B59" s="3"/>
      <c r="C59" s="12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/>
    </row>
    <row r="60" spans="1:21" ht="12.75">
      <c r="A60" s="3" t="s">
        <v>37</v>
      </c>
      <c r="B60" s="3"/>
      <c r="C60" s="12" t="s">
        <v>17</v>
      </c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4"/>
    </row>
    <row r="61" spans="1:21" ht="12.75">
      <c r="A61" s="3"/>
      <c r="B61" s="3"/>
      <c r="C61" s="12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4"/>
    </row>
    <row r="62" spans="1:21" ht="12.75">
      <c r="A62" s="3"/>
      <c r="B62" s="3" t="s">
        <v>18</v>
      </c>
      <c r="C62" s="12" t="s">
        <v>19</v>
      </c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ht="12.75">
      <c r="A63" s="3"/>
      <c r="B63" s="3" t="s">
        <v>1</v>
      </c>
      <c r="C63" s="12" t="s">
        <v>20</v>
      </c>
      <c r="D63" s="8">
        <v>5.028</v>
      </c>
      <c r="E63" s="9">
        <v>5.573</v>
      </c>
      <c r="F63" s="9">
        <v>12.8</v>
      </c>
      <c r="G63" s="9"/>
      <c r="H63" s="9">
        <v>59.8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/>
    </row>
    <row r="64" spans="1:21" s="15" customFormat="1" ht="11.25">
      <c r="A64" s="13" t="s">
        <v>12</v>
      </c>
      <c r="B64" s="3"/>
      <c r="C64" s="12"/>
      <c r="D64" s="14">
        <f aca="true" t="shared" si="9" ref="D64:P64">SUM(D61:D63)</f>
        <v>5.028</v>
      </c>
      <c r="E64" s="14">
        <f t="shared" si="9"/>
        <v>5.573</v>
      </c>
      <c r="F64" s="14">
        <f t="shared" si="9"/>
        <v>12.8</v>
      </c>
      <c r="G64" s="14">
        <f t="shared" si="9"/>
        <v>0</v>
      </c>
      <c r="H64" s="14">
        <f t="shared" si="9"/>
        <v>59.8</v>
      </c>
      <c r="I64" s="14">
        <f t="shared" si="9"/>
        <v>0</v>
      </c>
      <c r="J64" s="14">
        <f t="shared" si="9"/>
        <v>0</v>
      </c>
      <c r="K64" s="14">
        <f t="shared" si="9"/>
        <v>0</v>
      </c>
      <c r="L64" s="14">
        <f t="shared" si="9"/>
        <v>0</v>
      </c>
      <c r="M64" s="14">
        <f t="shared" si="9"/>
        <v>0</v>
      </c>
      <c r="N64" s="14">
        <f t="shared" si="9"/>
        <v>0</v>
      </c>
      <c r="O64" s="14">
        <f t="shared" si="9"/>
        <v>0</v>
      </c>
      <c r="P64" s="14">
        <f t="shared" si="9"/>
        <v>0</v>
      </c>
      <c r="Q64" s="14">
        <f>SUM(Q61:Q63)</f>
        <v>0</v>
      </c>
      <c r="R64" s="14">
        <f>SUM(R61:R63)</f>
        <v>0</v>
      </c>
      <c r="S64" s="14">
        <f>E64+G64+I64+K64+M64+O64+Q64</f>
        <v>5.573</v>
      </c>
      <c r="T64" s="14">
        <f>D64+F64+H64+J64+L64+N64+P64+R64</f>
        <v>77.628</v>
      </c>
      <c r="U64" s="14">
        <f>T64-S64</f>
        <v>72.055</v>
      </c>
    </row>
    <row r="65" spans="1:21" s="15" customFormat="1" ht="11.25">
      <c r="A65" s="13" t="s">
        <v>13</v>
      </c>
      <c r="B65" s="3"/>
      <c r="C65" s="12"/>
      <c r="D65" s="14">
        <f>D64</f>
        <v>5.028</v>
      </c>
      <c r="E65" s="14"/>
      <c r="F65" s="14">
        <f>F64-E64</f>
        <v>7.227</v>
      </c>
      <c r="G65" s="14"/>
      <c r="H65" s="14">
        <f>H64-G64</f>
        <v>59.8</v>
      </c>
      <c r="I65" s="14"/>
      <c r="J65" s="14">
        <f>J64-I64</f>
        <v>0</v>
      </c>
      <c r="K65" s="14"/>
      <c r="L65" s="14">
        <f>L64-K64</f>
        <v>0</v>
      </c>
      <c r="M65" s="14"/>
      <c r="N65" s="14">
        <f>N64-M64</f>
        <v>0</v>
      </c>
      <c r="O65" s="14"/>
      <c r="P65" s="14">
        <f>P64-O64</f>
        <v>0</v>
      </c>
      <c r="Q65" s="14"/>
      <c r="R65" s="14">
        <f>R64-Q64</f>
        <v>0</v>
      </c>
      <c r="S65" s="14"/>
      <c r="U65" s="14">
        <f>D65+F65+H65+J65+L65+N65+P65+R65</f>
        <v>72.05499999999999</v>
      </c>
    </row>
    <row r="66" spans="1:21" s="15" customFormat="1" ht="11.25">
      <c r="A66" s="13" t="s">
        <v>21</v>
      </c>
      <c r="B66" s="3"/>
      <c r="C66" s="12"/>
      <c r="D66" s="14">
        <f>D65</f>
        <v>5.028</v>
      </c>
      <c r="E66" s="14"/>
      <c r="F66" s="14">
        <f>D66+F65</f>
        <v>12.254999999999999</v>
      </c>
      <c r="G66" s="14"/>
      <c r="H66" s="14">
        <f>F66+H65</f>
        <v>72.05499999999999</v>
      </c>
      <c r="I66" s="14"/>
      <c r="J66" s="14">
        <f>H66+J65</f>
        <v>72.05499999999999</v>
      </c>
      <c r="K66" s="14"/>
      <c r="L66" s="14">
        <f>J66+L65</f>
        <v>72.05499999999999</v>
      </c>
      <c r="M66" s="14"/>
      <c r="N66" s="14">
        <f>L66+N65</f>
        <v>72.05499999999999</v>
      </c>
      <c r="O66" s="14"/>
      <c r="P66" s="14">
        <f>N66+P65</f>
        <v>72.05499999999999</v>
      </c>
      <c r="Q66" s="14"/>
      <c r="R66" s="14">
        <f>P66+R65</f>
        <v>72.05499999999999</v>
      </c>
      <c r="S66" s="14"/>
      <c r="T66" s="16"/>
      <c r="U66" s="17"/>
    </row>
    <row r="67" spans="1:21" ht="12.75">
      <c r="A67" s="3"/>
      <c r="B67" s="3"/>
      <c r="C67" s="12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4"/>
    </row>
    <row r="68" spans="1:21" ht="12.75">
      <c r="A68" s="3" t="s">
        <v>38</v>
      </c>
      <c r="B68" s="3"/>
      <c r="C68" s="12" t="s">
        <v>17</v>
      </c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/>
    </row>
    <row r="69" spans="1:21" ht="12.75">
      <c r="A69" s="3"/>
      <c r="B69" s="2" t="s">
        <v>25</v>
      </c>
      <c r="C69" s="6" t="s">
        <v>39</v>
      </c>
      <c r="D69" s="8"/>
      <c r="E69" s="9"/>
      <c r="F69" s="9"/>
      <c r="G69" s="9"/>
      <c r="H69" s="9"/>
      <c r="I69" s="9"/>
      <c r="J69" s="9"/>
      <c r="K69" s="9">
        <v>80</v>
      </c>
      <c r="L69" s="9"/>
      <c r="M69" s="9"/>
      <c r="N69" s="9"/>
      <c r="O69" s="9"/>
      <c r="P69" s="9"/>
      <c r="Q69" s="9"/>
      <c r="R69" s="9"/>
      <c r="S69" s="9">
        <f>E69+G69+I69+K69+M69+O69</f>
        <v>80</v>
      </c>
      <c r="T69" s="9">
        <f>F69+H69+J69+L69+N69+P69</f>
        <v>0</v>
      </c>
      <c r="U69" s="9">
        <f>T69-S69</f>
        <v>-80</v>
      </c>
    </row>
    <row r="70" spans="1:21" ht="12.75">
      <c r="A70" s="3"/>
      <c r="B70" s="3" t="s">
        <v>18</v>
      </c>
      <c r="C70" s="6" t="s">
        <v>40</v>
      </c>
      <c r="D70" s="8"/>
      <c r="E70" s="9"/>
      <c r="F70" s="9"/>
      <c r="G70" s="9"/>
      <c r="H70" s="9"/>
      <c r="I70" s="9">
        <v>50</v>
      </c>
      <c r="J70" s="9"/>
      <c r="K70" s="9"/>
      <c r="L70" s="9"/>
      <c r="M70" s="9"/>
      <c r="N70" s="9"/>
      <c r="O70" s="9"/>
      <c r="P70" s="9"/>
      <c r="Q70" s="9"/>
      <c r="R70" s="9"/>
      <c r="S70" s="9">
        <f>E70+G70+I70+K70+M70+O70</f>
        <v>50</v>
      </c>
      <c r="T70" s="9">
        <f>F70+H70+J70+L70+N70+P70</f>
        <v>0</v>
      </c>
      <c r="U70" s="9">
        <f>T70-S70</f>
        <v>-50</v>
      </c>
    </row>
    <row r="71" spans="1:21" ht="12.75">
      <c r="A71" s="3"/>
      <c r="B71" s="3" t="s">
        <v>18</v>
      </c>
      <c r="C71" s="12" t="s">
        <v>19</v>
      </c>
      <c r="D71" s="9">
        <v>30.841</v>
      </c>
      <c r="E71" s="21"/>
      <c r="F71" s="9">
        <v>6.372</v>
      </c>
      <c r="G71" s="9"/>
      <c r="H71" s="9">
        <v>5</v>
      </c>
      <c r="I71" s="9"/>
      <c r="J71" s="9">
        <v>5</v>
      </c>
      <c r="K71" s="9"/>
      <c r="L71" s="9">
        <v>0.441</v>
      </c>
      <c r="M71" s="9"/>
      <c r="N71" s="21"/>
      <c r="O71" s="9"/>
      <c r="P71" s="9"/>
      <c r="Q71" s="9"/>
      <c r="R71" s="9"/>
      <c r="S71" s="9"/>
      <c r="T71" s="9"/>
      <c r="U71" s="14"/>
    </row>
    <row r="72" spans="1:21" ht="12.75">
      <c r="A72" s="3"/>
      <c r="B72" s="3" t="s">
        <v>1</v>
      </c>
      <c r="C72" s="12" t="s">
        <v>20</v>
      </c>
      <c r="D72" s="8">
        <v>4.534</v>
      </c>
      <c r="E72" s="9"/>
      <c r="F72" s="9">
        <v>5.421</v>
      </c>
      <c r="H72" s="9"/>
      <c r="I72" s="9">
        <v>36.9</v>
      </c>
      <c r="J72" s="9"/>
      <c r="K72" s="9"/>
      <c r="L72" s="9"/>
      <c r="M72" s="9"/>
      <c r="N72" s="9"/>
      <c r="O72" s="9">
        <v>14</v>
      </c>
      <c r="P72" s="9"/>
      <c r="Q72" s="9">
        <v>7.5</v>
      </c>
      <c r="R72" s="9"/>
      <c r="S72" s="9"/>
      <c r="T72" s="9"/>
      <c r="U72" s="14"/>
    </row>
    <row r="73" spans="1:21" s="15" customFormat="1" ht="11.25">
      <c r="A73" s="13" t="s">
        <v>12</v>
      </c>
      <c r="B73" s="3"/>
      <c r="C73" s="12"/>
      <c r="D73" s="14">
        <f>SUM(D69:D72)</f>
        <v>35.375</v>
      </c>
      <c r="E73" s="14">
        <f aca="true" t="shared" si="10" ref="E73:P73">SUM(E69:E72)</f>
        <v>0</v>
      </c>
      <c r="F73" s="14">
        <f t="shared" si="10"/>
        <v>11.793</v>
      </c>
      <c r="G73" s="14">
        <f>SUM(G69:G72)</f>
        <v>0</v>
      </c>
      <c r="H73" s="14">
        <f t="shared" si="10"/>
        <v>5</v>
      </c>
      <c r="I73" s="14">
        <f>SUM(I69:I72)</f>
        <v>86.9</v>
      </c>
      <c r="J73" s="14">
        <f t="shared" si="10"/>
        <v>5</v>
      </c>
      <c r="K73" s="14">
        <f t="shared" si="10"/>
        <v>80</v>
      </c>
      <c r="L73" s="14">
        <f t="shared" si="10"/>
        <v>0.441</v>
      </c>
      <c r="M73" s="14">
        <f t="shared" si="10"/>
        <v>0</v>
      </c>
      <c r="N73" s="14">
        <f t="shared" si="10"/>
        <v>0</v>
      </c>
      <c r="O73" s="14">
        <f t="shared" si="10"/>
        <v>14</v>
      </c>
      <c r="P73" s="14">
        <f t="shared" si="10"/>
        <v>0</v>
      </c>
      <c r="Q73" s="14">
        <f>SUM(Q69:Q72)</f>
        <v>7.5</v>
      </c>
      <c r="R73" s="14">
        <f>SUM(R69:R72)</f>
        <v>0</v>
      </c>
      <c r="S73" s="14">
        <f>E73+G73+I73+K73+M73+O73+Q73</f>
        <v>188.4</v>
      </c>
      <c r="T73" s="14">
        <f>D73+F73+H73+J73+L73+N73+P73+R73</f>
        <v>57.609</v>
      </c>
      <c r="U73" s="14">
        <f>T73-S73</f>
        <v>-130.791</v>
      </c>
    </row>
    <row r="74" spans="1:21" s="15" customFormat="1" ht="11.25">
      <c r="A74" s="13" t="s">
        <v>13</v>
      </c>
      <c r="B74" s="3"/>
      <c r="C74" s="12"/>
      <c r="D74" s="14">
        <f>D73</f>
        <v>35.375</v>
      </c>
      <c r="E74" s="14"/>
      <c r="F74" s="14">
        <f>F73-E73</f>
        <v>11.793</v>
      </c>
      <c r="G74" s="14"/>
      <c r="H74" s="14">
        <f>H73-G73</f>
        <v>5</v>
      </c>
      <c r="I74" s="14"/>
      <c r="J74" s="14">
        <f>J73-I73</f>
        <v>-81.9</v>
      </c>
      <c r="K74" s="14"/>
      <c r="L74" s="14">
        <f>L73-K73</f>
        <v>-79.559</v>
      </c>
      <c r="M74" s="14"/>
      <c r="N74" s="14">
        <f>N73-M73</f>
        <v>0</v>
      </c>
      <c r="O74" s="14"/>
      <c r="P74" s="14">
        <f>P73-O73</f>
        <v>-14</v>
      </c>
      <c r="Q74" s="14"/>
      <c r="R74" s="14">
        <f>R73-Q73</f>
        <v>-7.5</v>
      </c>
      <c r="S74" s="14"/>
      <c r="U74" s="14">
        <f>D74+F74+H74+J74+L74+N74+P74+R74</f>
        <v>-130.791</v>
      </c>
    </row>
    <row r="75" spans="1:21" s="15" customFormat="1" ht="11.25">
      <c r="A75" s="13" t="s">
        <v>21</v>
      </c>
      <c r="B75" s="3"/>
      <c r="C75" s="12"/>
      <c r="D75" s="14">
        <f>D74</f>
        <v>35.375</v>
      </c>
      <c r="E75" s="14"/>
      <c r="F75" s="14">
        <f>D75+F74</f>
        <v>47.168</v>
      </c>
      <c r="G75" s="14"/>
      <c r="H75" s="14">
        <f>F75+H74</f>
        <v>52.168</v>
      </c>
      <c r="I75" s="14"/>
      <c r="J75" s="14">
        <f>H75+J74</f>
        <v>-29.732000000000006</v>
      </c>
      <c r="K75" s="14"/>
      <c r="L75" s="14">
        <f>J75+L74</f>
        <v>-109.291</v>
      </c>
      <c r="M75" s="14"/>
      <c r="N75" s="14">
        <f>L75+N74</f>
        <v>-109.291</v>
      </c>
      <c r="O75" s="14"/>
      <c r="P75" s="14">
        <f>N75+P74</f>
        <v>-123.291</v>
      </c>
      <c r="Q75" s="14"/>
      <c r="R75" s="14">
        <f>P75+R74</f>
        <v>-130.791</v>
      </c>
      <c r="S75" s="14"/>
      <c r="T75" s="16"/>
      <c r="U75" s="17"/>
    </row>
    <row r="76" spans="1:21" ht="12.75">
      <c r="A76" s="3"/>
      <c r="B76" s="3"/>
      <c r="C76" s="12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4"/>
    </row>
    <row r="77" spans="1:21" ht="12.75">
      <c r="A77" s="3" t="s">
        <v>41</v>
      </c>
      <c r="B77" s="3"/>
      <c r="C77" s="12" t="s">
        <v>17</v>
      </c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4"/>
    </row>
    <row r="78" spans="1:21" ht="12.75">
      <c r="A78" s="3"/>
      <c r="B78" s="3"/>
      <c r="C78" s="12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ht="12.75">
      <c r="A79" s="3"/>
      <c r="B79" s="3" t="s">
        <v>18</v>
      </c>
      <c r="C79" s="12" t="s">
        <v>19</v>
      </c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4"/>
    </row>
    <row r="80" spans="1:21" ht="12.75">
      <c r="A80" s="3"/>
      <c r="B80" s="3" t="s">
        <v>1</v>
      </c>
      <c r="C80" s="12" t="s">
        <v>20</v>
      </c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4"/>
    </row>
    <row r="81" spans="1:21" s="15" customFormat="1" ht="11.25">
      <c r="A81" s="13" t="s">
        <v>12</v>
      </c>
      <c r="B81" s="3"/>
      <c r="C81" s="12"/>
      <c r="D81" s="14">
        <f aca="true" t="shared" si="11" ref="D81:P81">SUM(D78:D80)</f>
        <v>0</v>
      </c>
      <c r="E81" s="14">
        <f t="shared" si="11"/>
        <v>0</v>
      </c>
      <c r="F81" s="14">
        <f t="shared" si="11"/>
        <v>0</v>
      </c>
      <c r="G81" s="14">
        <f t="shared" si="11"/>
        <v>0</v>
      </c>
      <c r="H81" s="14">
        <f t="shared" si="11"/>
        <v>0</v>
      </c>
      <c r="I81" s="14">
        <f t="shared" si="11"/>
        <v>0</v>
      </c>
      <c r="J81" s="14">
        <f t="shared" si="11"/>
        <v>0</v>
      </c>
      <c r="K81" s="14">
        <f t="shared" si="11"/>
        <v>0</v>
      </c>
      <c r="L81" s="14">
        <f t="shared" si="11"/>
        <v>0</v>
      </c>
      <c r="M81" s="14">
        <f t="shared" si="11"/>
        <v>0</v>
      </c>
      <c r="N81" s="14">
        <f t="shared" si="11"/>
        <v>0</v>
      </c>
      <c r="O81" s="14">
        <f t="shared" si="11"/>
        <v>0</v>
      </c>
      <c r="P81" s="14">
        <f t="shared" si="11"/>
        <v>0</v>
      </c>
      <c r="Q81" s="14">
        <f>SUM(Q78:Q80)</f>
        <v>0</v>
      </c>
      <c r="R81" s="14">
        <f>SUM(R78:R80)</f>
        <v>0</v>
      </c>
      <c r="S81" s="14">
        <f>E81+G81+I81+K81+M81+O81+Q81</f>
        <v>0</v>
      </c>
      <c r="T81" s="14">
        <f>D81+F81+H81+J81+L81+N81+P81+R81</f>
        <v>0</v>
      </c>
      <c r="U81" s="14">
        <f>T81-S81</f>
        <v>0</v>
      </c>
    </row>
    <row r="82" spans="1:21" s="15" customFormat="1" ht="11.25">
      <c r="A82" s="13" t="s">
        <v>13</v>
      </c>
      <c r="B82" s="3"/>
      <c r="C82" s="12"/>
      <c r="D82" s="14">
        <f>D81</f>
        <v>0</v>
      </c>
      <c r="E82" s="14"/>
      <c r="F82" s="14">
        <f>F81-E81</f>
        <v>0</v>
      </c>
      <c r="G82" s="14"/>
      <c r="H82" s="14">
        <f>H81-G81</f>
        <v>0</v>
      </c>
      <c r="I82" s="14"/>
      <c r="J82" s="14">
        <f>J81-I81</f>
        <v>0</v>
      </c>
      <c r="K82" s="14"/>
      <c r="L82" s="14">
        <f>L81-K81</f>
        <v>0</v>
      </c>
      <c r="M82" s="14"/>
      <c r="N82" s="14">
        <f>N81-M81</f>
        <v>0</v>
      </c>
      <c r="O82" s="14"/>
      <c r="P82" s="14">
        <f>P81-O81</f>
        <v>0</v>
      </c>
      <c r="Q82" s="14"/>
      <c r="R82" s="14">
        <f>R81-Q81</f>
        <v>0</v>
      </c>
      <c r="S82" s="14"/>
      <c r="U82" s="14">
        <f>D82+F82+H82+J82+L82+N82+P82+R82</f>
        <v>0</v>
      </c>
    </row>
    <row r="83" spans="1:21" s="15" customFormat="1" ht="11.25">
      <c r="A83" s="13" t="s">
        <v>21</v>
      </c>
      <c r="B83" s="3"/>
      <c r="C83" s="12"/>
      <c r="D83" s="14">
        <f>D82</f>
        <v>0</v>
      </c>
      <c r="E83" s="14"/>
      <c r="F83" s="14">
        <f>D83+F82</f>
        <v>0</v>
      </c>
      <c r="G83" s="14"/>
      <c r="H83" s="14">
        <f>F83+H82</f>
        <v>0</v>
      </c>
      <c r="I83" s="14"/>
      <c r="J83" s="14">
        <f>H83+J82</f>
        <v>0</v>
      </c>
      <c r="K83" s="14"/>
      <c r="L83" s="14">
        <f>J83+L82</f>
        <v>0</v>
      </c>
      <c r="M83" s="14"/>
      <c r="N83" s="14">
        <f>L83+N82</f>
        <v>0</v>
      </c>
      <c r="O83" s="14"/>
      <c r="P83" s="14">
        <f>N83+P82</f>
        <v>0</v>
      </c>
      <c r="Q83" s="14"/>
      <c r="R83" s="14">
        <f>P83+R82</f>
        <v>0</v>
      </c>
      <c r="S83" s="14"/>
      <c r="T83" s="16"/>
      <c r="U83" s="17"/>
    </row>
    <row r="84" spans="1:21" ht="12.75">
      <c r="A84" s="3"/>
      <c r="B84" s="3"/>
      <c r="C84" s="7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4"/>
    </row>
    <row r="85" spans="1:21" ht="12.75">
      <c r="A85" s="3" t="s">
        <v>42</v>
      </c>
      <c r="B85" s="3"/>
      <c r="C85" s="12" t="s">
        <v>17</v>
      </c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4"/>
    </row>
    <row r="86" spans="1:21" ht="12.75">
      <c r="A86" s="3"/>
      <c r="B86" s="3" t="s">
        <v>18</v>
      </c>
      <c r="C86" s="22" t="s">
        <v>43</v>
      </c>
      <c r="D86" s="23"/>
      <c r="E86" s="9"/>
      <c r="F86" s="9"/>
      <c r="G86" s="9"/>
      <c r="H86" s="9"/>
      <c r="I86" s="21"/>
      <c r="J86" s="21"/>
      <c r="K86" s="9"/>
      <c r="L86" s="9"/>
      <c r="O86" s="9"/>
      <c r="P86" s="9"/>
      <c r="Q86" s="9">
        <v>25</v>
      </c>
      <c r="R86" s="9">
        <v>35</v>
      </c>
      <c r="S86" s="9">
        <f>E86+G86+I86+K86+Q86+O86</f>
        <v>25</v>
      </c>
      <c r="T86" s="9">
        <f>F86+H86+P86+L86+R86+P86</f>
        <v>35</v>
      </c>
      <c r="U86" s="9">
        <f>T86-S86</f>
        <v>10</v>
      </c>
    </row>
    <row r="87" spans="1:21" ht="12.75">
      <c r="A87" s="3"/>
      <c r="B87" s="3"/>
      <c r="C87" s="24"/>
      <c r="D87" s="2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4"/>
    </row>
    <row r="88" spans="1:21" ht="12.75">
      <c r="A88" s="3"/>
      <c r="B88" s="3" t="s">
        <v>18</v>
      </c>
      <c r="C88" s="12" t="s">
        <v>19</v>
      </c>
      <c r="D88" s="2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4"/>
    </row>
    <row r="89" spans="1:21" ht="12.75">
      <c r="A89" s="3"/>
      <c r="B89" s="3" t="s">
        <v>1</v>
      </c>
      <c r="C89" s="12" t="s">
        <v>20</v>
      </c>
      <c r="D89" s="2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4"/>
    </row>
    <row r="90" spans="1:21" s="15" customFormat="1" ht="11.25">
      <c r="A90" s="13" t="s">
        <v>12</v>
      </c>
      <c r="B90" s="3"/>
      <c r="C90" s="12"/>
      <c r="D90" s="14">
        <f>SUM(D86:D89)</f>
        <v>0</v>
      </c>
      <c r="E90" s="14">
        <f aca="true" t="shared" si="12" ref="E90:P90">SUM(E86:E89)</f>
        <v>0</v>
      </c>
      <c r="F90" s="14">
        <f t="shared" si="12"/>
        <v>0</v>
      </c>
      <c r="G90" s="14">
        <f t="shared" si="12"/>
        <v>0</v>
      </c>
      <c r="H90" s="14">
        <f t="shared" si="12"/>
        <v>0</v>
      </c>
      <c r="I90" s="14">
        <f t="shared" si="12"/>
        <v>0</v>
      </c>
      <c r="J90" s="14">
        <f t="shared" si="12"/>
        <v>0</v>
      </c>
      <c r="K90" s="14">
        <f t="shared" si="12"/>
        <v>0</v>
      </c>
      <c r="L90" s="14">
        <f t="shared" si="12"/>
        <v>0</v>
      </c>
      <c r="M90" s="14">
        <f t="shared" si="12"/>
        <v>0</v>
      </c>
      <c r="N90" s="14">
        <f t="shared" si="12"/>
        <v>0</v>
      </c>
      <c r="O90" s="14">
        <f t="shared" si="12"/>
        <v>0</v>
      </c>
      <c r="P90" s="14">
        <f t="shared" si="12"/>
        <v>0</v>
      </c>
      <c r="Q90" s="14">
        <f>SUM(Q86:Q89)</f>
        <v>25</v>
      </c>
      <c r="R90" s="14">
        <f>SUM(R86:R89)</f>
        <v>35</v>
      </c>
      <c r="S90" s="14">
        <f>E90+G90+I90+K90+M90+O90+Q90</f>
        <v>25</v>
      </c>
      <c r="T90" s="14">
        <f>D90+F90+H90+J90+L90+N90+P90+R90</f>
        <v>35</v>
      </c>
      <c r="U90" s="14">
        <f>T90-S90</f>
        <v>10</v>
      </c>
    </row>
    <row r="91" spans="1:21" s="15" customFormat="1" ht="11.25">
      <c r="A91" s="13" t="s">
        <v>13</v>
      </c>
      <c r="B91" s="3"/>
      <c r="C91" s="12"/>
      <c r="D91" s="14">
        <f>D90</f>
        <v>0</v>
      </c>
      <c r="E91" s="14"/>
      <c r="F91" s="14">
        <f>F90-E90</f>
        <v>0</v>
      </c>
      <c r="G91" s="14"/>
      <c r="H91" s="14">
        <f>H90-G90</f>
        <v>0</v>
      </c>
      <c r="I91" s="14"/>
      <c r="J91" s="14">
        <f>J90-I90</f>
        <v>0</v>
      </c>
      <c r="K91" s="14"/>
      <c r="L91" s="14">
        <f>L90-K90</f>
        <v>0</v>
      </c>
      <c r="M91" s="14"/>
      <c r="N91" s="14">
        <f>N90-M90</f>
        <v>0</v>
      </c>
      <c r="O91" s="14"/>
      <c r="P91" s="14">
        <f>P90-O90</f>
        <v>0</v>
      </c>
      <c r="Q91" s="14"/>
      <c r="R91" s="14">
        <f>R90-Q90</f>
        <v>10</v>
      </c>
      <c r="S91" s="14"/>
      <c r="U91" s="14">
        <f>D91+F91+H91+J91+L91+N91+P91+R91</f>
        <v>10</v>
      </c>
    </row>
    <row r="92" spans="1:21" s="15" customFormat="1" ht="11.25">
      <c r="A92" s="13" t="s">
        <v>21</v>
      </c>
      <c r="B92" s="3"/>
      <c r="C92" s="12"/>
      <c r="D92" s="14">
        <f>D91</f>
        <v>0</v>
      </c>
      <c r="E92" s="14"/>
      <c r="F92" s="14">
        <f>D92+F91</f>
        <v>0</v>
      </c>
      <c r="G92" s="14"/>
      <c r="H92" s="14">
        <f>F92+H91</f>
        <v>0</v>
      </c>
      <c r="I92" s="14"/>
      <c r="J92" s="14">
        <f>H92+J91</f>
        <v>0</v>
      </c>
      <c r="K92" s="14"/>
      <c r="L92" s="14">
        <f>J92+L91</f>
        <v>0</v>
      </c>
      <c r="M92" s="14"/>
      <c r="N92" s="14">
        <f>L92+N91</f>
        <v>0</v>
      </c>
      <c r="O92" s="14"/>
      <c r="P92" s="14">
        <f>N92+P91</f>
        <v>0</v>
      </c>
      <c r="Q92" s="14"/>
      <c r="R92" s="14">
        <f>P92+R91</f>
        <v>10</v>
      </c>
      <c r="S92" s="14"/>
      <c r="T92" s="16"/>
      <c r="U92" s="17"/>
    </row>
    <row r="93" spans="1:21" ht="12.75">
      <c r="A93" s="3"/>
      <c r="B93" s="3"/>
      <c r="C93" s="12"/>
      <c r="D93" s="2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/>
    </row>
    <row r="94" spans="1:21" ht="12.75">
      <c r="A94" s="3" t="s">
        <v>44</v>
      </c>
      <c r="B94" s="3"/>
      <c r="C94" s="12" t="s">
        <v>17</v>
      </c>
      <c r="D94" s="2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ht="12.75">
      <c r="A95" s="3"/>
      <c r="B95" s="2" t="s">
        <v>25</v>
      </c>
      <c r="C95" s="6" t="s">
        <v>45</v>
      </c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60</v>
      </c>
      <c r="P95" s="9"/>
      <c r="Q95" s="9"/>
      <c r="R95" s="9"/>
      <c r="S95" s="9">
        <f>E95+G95+I95+K95+M95+O95</f>
        <v>60</v>
      </c>
      <c r="T95" s="9">
        <f>F95+H95+J95+L95+N95+P95</f>
        <v>0</v>
      </c>
      <c r="U95" s="9">
        <f>T95-S95</f>
        <v>-60</v>
      </c>
    </row>
    <row r="96" spans="1:21" ht="12.75">
      <c r="A96" s="3"/>
      <c r="B96" s="2"/>
      <c r="C96" s="7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/>
    </row>
    <row r="97" spans="1:21" ht="12.75">
      <c r="A97" s="3"/>
      <c r="B97" s="3" t="s">
        <v>18</v>
      </c>
      <c r="C97" s="12" t="s">
        <v>19</v>
      </c>
      <c r="D97" s="8">
        <v>13.883</v>
      </c>
      <c r="E97" s="9"/>
      <c r="F97" s="9">
        <v>1.31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/>
    </row>
    <row r="98" spans="1:21" ht="12.75">
      <c r="A98" s="3"/>
      <c r="B98" s="3" t="s">
        <v>1</v>
      </c>
      <c r="C98" s="12" t="s">
        <v>20</v>
      </c>
      <c r="D98" s="8">
        <v>2.16</v>
      </c>
      <c r="E98" s="9">
        <v>3</v>
      </c>
      <c r="F98" s="9"/>
      <c r="G98" s="9"/>
      <c r="H98" s="9"/>
      <c r="I98" s="9"/>
      <c r="J98" s="9"/>
      <c r="K98" s="9">
        <v>15</v>
      </c>
      <c r="L98" s="9"/>
      <c r="M98" s="9"/>
      <c r="N98" s="9"/>
      <c r="O98" s="9">
        <v>60</v>
      </c>
      <c r="P98" s="9"/>
      <c r="Q98" s="9"/>
      <c r="R98" s="9"/>
      <c r="S98" s="9"/>
      <c r="T98" s="9"/>
      <c r="U98" s="14"/>
    </row>
    <row r="99" spans="1:21" s="15" customFormat="1" ht="11.25">
      <c r="A99" s="13" t="s">
        <v>12</v>
      </c>
      <c r="B99" s="3"/>
      <c r="C99" s="12"/>
      <c r="D99" s="14">
        <f>SUM(D95:D98)</f>
        <v>16.043</v>
      </c>
      <c r="E99" s="14">
        <f aca="true" t="shared" si="13" ref="E99:P99">SUM(E95:E98)</f>
        <v>3</v>
      </c>
      <c r="F99" s="14">
        <f t="shared" si="13"/>
        <v>1.31</v>
      </c>
      <c r="G99" s="14">
        <f t="shared" si="13"/>
        <v>0</v>
      </c>
      <c r="H99" s="14">
        <f t="shared" si="13"/>
        <v>0</v>
      </c>
      <c r="I99" s="14">
        <f t="shared" si="13"/>
        <v>0</v>
      </c>
      <c r="J99" s="14">
        <f t="shared" si="13"/>
        <v>0</v>
      </c>
      <c r="K99" s="14">
        <f t="shared" si="13"/>
        <v>15</v>
      </c>
      <c r="L99" s="14">
        <f t="shared" si="13"/>
        <v>0</v>
      </c>
      <c r="M99" s="14">
        <f t="shared" si="13"/>
        <v>0</v>
      </c>
      <c r="N99" s="14">
        <f t="shared" si="13"/>
        <v>0</v>
      </c>
      <c r="O99" s="14">
        <f t="shared" si="13"/>
        <v>120</v>
      </c>
      <c r="P99" s="14">
        <f t="shared" si="13"/>
        <v>0</v>
      </c>
      <c r="Q99" s="14">
        <f>SUM(Q95:Q98)</f>
        <v>0</v>
      </c>
      <c r="R99" s="14">
        <f>SUM(R95:R98)</f>
        <v>0</v>
      </c>
      <c r="S99" s="14">
        <f>E99+G99+I99+K99+M99+O99+Q99</f>
        <v>138</v>
      </c>
      <c r="T99" s="14">
        <f>D99+F99+H99+J99+L99+N99+P99+R99</f>
        <v>17.352999999999998</v>
      </c>
      <c r="U99" s="14">
        <f>T99-S99</f>
        <v>-120.647</v>
      </c>
    </row>
    <row r="100" spans="1:21" s="15" customFormat="1" ht="11.25">
      <c r="A100" s="13" t="s">
        <v>13</v>
      </c>
      <c r="B100" s="3"/>
      <c r="C100" s="12"/>
      <c r="D100" s="14">
        <f>D99</f>
        <v>16.043</v>
      </c>
      <c r="E100" s="14"/>
      <c r="F100" s="14">
        <f>F99-E99</f>
        <v>-1.69</v>
      </c>
      <c r="G100" s="14"/>
      <c r="H100" s="14">
        <f>H99-G99</f>
        <v>0</v>
      </c>
      <c r="I100" s="14"/>
      <c r="J100" s="14">
        <f>J99-I99</f>
        <v>0</v>
      </c>
      <c r="K100" s="14"/>
      <c r="L100" s="14">
        <f>L99-K99</f>
        <v>-15</v>
      </c>
      <c r="M100" s="14"/>
      <c r="N100" s="14">
        <f>N99-M99</f>
        <v>0</v>
      </c>
      <c r="O100" s="14"/>
      <c r="P100" s="14">
        <f>P99-O99</f>
        <v>-120</v>
      </c>
      <c r="Q100" s="14"/>
      <c r="R100" s="14">
        <f>R99-Q99</f>
        <v>0</v>
      </c>
      <c r="S100" s="14"/>
      <c r="U100" s="14">
        <f>D100+F100+H100+J100+L100+N100+P100+R100</f>
        <v>-120.647</v>
      </c>
    </row>
    <row r="101" spans="1:21" s="15" customFormat="1" ht="11.25">
      <c r="A101" s="13" t="s">
        <v>21</v>
      </c>
      <c r="B101" s="3"/>
      <c r="C101" s="12"/>
      <c r="D101" s="14">
        <f>D100</f>
        <v>16.043</v>
      </c>
      <c r="E101" s="14"/>
      <c r="F101" s="14">
        <f>D101+F100</f>
        <v>14.353</v>
      </c>
      <c r="G101" s="14"/>
      <c r="H101" s="14">
        <f>F101+H100</f>
        <v>14.353</v>
      </c>
      <c r="I101" s="14"/>
      <c r="J101" s="14">
        <f>H101+J100</f>
        <v>14.353</v>
      </c>
      <c r="K101" s="14"/>
      <c r="L101" s="14">
        <f>J101+L100</f>
        <v>-0.6470000000000002</v>
      </c>
      <c r="M101" s="14"/>
      <c r="N101" s="14">
        <f>L101+N100</f>
        <v>-0.6470000000000002</v>
      </c>
      <c r="O101" s="14"/>
      <c r="P101" s="14">
        <f>N101+P100</f>
        <v>-120.647</v>
      </c>
      <c r="Q101" s="14"/>
      <c r="R101" s="14">
        <f>P101+R100</f>
        <v>-120.647</v>
      </c>
      <c r="S101" s="14"/>
      <c r="T101" s="16"/>
      <c r="U101" s="17"/>
    </row>
    <row r="102" spans="1:21" ht="12.75">
      <c r="A102" s="3"/>
      <c r="B102" s="3"/>
      <c r="C102" s="12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ht="12.75">
      <c r="A103" s="3" t="s">
        <v>46</v>
      </c>
      <c r="B103" s="3"/>
      <c r="C103" s="12" t="s">
        <v>17</v>
      </c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/>
    </row>
    <row r="104" spans="1:21" ht="12.75">
      <c r="A104" s="3"/>
      <c r="B104" s="3" t="s">
        <v>18</v>
      </c>
      <c r="C104" s="6" t="s">
        <v>47</v>
      </c>
      <c r="D104" s="8"/>
      <c r="E104" s="9"/>
      <c r="F104" s="9"/>
      <c r="G104" s="9"/>
      <c r="H104" s="9"/>
      <c r="I104" s="9"/>
      <c r="J104" s="9"/>
      <c r="K104" s="9">
        <v>59</v>
      </c>
      <c r="L104" s="9">
        <v>22</v>
      </c>
      <c r="M104" s="9"/>
      <c r="N104" s="9"/>
      <c r="O104" s="9"/>
      <c r="P104" s="9"/>
      <c r="Q104" s="25"/>
      <c r="R104" s="25"/>
      <c r="S104" s="9">
        <f>E104+G104+I104+K104+M104+O104</f>
        <v>59</v>
      </c>
      <c r="T104" s="9">
        <f>F104+H104+J104+L104+N104+P104</f>
        <v>22</v>
      </c>
      <c r="U104" s="9">
        <f>T104-S104</f>
        <v>-37</v>
      </c>
    </row>
    <row r="105" spans="1:21" ht="12.75">
      <c r="A105" s="3"/>
      <c r="B105" s="3" t="s">
        <v>18</v>
      </c>
      <c r="C105" s="6" t="s">
        <v>48</v>
      </c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>
        <f>E105+G105+I105+K105+M105+O105</f>
        <v>0</v>
      </c>
      <c r="T105" s="9">
        <f>F105+H105+J105+L105+N105+P105</f>
        <v>0</v>
      </c>
      <c r="U105" s="9">
        <f>T105-S105</f>
        <v>0</v>
      </c>
    </row>
    <row r="106" spans="1:21" ht="12.75">
      <c r="A106" s="3"/>
      <c r="B106" s="3"/>
      <c r="C106" s="7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/>
    </row>
    <row r="107" spans="1:21" ht="12.75">
      <c r="A107" s="3"/>
      <c r="B107" s="3" t="s">
        <v>18</v>
      </c>
      <c r="C107" s="12" t="s">
        <v>19</v>
      </c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/>
    </row>
    <row r="108" spans="1:21" ht="12.75">
      <c r="A108" s="3"/>
      <c r="B108" s="3" t="s">
        <v>1</v>
      </c>
      <c r="C108" s="12" t="s">
        <v>20</v>
      </c>
      <c r="D108" s="8"/>
      <c r="E108" s="9">
        <v>1.98</v>
      </c>
      <c r="F108" s="9"/>
      <c r="G108" s="9"/>
      <c r="H108" s="9"/>
      <c r="I108" s="9"/>
      <c r="J108" s="9">
        <v>19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1"/>
    </row>
    <row r="109" spans="1:21" s="15" customFormat="1" ht="11.25">
      <c r="A109" s="13" t="s">
        <v>12</v>
      </c>
      <c r="B109" s="3"/>
      <c r="C109" s="12"/>
      <c r="D109" s="14">
        <f>SUM(D104:D108)</f>
        <v>0</v>
      </c>
      <c r="E109" s="14">
        <f aca="true" t="shared" si="14" ref="E109:P109">SUM(E104:E108)</f>
        <v>1.98</v>
      </c>
      <c r="F109" s="14">
        <f t="shared" si="14"/>
        <v>0</v>
      </c>
      <c r="G109" s="14">
        <f t="shared" si="14"/>
        <v>0</v>
      </c>
      <c r="H109" s="14">
        <f t="shared" si="14"/>
        <v>0</v>
      </c>
      <c r="I109" s="14">
        <f t="shared" si="14"/>
        <v>0</v>
      </c>
      <c r="J109" s="14">
        <f t="shared" si="14"/>
        <v>19</v>
      </c>
      <c r="K109" s="14">
        <f>SUM(K104:K108)</f>
        <v>59</v>
      </c>
      <c r="L109" s="14">
        <f>SUM(L104:L108)</f>
        <v>22</v>
      </c>
      <c r="M109" s="14">
        <f t="shared" si="14"/>
        <v>0</v>
      </c>
      <c r="N109" s="14">
        <f t="shared" si="14"/>
        <v>0</v>
      </c>
      <c r="O109" s="14">
        <f t="shared" si="14"/>
        <v>0</v>
      </c>
      <c r="P109" s="14">
        <f t="shared" si="14"/>
        <v>0</v>
      </c>
      <c r="Q109" s="14">
        <f>SUM(Q104:Q108)</f>
        <v>0</v>
      </c>
      <c r="R109" s="14">
        <f>SUM(R104:R108)</f>
        <v>0</v>
      </c>
      <c r="S109" s="14">
        <f>E109+G109+I109+K109+M109+O109+Q109</f>
        <v>60.98</v>
      </c>
      <c r="T109" s="14">
        <f>D109+F109+H109+J109+L109+N109+P109+R109</f>
        <v>41</v>
      </c>
      <c r="U109" s="14">
        <f>T109-S109</f>
        <v>-19.979999999999997</v>
      </c>
    </row>
    <row r="110" spans="1:21" s="15" customFormat="1" ht="11.25">
      <c r="A110" s="13" t="s">
        <v>13</v>
      </c>
      <c r="B110" s="3"/>
      <c r="C110" s="12"/>
      <c r="D110" s="14">
        <f>D109</f>
        <v>0</v>
      </c>
      <c r="E110" s="14"/>
      <c r="F110" s="14">
        <f>F109-E109</f>
        <v>-1.98</v>
      </c>
      <c r="G110" s="14"/>
      <c r="H110" s="14">
        <f>H109-G109</f>
        <v>0</v>
      </c>
      <c r="I110" s="14"/>
      <c r="J110" s="14">
        <f>J109-I109</f>
        <v>19</v>
      </c>
      <c r="K110" s="14"/>
      <c r="L110" s="14">
        <f>L109-K109</f>
        <v>-37</v>
      </c>
      <c r="M110" s="14"/>
      <c r="N110" s="14">
        <f>N109-M109</f>
        <v>0</v>
      </c>
      <c r="O110" s="14"/>
      <c r="P110" s="14">
        <f>P109-O109</f>
        <v>0</v>
      </c>
      <c r="Q110" s="14"/>
      <c r="R110" s="14">
        <f>R109-Q109</f>
        <v>0</v>
      </c>
      <c r="S110" s="14"/>
      <c r="U110" s="14">
        <f>D110+F110+H110+J110+L110+N110+P110+R110</f>
        <v>-19.98</v>
      </c>
    </row>
    <row r="111" spans="1:21" s="15" customFormat="1" ht="11.25">
      <c r="A111" s="13" t="s">
        <v>21</v>
      </c>
      <c r="B111" s="3"/>
      <c r="C111" s="12"/>
      <c r="D111" s="14">
        <f>D110</f>
        <v>0</v>
      </c>
      <c r="E111" s="14"/>
      <c r="F111" s="14">
        <f>D111+F110</f>
        <v>-1.98</v>
      </c>
      <c r="G111" s="14"/>
      <c r="H111" s="14">
        <f>F111+H110</f>
        <v>-1.98</v>
      </c>
      <c r="I111" s="14"/>
      <c r="J111" s="14">
        <f>H111+J110</f>
        <v>17.02</v>
      </c>
      <c r="K111" s="14"/>
      <c r="L111" s="14">
        <f>J111+L110</f>
        <v>-19.98</v>
      </c>
      <c r="M111" s="14"/>
      <c r="N111" s="14">
        <f>L111+N110</f>
        <v>-19.98</v>
      </c>
      <c r="O111" s="14"/>
      <c r="P111" s="14">
        <f>N111+P110</f>
        <v>-19.98</v>
      </c>
      <c r="Q111" s="14"/>
      <c r="R111" s="14">
        <f>P111+R110</f>
        <v>-19.98</v>
      </c>
      <c r="S111" s="14"/>
      <c r="T111" s="16"/>
      <c r="U111" s="17"/>
    </row>
    <row r="112" spans="1:21" ht="12.75">
      <c r="A112" s="26"/>
      <c r="B112" s="27"/>
      <c r="C112" s="2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4">
        <f>S8+S17+S30+S38+S48+S56+S64+S73+S81+S90+S99+S109</f>
        <v>781.198</v>
      </c>
      <c r="T112" s="14">
        <f>T8+T17+T30+T38+T48+T56+T64+T73+T81+T90+T99+T109</f>
        <v>616.6289999999999</v>
      </c>
      <c r="U112" s="14">
        <f>U8+U17+U30+U38+U48+U56+U64+U73+U81+U90+U99+U109</f>
        <v>-164.569</v>
      </c>
    </row>
    <row r="113" spans="1:21" ht="12.75">
      <c r="A113" s="26"/>
      <c r="B113" s="27"/>
      <c r="C113" s="2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29"/>
      <c r="R113" s="29"/>
      <c r="S113" s="30" t="s">
        <v>49</v>
      </c>
      <c r="T113" s="31"/>
      <c r="U113" s="32"/>
    </row>
    <row r="114" spans="1:21" s="15" customFormat="1" ht="11.25">
      <c r="A114" s="33" t="s">
        <v>50</v>
      </c>
      <c r="B114" s="34"/>
      <c r="C114" s="35"/>
      <c r="D114" s="14">
        <f aca="true" t="shared" si="15" ref="D114:P114">D8+D17+D30+D38+D48+D56+D64+D73+D81+D90+D99+D109</f>
        <v>214.626</v>
      </c>
      <c r="E114" s="14">
        <f t="shared" si="15"/>
        <v>11.083000000000002</v>
      </c>
      <c r="F114" s="14">
        <f t="shared" si="15"/>
        <v>141.699</v>
      </c>
      <c r="G114" s="14">
        <f t="shared" si="15"/>
        <v>0.645</v>
      </c>
      <c r="H114" s="14">
        <f t="shared" si="15"/>
        <v>88.8</v>
      </c>
      <c r="I114" s="14">
        <f t="shared" si="15"/>
        <v>94.4</v>
      </c>
      <c r="J114" s="14">
        <f t="shared" si="15"/>
        <v>39.152</v>
      </c>
      <c r="K114" s="14">
        <f t="shared" si="15"/>
        <v>320</v>
      </c>
      <c r="L114" s="14">
        <f t="shared" si="15"/>
        <v>69.352</v>
      </c>
      <c r="M114" s="14">
        <f t="shared" si="15"/>
        <v>103.17</v>
      </c>
      <c r="N114" s="14">
        <f t="shared" si="15"/>
        <v>13.5</v>
      </c>
      <c r="O114" s="14">
        <f t="shared" si="15"/>
        <v>218.5</v>
      </c>
      <c r="P114" s="14">
        <f t="shared" si="15"/>
        <v>14.5</v>
      </c>
      <c r="Q114" s="14">
        <f>Q8+Q17+Q30+Q38+Q48+Q56+Q64+Q73+Q81+Q90+Q99+Q109</f>
        <v>33.4</v>
      </c>
      <c r="R114" s="14">
        <f>R8+R17+R30+R38+R48+R56+R64+R73+R81+R90+R99+R109</f>
        <v>35</v>
      </c>
      <c r="S114" s="14">
        <f>E114+G114+I114+K114+M114+O114+Q114</f>
        <v>781.198</v>
      </c>
      <c r="T114" s="14">
        <f>D114+F114+H114+J114+L114+N114+P114+R114</f>
        <v>616.629</v>
      </c>
      <c r="U114" s="14">
        <f>T114-S114</f>
        <v>-164.56899999999996</v>
      </c>
    </row>
    <row r="115" spans="1:21" s="15" customFormat="1" ht="11.25">
      <c r="A115" s="33" t="s">
        <v>13</v>
      </c>
      <c r="B115" s="34"/>
      <c r="C115" s="35"/>
      <c r="D115" s="14">
        <f>D114</f>
        <v>214.626</v>
      </c>
      <c r="E115" s="14"/>
      <c r="F115" s="14">
        <f>F114-E114</f>
        <v>130.616</v>
      </c>
      <c r="G115" s="14"/>
      <c r="H115" s="14">
        <f>H114-G114</f>
        <v>88.155</v>
      </c>
      <c r="I115" s="14"/>
      <c r="J115" s="14">
        <f>J114-I114</f>
        <v>-55.248000000000005</v>
      </c>
      <c r="K115" s="14"/>
      <c r="L115" s="14">
        <f>L114-K114</f>
        <v>-250.648</v>
      </c>
      <c r="M115" s="14"/>
      <c r="N115" s="14">
        <f>N114-M114</f>
        <v>-89.67</v>
      </c>
      <c r="O115" s="14"/>
      <c r="P115" s="14">
        <f>P114-O114</f>
        <v>-204</v>
      </c>
      <c r="Q115" s="14"/>
      <c r="R115" s="14">
        <f>R114-Q114</f>
        <v>1.6000000000000014</v>
      </c>
      <c r="S115" s="14"/>
      <c r="U115" s="14">
        <f>SUM(D115:R115)</f>
        <v>-164.56899999999993</v>
      </c>
    </row>
    <row r="116" spans="1:21" s="15" customFormat="1" ht="11.25">
      <c r="A116" s="33" t="s">
        <v>21</v>
      </c>
      <c r="B116" s="34"/>
      <c r="C116" s="35"/>
      <c r="D116" s="14">
        <f>D115</f>
        <v>214.626</v>
      </c>
      <c r="E116" s="14"/>
      <c r="F116" s="14">
        <f>D116+F115</f>
        <v>345.242</v>
      </c>
      <c r="G116" s="14"/>
      <c r="H116" s="14">
        <f>F116+H115</f>
        <v>433.39700000000005</v>
      </c>
      <c r="I116" s="14"/>
      <c r="J116" s="14">
        <f>H116+J115</f>
        <v>378.14900000000006</v>
      </c>
      <c r="K116" s="14"/>
      <c r="L116" s="14">
        <f>J116+L115</f>
        <v>127.50100000000006</v>
      </c>
      <c r="M116" s="14"/>
      <c r="N116" s="14">
        <f>L116+N115</f>
        <v>37.83100000000006</v>
      </c>
      <c r="O116" s="14"/>
      <c r="P116" s="14">
        <f>N116+P115</f>
        <v>-166.16899999999993</v>
      </c>
      <c r="Q116" s="14"/>
      <c r="R116" s="14">
        <f>P116+R115</f>
        <v>-164.56899999999993</v>
      </c>
      <c r="S116" s="14"/>
      <c r="T116" s="16"/>
      <c r="U116" s="17"/>
    </row>
    <row r="117" spans="1:4" ht="12.75">
      <c r="A117"/>
      <c r="C117"/>
      <c r="D117"/>
    </row>
    <row r="118" spans="1:4" ht="12.75">
      <c r="A118"/>
      <c r="C118"/>
      <c r="D118"/>
    </row>
    <row r="119" spans="1:4" ht="12.75">
      <c r="A119"/>
      <c r="C119"/>
      <c r="D119"/>
    </row>
    <row r="120" spans="1:4" ht="12.75">
      <c r="A120"/>
      <c r="C120"/>
      <c r="D120"/>
    </row>
    <row r="121" spans="1:4" ht="12.75">
      <c r="A121"/>
      <c r="C121"/>
      <c r="D121"/>
    </row>
    <row r="122" spans="1:4" ht="12.75">
      <c r="A122"/>
      <c r="C122"/>
      <c r="D122"/>
    </row>
    <row r="123" spans="1:4" ht="12.75">
      <c r="A123"/>
      <c r="C123"/>
      <c r="D123"/>
    </row>
    <row r="124" spans="1:4" ht="12.75">
      <c r="A124"/>
      <c r="C124"/>
      <c r="D124"/>
    </row>
    <row r="125" spans="1:4" ht="12.75">
      <c r="A125"/>
      <c r="C125"/>
      <c r="D125"/>
    </row>
    <row r="126" spans="1:4" ht="12.75">
      <c r="A126"/>
      <c r="C126"/>
      <c r="D126"/>
    </row>
    <row r="127" spans="1:4" ht="12.75">
      <c r="A127"/>
      <c r="C127"/>
      <c r="D127"/>
    </row>
    <row r="128" spans="1:4" ht="12.75">
      <c r="A128"/>
      <c r="C128"/>
      <c r="D128"/>
    </row>
    <row r="129" spans="1:4" ht="12.75">
      <c r="A129"/>
      <c r="C129"/>
      <c r="D129"/>
    </row>
    <row r="130" spans="1:4" ht="12.75">
      <c r="A130"/>
      <c r="C130"/>
      <c r="D130"/>
    </row>
  </sheetData>
  <mergeCells count="7">
    <mergeCell ref="A114:C114"/>
    <mergeCell ref="A1:U1"/>
    <mergeCell ref="A112:C112"/>
    <mergeCell ref="A113:C113"/>
    <mergeCell ref="S113:U113"/>
    <mergeCell ref="A115:C115"/>
    <mergeCell ref="A116:C116"/>
  </mergeCells>
  <printOptions/>
  <pageMargins left="0.75" right="0.75" top="1" bottom="1" header="0.5" footer="0.5"/>
  <pageSetup fitToHeight="2" horizontalDpi="300" verticalDpi="300" orientation="landscape" scale="5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Nesky</dc:creator>
  <cp:keywords/>
  <dc:description/>
  <cp:lastModifiedBy>Anthony Nesky</cp:lastModifiedBy>
  <dcterms:created xsi:type="dcterms:W3CDTF">2003-06-20T16:56:31Z</dcterms:created>
  <dcterms:modified xsi:type="dcterms:W3CDTF">2003-06-20T17:04:45Z</dcterms:modified>
  <cp:category/>
  <cp:version/>
  <cp:contentType/>
  <cp:contentStatus/>
</cp:coreProperties>
</file>