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'Sheet1'!$A$1:$I$30</definedName>
  </definedNames>
  <calcPr fullCalcOnLoad="1"/>
</workbook>
</file>

<file path=xl/sharedStrings.xml><?xml version="1.0" encoding="utf-8"?>
<sst xmlns="http://schemas.openxmlformats.org/spreadsheetml/2006/main" count="157" uniqueCount="44">
  <si>
    <t xml:space="preserve">Practice Code </t>
  </si>
  <si>
    <t>Practice</t>
  </si>
  <si>
    <t xml:space="preserve">Amount </t>
  </si>
  <si>
    <t xml:space="preserve">Total </t>
  </si>
  <si>
    <t>Record Keeping</t>
  </si>
  <si>
    <t>Nutrient Management</t>
  </si>
  <si>
    <t>Pest Management</t>
  </si>
  <si>
    <t xml:space="preserve">Fencing </t>
  </si>
  <si>
    <t>Well</t>
  </si>
  <si>
    <t>Watering Facility</t>
  </si>
  <si>
    <t>Pipeline</t>
  </si>
  <si>
    <t xml:space="preserve">Heavy Use Area </t>
  </si>
  <si>
    <t>Micro Irrigation</t>
  </si>
  <si>
    <t>Pond</t>
  </si>
  <si>
    <t>Years</t>
  </si>
  <si>
    <t>Unit</t>
  </si>
  <si>
    <t xml:space="preserve">over 3 years </t>
  </si>
  <si>
    <t>/Acre</t>
  </si>
  <si>
    <t>/Linear foot</t>
  </si>
  <si>
    <t>/square foot</t>
  </si>
  <si>
    <t>/Cubic Yard</t>
  </si>
  <si>
    <t>Number of Units</t>
  </si>
  <si>
    <t>Total =</t>
  </si>
  <si>
    <r>
      <t>Small Farmers Initiative 5 Year Cost Analysis</t>
    </r>
    <r>
      <rPr>
        <sz val="14"/>
        <rFont val="Arial"/>
        <family val="2"/>
      </rPr>
      <t xml:space="preserve"> </t>
    </r>
  </si>
  <si>
    <t xml:space="preserve">Pasture/Hayland Planting </t>
  </si>
  <si>
    <t>528A</t>
  </si>
  <si>
    <t>Prescribed Grazing</t>
  </si>
  <si>
    <t xml:space="preserve">NRCS 90% C/S Total </t>
  </si>
  <si>
    <t>Points</t>
  </si>
  <si>
    <t>Cover Crop</t>
  </si>
  <si>
    <t>Conservation Tillage System</t>
  </si>
  <si>
    <t>329A</t>
  </si>
  <si>
    <t xml:space="preserve">Do you have highly erodible crop field(s) on your operation? </t>
  </si>
  <si>
    <t>Have you ever received assistance from NRCS and do you have a conservation plan for your farm?</t>
  </si>
  <si>
    <t xml:space="preserve">Surface Water Quality </t>
  </si>
  <si>
    <t xml:space="preserve">Soil Quality </t>
  </si>
  <si>
    <t>Questions for signing points and concerns</t>
  </si>
  <si>
    <t>Subtotal</t>
  </si>
  <si>
    <t xml:space="preserve">Water Quantity </t>
  </si>
  <si>
    <t>Enter 1(yes) or 0(no)</t>
  </si>
  <si>
    <t>Landowners Cost =</t>
  </si>
  <si>
    <t>Landowner:  .</t>
  </si>
  <si>
    <t>Landowner: .</t>
  </si>
  <si>
    <t>*This spreadsheet is to be used only as an example.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</si>
</sst>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[Red]\(&quot;$&quot;#,##0.0000\)"/>
    <numFmt numFmtId="165" formatCode="&quot;$&quot;#,##0.0_);[Red]\(&quot;$&quot;#,##0.0\)"/>
  </numFmts>
  <fonts count="1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4"/>
      <name val="Arial"/>
      <family val="0"/>
    </font>
    <font>
      <b/>
      <sz val="12"/>
      <color indexed="14"/>
      <name val="Arial"/>
      <family val="0"/>
    </font>
    <font>
      <sz val="10"/>
      <color indexed="57"/>
      <name val="Arial"/>
      <family val="0"/>
    </font>
    <font>
      <b/>
      <sz val="12"/>
      <color indexed="57"/>
      <name val="Arial"/>
      <family val="2"/>
    </font>
    <font>
      <b/>
      <sz val="12"/>
      <color indexed="10"/>
      <name val="Arial"/>
      <family val="2"/>
    </font>
    <font>
      <sz val="11"/>
      <name val="Arial"/>
      <family val="0"/>
    </font>
    <font>
      <sz val="11"/>
      <color indexed="10"/>
      <name val="Arial"/>
      <family val="0"/>
    </font>
    <font>
      <b/>
      <sz val="11"/>
      <color indexed="10"/>
      <name val="Arial"/>
      <family val="0"/>
    </font>
    <font>
      <b/>
      <sz val="11"/>
      <color indexed="12"/>
      <name val="Arial"/>
      <family val="0"/>
    </font>
    <font>
      <sz val="11"/>
      <color indexed="57"/>
      <name val="Arial"/>
      <family val="2"/>
    </font>
    <font>
      <b/>
      <sz val="11"/>
      <color indexed="57"/>
      <name val="Arial"/>
      <family val="2"/>
    </font>
    <font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/>
    </xf>
    <xf numFmtId="0" fontId="5" fillId="0" borderId="1" xfId="0" applyFont="1" applyBorder="1" applyAlignment="1">
      <alignment/>
    </xf>
    <xf numFmtId="6" fontId="5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6" fontId="6" fillId="0" borderId="1" xfId="0" applyNumberFormat="1" applyFont="1" applyBorder="1" applyAlignment="1">
      <alignment/>
    </xf>
    <xf numFmtId="8" fontId="6" fillId="0" borderId="1" xfId="0" applyNumberFormat="1" applyFont="1" applyBorder="1" applyAlignment="1">
      <alignment/>
    </xf>
    <xf numFmtId="6" fontId="7" fillId="0" borderId="1" xfId="0" applyNumberFormat="1" applyFont="1" applyBorder="1" applyAlignment="1">
      <alignment/>
    </xf>
    <xf numFmtId="8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6" fontId="8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Fill="1" applyBorder="1" applyAlignment="1">
      <alignment/>
    </xf>
    <xf numFmtId="0" fontId="11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0" fontId="1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6" fontId="13" fillId="0" borderId="1" xfId="0" applyNumberFormat="1" applyFont="1" applyBorder="1" applyAlignment="1">
      <alignment/>
    </xf>
    <xf numFmtId="0" fontId="13" fillId="0" borderId="1" xfId="0" applyFont="1" applyBorder="1" applyAlignment="1">
      <alignment/>
    </xf>
    <xf numFmtId="6" fontId="14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0" fontId="15" fillId="0" borderId="1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2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3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6" fontId="5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12" fillId="0" borderId="1" xfId="0" applyFont="1" applyBorder="1" applyAlignment="1">
      <alignment horizontal="left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8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4"/>
  <sheetViews>
    <sheetView tabSelected="1" workbookViewId="0" topLeftCell="A85">
      <selection activeCell="E96" sqref="E96"/>
    </sheetView>
  </sheetViews>
  <sheetFormatPr defaultColWidth="9.140625" defaultRowHeight="12.75"/>
  <cols>
    <col min="1" max="1" width="13.00390625" style="0" customWidth="1"/>
    <col min="2" max="2" width="19.7109375" style="0" customWidth="1"/>
    <col min="3" max="3" width="9.8515625" style="0" customWidth="1"/>
    <col min="4" max="4" width="10.421875" style="0" customWidth="1"/>
    <col min="5" max="5" width="11.7109375" style="0" customWidth="1"/>
    <col min="6" max="6" width="7.7109375" style="0" customWidth="1"/>
    <col min="7" max="7" width="18.57421875" style="31" customWidth="1"/>
    <col min="8" max="8" width="13.28125" style="0" customWidth="1"/>
  </cols>
  <sheetData>
    <row r="1" spans="1:9" s="1" customFormat="1" ht="25.5" customHeight="1">
      <c r="A1" s="50" t="s">
        <v>23</v>
      </c>
      <c r="B1" s="51"/>
      <c r="C1" s="51"/>
      <c r="D1" s="51"/>
      <c r="E1" s="51"/>
      <c r="F1" s="51"/>
      <c r="G1" s="51"/>
      <c r="H1" s="51"/>
      <c r="I1" s="51"/>
    </row>
    <row r="2" spans="1:7" s="1" customFormat="1" ht="15" customHeight="1">
      <c r="A2" s="52" t="s">
        <v>41</v>
      </c>
      <c r="B2" s="53"/>
      <c r="C2" s="54"/>
      <c r="D2" s="52"/>
      <c r="E2" s="52"/>
      <c r="F2" s="52"/>
      <c r="G2" s="53"/>
    </row>
    <row r="3" spans="1:7" s="1" customFormat="1" ht="15" customHeight="1">
      <c r="A3" s="38"/>
      <c r="B3" s="22"/>
      <c r="C3" s="23"/>
      <c r="D3" s="21"/>
      <c r="E3" s="21"/>
      <c r="F3" s="21"/>
      <c r="G3" s="24"/>
    </row>
    <row r="4" spans="1:7" s="1" customFormat="1" ht="30" customHeight="1">
      <c r="A4" s="45" t="s">
        <v>39</v>
      </c>
      <c r="B4" s="56" t="s">
        <v>36</v>
      </c>
      <c r="C4" s="57"/>
      <c r="D4" s="57"/>
      <c r="E4" s="58"/>
      <c r="F4" s="37" t="s">
        <v>28</v>
      </c>
      <c r="G4" s="24"/>
    </row>
    <row r="5" spans="1:9" s="1" customFormat="1" ht="15" customHeight="1">
      <c r="A5" s="36">
        <v>0</v>
      </c>
      <c r="B5" s="35" t="s">
        <v>32</v>
      </c>
      <c r="C5" s="33"/>
      <c r="D5" s="33"/>
      <c r="E5" s="36"/>
      <c r="F5" s="40">
        <f>IF(A5=1,10,0)</f>
        <v>0</v>
      </c>
      <c r="G5" s="32"/>
      <c r="H5" s="32"/>
      <c r="I5" s="32"/>
    </row>
    <row r="6" spans="1:9" s="1" customFormat="1" ht="29.25" customHeight="1">
      <c r="A6" s="39">
        <v>0</v>
      </c>
      <c r="B6" s="55" t="s">
        <v>33</v>
      </c>
      <c r="C6" s="54"/>
      <c r="D6" s="54"/>
      <c r="E6" s="54"/>
      <c r="F6" s="40">
        <f>IF(A6=1,10,0)</f>
        <v>0</v>
      </c>
      <c r="G6" s="32"/>
      <c r="H6" s="32"/>
      <c r="I6" s="32"/>
    </row>
    <row r="7" spans="1:9" s="1" customFormat="1" ht="15" customHeight="1">
      <c r="A7" s="34"/>
      <c r="B7" s="59" t="s">
        <v>34</v>
      </c>
      <c r="C7" s="54"/>
      <c r="D7" s="54"/>
      <c r="E7" s="54"/>
      <c r="F7" s="40">
        <f>IF(A7=1,10,0)</f>
        <v>0</v>
      </c>
      <c r="G7" s="32"/>
      <c r="H7" s="32"/>
      <c r="I7" s="32"/>
    </row>
    <row r="8" spans="1:9" s="1" customFormat="1" ht="15" customHeight="1">
      <c r="A8" s="34">
        <v>0</v>
      </c>
      <c r="B8" s="59" t="s">
        <v>38</v>
      </c>
      <c r="C8" s="54"/>
      <c r="D8" s="54"/>
      <c r="E8" s="54"/>
      <c r="F8" s="40">
        <f>IF(A8=1,10,0)</f>
        <v>0</v>
      </c>
      <c r="G8" s="32"/>
      <c r="H8" s="32"/>
      <c r="I8" s="32"/>
    </row>
    <row r="9" spans="1:9" s="1" customFormat="1" ht="15" customHeight="1">
      <c r="A9" s="34">
        <v>0</v>
      </c>
      <c r="B9" s="59" t="s">
        <v>35</v>
      </c>
      <c r="C9" s="54"/>
      <c r="D9" s="54"/>
      <c r="E9" s="54"/>
      <c r="F9" s="40">
        <f>IF(A9=1,10,0)</f>
        <v>0</v>
      </c>
      <c r="G9" s="32"/>
      <c r="H9" s="32"/>
      <c r="I9" s="32"/>
    </row>
    <row r="10" spans="1:9" s="1" customFormat="1" ht="15" customHeight="1">
      <c r="A10" s="34"/>
      <c r="B10" s="35"/>
      <c r="C10" s="33"/>
      <c r="D10" s="33"/>
      <c r="E10" s="42" t="s">
        <v>37</v>
      </c>
      <c r="F10" s="41">
        <f>SUM(F5:F9)</f>
        <v>0</v>
      </c>
      <c r="G10" s="32"/>
      <c r="H10" s="32"/>
      <c r="I10" s="32"/>
    </row>
    <row r="11" spans="1:9" ht="33.75" customHeight="1">
      <c r="A11" s="4" t="s">
        <v>0</v>
      </c>
      <c r="B11" s="3" t="s">
        <v>1</v>
      </c>
      <c r="C11" s="4" t="s">
        <v>21</v>
      </c>
      <c r="D11" s="3" t="s">
        <v>2</v>
      </c>
      <c r="E11" s="3" t="s">
        <v>15</v>
      </c>
      <c r="F11" s="3" t="s">
        <v>14</v>
      </c>
      <c r="G11" s="25" t="s">
        <v>3</v>
      </c>
      <c r="H11" s="4" t="s">
        <v>27</v>
      </c>
      <c r="I11" s="10" t="s">
        <v>28</v>
      </c>
    </row>
    <row r="12" spans="1:9" ht="14.25">
      <c r="A12" s="2">
        <v>590</v>
      </c>
      <c r="B12" s="5" t="s">
        <v>4</v>
      </c>
      <c r="C12" s="2">
        <v>1</v>
      </c>
      <c r="D12" s="11">
        <v>500</v>
      </c>
      <c r="E12" s="2" t="s">
        <v>16</v>
      </c>
      <c r="F12" s="2">
        <v>3</v>
      </c>
      <c r="G12" s="26">
        <f aca="true" t="shared" si="0" ref="G12:G25">C12*D12*F12</f>
        <v>1500</v>
      </c>
      <c r="H12" s="13">
        <f aca="true" t="shared" si="1" ref="H12:H17">C12*D12*F12</f>
        <v>1500</v>
      </c>
      <c r="I12" s="17">
        <v>0</v>
      </c>
    </row>
    <row r="13" spans="1:9" ht="12.75" customHeight="1">
      <c r="A13" s="2">
        <v>590</v>
      </c>
      <c r="B13" s="5" t="s">
        <v>5</v>
      </c>
      <c r="C13" s="2">
        <v>0</v>
      </c>
      <c r="D13" s="11">
        <v>4</v>
      </c>
      <c r="E13" s="2" t="s">
        <v>17</v>
      </c>
      <c r="F13" s="2">
        <v>3</v>
      </c>
      <c r="G13" s="26">
        <f t="shared" si="0"/>
        <v>0</v>
      </c>
      <c r="H13" s="13">
        <f t="shared" si="1"/>
        <v>0</v>
      </c>
      <c r="I13" s="17">
        <f>IF(C13&gt;0,40,0)</f>
        <v>0</v>
      </c>
    </row>
    <row r="14" spans="1:9" ht="14.25">
      <c r="A14" s="2">
        <v>595</v>
      </c>
      <c r="B14" s="5" t="s">
        <v>6</v>
      </c>
      <c r="C14" s="2">
        <v>0</v>
      </c>
      <c r="D14" s="11">
        <v>4</v>
      </c>
      <c r="E14" s="2" t="s">
        <v>17</v>
      </c>
      <c r="F14" s="2">
        <v>3</v>
      </c>
      <c r="G14" s="26">
        <f t="shared" si="0"/>
        <v>0</v>
      </c>
      <c r="H14" s="13">
        <f t="shared" si="1"/>
        <v>0</v>
      </c>
      <c r="I14" s="17">
        <v>0</v>
      </c>
    </row>
    <row r="15" spans="1:9" ht="14.25">
      <c r="A15" s="2">
        <v>340</v>
      </c>
      <c r="B15" s="5" t="s">
        <v>29</v>
      </c>
      <c r="C15" s="2">
        <v>0</v>
      </c>
      <c r="D15" s="11">
        <v>15</v>
      </c>
      <c r="E15" s="2" t="s">
        <v>17</v>
      </c>
      <c r="F15" s="2">
        <v>3</v>
      </c>
      <c r="G15" s="26">
        <f t="shared" si="0"/>
        <v>0</v>
      </c>
      <c r="H15" s="13">
        <f t="shared" si="1"/>
        <v>0</v>
      </c>
      <c r="I15" s="17">
        <f>IF(C15&gt;0,20,0)</f>
        <v>0</v>
      </c>
    </row>
    <row r="16" spans="1:9" ht="25.5">
      <c r="A16" s="6" t="s">
        <v>31</v>
      </c>
      <c r="B16" s="5" t="s">
        <v>30</v>
      </c>
      <c r="C16" s="2">
        <v>0</v>
      </c>
      <c r="D16" s="11">
        <v>40</v>
      </c>
      <c r="E16" s="2" t="s">
        <v>17</v>
      </c>
      <c r="F16" s="2">
        <v>3</v>
      </c>
      <c r="G16" s="26">
        <f t="shared" si="0"/>
        <v>0</v>
      </c>
      <c r="H16" s="13">
        <f t="shared" si="1"/>
        <v>0</v>
      </c>
      <c r="I16" s="17">
        <f>IF(C16&gt;0,30,0)</f>
        <v>0</v>
      </c>
    </row>
    <row r="17" spans="1:9" ht="14.25">
      <c r="A17" s="6" t="s">
        <v>25</v>
      </c>
      <c r="B17" s="5" t="s">
        <v>26</v>
      </c>
      <c r="C17" s="2">
        <v>0</v>
      </c>
      <c r="D17" s="11">
        <v>15</v>
      </c>
      <c r="E17" s="2" t="s">
        <v>17</v>
      </c>
      <c r="F17" s="2">
        <v>3</v>
      </c>
      <c r="G17" s="26">
        <f t="shared" si="0"/>
        <v>0</v>
      </c>
      <c r="H17" s="13">
        <f t="shared" si="1"/>
        <v>0</v>
      </c>
      <c r="I17" s="17">
        <f>IF(C17&gt;0,40,0)</f>
        <v>0</v>
      </c>
    </row>
    <row r="18" spans="1:9" ht="14.25">
      <c r="A18" s="2">
        <v>382</v>
      </c>
      <c r="B18" s="5" t="s">
        <v>7</v>
      </c>
      <c r="C18" s="2">
        <v>0</v>
      </c>
      <c r="D18" s="11">
        <v>3</v>
      </c>
      <c r="E18" s="2" t="s">
        <v>18</v>
      </c>
      <c r="F18" s="2">
        <v>1</v>
      </c>
      <c r="G18" s="26">
        <f t="shared" si="0"/>
        <v>0</v>
      </c>
      <c r="H18" s="13">
        <f aca="true" t="shared" si="2" ref="H18:H25">C18*D18*F18*0.9</f>
        <v>0</v>
      </c>
      <c r="I18" s="17">
        <f>IF(C18&gt;0,30,0)</f>
        <v>0</v>
      </c>
    </row>
    <row r="19" spans="1:9" ht="14.25">
      <c r="A19" s="2">
        <v>642</v>
      </c>
      <c r="B19" s="5" t="s">
        <v>8</v>
      </c>
      <c r="C19" s="2">
        <v>0</v>
      </c>
      <c r="D19" s="11">
        <v>15</v>
      </c>
      <c r="E19" s="2" t="s">
        <v>18</v>
      </c>
      <c r="F19" s="2">
        <v>1</v>
      </c>
      <c r="G19" s="26">
        <f t="shared" si="0"/>
        <v>0</v>
      </c>
      <c r="H19" s="13">
        <f t="shared" si="2"/>
        <v>0</v>
      </c>
      <c r="I19" s="17">
        <f>IF(C19&gt;0,30,0)</f>
        <v>0</v>
      </c>
    </row>
    <row r="20" spans="1:9" ht="14.25">
      <c r="A20" s="2">
        <v>614</v>
      </c>
      <c r="B20" s="5" t="s">
        <v>9</v>
      </c>
      <c r="C20" s="2">
        <v>0</v>
      </c>
      <c r="D20" s="11">
        <v>150</v>
      </c>
      <c r="E20" s="2"/>
      <c r="F20" s="2">
        <v>1</v>
      </c>
      <c r="G20" s="26">
        <f t="shared" si="0"/>
        <v>0</v>
      </c>
      <c r="H20" s="13">
        <f t="shared" si="2"/>
        <v>0</v>
      </c>
      <c r="I20" s="17">
        <f>IF(C20&gt;0,30,0)</f>
        <v>0</v>
      </c>
    </row>
    <row r="21" spans="1:9" ht="14.25">
      <c r="A21" s="2">
        <v>516</v>
      </c>
      <c r="B21" s="5" t="s">
        <v>10</v>
      </c>
      <c r="C21" s="2">
        <v>0</v>
      </c>
      <c r="D21" s="12">
        <v>1.45</v>
      </c>
      <c r="E21" s="2" t="s">
        <v>18</v>
      </c>
      <c r="F21" s="2">
        <v>1</v>
      </c>
      <c r="G21" s="26">
        <f t="shared" si="0"/>
        <v>0</v>
      </c>
      <c r="H21" s="13">
        <f t="shared" si="2"/>
        <v>0</v>
      </c>
      <c r="I21" s="17">
        <f>IF(C21&gt;0,20,0)</f>
        <v>0</v>
      </c>
    </row>
    <row r="22" spans="1:9" ht="14.25">
      <c r="A22" s="2">
        <v>561</v>
      </c>
      <c r="B22" s="5" t="s">
        <v>11</v>
      </c>
      <c r="C22" s="2">
        <v>0</v>
      </c>
      <c r="D22" s="12">
        <v>1.5</v>
      </c>
      <c r="E22" s="2" t="s">
        <v>19</v>
      </c>
      <c r="F22" s="2">
        <v>1</v>
      </c>
      <c r="G22" s="26">
        <f t="shared" si="0"/>
        <v>0</v>
      </c>
      <c r="H22" s="13">
        <f t="shared" si="2"/>
        <v>0</v>
      </c>
      <c r="I22" s="17">
        <f>IF(C22&gt;0,20,0)</f>
        <v>0</v>
      </c>
    </row>
    <row r="23" spans="1:9" ht="14.25">
      <c r="A23" s="2">
        <v>441</v>
      </c>
      <c r="B23" s="5" t="s">
        <v>12</v>
      </c>
      <c r="C23" s="2">
        <v>0</v>
      </c>
      <c r="D23" s="11">
        <v>1500</v>
      </c>
      <c r="E23" s="2" t="s">
        <v>17</v>
      </c>
      <c r="F23" s="2">
        <v>1</v>
      </c>
      <c r="G23" s="26">
        <f t="shared" si="0"/>
        <v>0</v>
      </c>
      <c r="H23" s="13">
        <f t="shared" si="2"/>
        <v>0</v>
      </c>
      <c r="I23" s="17">
        <f>IF(C23&gt;0,40,0)</f>
        <v>0</v>
      </c>
    </row>
    <row r="24" spans="1:9" ht="14.25">
      <c r="A24" s="2">
        <v>378</v>
      </c>
      <c r="B24" s="5" t="s">
        <v>13</v>
      </c>
      <c r="C24" s="2">
        <v>0</v>
      </c>
      <c r="D24" s="11">
        <v>100</v>
      </c>
      <c r="E24" s="2" t="s">
        <v>20</v>
      </c>
      <c r="F24" s="2">
        <v>1</v>
      </c>
      <c r="G24" s="26">
        <f t="shared" si="0"/>
        <v>0</v>
      </c>
      <c r="H24" s="13">
        <f t="shared" si="2"/>
        <v>0</v>
      </c>
      <c r="I24" s="17">
        <v>0</v>
      </c>
    </row>
    <row r="25" spans="1:9" ht="25.5">
      <c r="A25" s="2">
        <v>512</v>
      </c>
      <c r="B25" s="5" t="s">
        <v>24</v>
      </c>
      <c r="C25" s="2">
        <v>0</v>
      </c>
      <c r="D25" s="11">
        <v>250</v>
      </c>
      <c r="E25" s="2" t="s">
        <v>17</v>
      </c>
      <c r="F25" s="2">
        <v>1</v>
      </c>
      <c r="G25" s="26">
        <f t="shared" si="0"/>
        <v>0</v>
      </c>
      <c r="H25" s="13">
        <f t="shared" si="2"/>
        <v>0</v>
      </c>
      <c r="I25" s="17">
        <f>IF(C25&gt;0,40,0)</f>
        <v>0</v>
      </c>
    </row>
    <row r="26" spans="6:9" ht="14.25">
      <c r="F26" s="2"/>
      <c r="G26" s="27"/>
      <c r="H26" s="15"/>
      <c r="I26" s="17"/>
    </row>
    <row r="27" spans="1:9" ht="15.75">
      <c r="A27" s="7"/>
      <c r="B27" s="7"/>
      <c r="C27" s="7"/>
      <c r="D27" s="7"/>
      <c r="E27" s="7"/>
      <c r="F27" s="20" t="s">
        <v>22</v>
      </c>
      <c r="G27" s="28">
        <f>SUM(G12:G25)</f>
        <v>1500</v>
      </c>
      <c r="H27" s="16">
        <f>SUM(H12:H25)</f>
        <v>1500</v>
      </c>
      <c r="I27" s="18">
        <f>SUM(I12:I26)</f>
        <v>0</v>
      </c>
    </row>
    <row r="28" spans="6:9" ht="14.25">
      <c r="F28" s="2"/>
      <c r="G28" s="29"/>
      <c r="H28" s="2"/>
      <c r="I28" s="2"/>
    </row>
    <row r="29" spans="7:9" ht="15.75">
      <c r="G29" s="47" t="s">
        <v>40</v>
      </c>
      <c r="H29" s="48">
        <f>G27-H27</f>
        <v>0</v>
      </c>
      <c r="I29" s="2"/>
    </row>
    <row r="30" spans="7:9" ht="20.25" customHeight="1">
      <c r="G30" s="29"/>
      <c r="H30" s="46" t="s">
        <v>22</v>
      </c>
      <c r="I30" s="49">
        <f>SUM(I27)+SUM(F10)</f>
        <v>0</v>
      </c>
    </row>
    <row r="31" spans="7:9" ht="17.25" customHeight="1">
      <c r="G31" s="43"/>
      <c r="H31" s="7"/>
      <c r="I31" s="44"/>
    </row>
    <row r="32" spans="7:9" ht="18.75" customHeight="1">
      <c r="G32" s="43"/>
      <c r="H32" s="7"/>
      <c r="I32" s="44"/>
    </row>
    <row r="33" spans="1:9" ht="18">
      <c r="A33" s="50" t="s">
        <v>23</v>
      </c>
      <c r="B33" s="51"/>
      <c r="C33" s="51"/>
      <c r="D33" s="51"/>
      <c r="E33" s="51"/>
      <c r="F33" s="51"/>
      <c r="G33" s="51"/>
      <c r="H33" s="51"/>
      <c r="I33" s="51"/>
    </row>
    <row r="34" spans="1:9" ht="18">
      <c r="A34" s="52" t="s">
        <v>41</v>
      </c>
      <c r="B34" s="53"/>
      <c r="C34" s="54"/>
      <c r="D34" s="52"/>
      <c r="E34" s="52"/>
      <c r="F34" s="52"/>
      <c r="G34" s="53"/>
      <c r="H34" s="1"/>
      <c r="I34" s="1"/>
    </row>
    <row r="35" spans="1:9" ht="18">
      <c r="A35" s="38"/>
      <c r="B35" s="22"/>
      <c r="C35" s="23"/>
      <c r="D35" s="21"/>
      <c r="E35" s="21"/>
      <c r="F35" s="21"/>
      <c r="G35" s="24"/>
      <c r="H35" s="1"/>
      <c r="I35" s="1"/>
    </row>
    <row r="36" spans="1:9" ht="45">
      <c r="A36" s="45" t="s">
        <v>39</v>
      </c>
      <c r="B36" s="56" t="s">
        <v>36</v>
      </c>
      <c r="C36" s="57"/>
      <c r="D36" s="57"/>
      <c r="E36" s="58"/>
      <c r="F36" s="37" t="s">
        <v>28</v>
      </c>
      <c r="G36" s="24"/>
      <c r="H36" s="1"/>
      <c r="I36" s="1"/>
    </row>
    <row r="37" spans="1:9" ht="14.25">
      <c r="A37" s="36">
        <v>0</v>
      </c>
      <c r="B37" s="35" t="s">
        <v>32</v>
      </c>
      <c r="C37" s="33"/>
      <c r="D37" s="33"/>
      <c r="E37" s="36"/>
      <c r="F37" s="40">
        <f>IF(A37=1,10,0)</f>
        <v>0</v>
      </c>
      <c r="G37" s="32"/>
      <c r="H37" s="32"/>
      <c r="I37" s="32"/>
    </row>
    <row r="38" spans="1:9" ht="14.25">
      <c r="A38" s="39">
        <v>0</v>
      </c>
      <c r="B38" s="55" t="s">
        <v>33</v>
      </c>
      <c r="C38" s="54"/>
      <c r="D38" s="54"/>
      <c r="E38" s="54"/>
      <c r="F38" s="40">
        <f>IF(A38=1,10,0)</f>
        <v>0</v>
      </c>
      <c r="G38" s="32"/>
      <c r="H38" s="32"/>
      <c r="I38" s="32"/>
    </row>
    <row r="39" spans="1:9" ht="14.25">
      <c r="A39" s="34"/>
      <c r="B39" s="59" t="s">
        <v>34</v>
      </c>
      <c r="C39" s="54"/>
      <c r="D39" s="54"/>
      <c r="E39" s="54"/>
      <c r="F39" s="40">
        <f>IF(A39=1,10,0)</f>
        <v>0</v>
      </c>
      <c r="G39" s="32"/>
      <c r="H39" s="32"/>
      <c r="I39" s="32"/>
    </row>
    <row r="40" spans="1:9" ht="14.25">
      <c r="A40" s="34">
        <v>0</v>
      </c>
      <c r="B40" s="59" t="s">
        <v>38</v>
      </c>
      <c r="C40" s="54"/>
      <c r="D40" s="54"/>
      <c r="E40" s="54"/>
      <c r="F40" s="40">
        <f>IF(A40=1,10,0)</f>
        <v>0</v>
      </c>
      <c r="G40" s="32"/>
      <c r="H40" s="32"/>
      <c r="I40" s="32"/>
    </row>
    <row r="41" spans="1:9" ht="14.25">
      <c r="A41" s="34">
        <v>0</v>
      </c>
      <c r="B41" s="59" t="s">
        <v>35</v>
      </c>
      <c r="C41" s="54"/>
      <c r="D41" s="54"/>
      <c r="E41" s="54"/>
      <c r="F41" s="40">
        <f>IF(A41=1,10,0)</f>
        <v>0</v>
      </c>
      <c r="G41" s="32"/>
      <c r="H41" s="32"/>
      <c r="I41" s="32"/>
    </row>
    <row r="42" spans="1:9" ht="15">
      <c r="A42" s="34"/>
      <c r="B42" s="35"/>
      <c r="C42" s="33"/>
      <c r="D42" s="33"/>
      <c r="E42" s="42" t="s">
        <v>37</v>
      </c>
      <c r="F42" s="41">
        <f>SUM(F37:F41)</f>
        <v>0</v>
      </c>
      <c r="G42" s="32"/>
      <c r="H42" s="32"/>
      <c r="I42" s="32"/>
    </row>
    <row r="43" spans="1:9" ht="30">
      <c r="A43" s="4" t="s">
        <v>0</v>
      </c>
      <c r="B43" s="3" t="s">
        <v>1</v>
      </c>
      <c r="C43" s="4" t="s">
        <v>21</v>
      </c>
      <c r="D43" s="3" t="s">
        <v>2</v>
      </c>
      <c r="E43" s="3" t="s">
        <v>15</v>
      </c>
      <c r="F43" s="3" t="s">
        <v>14</v>
      </c>
      <c r="G43" s="25" t="s">
        <v>3</v>
      </c>
      <c r="H43" s="4" t="s">
        <v>27</v>
      </c>
      <c r="I43" s="10" t="s">
        <v>28</v>
      </c>
    </row>
    <row r="44" spans="1:9" ht="14.25">
      <c r="A44" s="2">
        <v>590</v>
      </c>
      <c r="B44" s="5" t="s">
        <v>4</v>
      </c>
      <c r="C44" s="2">
        <v>1</v>
      </c>
      <c r="D44" s="11">
        <v>500</v>
      </c>
      <c r="E44" s="2" t="s">
        <v>16</v>
      </c>
      <c r="F44" s="2">
        <v>3</v>
      </c>
      <c r="G44" s="26">
        <f aca="true" t="shared" si="3" ref="G44:G57">C44*D44*F44</f>
        <v>1500</v>
      </c>
      <c r="H44" s="13">
        <f aca="true" t="shared" si="4" ref="H44:H49">C44*D44*F44</f>
        <v>1500</v>
      </c>
      <c r="I44" s="17">
        <v>0</v>
      </c>
    </row>
    <row r="45" spans="1:9" ht="14.25">
      <c r="A45" s="2">
        <v>590</v>
      </c>
      <c r="B45" s="5" t="s">
        <v>5</v>
      </c>
      <c r="C45" s="2">
        <v>0</v>
      </c>
      <c r="D45" s="11">
        <v>4</v>
      </c>
      <c r="E45" s="2" t="s">
        <v>17</v>
      </c>
      <c r="F45" s="2">
        <v>3</v>
      </c>
      <c r="G45" s="26">
        <f t="shared" si="3"/>
        <v>0</v>
      </c>
      <c r="H45" s="13">
        <f t="shared" si="4"/>
        <v>0</v>
      </c>
      <c r="I45" s="17">
        <f>IF(C45&gt;0,40,0)</f>
        <v>0</v>
      </c>
    </row>
    <row r="46" spans="1:9" ht="14.25">
      <c r="A46" s="2">
        <v>595</v>
      </c>
      <c r="B46" s="5" t="s">
        <v>6</v>
      </c>
      <c r="C46" s="2">
        <v>0</v>
      </c>
      <c r="D46" s="11">
        <v>4</v>
      </c>
      <c r="E46" s="2" t="s">
        <v>17</v>
      </c>
      <c r="F46" s="2">
        <v>3</v>
      </c>
      <c r="G46" s="26">
        <f t="shared" si="3"/>
        <v>0</v>
      </c>
      <c r="H46" s="13">
        <f t="shared" si="4"/>
        <v>0</v>
      </c>
      <c r="I46" s="17">
        <v>0</v>
      </c>
    </row>
    <row r="47" spans="1:9" ht="14.25">
      <c r="A47" s="2">
        <v>340</v>
      </c>
      <c r="B47" s="5" t="s">
        <v>29</v>
      </c>
      <c r="C47" s="2">
        <v>0</v>
      </c>
      <c r="D47" s="11">
        <v>15</v>
      </c>
      <c r="E47" s="2" t="s">
        <v>17</v>
      </c>
      <c r="F47" s="2">
        <v>3</v>
      </c>
      <c r="G47" s="26">
        <f t="shared" si="3"/>
        <v>0</v>
      </c>
      <c r="H47" s="13">
        <f t="shared" si="4"/>
        <v>0</v>
      </c>
      <c r="I47" s="17">
        <f>IF(C47&gt;0,20,0)</f>
        <v>0</v>
      </c>
    </row>
    <row r="48" spans="1:9" ht="25.5">
      <c r="A48" s="6" t="s">
        <v>31</v>
      </c>
      <c r="B48" s="5" t="s">
        <v>30</v>
      </c>
      <c r="C48" s="2">
        <v>0</v>
      </c>
      <c r="D48" s="11">
        <v>40</v>
      </c>
      <c r="E48" s="2" t="s">
        <v>17</v>
      </c>
      <c r="F48" s="2">
        <v>3</v>
      </c>
      <c r="G48" s="26">
        <f t="shared" si="3"/>
        <v>0</v>
      </c>
      <c r="H48" s="13">
        <f t="shared" si="4"/>
        <v>0</v>
      </c>
      <c r="I48" s="17">
        <f>IF(C48&gt;0,30,0)</f>
        <v>0</v>
      </c>
    </row>
    <row r="49" spans="1:9" ht="14.25">
      <c r="A49" s="6" t="s">
        <v>25</v>
      </c>
      <c r="B49" s="5" t="s">
        <v>26</v>
      </c>
      <c r="C49" s="2">
        <v>0</v>
      </c>
      <c r="D49" s="11">
        <v>15</v>
      </c>
      <c r="E49" s="2" t="s">
        <v>17</v>
      </c>
      <c r="F49" s="2">
        <v>3</v>
      </c>
      <c r="G49" s="26">
        <f t="shared" si="3"/>
        <v>0</v>
      </c>
      <c r="H49" s="13">
        <f t="shared" si="4"/>
        <v>0</v>
      </c>
      <c r="I49" s="17">
        <f>IF(C49&gt;0,40,0)</f>
        <v>0</v>
      </c>
    </row>
    <row r="50" spans="1:9" ht="14.25">
      <c r="A50" s="2">
        <v>382</v>
      </c>
      <c r="B50" s="5" t="s">
        <v>7</v>
      </c>
      <c r="C50" s="2">
        <v>0</v>
      </c>
      <c r="D50" s="11">
        <v>3</v>
      </c>
      <c r="E50" s="2" t="s">
        <v>18</v>
      </c>
      <c r="F50" s="2">
        <v>1</v>
      </c>
      <c r="G50" s="26">
        <f t="shared" si="3"/>
        <v>0</v>
      </c>
      <c r="H50" s="13">
        <f aca="true" t="shared" si="5" ref="H50:H57">C50*D50*F50*0.9</f>
        <v>0</v>
      </c>
      <c r="I50" s="17">
        <f>IF(C50&gt;0,30,0)</f>
        <v>0</v>
      </c>
    </row>
    <row r="51" spans="1:9" ht="14.25">
      <c r="A51" s="2">
        <v>642</v>
      </c>
      <c r="B51" s="5" t="s">
        <v>8</v>
      </c>
      <c r="C51" s="2">
        <v>0</v>
      </c>
      <c r="D51" s="11">
        <v>15</v>
      </c>
      <c r="E51" s="2" t="s">
        <v>18</v>
      </c>
      <c r="F51" s="2">
        <v>1</v>
      </c>
      <c r="G51" s="26">
        <f t="shared" si="3"/>
        <v>0</v>
      </c>
      <c r="H51" s="13">
        <f t="shared" si="5"/>
        <v>0</v>
      </c>
      <c r="I51" s="17">
        <f>IF(C51&gt;0,30,0)</f>
        <v>0</v>
      </c>
    </row>
    <row r="52" spans="1:9" ht="14.25">
      <c r="A52" s="2">
        <v>614</v>
      </c>
      <c r="B52" s="5" t="s">
        <v>9</v>
      </c>
      <c r="C52" s="2">
        <v>0</v>
      </c>
      <c r="D52" s="11">
        <v>150</v>
      </c>
      <c r="E52" s="2"/>
      <c r="F52" s="2">
        <v>1</v>
      </c>
      <c r="G52" s="26">
        <f t="shared" si="3"/>
        <v>0</v>
      </c>
      <c r="H52" s="13">
        <f t="shared" si="5"/>
        <v>0</v>
      </c>
      <c r="I52" s="17">
        <f>IF(C52&gt;0,30,0)</f>
        <v>0</v>
      </c>
    </row>
    <row r="53" spans="1:9" ht="14.25">
      <c r="A53" s="2">
        <v>516</v>
      </c>
      <c r="B53" s="5" t="s">
        <v>10</v>
      </c>
      <c r="C53" s="2">
        <v>0</v>
      </c>
      <c r="D53" s="12">
        <v>1.45</v>
      </c>
      <c r="E53" s="2" t="s">
        <v>18</v>
      </c>
      <c r="F53" s="2">
        <v>1</v>
      </c>
      <c r="G53" s="26">
        <f t="shared" si="3"/>
        <v>0</v>
      </c>
      <c r="H53" s="13">
        <f t="shared" si="5"/>
        <v>0</v>
      </c>
      <c r="I53" s="17">
        <f>IF(C53&gt;0,20,0)</f>
        <v>0</v>
      </c>
    </row>
    <row r="54" spans="1:9" ht="14.25">
      <c r="A54" s="2">
        <v>561</v>
      </c>
      <c r="B54" s="5" t="s">
        <v>11</v>
      </c>
      <c r="C54" s="2">
        <v>0</v>
      </c>
      <c r="D54" s="12">
        <v>1.5</v>
      </c>
      <c r="E54" s="2" t="s">
        <v>19</v>
      </c>
      <c r="F54" s="2">
        <v>1</v>
      </c>
      <c r="G54" s="26">
        <f t="shared" si="3"/>
        <v>0</v>
      </c>
      <c r="H54" s="13">
        <f t="shared" si="5"/>
        <v>0</v>
      </c>
      <c r="I54" s="17">
        <f>IF(C54&gt;0,20,0)</f>
        <v>0</v>
      </c>
    </row>
    <row r="55" spans="1:9" ht="14.25">
      <c r="A55" s="2">
        <v>441</v>
      </c>
      <c r="B55" s="5" t="s">
        <v>12</v>
      </c>
      <c r="C55" s="2">
        <v>0</v>
      </c>
      <c r="D55" s="11">
        <v>1500</v>
      </c>
      <c r="E55" s="2" t="s">
        <v>17</v>
      </c>
      <c r="F55" s="2">
        <v>1</v>
      </c>
      <c r="G55" s="26">
        <f t="shared" si="3"/>
        <v>0</v>
      </c>
      <c r="H55" s="13">
        <f t="shared" si="5"/>
        <v>0</v>
      </c>
      <c r="I55" s="17">
        <f>IF(C55&gt;0,40,0)</f>
        <v>0</v>
      </c>
    </row>
    <row r="56" spans="1:9" ht="14.25">
      <c r="A56" s="2">
        <v>378</v>
      </c>
      <c r="B56" s="5" t="s">
        <v>13</v>
      </c>
      <c r="C56" s="2">
        <v>0</v>
      </c>
      <c r="D56" s="11">
        <v>100</v>
      </c>
      <c r="E56" s="2" t="s">
        <v>20</v>
      </c>
      <c r="F56" s="2">
        <v>1</v>
      </c>
      <c r="G56" s="26">
        <f t="shared" si="3"/>
        <v>0</v>
      </c>
      <c r="H56" s="13">
        <f t="shared" si="5"/>
        <v>0</v>
      </c>
      <c r="I56" s="17">
        <v>0</v>
      </c>
    </row>
    <row r="57" spans="1:9" ht="25.5">
      <c r="A57" s="2">
        <v>512</v>
      </c>
      <c r="B57" s="5" t="s">
        <v>24</v>
      </c>
      <c r="C57" s="2">
        <v>0</v>
      </c>
      <c r="D57" s="11">
        <v>250</v>
      </c>
      <c r="E57" s="2" t="s">
        <v>17</v>
      </c>
      <c r="F57" s="2">
        <v>1</v>
      </c>
      <c r="G57" s="26">
        <f t="shared" si="3"/>
        <v>0</v>
      </c>
      <c r="H57" s="13">
        <f t="shared" si="5"/>
        <v>0</v>
      </c>
      <c r="I57" s="17">
        <f>IF(C57&gt;0,40,0)</f>
        <v>0</v>
      </c>
    </row>
    <row r="58" spans="6:9" ht="14.25">
      <c r="F58" s="2"/>
      <c r="G58" s="27"/>
      <c r="H58" s="15"/>
      <c r="I58" s="17"/>
    </row>
    <row r="59" spans="1:9" ht="15.75">
      <c r="A59" s="7"/>
      <c r="B59" s="7"/>
      <c r="C59" s="7"/>
      <c r="D59" s="7"/>
      <c r="E59" s="7"/>
      <c r="F59" s="20" t="s">
        <v>22</v>
      </c>
      <c r="G59" s="28">
        <f>SUM(G44:G57)</f>
        <v>1500</v>
      </c>
      <c r="H59" s="16">
        <f>SUM(H44:H57)</f>
        <v>1500</v>
      </c>
      <c r="I59" s="18">
        <f>SUM(I44:I58)</f>
        <v>0</v>
      </c>
    </row>
    <row r="60" spans="6:9" ht="14.25">
      <c r="F60" s="2"/>
      <c r="G60" s="29"/>
      <c r="H60" s="2"/>
      <c r="I60" s="2"/>
    </row>
    <row r="61" spans="7:9" ht="15.75">
      <c r="G61" s="47" t="s">
        <v>40</v>
      </c>
      <c r="H61" s="48">
        <f>G59-H59</f>
        <v>0</v>
      </c>
      <c r="I61" s="2"/>
    </row>
    <row r="62" spans="7:9" ht="15.75">
      <c r="G62" s="29"/>
      <c r="H62" s="46" t="s">
        <v>22</v>
      </c>
      <c r="I62" s="49">
        <f>SUM(I59)+SUM(F42)</f>
        <v>0</v>
      </c>
    </row>
    <row r="65" spans="1:9" ht="18">
      <c r="A65" s="50" t="s">
        <v>23</v>
      </c>
      <c r="B65" s="51"/>
      <c r="C65" s="51"/>
      <c r="D65" s="51"/>
      <c r="E65" s="51"/>
      <c r="F65" s="51"/>
      <c r="G65" s="51"/>
      <c r="H65" s="51"/>
      <c r="I65" s="51"/>
    </row>
    <row r="66" spans="1:9" ht="18">
      <c r="A66" s="52" t="s">
        <v>42</v>
      </c>
      <c r="B66" s="53"/>
      <c r="C66" s="54"/>
      <c r="D66" s="52"/>
      <c r="E66" s="52"/>
      <c r="F66" s="52"/>
      <c r="G66" s="53"/>
      <c r="H66" s="1"/>
      <c r="I66" s="1"/>
    </row>
    <row r="67" spans="1:9" ht="18">
      <c r="A67" s="38"/>
      <c r="B67" s="22"/>
      <c r="C67" s="23"/>
      <c r="D67" s="21"/>
      <c r="E67" s="21"/>
      <c r="F67" s="21"/>
      <c r="G67" s="24"/>
      <c r="H67" s="1"/>
      <c r="I67" s="1"/>
    </row>
    <row r="68" spans="1:9" ht="45">
      <c r="A68" s="45" t="s">
        <v>39</v>
      </c>
      <c r="B68" s="56" t="s">
        <v>36</v>
      </c>
      <c r="C68" s="57"/>
      <c r="D68" s="57"/>
      <c r="E68" s="58"/>
      <c r="F68" s="37" t="s">
        <v>28</v>
      </c>
      <c r="G68" s="24"/>
      <c r="H68" s="1"/>
      <c r="I68" s="1"/>
    </row>
    <row r="69" spans="1:9" ht="14.25">
      <c r="A69" s="36">
        <v>0</v>
      </c>
      <c r="B69" s="35" t="s">
        <v>32</v>
      </c>
      <c r="C69" s="33"/>
      <c r="D69" s="33"/>
      <c r="E69" s="36"/>
      <c r="F69" s="40">
        <f>IF(A69=1,10,0)</f>
        <v>0</v>
      </c>
      <c r="G69" s="32"/>
      <c r="H69" s="32"/>
      <c r="I69" s="32"/>
    </row>
    <row r="70" spans="1:9" ht="14.25">
      <c r="A70" s="39">
        <v>0</v>
      </c>
      <c r="B70" s="55" t="s">
        <v>33</v>
      </c>
      <c r="C70" s="54"/>
      <c r="D70" s="54"/>
      <c r="E70" s="54"/>
      <c r="F70" s="40">
        <f>IF(A70=1,10,0)</f>
        <v>0</v>
      </c>
      <c r="G70" s="32"/>
      <c r="H70" s="32"/>
      <c r="I70" s="32"/>
    </row>
    <row r="71" spans="1:9" ht="14.25">
      <c r="A71" s="34"/>
      <c r="B71" s="59" t="s">
        <v>34</v>
      </c>
      <c r="C71" s="54"/>
      <c r="D71" s="54"/>
      <c r="E71" s="54"/>
      <c r="F71" s="40">
        <f>IF(A71=1,10,0)</f>
        <v>0</v>
      </c>
      <c r="G71" s="32"/>
      <c r="H71" s="32"/>
      <c r="I71" s="32"/>
    </row>
    <row r="72" spans="1:9" ht="14.25">
      <c r="A72" s="34">
        <v>0</v>
      </c>
      <c r="B72" s="59" t="s">
        <v>38</v>
      </c>
      <c r="C72" s="54"/>
      <c r="D72" s="54"/>
      <c r="E72" s="54"/>
      <c r="F72" s="40">
        <f>IF(A72=1,10,0)</f>
        <v>0</v>
      </c>
      <c r="G72" s="32"/>
      <c r="H72" s="32"/>
      <c r="I72" s="32"/>
    </row>
    <row r="73" spans="1:9" ht="14.25">
      <c r="A73" s="34">
        <v>0</v>
      </c>
      <c r="B73" s="59" t="s">
        <v>35</v>
      </c>
      <c r="C73" s="54"/>
      <c r="D73" s="54"/>
      <c r="E73" s="54"/>
      <c r="F73" s="40">
        <f>IF(A73=1,10,0)</f>
        <v>0</v>
      </c>
      <c r="G73" s="32"/>
      <c r="H73" s="32"/>
      <c r="I73" s="32"/>
    </row>
    <row r="74" spans="1:9" ht="15">
      <c r="A74" s="34"/>
      <c r="B74" s="35"/>
      <c r="C74" s="33"/>
      <c r="D74" s="33"/>
      <c r="E74" s="42" t="s">
        <v>37</v>
      </c>
      <c r="F74" s="41">
        <f>SUM(F69:F73)</f>
        <v>0</v>
      </c>
      <c r="G74" s="32"/>
      <c r="H74" s="32"/>
      <c r="I74" s="32"/>
    </row>
    <row r="75" spans="1:9" ht="30">
      <c r="A75" s="4" t="s">
        <v>0</v>
      </c>
      <c r="B75" s="3" t="s">
        <v>1</v>
      </c>
      <c r="C75" s="4" t="s">
        <v>21</v>
      </c>
      <c r="D75" s="3" t="s">
        <v>2</v>
      </c>
      <c r="E75" s="3" t="s">
        <v>15</v>
      </c>
      <c r="F75" s="3" t="s">
        <v>14</v>
      </c>
      <c r="G75" s="25" t="s">
        <v>3</v>
      </c>
      <c r="H75" s="4" t="s">
        <v>27</v>
      </c>
      <c r="I75" s="10" t="s">
        <v>28</v>
      </c>
    </row>
    <row r="76" spans="1:9" ht="14.25">
      <c r="A76" s="2">
        <v>590</v>
      </c>
      <c r="B76" s="5" t="s">
        <v>4</v>
      </c>
      <c r="C76" s="2">
        <v>1</v>
      </c>
      <c r="D76" s="11">
        <v>500</v>
      </c>
      <c r="E76" s="2" t="s">
        <v>16</v>
      </c>
      <c r="F76" s="2">
        <v>3</v>
      </c>
      <c r="G76" s="26">
        <f aca="true" t="shared" si="6" ref="G76:G89">C76*D76*F76</f>
        <v>1500</v>
      </c>
      <c r="H76" s="13">
        <f aca="true" t="shared" si="7" ref="H76:H81">C76*D76*F76</f>
        <v>1500</v>
      </c>
      <c r="I76" s="17">
        <v>0</v>
      </c>
    </row>
    <row r="77" spans="1:9" ht="14.25">
      <c r="A77" s="2">
        <v>590</v>
      </c>
      <c r="B77" s="5" t="s">
        <v>5</v>
      </c>
      <c r="C77" s="2">
        <v>0</v>
      </c>
      <c r="D77" s="11">
        <v>4</v>
      </c>
      <c r="E77" s="2" t="s">
        <v>17</v>
      </c>
      <c r="F77" s="2">
        <v>3</v>
      </c>
      <c r="G77" s="26">
        <f t="shared" si="6"/>
        <v>0</v>
      </c>
      <c r="H77" s="13">
        <f t="shared" si="7"/>
        <v>0</v>
      </c>
      <c r="I77" s="17">
        <f>IF(C77&gt;0,40,0)</f>
        <v>0</v>
      </c>
    </row>
    <row r="78" spans="1:9" ht="14.25">
      <c r="A78" s="2">
        <v>595</v>
      </c>
      <c r="B78" s="5" t="s">
        <v>6</v>
      </c>
      <c r="C78" s="2">
        <v>0</v>
      </c>
      <c r="D78" s="11">
        <v>4</v>
      </c>
      <c r="E78" s="2" t="s">
        <v>17</v>
      </c>
      <c r="F78" s="2">
        <v>3</v>
      </c>
      <c r="G78" s="26">
        <f t="shared" si="6"/>
        <v>0</v>
      </c>
      <c r="H78" s="13">
        <f t="shared" si="7"/>
        <v>0</v>
      </c>
      <c r="I78" s="17">
        <v>0</v>
      </c>
    </row>
    <row r="79" spans="1:9" ht="14.25">
      <c r="A79" s="2">
        <v>340</v>
      </c>
      <c r="B79" s="5" t="s">
        <v>29</v>
      </c>
      <c r="C79" s="2">
        <v>0</v>
      </c>
      <c r="D79" s="11">
        <v>15</v>
      </c>
      <c r="E79" s="2" t="s">
        <v>17</v>
      </c>
      <c r="F79" s="2">
        <v>3</v>
      </c>
      <c r="G79" s="26">
        <f t="shared" si="6"/>
        <v>0</v>
      </c>
      <c r="H79" s="13">
        <f t="shared" si="7"/>
        <v>0</v>
      </c>
      <c r="I79" s="17">
        <f>IF(C79&gt;0,20,0)</f>
        <v>0</v>
      </c>
    </row>
    <row r="80" spans="1:9" ht="25.5">
      <c r="A80" s="6" t="s">
        <v>31</v>
      </c>
      <c r="B80" s="5" t="s">
        <v>30</v>
      </c>
      <c r="C80" s="2">
        <v>0</v>
      </c>
      <c r="D80" s="11">
        <v>40</v>
      </c>
      <c r="E80" s="2" t="s">
        <v>17</v>
      </c>
      <c r="F80" s="2">
        <v>3</v>
      </c>
      <c r="G80" s="26">
        <f t="shared" si="6"/>
        <v>0</v>
      </c>
      <c r="H80" s="13">
        <f t="shared" si="7"/>
        <v>0</v>
      </c>
      <c r="I80" s="17">
        <f>IF(C80&gt;0,30,0)</f>
        <v>0</v>
      </c>
    </row>
    <row r="81" spans="1:9" ht="14.25">
      <c r="A81" s="6" t="s">
        <v>25</v>
      </c>
      <c r="B81" s="5" t="s">
        <v>26</v>
      </c>
      <c r="C81" s="2">
        <v>0</v>
      </c>
      <c r="D81" s="11">
        <v>15</v>
      </c>
      <c r="E81" s="2" t="s">
        <v>17</v>
      </c>
      <c r="F81" s="2">
        <v>3</v>
      </c>
      <c r="G81" s="26">
        <f t="shared" si="6"/>
        <v>0</v>
      </c>
      <c r="H81" s="13">
        <f t="shared" si="7"/>
        <v>0</v>
      </c>
      <c r="I81" s="17">
        <f>IF(C81&gt;0,40,0)</f>
        <v>0</v>
      </c>
    </row>
    <row r="82" spans="1:9" ht="14.25">
      <c r="A82" s="2">
        <v>382</v>
      </c>
      <c r="B82" s="5" t="s">
        <v>7</v>
      </c>
      <c r="C82" s="2">
        <v>0</v>
      </c>
      <c r="D82" s="11">
        <v>3</v>
      </c>
      <c r="E82" s="2" t="s">
        <v>18</v>
      </c>
      <c r="F82" s="2">
        <v>1</v>
      </c>
      <c r="G82" s="26">
        <f t="shared" si="6"/>
        <v>0</v>
      </c>
      <c r="H82" s="13">
        <f aca="true" t="shared" si="8" ref="H82:H89">C82*D82*F82*0.9</f>
        <v>0</v>
      </c>
      <c r="I82" s="17">
        <f>IF(C82&gt;0,30,0)</f>
        <v>0</v>
      </c>
    </row>
    <row r="83" spans="1:9" ht="14.25">
      <c r="A83" s="2">
        <v>642</v>
      </c>
      <c r="B83" s="5" t="s">
        <v>8</v>
      </c>
      <c r="C83" s="2">
        <v>0</v>
      </c>
      <c r="D83" s="11">
        <v>15</v>
      </c>
      <c r="E83" s="2" t="s">
        <v>18</v>
      </c>
      <c r="F83" s="2">
        <v>1</v>
      </c>
      <c r="G83" s="26">
        <f t="shared" si="6"/>
        <v>0</v>
      </c>
      <c r="H83" s="13">
        <f t="shared" si="8"/>
        <v>0</v>
      </c>
      <c r="I83" s="17">
        <f>IF(C83&gt;0,30,0)</f>
        <v>0</v>
      </c>
    </row>
    <row r="84" spans="1:9" ht="14.25">
      <c r="A84" s="2">
        <v>614</v>
      </c>
      <c r="B84" s="5" t="s">
        <v>9</v>
      </c>
      <c r="C84" s="2">
        <v>0</v>
      </c>
      <c r="D84" s="11">
        <v>150</v>
      </c>
      <c r="E84" s="2"/>
      <c r="F84" s="2">
        <v>1</v>
      </c>
      <c r="G84" s="26">
        <f t="shared" si="6"/>
        <v>0</v>
      </c>
      <c r="H84" s="13">
        <f t="shared" si="8"/>
        <v>0</v>
      </c>
      <c r="I84" s="17">
        <f>IF(C84&gt;0,30,0)</f>
        <v>0</v>
      </c>
    </row>
    <row r="85" spans="1:9" ht="14.25">
      <c r="A85" s="2">
        <v>516</v>
      </c>
      <c r="B85" s="5" t="s">
        <v>10</v>
      </c>
      <c r="C85" s="2">
        <v>0</v>
      </c>
      <c r="D85" s="12">
        <v>1.45</v>
      </c>
      <c r="E85" s="2" t="s">
        <v>18</v>
      </c>
      <c r="F85" s="2">
        <v>1</v>
      </c>
      <c r="G85" s="26">
        <f t="shared" si="6"/>
        <v>0</v>
      </c>
      <c r="H85" s="13">
        <f t="shared" si="8"/>
        <v>0</v>
      </c>
      <c r="I85" s="17">
        <f>IF(C85&gt;0,20,0)</f>
        <v>0</v>
      </c>
    </row>
    <row r="86" spans="1:9" ht="14.25">
      <c r="A86" s="2">
        <v>561</v>
      </c>
      <c r="B86" s="5" t="s">
        <v>11</v>
      </c>
      <c r="C86" s="2">
        <v>0</v>
      </c>
      <c r="D86" s="12">
        <v>1.5</v>
      </c>
      <c r="E86" s="2" t="s">
        <v>19</v>
      </c>
      <c r="F86" s="2">
        <v>1</v>
      </c>
      <c r="G86" s="26">
        <f t="shared" si="6"/>
        <v>0</v>
      </c>
      <c r="H86" s="13">
        <f t="shared" si="8"/>
        <v>0</v>
      </c>
      <c r="I86" s="17">
        <f>IF(C86&gt;0,20,0)</f>
        <v>0</v>
      </c>
    </row>
    <row r="87" spans="1:9" ht="14.25">
      <c r="A87" s="2">
        <v>441</v>
      </c>
      <c r="B87" s="5" t="s">
        <v>12</v>
      </c>
      <c r="C87" s="2">
        <v>0</v>
      </c>
      <c r="D87" s="11">
        <v>1500</v>
      </c>
      <c r="E87" s="2" t="s">
        <v>17</v>
      </c>
      <c r="F87" s="2">
        <v>1</v>
      </c>
      <c r="G87" s="26">
        <f t="shared" si="6"/>
        <v>0</v>
      </c>
      <c r="H87" s="13">
        <f t="shared" si="8"/>
        <v>0</v>
      </c>
      <c r="I87" s="17">
        <f>IF(C87&gt;0,40,0)</f>
        <v>0</v>
      </c>
    </row>
    <row r="88" spans="1:9" ht="14.25">
      <c r="A88" s="2">
        <v>378</v>
      </c>
      <c r="B88" s="5" t="s">
        <v>13</v>
      </c>
      <c r="C88" s="2">
        <v>0</v>
      </c>
      <c r="D88" s="11">
        <v>100</v>
      </c>
      <c r="E88" s="2" t="s">
        <v>20</v>
      </c>
      <c r="F88" s="2">
        <v>1</v>
      </c>
      <c r="G88" s="26">
        <f t="shared" si="6"/>
        <v>0</v>
      </c>
      <c r="H88" s="13">
        <f t="shared" si="8"/>
        <v>0</v>
      </c>
      <c r="I88" s="17">
        <v>0</v>
      </c>
    </row>
    <row r="89" spans="1:9" ht="25.5">
      <c r="A89" s="2">
        <v>512</v>
      </c>
      <c r="B89" s="5" t="s">
        <v>24</v>
      </c>
      <c r="C89" s="2">
        <v>0</v>
      </c>
      <c r="D89" s="11">
        <v>250</v>
      </c>
      <c r="E89" s="2" t="s">
        <v>17</v>
      </c>
      <c r="F89" s="2">
        <v>1</v>
      </c>
      <c r="G89" s="26">
        <f t="shared" si="6"/>
        <v>0</v>
      </c>
      <c r="H89" s="13">
        <f t="shared" si="8"/>
        <v>0</v>
      </c>
      <c r="I89" s="17">
        <f>IF(C89&gt;0,40,0)</f>
        <v>0</v>
      </c>
    </row>
    <row r="90" spans="6:9" ht="14.25">
      <c r="F90" s="2"/>
      <c r="G90" s="27"/>
      <c r="H90" s="15"/>
      <c r="I90" s="17"/>
    </row>
    <row r="91" spans="1:9" ht="15.75">
      <c r="A91" s="60" t="s">
        <v>43</v>
      </c>
      <c r="B91" s="7"/>
      <c r="C91" s="7"/>
      <c r="D91" s="7"/>
      <c r="E91" s="7"/>
      <c r="F91" s="20" t="s">
        <v>22</v>
      </c>
      <c r="G91" s="28">
        <f>SUM(G76:G89)</f>
        <v>1500</v>
      </c>
      <c r="H91" s="16">
        <f>SUM(H76:H89)</f>
        <v>1500</v>
      </c>
      <c r="I91" s="18">
        <f>SUM(I76:I90)</f>
        <v>0</v>
      </c>
    </row>
    <row r="92" spans="6:9" ht="14.25">
      <c r="F92" s="2"/>
      <c r="G92" s="29"/>
      <c r="H92" s="2"/>
      <c r="I92" s="2"/>
    </row>
    <row r="93" spans="7:9" ht="15.75">
      <c r="G93" s="47" t="s">
        <v>40</v>
      </c>
      <c r="H93" s="48">
        <f>G91-H91</f>
        <v>0</v>
      </c>
      <c r="I93" s="2"/>
    </row>
    <row r="94" spans="7:9" ht="15.75">
      <c r="G94" s="29"/>
      <c r="H94" s="46" t="s">
        <v>22</v>
      </c>
      <c r="I94" s="49">
        <f>SUM(I91)+SUM(F74)</f>
        <v>0</v>
      </c>
    </row>
  </sheetData>
  <mergeCells count="27">
    <mergeCell ref="B73:E73"/>
    <mergeCell ref="B68:E68"/>
    <mergeCell ref="B70:E70"/>
    <mergeCell ref="B71:E71"/>
    <mergeCell ref="B72:E72"/>
    <mergeCell ref="B41:E41"/>
    <mergeCell ref="A65:I65"/>
    <mergeCell ref="A66:C66"/>
    <mergeCell ref="D66:E66"/>
    <mergeCell ref="F66:G66"/>
    <mergeCell ref="B36:E36"/>
    <mergeCell ref="B38:E38"/>
    <mergeCell ref="B39:E39"/>
    <mergeCell ref="B40:E40"/>
    <mergeCell ref="A33:I33"/>
    <mergeCell ref="A34:C34"/>
    <mergeCell ref="D34:E34"/>
    <mergeCell ref="F34:G34"/>
    <mergeCell ref="B7:E7"/>
    <mergeCell ref="B8:E8"/>
    <mergeCell ref="B9:E9"/>
    <mergeCell ref="F2:G2"/>
    <mergeCell ref="A1:I1"/>
    <mergeCell ref="A2:C2"/>
    <mergeCell ref="D2:E2"/>
    <mergeCell ref="B6:E6"/>
    <mergeCell ref="B4:E4"/>
  </mergeCells>
  <printOptions/>
  <pageMargins left="0.75" right="0.75" top="1" bottom="1" header="0.5" footer="0.5"/>
  <pageSetup fitToHeight="1" fitToWidth="1" horizontalDpi="600" verticalDpi="600" orientation="landscape" paperSize="5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30"/>
  <sheetViews>
    <sheetView workbookViewId="0" topLeftCell="A1">
      <selection activeCell="A1" sqref="A1:I30"/>
    </sheetView>
  </sheetViews>
  <sheetFormatPr defaultColWidth="9.140625" defaultRowHeight="12.75"/>
  <cols>
    <col min="1" max="1" width="16.8515625" style="0" customWidth="1"/>
    <col min="2" max="2" width="18.7109375" style="0" customWidth="1"/>
    <col min="3" max="3" width="8.7109375" style="0" customWidth="1"/>
    <col min="4" max="4" width="16.57421875" style="0" customWidth="1"/>
    <col min="5" max="5" width="12.00390625" style="0" customWidth="1"/>
    <col min="6" max="6" width="9.28125" style="0" customWidth="1"/>
    <col min="7" max="7" width="12.8515625" style="0" customWidth="1"/>
    <col min="8" max="8" width="13.8515625" style="0" customWidth="1"/>
    <col min="9" max="9" width="8.57421875" style="0" customWidth="1"/>
  </cols>
  <sheetData>
    <row r="1" spans="1:9" ht="18">
      <c r="A1" s="50"/>
      <c r="B1" s="51"/>
      <c r="C1" s="51"/>
      <c r="D1" s="51"/>
      <c r="E1" s="51"/>
      <c r="F1" s="51"/>
      <c r="G1" s="51"/>
      <c r="H1" s="51"/>
      <c r="I1" s="51"/>
    </row>
    <row r="2" spans="1:9" ht="18">
      <c r="A2" s="52"/>
      <c r="B2" s="53"/>
      <c r="C2" s="54"/>
      <c r="D2" s="52"/>
      <c r="E2" s="52"/>
      <c r="F2" s="52"/>
      <c r="G2" s="53"/>
      <c r="H2" s="1"/>
      <c r="I2" s="1"/>
    </row>
    <row r="3" spans="1:9" ht="18">
      <c r="A3" s="38"/>
      <c r="B3" s="22"/>
      <c r="C3" s="23"/>
      <c r="D3" s="21"/>
      <c r="E3" s="21"/>
      <c r="F3" s="21"/>
      <c r="G3" s="24"/>
      <c r="H3" s="1"/>
      <c r="I3" s="1"/>
    </row>
    <row r="4" spans="1:9" ht="15">
      <c r="A4" s="37"/>
      <c r="B4" s="56"/>
      <c r="C4" s="57"/>
      <c r="D4" s="57"/>
      <c r="E4" s="58"/>
      <c r="F4" s="37"/>
      <c r="G4" s="24"/>
      <c r="H4" s="1"/>
      <c r="I4" s="1"/>
    </row>
    <row r="5" spans="1:9" ht="14.25">
      <c r="A5" s="36"/>
      <c r="B5" s="35"/>
      <c r="C5" s="33"/>
      <c r="D5" s="33"/>
      <c r="E5" s="36"/>
      <c r="F5" s="40"/>
      <c r="G5" s="32"/>
      <c r="H5" s="32"/>
      <c r="I5" s="32"/>
    </row>
    <row r="6" spans="1:9" ht="14.25">
      <c r="A6" s="39"/>
      <c r="B6" s="55"/>
      <c r="C6" s="54"/>
      <c r="D6" s="54"/>
      <c r="E6" s="54"/>
      <c r="F6" s="40"/>
      <c r="G6" s="32"/>
      <c r="H6" s="32"/>
      <c r="I6" s="32"/>
    </row>
    <row r="7" spans="1:9" ht="14.25">
      <c r="A7" s="34"/>
      <c r="B7" s="59"/>
      <c r="C7" s="54"/>
      <c r="D7" s="54"/>
      <c r="E7" s="54"/>
      <c r="F7" s="40"/>
      <c r="G7" s="32"/>
      <c r="H7" s="32"/>
      <c r="I7" s="32"/>
    </row>
    <row r="8" spans="1:9" ht="14.25">
      <c r="A8" s="34"/>
      <c r="B8" s="59"/>
      <c r="C8" s="54"/>
      <c r="D8" s="54"/>
      <c r="E8" s="54"/>
      <c r="F8" s="40"/>
      <c r="G8" s="32"/>
      <c r="H8" s="32"/>
      <c r="I8" s="32"/>
    </row>
    <row r="9" spans="1:9" ht="14.25">
      <c r="A9" s="34"/>
      <c r="B9" s="59"/>
      <c r="C9" s="54"/>
      <c r="D9" s="54"/>
      <c r="E9" s="54"/>
      <c r="F9" s="40"/>
      <c r="G9" s="32"/>
      <c r="H9" s="32"/>
      <c r="I9" s="32"/>
    </row>
    <row r="10" spans="1:9" ht="14.25" customHeight="1">
      <c r="A10" s="34"/>
      <c r="B10" s="35"/>
      <c r="C10" s="33"/>
      <c r="D10" s="33"/>
      <c r="E10" s="42"/>
      <c r="F10" s="41"/>
      <c r="G10" s="32"/>
      <c r="H10" s="32"/>
      <c r="I10" s="32"/>
    </row>
    <row r="11" spans="1:9" ht="29.25" customHeight="1">
      <c r="A11" s="3"/>
      <c r="B11" s="3"/>
      <c r="C11" s="4"/>
      <c r="D11" s="3"/>
      <c r="E11" s="3"/>
      <c r="F11" s="3"/>
      <c r="G11" s="25"/>
      <c r="H11" s="4"/>
      <c r="I11" s="10"/>
    </row>
    <row r="12" spans="1:9" ht="12" customHeight="1">
      <c r="A12" s="2"/>
      <c r="B12" s="5"/>
      <c r="C12" s="2"/>
      <c r="D12" s="11"/>
      <c r="E12" s="2"/>
      <c r="F12" s="2"/>
      <c r="G12" s="26"/>
      <c r="H12" s="13"/>
      <c r="I12" s="17"/>
    </row>
    <row r="13" spans="1:9" ht="12.75" customHeight="1">
      <c r="A13" s="2"/>
      <c r="B13" s="5"/>
      <c r="C13" s="2"/>
      <c r="D13" s="11"/>
      <c r="E13" s="2"/>
      <c r="F13" s="2"/>
      <c r="G13" s="26"/>
      <c r="H13" s="13"/>
      <c r="I13" s="17"/>
    </row>
    <row r="14" spans="1:9" ht="12.75" customHeight="1">
      <c r="A14" s="2"/>
      <c r="B14" s="5"/>
      <c r="C14" s="2"/>
      <c r="D14" s="11"/>
      <c r="E14" s="2"/>
      <c r="F14" s="2"/>
      <c r="G14" s="26"/>
      <c r="H14" s="13"/>
      <c r="I14" s="17"/>
    </row>
    <row r="15" spans="1:9" ht="13.5" customHeight="1">
      <c r="A15" s="2"/>
      <c r="B15" s="5"/>
      <c r="C15" s="2"/>
      <c r="D15" s="11"/>
      <c r="E15" s="2"/>
      <c r="F15" s="2"/>
      <c r="G15" s="26"/>
      <c r="H15" s="13"/>
      <c r="I15" s="17"/>
    </row>
    <row r="16" spans="1:9" ht="25.5" customHeight="1">
      <c r="A16" s="6"/>
      <c r="B16" s="5"/>
      <c r="C16" s="2"/>
      <c r="D16" s="11"/>
      <c r="E16" s="2"/>
      <c r="F16" s="2"/>
      <c r="G16" s="26"/>
      <c r="H16" s="13"/>
      <c r="I16" s="17"/>
    </row>
    <row r="17" spans="1:9" ht="12" customHeight="1">
      <c r="A17" s="6"/>
      <c r="B17" s="5"/>
      <c r="C17" s="2"/>
      <c r="D17" s="11"/>
      <c r="E17" s="2"/>
      <c r="F17" s="2"/>
      <c r="G17" s="26"/>
      <c r="H17" s="13"/>
      <c r="I17" s="17"/>
    </row>
    <row r="18" spans="1:9" ht="14.25">
      <c r="A18" s="2"/>
      <c r="B18" s="5"/>
      <c r="C18" s="2"/>
      <c r="D18" s="11"/>
      <c r="E18" s="2"/>
      <c r="F18" s="2"/>
      <c r="G18" s="26"/>
      <c r="H18" s="14"/>
      <c r="I18" s="17"/>
    </row>
    <row r="19" spans="1:9" ht="14.25">
      <c r="A19" s="2"/>
      <c r="B19" s="5"/>
      <c r="C19" s="2"/>
      <c r="D19" s="11"/>
      <c r="E19" s="2"/>
      <c r="F19" s="2"/>
      <c r="G19" s="26"/>
      <c r="H19" s="14"/>
      <c r="I19" s="17"/>
    </row>
    <row r="20" spans="1:9" ht="12.75" customHeight="1">
      <c r="A20" s="2"/>
      <c r="B20" s="5"/>
      <c r="C20" s="2"/>
      <c r="D20" s="11"/>
      <c r="E20" s="2"/>
      <c r="F20" s="2"/>
      <c r="G20" s="26"/>
      <c r="H20" s="14"/>
      <c r="I20" s="17"/>
    </row>
    <row r="21" spans="1:9" ht="14.25">
      <c r="A21" s="2"/>
      <c r="B21" s="5"/>
      <c r="C21" s="2"/>
      <c r="D21" s="12"/>
      <c r="E21" s="2"/>
      <c r="F21" s="2"/>
      <c r="G21" s="26"/>
      <c r="H21" s="14"/>
      <c r="I21" s="17"/>
    </row>
    <row r="22" spans="1:9" ht="12.75" customHeight="1">
      <c r="A22" s="2"/>
      <c r="B22" s="5"/>
      <c r="C22" s="2"/>
      <c r="D22" s="12"/>
      <c r="E22" s="2"/>
      <c r="F22" s="2"/>
      <c r="G22" s="26"/>
      <c r="H22" s="14"/>
      <c r="I22" s="17"/>
    </row>
    <row r="23" spans="1:9" ht="12.75" customHeight="1">
      <c r="A23" s="2"/>
      <c r="B23" s="5"/>
      <c r="C23" s="2"/>
      <c r="D23" s="11"/>
      <c r="E23" s="2"/>
      <c r="F23" s="2"/>
      <c r="G23" s="26"/>
      <c r="H23" s="14"/>
      <c r="I23" s="17"/>
    </row>
    <row r="24" spans="1:9" ht="14.25">
      <c r="A24" s="2"/>
      <c r="B24" s="5"/>
      <c r="C24" s="2"/>
      <c r="D24" s="11"/>
      <c r="E24" s="2"/>
      <c r="F24" s="2"/>
      <c r="G24" s="26"/>
      <c r="H24" s="14"/>
      <c r="I24" s="17"/>
    </row>
    <row r="25" spans="1:9" ht="25.5" customHeight="1">
      <c r="A25" s="2"/>
      <c r="B25" s="5"/>
      <c r="C25" s="2"/>
      <c r="D25" s="11"/>
      <c r="E25" s="2"/>
      <c r="F25" s="2"/>
      <c r="G25" s="26"/>
      <c r="H25" s="14"/>
      <c r="I25" s="17"/>
    </row>
    <row r="26" spans="6:9" ht="14.25">
      <c r="F26" s="2"/>
      <c r="G26" s="27"/>
      <c r="H26" s="15"/>
      <c r="I26" s="17"/>
    </row>
    <row r="27" spans="1:9" ht="15.75">
      <c r="A27" s="7"/>
      <c r="B27" s="7"/>
      <c r="C27" s="7"/>
      <c r="D27" s="7"/>
      <c r="E27" s="7"/>
      <c r="F27" s="20"/>
      <c r="G27" s="28"/>
      <c r="H27" s="16"/>
      <c r="I27" s="18"/>
    </row>
    <row r="28" spans="6:9" ht="14.25">
      <c r="F28" s="2"/>
      <c r="G28" s="29"/>
      <c r="H28" s="2"/>
      <c r="I28" s="2"/>
    </row>
    <row r="29" spans="6:9" ht="15.75">
      <c r="F29" s="8"/>
      <c r="G29" s="30"/>
      <c r="H29" s="9"/>
      <c r="I29" s="2"/>
    </row>
    <row r="30" spans="7:9" ht="15.75">
      <c r="G30" s="29"/>
      <c r="H30" s="19"/>
      <c r="I30" s="17"/>
    </row>
  </sheetData>
  <mergeCells count="9">
    <mergeCell ref="B9:E9"/>
    <mergeCell ref="B4:E4"/>
    <mergeCell ref="B6:E6"/>
    <mergeCell ref="B7:E7"/>
    <mergeCell ref="B8:E8"/>
    <mergeCell ref="A1:I1"/>
    <mergeCell ref="A2:C2"/>
    <mergeCell ref="D2:E2"/>
    <mergeCell ref="F2:G2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30"/>
  <sheetViews>
    <sheetView workbookViewId="0" topLeftCell="A1">
      <selection activeCell="A1" sqref="A1:I30"/>
    </sheetView>
  </sheetViews>
  <sheetFormatPr defaultColWidth="9.140625" defaultRowHeight="12.75"/>
  <cols>
    <col min="2" max="2" width="14.421875" style="0" customWidth="1"/>
    <col min="3" max="3" width="13.28125" style="0" customWidth="1"/>
  </cols>
  <sheetData>
    <row r="1" spans="1:9" ht="18">
      <c r="A1" s="50"/>
      <c r="B1" s="51"/>
      <c r="C1" s="51"/>
      <c r="D1" s="51"/>
      <c r="E1" s="51"/>
      <c r="F1" s="51"/>
      <c r="G1" s="51"/>
      <c r="H1" s="51"/>
      <c r="I1" s="51"/>
    </row>
    <row r="2" spans="1:9" ht="18">
      <c r="A2" s="52"/>
      <c r="B2" s="53"/>
      <c r="C2" s="54"/>
      <c r="D2" s="52"/>
      <c r="E2" s="52"/>
      <c r="F2" s="52"/>
      <c r="G2" s="53"/>
      <c r="H2" s="1"/>
      <c r="I2" s="1"/>
    </row>
    <row r="3" spans="1:9" ht="18">
      <c r="A3" s="38"/>
      <c r="B3" s="22"/>
      <c r="C3" s="23"/>
      <c r="D3" s="21"/>
      <c r="E3" s="21"/>
      <c r="F3" s="21"/>
      <c r="G3" s="24"/>
      <c r="H3" s="1"/>
      <c r="I3" s="1"/>
    </row>
    <row r="4" spans="1:9" ht="15">
      <c r="A4" s="37"/>
      <c r="B4" s="56"/>
      <c r="C4" s="57"/>
      <c r="D4" s="57"/>
      <c r="E4" s="58"/>
      <c r="F4" s="37"/>
      <c r="G4" s="24"/>
      <c r="H4" s="1"/>
      <c r="I4" s="1"/>
    </row>
    <row r="5" spans="1:9" ht="14.25">
      <c r="A5" s="36"/>
      <c r="B5" s="35"/>
      <c r="C5" s="33"/>
      <c r="D5" s="33"/>
      <c r="E5" s="36"/>
      <c r="F5" s="40"/>
      <c r="G5" s="32"/>
      <c r="H5" s="32"/>
      <c r="I5" s="32"/>
    </row>
    <row r="6" spans="1:9" ht="14.25">
      <c r="A6" s="39"/>
      <c r="B6" s="55"/>
      <c r="C6" s="54"/>
      <c r="D6" s="54"/>
      <c r="E6" s="54"/>
      <c r="F6" s="40"/>
      <c r="G6" s="32"/>
      <c r="H6" s="32"/>
      <c r="I6" s="32"/>
    </row>
    <row r="7" spans="1:9" ht="14.25">
      <c r="A7" s="34"/>
      <c r="B7" s="59"/>
      <c r="C7" s="54"/>
      <c r="D7" s="54"/>
      <c r="E7" s="54"/>
      <c r="F7" s="40"/>
      <c r="G7" s="32"/>
      <c r="H7" s="32"/>
      <c r="I7" s="32"/>
    </row>
    <row r="8" spans="1:9" ht="14.25">
      <c r="A8" s="34"/>
      <c r="B8" s="59"/>
      <c r="C8" s="54"/>
      <c r="D8" s="54"/>
      <c r="E8" s="54"/>
      <c r="F8" s="40"/>
      <c r="G8" s="32"/>
      <c r="H8" s="32"/>
      <c r="I8" s="32"/>
    </row>
    <row r="9" spans="1:9" ht="14.25">
      <c r="A9" s="34"/>
      <c r="B9" s="59"/>
      <c r="C9" s="54"/>
      <c r="D9" s="54"/>
      <c r="E9" s="54"/>
      <c r="F9" s="40"/>
      <c r="G9" s="32"/>
      <c r="H9" s="32"/>
      <c r="I9" s="32"/>
    </row>
    <row r="10" spans="1:9" ht="15">
      <c r="A10" s="34"/>
      <c r="B10" s="35"/>
      <c r="C10" s="33"/>
      <c r="D10" s="33"/>
      <c r="E10" s="42"/>
      <c r="F10" s="41"/>
      <c r="G10" s="32"/>
      <c r="H10" s="32"/>
      <c r="I10" s="32"/>
    </row>
    <row r="11" spans="1:9" ht="15">
      <c r="A11" s="3"/>
      <c r="B11" s="3"/>
      <c r="C11" s="4"/>
      <c r="D11" s="3"/>
      <c r="E11" s="3"/>
      <c r="F11" s="3"/>
      <c r="G11" s="25"/>
      <c r="H11" s="4"/>
      <c r="I11" s="10"/>
    </row>
    <row r="12" spans="1:9" ht="14.25">
      <c r="A12" s="2"/>
      <c r="B12" s="5"/>
      <c r="C12" s="2"/>
      <c r="D12" s="11"/>
      <c r="E12" s="2"/>
      <c r="F12" s="2"/>
      <c r="G12" s="26"/>
      <c r="H12" s="13"/>
      <c r="I12" s="17"/>
    </row>
    <row r="13" spans="1:9" ht="27" customHeight="1">
      <c r="A13" s="2"/>
      <c r="B13" s="5"/>
      <c r="C13" s="2"/>
      <c r="D13" s="11"/>
      <c r="E13" s="2"/>
      <c r="F13" s="2"/>
      <c r="G13" s="26"/>
      <c r="H13" s="13"/>
      <c r="I13" s="17"/>
    </row>
    <row r="14" spans="1:9" ht="24.75" customHeight="1">
      <c r="A14" s="2"/>
      <c r="B14" s="5"/>
      <c r="C14" s="2"/>
      <c r="D14" s="11"/>
      <c r="E14" s="2"/>
      <c r="F14" s="2"/>
      <c r="G14" s="26"/>
      <c r="H14" s="13"/>
      <c r="I14" s="17"/>
    </row>
    <row r="15" spans="1:9" ht="14.25" customHeight="1">
      <c r="A15" s="2"/>
      <c r="B15" s="5"/>
      <c r="C15" s="2"/>
      <c r="D15" s="11"/>
      <c r="E15" s="2"/>
      <c r="F15" s="2"/>
      <c r="G15" s="26"/>
      <c r="H15" s="13"/>
      <c r="I15" s="17"/>
    </row>
    <row r="16" spans="1:9" ht="26.25" customHeight="1">
      <c r="A16" s="6"/>
      <c r="B16" s="5"/>
      <c r="C16" s="2"/>
      <c r="D16" s="11"/>
      <c r="E16" s="2"/>
      <c r="F16" s="2"/>
      <c r="G16" s="26"/>
      <c r="H16" s="13"/>
      <c r="I16" s="17"/>
    </row>
    <row r="17" spans="1:9" ht="14.25">
      <c r="A17" s="6"/>
      <c r="B17" s="5"/>
      <c r="C17" s="2"/>
      <c r="D17" s="11"/>
      <c r="E17" s="2"/>
      <c r="F17" s="2"/>
      <c r="G17" s="26"/>
      <c r="H17" s="13"/>
      <c r="I17" s="17"/>
    </row>
    <row r="18" spans="1:9" ht="14.25">
      <c r="A18" s="2"/>
      <c r="B18" s="5"/>
      <c r="C18" s="2"/>
      <c r="D18" s="11"/>
      <c r="E18" s="2"/>
      <c r="F18" s="2"/>
      <c r="G18" s="26"/>
      <c r="H18" s="14"/>
      <c r="I18" s="17"/>
    </row>
    <row r="19" spans="1:9" ht="14.25">
      <c r="A19" s="2"/>
      <c r="B19" s="5"/>
      <c r="C19" s="2"/>
      <c r="D19" s="11"/>
      <c r="E19" s="2"/>
      <c r="F19" s="2"/>
      <c r="G19" s="26"/>
      <c r="H19" s="14"/>
      <c r="I19" s="17"/>
    </row>
    <row r="20" spans="1:9" ht="14.25">
      <c r="A20" s="2"/>
      <c r="B20" s="5"/>
      <c r="C20" s="2"/>
      <c r="D20" s="11"/>
      <c r="E20" s="2"/>
      <c r="F20" s="2"/>
      <c r="G20" s="26"/>
      <c r="H20" s="14"/>
      <c r="I20" s="17"/>
    </row>
    <row r="21" spans="1:9" ht="14.25">
      <c r="A21" s="2"/>
      <c r="B21" s="5"/>
      <c r="C21" s="2"/>
      <c r="D21" s="12"/>
      <c r="E21" s="2"/>
      <c r="F21" s="2"/>
      <c r="G21" s="26"/>
      <c r="H21" s="14"/>
      <c r="I21" s="17"/>
    </row>
    <row r="22" spans="1:9" ht="13.5" customHeight="1">
      <c r="A22" s="2"/>
      <c r="B22" s="5"/>
      <c r="C22" s="2"/>
      <c r="D22" s="12"/>
      <c r="E22" s="2"/>
      <c r="F22" s="2"/>
      <c r="G22" s="26"/>
      <c r="H22" s="14"/>
      <c r="I22" s="17"/>
    </row>
    <row r="23" spans="1:9" ht="13.5" customHeight="1">
      <c r="A23" s="2"/>
      <c r="B23" s="5"/>
      <c r="C23" s="2"/>
      <c r="D23" s="11"/>
      <c r="E23" s="2"/>
      <c r="F23" s="2"/>
      <c r="G23" s="26"/>
      <c r="H23" s="14"/>
      <c r="I23" s="17"/>
    </row>
    <row r="24" spans="1:9" ht="14.25">
      <c r="A24" s="2"/>
      <c r="B24" s="5"/>
      <c r="C24" s="2"/>
      <c r="D24" s="11"/>
      <c r="E24" s="2"/>
      <c r="F24" s="2"/>
      <c r="G24" s="26"/>
      <c r="H24" s="14"/>
      <c r="I24" s="17"/>
    </row>
    <row r="25" spans="1:9" ht="25.5" customHeight="1">
      <c r="A25" s="2"/>
      <c r="B25" s="5"/>
      <c r="C25" s="2"/>
      <c r="D25" s="11"/>
      <c r="E25" s="2"/>
      <c r="F25" s="2"/>
      <c r="G25" s="26"/>
      <c r="H25" s="14"/>
      <c r="I25" s="17"/>
    </row>
    <row r="26" spans="6:9" ht="14.25">
      <c r="F26" s="2"/>
      <c r="G26" s="27"/>
      <c r="H26" s="15"/>
      <c r="I26" s="17"/>
    </row>
    <row r="27" spans="1:9" ht="15.75">
      <c r="A27" s="7"/>
      <c r="B27" s="7"/>
      <c r="C27" s="7"/>
      <c r="D27" s="7"/>
      <c r="E27" s="7"/>
      <c r="F27" s="20"/>
      <c r="G27" s="28"/>
      <c r="H27" s="16"/>
      <c r="I27" s="18"/>
    </row>
    <row r="28" spans="6:9" ht="14.25">
      <c r="F28" s="2"/>
      <c r="G28" s="29"/>
      <c r="H28" s="2"/>
      <c r="I28" s="2"/>
    </row>
    <row r="29" spans="6:9" ht="15.75">
      <c r="F29" s="8"/>
      <c r="G29" s="30"/>
      <c r="H29" s="9"/>
      <c r="I29" s="2"/>
    </row>
    <row r="30" spans="7:9" ht="15.75">
      <c r="G30" s="29"/>
      <c r="H30" s="19"/>
      <c r="I30" s="17"/>
    </row>
  </sheetData>
  <mergeCells count="9">
    <mergeCell ref="A1:I1"/>
    <mergeCell ref="A2:C2"/>
    <mergeCell ref="D2:E2"/>
    <mergeCell ref="F2:G2"/>
    <mergeCell ref="B9:E9"/>
    <mergeCell ref="B4:E4"/>
    <mergeCell ref="B6:E6"/>
    <mergeCell ref="B7:E7"/>
    <mergeCell ref="B8:E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richard.williamson2</dc:creator>
  <cp:keywords/>
  <dc:description/>
  <cp:lastModifiedBy>amy.maxwell</cp:lastModifiedBy>
  <cp:lastPrinted>2006-01-09T16:41:37Z</cp:lastPrinted>
  <dcterms:created xsi:type="dcterms:W3CDTF">2005-07-28T17:41:09Z</dcterms:created>
  <dcterms:modified xsi:type="dcterms:W3CDTF">2006-01-09T18:16:20Z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