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'Sheet1'!$B$1:$R$63</definedName>
  </definedNames>
  <calcPr fullCalcOnLoad="1"/>
</workbook>
</file>

<file path=xl/sharedStrings.xml><?xml version="1.0" encoding="utf-8"?>
<sst xmlns="http://schemas.openxmlformats.org/spreadsheetml/2006/main" count="41" uniqueCount="27">
  <si>
    <t>Prior Year</t>
  </si>
  <si>
    <t>Monthly (x $1,000)</t>
  </si>
  <si>
    <t>Cumulative (x $1,000)</t>
  </si>
  <si>
    <t>Original Baseline $</t>
  </si>
  <si>
    <t>Research &amp; Technology Program (RTP)</t>
  </si>
  <si>
    <t>BAC</t>
  </si>
  <si>
    <t>Actual</t>
  </si>
  <si>
    <t>To Go</t>
  </si>
  <si>
    <t>EAC</t>
  </si>
  <si>
    <t>Funding</t>
  </si>
  <si>
    <t>K</t>
  </si>
  <si>
    <t>Variance</t>
  </si>
  <si>
    <t>Plan (Hrs)</t>
  </si>
  <si>
    <t>Actual (Hrs)</t>
  </si>
  <si>
    <t>CPI</t>
  </si>
  <si>
    <t>SPI</t>
  </si>
  <si>
    <t>Research &amp; Technology</t>
  </si>
  <si>
    <t>BCWS - Plan ($)</t>
  </si>
  <si>
    <t>BCWP - Performance ($)</t>
  </si>
  <si>
    <t>ACWP - Actual ($)</t>
  </si>
  <si>
    <t>ETC - To Go ($)</t>
  </si>
  <si>
    <t>CV - Cost Variance ($)</t>
  </si>
  <si>
    <t>SV - Schedule Variance ($)</t>
  </si>
  <si>
    <t>Performance / Earned Value Report</t>
  </si>
  <si>
    <t>Directorate Support Group:</t>
  </si>
  <si>
    <t>Directorate Support SubGroup:</t>
  </si>
  <si>
    <t>October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</si>
</sst>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  <numFmt numFmtId="166" formatCode="mmmm\-yy"/>
  </numFmts>
  <fonts count="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7" fontId="4" fillId="0" borderId="5" xfId="0" applyNumberFormat="1" applyFont="1" applyBorder="1" applyAlignment="1">
      <alignment/>
    </xf>
    <xf numFmtId="17" fontId="4" fillId="0" borderId="6" xfId="0" applyNumberFormat="1" applyFont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6" fontId="0" fillId="0" borderId="0" xfId="0" applyNumberFormat="1" applyAlignment="1">
      <alignment/>
    </xf>
    <xf numFmtId="6" fontId="0" fillId="0" borderId="18" xfId="0" applyNumberFormat="1" applyBorder="1" applyAlignment="1">
      <alignment/>
    </xf>
    <xf numFmtId="6" fontId="0" fillId="0" borderId="0" xfId="0" applyNumberFormat="1" applyBorder="1" applyAlignment="1">
      <alignment/>
    </xf>
    <xf numFmtId="6" fontId="0" fillId="0" borderId="19" xfId="0" applyNumberFormat="1" applyBorder="1" applyAlignment="1">
      <alignment/>
    </xf>
    <xf numFmtId="6" fontId="0" fillId="2" borderId="2" xfId="0" applyNumberFormat="1" applyFill="1" applyBorder="1" applyAlignment="1">
      <alignment/>
    </xf>
    <xf numFmtId="6" fontId="0" fillId="2" borderId="1" xfId="0" applyNumberFormat="1" applyFill="1" applyBorder="1" applyAlignment="1">
      <alignment/>
    </xf>
    <xf numFmtId="6" fontId="0" fillId="2" borderId="8" xfId="0" applyNumberFormat="1" applyFill="1" applyBorder="1" applyAlignment="1">
      <alignment/>
    </xf>
    <xf numFmtId="38" fontId="0" fillId="0" borderId="18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19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5" xfId="0" applyFont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Alignment="1" quotePrefix="1">
      <alignment horizontal="left"/>
    </xf>
    <xf numFmtId="166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Performance/Earned Value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985"/>
          <c:w val="0.93275"/>
          <c:h val="0.89525"/>
        </c:manualLayout>
      </c:layout>
      <c:lineChart>
        <c:grouping val="standard"/>
        <c:varyColors val="0"/>
        <c:ser>
          <c:idx val="2"/>
          <c:order val="0"/>
          <c:tx>
            <c:strRef>
              <c:f>Sheet1!$B$56</c:f>
              <c:strCache>
                <c:ptCount val="1"/>
                <c:pt idx="0">
                  <c:v>BCWS - Plan ($)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Pt>
            <c:idx val="22"/>
            <c:spPr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Sheet1!$E$51:$Q$52</c:f>
              <c:multiLvlStrCache>
                <c:ptCount val="13"/>
                <c:lvl>
                  <c:pt idx="0">
                    <c:v>Prior Year</c:v>
                  </c:pt>
                  <c:pt idx="1">
                    <c:v>Oct-02</c:v>
                  </c:pt>
                  <c:pt idx="2">
                    <c:v>Nov-02</c:v>
                  </c:pt>
                  <c:pt idx="3">
                    <c:v>Dec-02</c:v>
                  </c:pt>
                  <c:pt idx="4">
                    <c:v>Jan-03</c:v>
                  </c:pt>
                  <c:pt idx="5">
                    <c:v>Feb-03</c:v>
                  </c:pt>
                  <c:pt idx="6">
                    <c:v>Mar-03</c:v>
                  </c:pt>
                  <c:pt idx="7">
                    <c:v>Apr-03</c:v>
                  </c:pt>
                  <c:pt idx="8">
                    <c:v>May-03</c:v>
                  </c:pt>
                  <c:pt idx="9">
                    <c:v>Jun-03</c:v>
                  </c:pt>
                  <c:pt idx="10">
                    <c:v>Jul-03</c:v>
                  </c:pt>
                  <c:pt idx="11">
                    <c:v>Aug-03</c:v>
                  </c:pt>
                  <c:pt idx="12">
                    <c:v>Sep-03</c:v>
                  </c:pt>
                </c:lvl>
              </c:multiLvlStrCache>
            </c:multiLvlStrRef>
          </c:cat>
          <c:val>
            <c:numRef>
              <c:f>Sheet1!$E$56:$Q$56</c:f>
              <c:numCache>
                <c:ptCount val="13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  <c:pt idx="4">
                  <c:v>900</c:v>
                </c:pt>
                <c:pt idx="5">
                  <c:v>1100</c:v>
                </c:pt>
                <c:pt idx="6">
                  <c:v>1300</c:v>
                </c:pt>
                <c:pt idx="7">
                  <c:v>1500</c:v>
                </c:pt>
                <c:pt idx="8">
                  <c:v>1700</c:v>
                </c:pt>
                <c:pt idx="9">
                  <c:v>1900</c:v>
                </c:pt>
                <c:pt idx="10">
                  <c:v>2100</c:v>
                </c:pt>
                <c:pt idx="11">
                  <c:v>2300</c:v>
                </c:pt>
                <c:pt idx="12">
                  <c:v>2500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Sheet1!$B$57</c:f>
              <c:strCache>
                <c:ptCount val="1"/>
                <c:pt idx="0">
                  <c:v>BCWP - Performance ($)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dPt>
            <c:idx val="22"/>
            <c:spPr>
              <a:ln w="12700">
                <a:solidFill>
                  <a:srgbClr val="00FF00"/>
                </a:solidFill>
              </a:ln>
            </c:spPr>
            <c:marker>
              <c:size val="5"/>
              <c:spPr>
                <a:solidFill>
                  <a:srgbClr val="CCFFCC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Sheet1!$E$51:$Q$52</c:f>
              <c:multiLvlStrCache>
                <c:ptCount val="13"/>
                <c:lvl>
                  <c:pt idx="0">
                    <c:v>Prior Year</c:v>
                  </c:pt>
                  <c:pt idx="1">
                    <c:v>Oct-02</c:v>
                  </c:pt>
                  <c:pt idx="2">
                    <c:v>Nov-02</c:v>
                  </c:pt>
                  <c:pt idx="3">
                    <c:v>Dec-02</c:v>
                  </c:pt>
                  <c:pt idx="4">
                    <c:v>Jan-03</c:v>
                  </c:pt>
                  <c:pt idx="5">
                    <c:v>Feb-03</c:v>
                  </c:pt>
                  <c:pt idx="6">
                    <c:v>Mar-03</c:v>
                  </c:pt>
                  <c:pt idx="7">
                    <c:v>Apr-03</c:v>
                  </c:pt>
                  <c:pt idx="8">
                    <c:v>May-03</c:v>
                  </c:pt>
                  <c:pt idx="9">
                    <c:v>Jun-03</c:v>
                  </c:pt>
                  <c:pt idx="10">
                    <c:v>Jul-03</c:v>
                  </c:pt>
                  <c:pt idx="11">
                    <c:v>Aug-03</c:v>
                  </c:pt>
                  <c:pt idx="12">
                    <c:v>Sep-03</c:v>
                  </c:pt>
                </c:lvl>
              </c:multiLvlStrCache>
            </c:multiLvlStrRef>
          </c:cat>
          <c:val>
            <c:numRef>
              <c:f>Sheet1!$E$57:$Q$57</c:f>
              <c:numCache>
                <c:ptCount val="13"/>
                <c:pt idx="0">
                  <c:v>100</c:v>
                </c:pt>
                <c:pt idx="1">
                  <c:v>250</c:v>
                </c:pt>
                <c:pt idx="2">
                  <c:v>400</c:v>
                </c:pt>
                <c:pt idx="3">
                  <c:v>550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Sheet1!$B$58</c:f>
              <c:strCache>
                <c:ptCount val="1"/>
                <c:pt idx="0">
                  <c:v>ACWP - Actual ($)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multiLvlStrRef>
              <c:f>Sheet1!$E$51:$Q$52</c:f>
              <c:multiLvlStrCache>
                <c:ptCount val="13"/>
                <c:lvl>
                  <c:pt idx="0">
                    <c:v>Prior Year</c:v>
                  </c:pt>
                  <c:pt idx="1">
                    <c:v>Oct-02</c:v>
                  </c:pt>
                  <c:pt idx="2">
                    <c:v>Nov-02</c:v>
                  </c:pt>
                  <c:pt idx="3">
                    <c:v>Dec-02</c:v>
                  </c:pt>
                  <c:pt idx="4">
                    <c:v>Jan-03</c:v>
                  </c:pt>
                  <c:pt idx="5">
                    <c:v>Feb-03</c:v>
                  </c:pt>
                  <c:pt idx="6">
                    <c:v>Mar-03</c:v>
                  </c:pt>
                  <c:pt idx="7">
                    <c:v>Apr-03</c:v>
                  </c:pt>
                  <c:pt idx="8">
                    <c:v>May-03</c:v>
                  </c:pt>
                  <c:pt idx="9">
                    <c:v>Jun-03</c:v>
                  </c:pt>
                  <c:pt idx="10">
                    <c:v>Jul-03</c:v>
                  </c:pt>
                  <c:pt idx="11">
                    <c:v>Aug-03</c:v>
                  </c:pt>
                  <c:pt idx="12">
                    <c:v>Sep-03</c:v>
                  </c:pt>
                </c:lvl>
              </c:multiLvlStrCache>
            </c:multiLvlStrRef>
          </c:cat>
          <c:val>
            <c:numRef>
              <c:f>Sheet1!$E$58:$Q$58</c:f>
              <c:numCache>
                <c:ptCount val="13"/>
                <c:pt idx="0">
                  <c:v>100</c:v>
                </c:pt>
                <c:pt idx="1">
                  <c:v>350</c:v>
                </c:pt>
                <c:pt idx="2">
                  <c:v>600</c:v>
                </c:pt>
                <c:pt idx="3">
                  <c:v>850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Sheet1!$B$59</c:f>
              <c:strCache>
                <c:ptCount val="1"/>
                <c:pt idx="0">
                  <c:v>ETC - To Go ($)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Sheet1!$E$51:$Q$52</c:f>
              <c:multiLvlStrCache>
                <c:ptCount val="13"/>
                <c:lvl>
                  <c:pt idx="0">
                    <c:v>Prior Year</c:v>
                  </c:pt>
                  <c:pt idx="1">
                    <c:v>Oct-02</c:v>
                  </c:pt>
                  <c:pt idx="2">
                    <c:v>Nov-02</c:v>
                  </c:pt>
                  <c:pt idx="3">
                    <c:v>Dec-02</c:v>
                  </c:pt>
                  <c:pt idx="4">
                    <c:v>Jan-03</c:v>
                  </c:pt>
                  <c:pt idx="5">
                    <c:v>Feb-03</c:v>
                  </c:pt>
                  <c:pt idx="6">
                    <c:v>Mar-03</c:v>
                  </c:pt>
                  <c:pt idx="7">
                    <c:v>Apr-03</c:v>
                  </c:pt>
                  <c:pt idx="8">
                    <c:v>May-03</c:v>
                  </c:pt>
                  <c:pt idx="9">
                    <c:v>Jun-03</c:v>
                  </c:pt>
                  <c:pt idx="10">
                    <c:v>Jul-03</c:v>
                  </c:pt>
                  <c:pt idx="11">
                    <c:v>Aug-03</c:v>
                  </c:pt>
                  <c:pt idx="12">
                    <c:v>Sep-03</c:v>
                  </c:pt>
                </c:lvl>
              </c:multiLvlStrCache>
            </c:multiLvlStrRef>
          </c:cat>
          <c:val>
            <c:numRef>
              <c:f>Sheet1!$E$59:$Q$59</c:f>
              <c:numCache>
                <c:ptCount val="13"/>
                <c:pt idx="0">
                  <c:v>100</c:v>
                </c:pt>
                <c:pt idx="1">
                  <c:v>350</c:v>
                </c:pt>
                <c:pt idx="2">
                  <c:v>600</c:v>
                </c:pt>
                <c:pt idx="3">
                  <c:v>850</c:v>
                </c:pt>
                <c:pt idx="4">
                  <c:v>1050</c:v>
                </c:pt>
                <c:pt idx="5">
                  <c:v>1250</c:v>
                </c:pt>
                <c:pt idx="6">
                  <c:v>1450</c:v>
                </c:pt>
                <c:pt idx="7">
                  <c:v>1650</c:v>
                </c:pt>
                <c:pt idx="8">
                  <c:v>1850</c:v>
                </c:pt>
                <c:pt idx="9">
                  <c:v>2100</c:v>
                </c:pt>
                <c:pt idx="10">
                  <c:v>2300</c:v>
                </c:pt>
                <c:pt idx="11">
                  <c:v>2500</c:v>
                </c:pt>
                <c:pt idx="12">
                  <c:v>2700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Sheet1!$C$65</c:f>
              <c:strCache>
                <c:ptCount val="1"/>
                <c:pt idx="0">
                  <c:v>Original Baseline $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15"/>
            <c:spPr>
              <a:ln w="12700">
                <a:solidFill>
                  <a:srgbClr val="0000FF"/>
                </a:solidFill>
                <a:prstDash val="dash"/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'[1]Curve Data'!$B$6:$AR$6</c:f>
              <c:numCache>
                <c:ptCount val="1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</c:numCache>
            </c:numRef>
          </c:cat>
          <c:val>
            <c:numRef>
              <c:f>Sheet1!$E$65:$Q$65</c:f>
            </c:numRef>
          </c:val>
          <c:smooth val="0"/>
        </c:ser>
        <c:axId val="25905605"/>
        <c:axId val="31823854"/>
      </c:lineChart>
      <c:catAx>
        <c:axId val="25905605"/>
        <c:scaling>
          <c:orientation val="minMax"/>
        </c:scaling>
        <c:axPos val="b"/>
        <c:delete val="0"/>
        <c:numFmt formatCode="mmm-yy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823854"/>
        <c:crosses val="autoZero"/>
        <c:auto val="0"/>
        <c:lblOffset val="100"/>
        <c:noMultiLvlLbl val="0"/>
      </c:catAx>
      <c:valAx>
        <c:axId val="3182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 in 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90560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5"/>
          <c:y val="0.1775"/>
          <c:w val="0.1985"/>
          <c:h val="0.24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38100</xdr:rowOff>
    </xdr:from>
    <xdr:to>
      <xdr:col>17</xdr:col>
      <xdr:colOff>200025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104900" y="1114425"/>
        <a:ext cx="110490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ME%20Procedures\FMEP-G\G-0170%20Performance%20Measurement%20&amp;%20Reporting\MOPS%20Feb-02%20CPR%20Re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R Table"/>
      <sheetName val="Var Analysis"/>
      <sheetName val="Monthly Curve"/>
      <sheetName val="CLIN 1 Curve"/>
      <sheetName val="CLIN 3 Curve"/>
      <sheetName val="Backup"/>
      <sheetName val="PI Log"/>
      <sheetName val="SPI - CPI"/>
      <sheetName val="Curve Data"/>
      <sheetName val="CLIN Data"/>
      <sheetName val="BCWP"/>
      <sheetName val="BCWS"/>
      <sheetName val="Adjustments"/>
      <sheetName val="Actuals"/>
      <sheetName val="Cover"/>
      <sheetName val="data"/>
      <sheetName val="Graph data"/>
      <sheetName val="Dec WBS"/>
      <sheetName val="Nov WBS"/>
      <sheetName val="Variance (Old)"/>
    </sheetNames>
    <sheetDataSet>
      <sheetData sheetId="8">
        <row r="6">
          <cell r="B6">
            <v>36312</v>
          </cell>
          <cell r="C6">
            <v>36342</v>
          </cell>
          <cell r="D6">
            <v>36373</v>
          </cell>
          <cell r="E6">
            <v>36404</v>
          </cell>
          <cell r="F6">
            <v>36434</v>
          </cell>
          <cell r="G6">
            <v>36465</v>
          </cell>
          <cell r="H6">
            <v>36495</v>
          </cell>
          <cell r="I6">
            <v>36526</v>
          </cell>
          <cell r="J6">
            <v>36557</v>
          </cell>
          <cell r="K6">
            <v>36586</v>
          </cell>
          <cell r="L6">
            <v>36617</v>
          </cell>
          <cell r="M6">
            <v>36647</v>
          </cell>
          <cell r="N6">
            <v>36678</v>
          </cell>
          <cell r="O6">
            <v>36708</v>
          </cell>
          <cell r="P6">
            <v>36739</v>
          </cell>
          <cell r="Q6">
            <v>36770</v>
          </cell>
          <cell r="R6">
            <v>36800</v>
          </cell>
          <cell r="S6">
            <v>36831</v>
          </cell>
          <cell r="T6">
            <v>36861</v>
          </cell>
          <cell r="U6">
            <v>36892</v>
          </cell>
          <cell r="V6">
            <v>36923</v>
          </cell>
          <cell r="W6">
            <v>36951</v>
          </cell>
          <cell r="X6">
            <v>36982</v>
          </cell>
          <cell r="Y6">
            <v>37012</v>
          </cell>
          <cell r="Z6">
            <v>37043</v>
          </cell>
          <cell r="AA6">
            <v>37073</v>
          </cell>
          <cell r="AB6">
            <v>37104</v>
          </cell>
          <cell r="AC6">
            <v>37135</v>
          </cell>
          <cell r="AD6">
            <v>37165</v>
          </cell>
          <cell r="AE6">
            <v>37196</v>
          </cell>
          <cell r="AF6">
            <v>37226</v>
          </cell>
          <cell r="AG6">
            <v>37257</v>
          </cell>
          <cell r="AH6">
            <v>37288</v>
          </cell>
          <cell r="AI6">
            <v>37316</v>
          </cell>
          <cell r="AJ6">
            <v>37347</v>
          </cell>
          <cell r="AK6">
            <v>37377</v>
          </cell>
          <cell r="AL6">
            <v>37408</v>
          </cell>
          <cell r="AM6">
            <v>37438</v>
          </cell>
          <cell r="AN6">
            <v>37469</v>
          </cell>
          <cell r="AO6">
            <v>37500</v>
          </cell>
          <cell r="AP6">
            <v>37530</v>
          </cell>
          <cell r="AQ6">
            <v>37561</v>
          </cell>
          <cell r="AR6">
            <v>37591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tabSelected="1" zoomScale="75" zoomScaleNormal="75" workbookViewId="0" topLeftCell="A1">
      <selection activeCell="K3" sqref="K3"/>
    </sheetView>
  </sheetViews>
  <sheetFormatPr defaultColWidth="9.140625" defaultRowHeight="12.75"/>
  <cols>
    <col min="1" max="1" width="16.00390625" style="0" customWidth="1"/>
    <col min="2" max="2" width="9.28125" style="0" customWidth="1"/>
    <col min="3" max="3" width="4.28125" style="0" customWidth="1"/>
    <col min="4" max="4" width="10.421875" style="0" customWidth="1"/>
    <col min="5" max="17" width="10.7109375" style="0" customWidth="1"/>
    <col min="18" max="18" width="4.421875" style="0" customWidth="1"/>
    <col min="21" max="21" width="3.7109375" style="0" customWidth="1"/>
  </cols>
  <sheetData>
    <row r="1" spans="2:15" ht="18">
      <c r="B1" s="39" t="s">
        <v>23</v>
      </c>
      <c r="C1" s="39"/>
      <c r="E1" s="34"/>
      <c r="F1" s="34"/>
      <c r="G1" s="34"/>
      <c r="H1" s="34"/>
      <c r="N1" s="42" t="s">
        <v>26</v>
      </c>
      <c r="O1" s="43"/>
    </row>
    <row r="2" spans="5:10" ht="18">
      <c r="E2" s="35"/>
      <c r="F2" s="35"/>
      <c r="G2" s="35"/>
      <c r="H2" s="35"/>
      <c r="I2" s="35"/>
      <c r="J2" s="35"/>
    </row>
    <row r="3" spans="2:10" ht="18">
      <c r="B3" s="41" t="s">
        <v>24</v>
      </c>
      <c r="C3" s="40"/>
      <c r="E3" s="35"/>
      <c r="F3" s="35" t="s">
        <v>16</v>
      </c>
      <c r="G3" s="35"/>
      <c r="H3" s="35"/>
      <c r="I3" s="35"/>
      <c r="J3" s="35"/>
    </row>
    <row r="4" spans="2:10" ht="18">
      <c r="B4" s="41" t="s">
        <v>25</v>
      </c>
      <c r="C4" s="40"/>
      <c r="E4" s="35"/>
      <c r="F4" s="35" t="s">
        <v>4</v>
      </c>
      <c r="G4" s="35"/>
      <c r="H4" s="35"/>
      <c r="I4" s="35"/>
      <c r="J4" s="35"/>
    </row>
    <row r="6" spans="22:24" ht="12.75">
      <c r="V6" s="38" t="s">
        <v>5</v>
      </c>
      <c r="W6" s="22">
        <v>2500</v>
      </c>
      <c r="X6" t="s">
        <v>10</v>
      </c>
    </row>
    <row r="7" spans="22:24" ht="12.75">
      <c r="V7" s="38" t="s">
        <v>6</v>
      </c>
      <c r="W7" s="22">
        <v>900</v>
      </c>
      <c r="X7" t="s">
        <v>10</v>
      </c>
    </row>
    <row r="8" spans="22:24" ht="12.75">
      <c r="V8" s="38" t="s">
        <v>7</v>
      </c>
      <c r="W8" s="22">
        <f>+W9-W7</f>
        <v>1800</v>
      </c>
      <c r="X8" t="s">
        <v>10</v>
      </c>
    </row>
    <row r="9" spans="22:24" ht="12.75">
      <c r="V9" s="38" t="s">
        <v>8</v>
      </c>
      <c r="W9" s="22">
        <v>2700</v>
      </c>
      <c r="X9" t="s">
        <v>10</v>
      </c>
    </row>
    <row r="10" spans="22:24" ht="12.75">
      <c r="V10" s="38" t="s">
        <v>11</v>
      </c>
      <c r="W10" s="22">
        <f>+W6-W9</f>
        <v>-200</v>
      </c>
      <c r="X10" t="s">
        <v>10</v>
      </c>
    </row>
    <row r="11" spans="22:24" ht="12.75">
      <c r="V11" s="38" t="s">
        <v>9</v>
      </c>
      <c r="W11" s="22">
        <v>2500</v>
      </c>
      <c r="X11" t="s">
        <v>10</v>
      </c>
    </row>
    <row r="12" ht="12.75">
      <c r="V12" s="38"/>
    </row>
    <row r="13" spans="22:23" ht="12.75">
      <c r="V13" s="38" t="s">
        <v>14</v>
      </c>
      <c r="W13" s="33">
        <f>+H58/H57</f>
        <v>1.5454545454545454</v>
      </c>
    </row>
    <row r="14" spans="22:23" ht="12.75">
      <c r="V14" s="38" t="s">
        <v>15</v>
      </c>
      <c r="W14" s="33">
        <f>H56/H57</f>
        <v>1.2727272727272727</v>
      </c>
    </row>
    <row r="17" ht="12.75">
      <c r="A17" s="32"/>
    </row>
    <row r="36" ht="13.5" thickBot="1"/>
    <row r="37" spans="2:17" ht="12.75">
      <c r="B37" s="4" t="s">
        <v>1</v>
      </c>
      <c r="C37" s="36"/>
      <c r="D37" s="36"/>
      <c r="E37" s="5" t="s">
        <v>0</v>
      </c>
      <c r="F37" s="6">
        <v>37530</v>
      </c>
      <c r="G37" s="6">
        <v>37561</v>
      </c>
      <c r="H37" s="6">
        <v>37591</v>
      </c>
      <c r="I37" s="6">
        <v>37622</v>
      </c>
      <c r="J37" s="6">
        <v>37653</v>
      </c>
      <c r="K37" s="6">
        <v>37681</v>
      </c>
      <c r="L37" s="6">
        <v>37712</v>
      </c>
      <c r="M37" s="6">
        <v>37742</v>
      </c>
      <c r="N37" s="6">
        <v>37773</v>
      </c>
      <c r="O37" s="6">
        <v>37803</v>
      </c>
      <c r="P37" s="6">
        <v>37834</v>
      </c>
      <c r="Q37" s="7">
        <v>37865</v>
      </c>
    </row>
    <row r="38" spans="2:17" ht="3.75" customHeight="1">
      <c r="B38" s="8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9"/>
    </row>
    <row r="39" spans="2:17" ht="12.75" hidden="1">
      <c r="B39" s="10" t="s">
        <v>12</v>
      </c>
      <c r="C39" s="3"/>
      <c r="D39" s="3"/>
      <c r="E39" s="29">
        <f>+E53</f>
        <v>1200</v>
      </c>
      <c r="F39" s="30">
        <f>+F53-E53</f>
        <v>100</v>
      </c>
      <c r="G39" s="30">
        <f aca="true" t="shared" si="0" ref="G39:Q39">+G53-F53</f>
        <v>100</v>
      </c>
      <c r="H39" s="30">
        <f t="shared" si="0"/>
        <v>100</v>
      </c>
      <c r="I39" s="30">
        <f t="shared" si="0"/>
        <v>100</v>
      </c>
      <c r="J39" s="30">
        <f t="shared" si="0"/>
        <v>100</v>
      </c>
      <c r="K39" s="30">
        <f t="shared" si="0"/>
        <v>100</v>
      </c>
      <c r="L39" s="30">
        <f t="shared" si="0"/>
        <v>100</v>
      </c>
      <c r="M39" s="30">
        <f t="shared" si="0"/>
        <v>100</v>
      </c>
      <c r="N39" s="30">
        <f t="shared" si="0"/>
        <v>100</v>
      </c>
      <c r="O39" s="30">
        <f t="shared" si="0"/>
        <v>100</v>
      </c>
      <c r="P39" s="30">
        <f t="shared" si="0"/>
        <v>100</v>
      </c>
      <c r="Q39" s="31">
        <f t="shared" si="0"/>
        <v>100</v>
      </c>
    </row>
    <row r="40" spans="2:17" ht="12.75" hidden="1">
      <c r="B40" s="10" t="s">
        <v>13</v>
      </c>
      <c r="C40" s="3"/>
      <c r="D40" s="3"/>
      <c r="E40" s="29">
        <f>+E54</f>
        <v>1200</v>
      </c>
      <c r="F40" s="30">
        <f>+F54-E54</f>
        <v>75</v>
      </c>
      <c r="G40" s="30">
        <f>+G54-F54</f>
        <v>75</v>
      </c>
      <c r="H40" s="30">
        <f>+H54-G54</f>
        <v>75</v>
      </c>
      <c r="I40" s="30"/>
      <c r="J40" s="30"/>
      <c r="K40" s="30"/>
      <c r="L40" s="30"/>
      <c r="M40" s="30"/>
      <c r="N40" s="30"/>
      <c r="O40" s="30"/>
      <c r="P40" s="30"/>
      <c r="Q40" s="31"/>
    </row>
    <row r="41" spans="2:17" ht="3.75" customHeight="1" hidden="1">
      <c r="B41" s="8"/>
      <c r="C41" s="1"/>
      <c r="D41" s="1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</row>
    <row r="42" spans="2:17" ht="12.75">
      <c r="B42" s="10" t="s">
        <v>17</v>
      </c>
      <c r="C42" s="3"/>
      <c r="D42" s="3"/>
      <c r="E42" s="23">
        <f>+E56</f>
        <v>100</v>
      </c>
      <c r="F42" s="24">
        <f aca="true" t="shared" si="1" ref="F42:H45">+F56-E56</f>
        <v>200</v>
      </c>
      <c r="G42" s="24">
        <f t="shared" si="1"/>
        <v>200</v>
      </c>
      <c r="H42" s="24">
        <f t="shared" si="1"/>
        <v>200</v>
      </c>
      <c r="I42" s="24">
        <f aca="true" t="shared" si="2" ref="I42:Q42">+I56-H56</f>
        <v>200</v>
      </c>
      <c r="J42" s="24">
        <f t="shared" si="2"/>
        <v>200</v>
      </c>
      <c r="K42" s="24">
        <f t="shared" si="2"/>
        <v>200</v>
      </c>
      <c r="L42" s="24">
        <f t="shared" si="2"/>
        <v>200</v>
      </c>
      <c r="M42" s="24">
        <f t="shared" si="2"/>
        <v>200</v>
      </c>
      <c r="N42" s="24">
        <f t="shared" si="2"/>
        <v>200</v>
      </c>
      <c r="O42" s="24">
        <f t="shared" si="2"/>
        <v>200</v>
      </c>
      <c r="P42" s="24">
        <f t="shared" si="2"/>
        <v>200</v>
      </c>
      <c r="Q42" s="25">
        <f t="shared" si="2"/>
        <v>200</v>
      </c>
    </row>
    <row r="43" spans="2:17" ht="12.75">
      <c r="B43" s="10" t="s">
        <v>18</v>
      </c>
      <c r="C43" s="3"/>
      <c r="D43" s="3"/>
      <c r="E43" s="23">
        <f>+E57</f>
        <v>100</v>
      </c>
      <c r="F43" s="24">
        <f t="shared" si="1"/>
        <v>150</v>
      </c>
      <c r="G43" s="24">
        <f t="shared" si="1"/>
        <v>150</v>
      </c>
      <c r="H43" s="24">
        <f t="shared" si="1"/>
        <v>150</v>
      </c>
      <c r="I43" s="24"/>
      <c r="J43" s="24"/>
      <c r="K43" s="24"/>
      <c r="L43" s="24"/>
      <c r="M43" s="24"/>
      <c r="N43" s="24"/>
      <c r="O43" s="24"/>
      <c r="P43" s="24"/>
      <c r="Q43" s="25"/>
    </row>
    <row r="44" spans="2:17" ht="12.75">
      <c r="B44" s="10" t="s">
        <v>19</v>
      </c>
      <c r="C44" s="3"/>
      <c r="D44" s="3"/>
      <c r="E44" s="23">
        <f>+E58</f>
        <v>100</v>
      </c>
      <c r="F44" s="24">
        <f t="shared" si="1"/>
        <v>250</v>
      </c>
      <c r="G44" s="24">
        <f t="shared" si="1"/>
        <v>250</v>
      </c>
      <c r="H44" s="24">
        <f t="shared" si="1"/>
        <v>250</v>
      </c>
      <c r="I44" s="24"/>
      <c r="J44" s="24"/>
      <c r="K44" s="24"/>
      <c r="L44" s="24"/>
      <c r="M44" s="24"/>
      <c r="N44" s="24"/>
      <c r="O44" s="24"/>
      <c r="P44" s="24"/>
      <c r="Q44" s="25"/>
    </row>
    <row r="45" spans="2:17" ht="12.75">
      <c r="B45" s="10" t="s">
        <v>20</v>
      </c>
      <c r="C45" s="3"/>
      <c r="D45" s="3"/>
      <c r="E45" s="23">
        <f>+E59</f>
        <v>100</v>
      </c>
      <c r="F45" s="24">
        <f t="shared" si="1"/>
        <v>250</v>
      </c>
      <c r="G45" s="24">
        <f t="shared" si="1"/>
        <v>250</v>
      </c>
      <c r="H45" s="24">
        <f t="shared" si="1"/>
        <v>250</v>
      </c>
      <c r="I45" s="24">
        <f aca="true" t="shared" si="3" ref="I45:Q45">+I59-H59</f>
        <v>200</v>
      </c>
      <c r="J45" s="24">
        <f t="shared" si="3"/>
        <v>200</v>
      </c>
      <c r="K45" s="24">
        <f t="shared" si="3"/>
        <v>200</v>
      </c>
      <c r="L45" s="24">
        <f t="shared" si="3"/>
        <v>200</v>
      </c>
      <c r="M45" s="24">
        <f t="shared" si="3"/>
        <v>200</v>
      </c>
      <c r="N45" s="24">
        <f t="shared" si="3"/>
        <v>250</v>
      </c>
      <c r="O45" s="24">
        <f t="shared" si="3"/>
        <v>200</v>
      </c>
      <c r="P45" s="24">
        <f t="shared" si="3"/>
        <v>200</v>
      </c>
      <c r="Q45" s="25">
        <f t="shared" si="3"/>
        <v>200</v>
      </c>
    </row>
    <row r="46" spans="2:17" ht="3.75" customHeight="1">
      <c r="B46" s="8"/>
      <c r="C46" s="1"/>
      <c r="D46" s="1"/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8"/>
    </row>
    <row r="47" spans="2:17" ht="12.75">
      <c r="B47" s="10" t="s">
        <v>21</v>
      </c>
      <c r="C47" s="3"/>
      <c r="D47" s="3"/>
      <c r="E47" s="23">
        <f>E43-E44</f>
        <v>0</v>
      </c>
      <c r="F47" s="24">
        <f>F43-F44</f>
        <v>-100</v>
      </c>
      <c r="G47" s="24">
        <f>G43-G44</f>
        <v>-100</v>
      </c>
      <c r="H47" s="24">
        <f>H43-H44</f>
        <v>-100</v>
      </c>
      <c r="I47" s="24"/>
      <c r="J47" s="24"/>
      <c r="K47" s="24"/>
      <c r="L47" s="24"/>
      <c r="M47" s="24"/>
      <c r="N47" s="24"/>
      <c r="O47" s="24"/>
      <c r="P47" s="24"/>
      <c r="Q47" s="25"/>
    </row>
    <row r="48" spans="2:17" ht="12.75">
      <c r="B48" s="10" t="s">
        <v>22</v>
      </c>
      <c r="C48" s="3"/>
      <c r="D48" s="3"/>
      <c r="E48" s="23">
        <f>E43-E42</f>
        <v>0</v>
      </c>
      <c r="F48" s="24">
        <f>F43-F42</f>
        <v>-50</v>
      </c>
      <c r="G48" s="24">
        <f>G43-G42</f>
        <v>-50</v>
      </c>
      <c r="H48" s="24">
        <f>H43-H42</f>
        <v>-50</v>
      </c>
      <c r="I48" s="24"/>
      <c r="J48" s="24"/>
      <c r="K48" s="24"/>
      <c r="L48" s="24"/>
      <c r="M48" s="24"/>
      <c r="N48" s="24"/>
      <c r="O48" s="24"/>
      <c r="P48" s="24"/>
      <c r="Q48" s="25"/>
    </row>
    <row r="49" spans="2:17" ht="3.75" customHeight="1" thickBot="1">
      <c r="B49" s="11"/>
      <c r="C49" s="13"/>
      <c r="D49" s="13"/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</row>
    <row r="50" ht="13.5" thickBot="1"/>
    <row r="51" spans="2:17" ht="12.75">
      <c r="B51" s="4" t="s">
        <v>2</v>
      </c>
      <c r="C51" s="36"/>
      <c r="D51" s="36"/>
      <c r="E51" s="5" t="s">
        <v>0</v>
      </c>
      <c r="F51" s="6">
        <v>37530</v>
      </c>
      <c r="G51" s="6">
        <v>37561</v>
      </c>
      <c r="H51" s="6">
        <v>37591</v>
      </c>
      <c r="I51" s="6">
        <v>37622</v>
      </c>
      <c r="J51" s="6">
        <v>37653</v>
      </c>
      <c r="K51" s="6">
        <v>37681</v>
      </c>
      <c r="L51" s="6">
        <v>37712</v>
      </c>
      <c r="M51" s="6">
        <v>37742</v>
      </c>
      <c r="N51" s="6">
        <v>37773</v>
      </c>
      <c r="O51" s="6">
        <v>37803</v>
      </c>
      <c r="P51" s="6">
        <v>37834</v>
      </c>
      <c r="Q51" s="7">
        <v>37865</v>
      </c>
    </row>
    <row r="52" spans="2:17" ht="3.75" customHeight="1">
      <c r="B52" s="8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9"/>
    </row>
    <row r="53" spans="2:17" ht="12.75" hidden="1">
      <c r="B53" s="10" t="s">
        <v>12</v>
      </c>
      <c r="C53" s="3"/>
      <c r="D53" s="3"/>
      <c r="E53" s="29">
        <v>1200</v>
      </c>
      <c r="F53" s="30">
        <f>+E53+100</f>
        <v>1300</v>
      </c>
      <c r="G53" s="30">
        <f aca="true" t="shared" si="4" ref="G53:Q53">+F53+100</f>
        <v>1400</v>
      </c>
      <c r="H53" s="30">
        <f t="shared" si="4"/>
        <v>1500</v>
      </c>
      <c r="I53" s="30">
        <f t="shared" si="4"/>
        <v>1600</v>
      </c>
      <c r="J53" s="30">
        <f t="shared" si="4"/>
        <v>1700</v>
      </c>
      <c r="K53" s="30">
        <f t="shared" si="4"/>
        <v>1800</v>
      </c>
      <c r="L53" s="30">
        <f t="shared" si="4"/>
        <v>1900</v>
      </c>
      <c r="M53" s="30">
        <f t="shared" si="4"/>
        <v>2000</v>
      </c>
      <c r="N53" s="30">
        <f t="shared" si="4"/>
        <v>2100</v>
      </c>
      <c r="O53" s="30">
        <f t="shared" si="4"/>
        <v>2200</v>
      </c>
      <c r="P53" s="30">
        <f t="shared" si="4"/>
        <v>2300</v>
      </c>
      <c r="Q53" s="31">
        <f t="shared" si="4"/>
        <v>2400</v>
      </c>
    </row>
    <row r="54" spans="2:17" ht="12.75" hidden="1">
      <c r="B54" s="10" t="s">
        <v>13</v>
      </c>
      <c r="C54" s="3"/>
      <c r="D54" s="3"/>
      <c r="E54" s="29">
        <v>1200</v>
      </c>
      <c r="F54" s="30">
        <f>+E54+75</f>
        <v>1275</v>
      </c>
      <c r="G54" s="30">
        <f>+F54+75</f>
        <v>1350</v>
      </c>
      <c r="H54" s="30">
        <f>+G54+75</f>
        <v>1425</v>
      </c>
      <c r="I54" s="30"/>
      <c r="J54" s="30"/>
      <c r="K54" s="30"/>
      <c r="L54" s="30"/>
      <c r="M54" s="30"/>
      <c r="N54" s="30"/>
      <c r="O54" s="30"/>
      <c r="P54" s="30"/>
      <c r="Q54" s="31"/>
    </row>
    <row r="55" spans="2:17" ht="3.75" customHeight="1" hidden="1">
      <c r="B55" s="8"/>
      <c r="C55" s="1"/>
      <c r="D55" s="1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7"/>
    </row>
    <row r="56" spans="2:17" ht="12.75">
      <c r="B56" s="10" t="s">
        <v>17</v>
      </c>
      <c r="C56" s="3"/>
      <c r="D56" s="3"/>
      <c r="E56" s="23">
        <v>100</v>
      </c>
      <c r="F56" s="24">
        <f>+E56+200</f>
        <v>300</v>
      </c>
      <c r="G56" s="24">
        <f aca="true" t="shared" si="5" ref="G56:Q56">+F56+200</f>
        <v>500</v>
      </c>
      <c r="H56" s="24">
        <f t="shared" si="5"/>
        <v>700</v>
      </c>
      <c r="I56" s="24">
        <f t="shared" si="5"/>
        <v>900</v>
      </c>
      <c r="J56" s="24">
        <f t="shared" si="5"/>
        <v>1100</v>
      </c>
      <c r="K56" s="24">
        <f t="shared" si="5"/>
        <v>1300</v>
      </c>
      <c r="L56" s="24">
        <f t="shared" si="5"/>
        <v>1500</v>
      </c>
      <c r="M56" s="24">
        <f t="shared" si="5"/>
        <v>1700</v>
      </c>
      <c r="N56" s="24">
        <f t="shared" si="5"/>
        <v>1900</v>
      </c>
      <c r="O56" s="24">
        <f t="shared" si="5"/>
        <v>2100</v>
      </c>
      <c r="P56" s="24">
        <f t="shared" si="5"/>
        <v>2300</v>
      </c>
      <c r="Q56" s="25">
        <f t="shared" si="5"/>
        <v>2500</v>
      </c>
    </row>
    <row r="57" spans="2:17" ht="12.75">
      <c r="B57" s="10" t="s">
        <v>18</v>
      </c>
      <c r="C57" s="3"/>
      <c r="D57" s="3"/>
      <c r="E57" s="23">
        <v>100</v>
      </c>
      <c r="F57" s="24">
        <f>+E57+150</f>
        <v>250</v>
      </c>
      <c r="G57" s="24">
        <f>+F57+150</f>
        <v>400</v>
      </c>
      <c r="H57" s="24">
        <f>+G57+150</f>
        <v>550</v>
      </c>
      <c r="I57" s="24"/>
      <c r="J57" s="24"/>
      <c r="K57" s="24"/>
      <c r="L57" s="24"/>
      <c r="M57" s="24"/>
      <c r="N57" s="24"/>
      <c r="O57" s="24"/>
      <c r="P57" s="24"/>
      <c r="Q57" s="25"/>
    </row>
    <row r="58" spans="2:17" ht="12.75">
      <c r="B58" s="10" t="s">
        <v>19</v>
      </c>
      <c r="C58" s="3"/>
      <c r="D58" s="3"/>
      <c r="E58" s="23">
        <v>100</v>
      </c>
      <c r="F58" s="24">
        <f>+E58+250</f>
        <v>350</v>
      </c>
      <c r="G58" s="24">
        <f>+F58+250</f>
        <v>600</v>
      </c>
      <c r="H58" s="24">
        <f>+G58+250</f>
        <v>850</v>
      </c>
      <c r="I58" s="24"/>
      <c r="J58" s="24"/>
      <c r="K58" s="24"/>
      <c r="L58" s="24"/>
      <c r="M58" s="24"/>
      <c r="N58" s="24"/>
      <c r="O58" s="24"/>
      <c r="P58" s="24"/>
      <c r="Q58" s="25"/>
    </row>
    <row r="59" spans="2:17" ht="12.75">
      <c r="B59" s="10" t="s">
        <v>20</v>
      </c>
      <c r="C59" s="3"/>
      <c r="D59" s="3"/>
      <c r="E59" s="23">
        <v>100</v>
      </c>
      <c r="F59" s="24">
        <f>+F58</f>
        <v>350</v>
      </c>
      <c r="G59" s="24">
        <f>+G58</f>
        <v>600</v>
      </c>
      <c r="H59" s="24">
        <f>+H58</f>
        <v>850</v>
      </c>
      <c r="I59" s="24">
        <f>+H59+200</f>
        <v>1050</v>
      </c>
      <c r="J59" s="24">
        <f aca="true" t="shared" si="6" ref="J59:P59">+I59+200</f>
        <v>1250</v>
      </c>
      <c r="K59" s="24">
        <f t="shared" si="6"/>
        <v>1450</v>
      </c>
      <c r="L59" s="24">
        <f t="shared" si="6"/>
        <v>1650</v>
      </c>
      <c r="M59" s="24">
        <f t="shared" si="6"/>
        <v>1850</v>
      </c>
      <c r="N59" s="24">
        <f>+M59+250</f>
        <v>2100</v>
      </c>
      <c r="O59" s="24">
        <f t="shared" si="6"/>
        <v>2300</v>
      </c>
      <c r="P59" s="24">
        <f t="shared" si="6"/>
        <v>2500</v>
      </c>
      <c r="Q59" s="25">
        <f>+P59+200</f>
        <v>2700</v>
      </c>
    </row>
    <row r="60" spans="2:17" ht="3.75" customHeight="1">
      <c r="B60" s="8"/>
      <c r="C60" s="1"/>
      <c r="D60" s="1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8"/>
    </row>
    <row r="61" spans="2:17" ht="12.75">
      <c r="B61" s="10" t="s">
        <v>21</v>
      </c>
      <c r="C61" s="3"/>
      <c r="D61" s="3"/>
      <c r="E61" s="23">
        <f>E57-E58</f>
        <v>0</v>
      </c>
      <c r="F61" s="24">
        <f>F57-F58</f>
        <v>-100</v>
      </c>
      <c r="G61" s="24">
        <f>G57-G58</f>
        <v>-200</v>
      </c>
      <c r="H61" s="24">
        <f>H57-H58</f>
        <v>-300</v>
      </c>
      <c r="I61" s="24"/>
      <c r="J61" s="24"/>
      <c r="K61" s="24"/>
      <c r="L61" s="24"/>
      <c r="M61" s="24"/>
      <c r="N61" s="24"/>
      <c r="O61" s="24"/>
      <c r="P61" s="24"/>
      <c r="Q61" s="25"/>
    </row>
    <row r="62" spans="2:17" ht="12.75">
      <c r="B62" s="10" t="s">
        <v>22</v>
      </c>
      <c r="C62" s="3"/>
      <c r="D62" s="3"/>
      <c r="E62" s="23">
        <f>E57-E56</f>
        <v>0</v>
      </c>
      <c r="F62" s="24">
        <f>F57-F56</f>
        <v>-50</v>
      </c>
      <c r="G62" s="24">
        <f>G57-G56</f>
        <v>-100</v>
      </c>
      <c r="H62" s="24">
        <f>H57-H56</f>
        <v>-150</v>
      </c>
      <c r="I62" s="24"/>
      <c r="J62" s="24"/>
      <c r="K62" s="24"/>
      <c r="L62" s="24"/>
      <c r="M62" s="24"/>
      <c r="N62" s="24"/>
      <c r="O62" s="24"/>
      <c r="P62" s="24"/>
      <c r="Q62" s="25"/>
    </row>
    <row r="63" spans="2:17" ht="3.75" customHeight="1">
      <c r="B63" s="8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9"/>
    </row>
    <row r="65" spans="3:17" ht="13.5" hidden="1" thickBot="1">
      <c r="C65" s="18" t="s">
        <v>3</v>
      </c>
      <c r="D65" s="37"/>
      <c r="E65" s="19">
        <v>150</v>
      </c>
      <c r="F65" s="20">
        <f>+E65+200</f>
        <v>350</v>
      </c>
      <c r="G65" s="20">
        <f aca="true" t="shared" si="7" ref="G65:Q65">+F65+200</f>
        <v>550</v>
      </c>
      <c r="H65" s="20">
        <f t="shared" si="7"/>
        <v>750</v>
      </c>
      <c r="I65" s="20">
        <f t="shared" si="7"/>
        <v>950</v>
      </c>
      <c r="J65" s="20">
        <f t="shared" si="7"/>
        <v>1150</v>
      </c>
      <c r="K65" s="20">
        <f t="shared" si="7"/>
        <v>1350</v>
      </c>
      <c r="L65" s="20">
        <f t="shared" si="7"/>
        <v>1550</v>
      </c>
      <c r="M65" s="20">
        <f t="shared" si="7"/>
        <v>1750</v>
      </c>
      <c r="N65" s="20">
        <f t="shared" si="7"/>
        <v>1950</v>
      </c>
      <c r="O65" s="20">
        <f t="shared" si="7"/>
        <v>2150</v>
      </c>
      <c r="P65" s="20">
        <f t="shared" si="7"/>
        <v>2350</v>
      </c>
      <c r="Q65" s="21">
        <f t="shared" si="7"/>
        <v>2550</v>
      </c>
    </row>
  </sheetData>
  <mergeCells count="1">
    <mergeCell ref="N1:O1"/>
  </mergeCells>
  <printOptions horizontalCentered="1"/>
  <pageMargins left="0.75" right="0.75" top="1" bottom="0.96" header="0.5" footer="0.41"/>
  <pageSetup fitToHeight="1" fitToWidth="1" horizontalDpi="600" verticalDpi="600" orientation="landscape" scale="68" r:id="rId2"/>
  <headerFooter alignWithMargins="0">
    <oddHeader>&amp;L&amp;"Arial,Bold"&amp;24SAMPLE&amp;C&amp;"Arial,Bold"&amp;16Facilities Maintanence &amp; Engineering (FME)
Cost Performance Report&amp;R&amp;"Arial,Bold"&amp;24SAMPLE</oddHeader>
    <oddFooter>&amp;L&amp;"Arial,Bold"&amp;24SAMPLE&amp;CFMEP-G-0170 
Revision 1
Exhibit B
Page 1 of 1&amp;R&amp;"Arial,Bold"&amp;24SAMPLE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Rider</dc:creator>
  <cp:keywords/>
  <dc:description/>
  <cp:lastModifiedBy>Mary</cp:lastModifiedBy>
  <cp:lastPrinted>2002-11-04T16:48:02Z</cp:lastPrinted>
  <dcterms:created xsi:type="dcterms:W3CDTF">2002-09-13T10:18:17Z</dcterms:created>
  <dcterms:modified xsi:type="dcterms:W3CDTF">2007-03-27T14:08:13Z</dcterms:modified>
  <cp:category/>
  <cp:version/>
  <cp:contentType/>
  <cp:contentStatus/>
</cp:coreProperties>
</file>