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1955" windowHeight="4725" activeTab="0"/>
  </bookViews>
  <sheets>
    <sheet name="PART Qs &amp; Section Scoring" sheetId="1" r:id="rId1"/>
  </sheets>
  <definedNames>
    <definedName name="pmanagement">'PART Qs &amp; Section Scoring'!$G$38</definedName>
    <definedName name="ppurpose">'PART Qs &amp; Section Scoring'!$G$12</definedName>
    <definedName name="presults">'PART Qs &amp; Section Scoring'!$G$55</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t>
        </r>
        <r>
          <rPr>
            <b/>
            <sz val="9"/>
            <rFont val="Tahoma"/>
            <family val="2"/>
          </rPr>
          <t xml:space="preserve">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D40"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2"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46"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5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5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5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B. 1. Does the program have oversight practices that provide sufficient knowledge of grantee activities?</t>
        </r>
        <r>
          <rPr>
            <sz val="9"/>
            <rFont val="Tahoma"/>
            <family val="2"/>
          </rPr>
          <t xml:space="preserve">
</t>
        </r>
        <r>
          <rPr>
            <b/>
            <sz val="9"/>
            <rFont val="Tahoma"/>
            <family val="2"/>
          </rPr>
          <t>Purpose of the question:</t>
        </r>
        <r>
          <rPr>
            <sz val="9"/>
            <rFont val="Tahoma"/>
            <family val="2"/>
          </rPr>
          <t xml:space="preserve"> to determine whether or not the program has an understanding of how its funds are utilized by grantees.
</t>
        </r>
        <r>
          <rPr>
            <b/>
            <sz val="9"/>
            <rFont val="Tahoma"/>
            <family val="2"/>
          </rPr>
          <t xml:space="preserve">Elements of a Yes answer: </t>
        </r>
        <r>
          <rPr>
            <sz val="9"/>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t>
        </r>
        <r>
          <rPr>
            <b/>
            <sz val="9"/>
            <rFont val="Tahoma"/>
            <family val="2"/>
          </rPr>
          <t xml:space="preserve">Evidence/Data: </t>
        </r>
        <r>
          <rPr>
            <sz val="9"/>
            <rFont val="Tahoma"/>
            <family val="2"/>
          </rPr>
          <t>evidence can include the reporting structure, oversight techniques, audit or site visit schedule, and/or assess general data quality of the program.</t>
        </r>
        <r>
          <rPr>
            <b/>
            <sz val="8"/>
            <rFont val="Tahoma"/>
            <family val="0"/>
          </rPr>
          <t xml:space="preserve">
</t>
        </r>
      </text>
    </comment>
    <comment ref="B36" authorId="0">
      <text>
        <r>
          <rPr>
            <b/>
            <sz val="9"/>
            <rFont val="Tahoma"/>
            <family val="2"/>
          </rPr>
          <t xml:space="preserve">B 2. Does the program collect grantee performance data on an annual basis and  make it available to the public in a transparent and meaningful manner? </t>
        </r>
        <r>
          <rPr>
            <sz val="9"/>
            <rFont val="Tahoma"/>
            <family val="2"/>
          </rPr>
          <t xml:space="preserve">
</t>
        </r>
        <r>
          <rPr>
            <b/>
            <sz val="9"/>
            <rFont val="Tahoma"/>
            <family val="2"/>
          </rPr>
          <t xml:space="preserve">Purpose of the question: </t>
        </r>
        <r>
          <rPr>
            <sz val="9"/>
            <rFont val="Tahoma"/>
            <family val="2"/>
          </rPr>
          <t xml:space="preserve">to determine whether or not the program has a system in place to collect and present publicly information that captures the most important impacts of program performance. 
</t>
        </r>
        <r>
          <rPr>
            <b/>
            <sz val="9"/>
            <rFont val="Tahoma"/>
            <family val="2"/>
          </rPr>
          <t xml:space="preserve">Elements of a Yes answer: </t>
        </r>
        <r>
          <rPr>
            <sz val="9"/>
            <rFont val="Tahoma"/>
            <family val="2"/>
          </rPr>
          <t xml:space="preserve">a Yes answer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evidence can include citations of the types of data that are collected and disseminated as well as a description of how these data are made available.</t>
        </r>
        <r>
          <rPr>
            <b/>
            <sz val="8"/>
            <rFont val="Tahoma"/>
            <family val="0"/>
          </rPr>
          <t xml:space="preserve">
</t>
        </r>
      </text>
    </comment>
  </commentList>
</comments>
</file>

<file path=xl/sharedStrings.xml><?xml version="1.0" encoding="utf-8"?>
<sst xmlns="http://schemas.openxmlformats.org/spreadsheetml/2006/main" count="152" uniqueCount="106">
  <si>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</si>
  <si>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</si>
  <si>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</si>
  <si>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</si>
  <si>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</si>
  <si>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</si>
  <si>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</si>
  <si>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</si>
  <si>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</si>
  <si>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</si>
  <si>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</si>
  <si>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(B 1.)</t>
  </si>
  <si>
    <t>9 (B 2.)</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</si>
  <si>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</si>
  <si>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</si>
  <si>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</si>
  <si>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</si>
  <si>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</si>
  <si>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</si>
  <si>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</si>
  <si>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t>Weighting</t>
  </si>
  <si>
    <t>Does the agency estimate and budget for the full annual costs of operating the program (including all administrative costs and allocated overhead) so that program performance changes are identified with changes in funding levels?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</si>
  <si>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</si>
  <si>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</si>
  <si>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</si>
  <si>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</si>
  <si>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</si>
  <si>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</si>
  <si>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</si>
  <si>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</si>
  <si>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</si>
  <si>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</si>
  <si>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</si>
  <si>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</si>
  <si>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</si>
  <si>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Block/Formula Grants</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</si>
  <si>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</si>
  <si>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</si>
  <si>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</si>
  <si>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</si>
  <si>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</si>
  <si>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</si>
  <si>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</si>
  <si>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Key Goal I:                                                                                                                          </t>
  </si>
  <si>
    <t>Does the program demonstrate improved efficiencies and cost effectiveness in achieving program goals each year?</t>
  </si>
  <si>
    <t>Does the program have oversight practices that provide sufficient knowledge of grantee activities?</t>
  </si>
  <si>
    <t>Does the program collect grantee performance data on an annual basis and make it available to the public in a transparent and meaningful manner?</t>
  </si>
  <si>
    <t>Yes</t>
  </si>
  <si>
    <t xml:space="preserve">The program provides assistance to clean up petroleum leaks from federally regulated underground storage tanks. </t>
  </si>
  <si>
    <t xml:space="preserve">No more efficient mechanism is obvious.  The program is well leveraged, for every Federal dollar appropriated, states collect and spend approximately $20 (In FY 2001) for cleanups.  Cleanups and compliance are generally meeting expectations.  </t>
  </si>
  <si>
    <t>None.</t>
  </si>
  <si>
    <t>No</t>
  </si>
  <si>
    <t>States semi-annul reports to EPA show data on the number of confirmed releases, cleanups initiated, and cleanups completed.</t>
  </si>
  <si>
    <t xml:space="preserve">EPA regional offices conduct mid-year and end-of-year reviews of each state’s program.  EPA HQ  conducts an annual Regional Strategic  Overview (RSO) with each regional office, to evaluate each state program, problems, and progress.                                                                                                                                                             </t>
  </si>
  <si>
    <t xml:space="preserve">Since most of the LUST Trust Fund money is for administrative costs of the State Programs, increases or decreases to the program do not translate directly, one to one, with the goals.  For instance, a state may have no more state cleanup money, even if it has additional Federal administrative money.  </t>
  </si>
  <si>
    <t>EPA collects state mid-year and end-of-year data on the number of confirmed releases, cleanups initiated, and cleanups completed to determine trends and progress.  Part of the allocation formula allocation is based on each state’s performance.</t>
  </si>
  <si>
    <t>EPA reports state data on its website. EPA’s formula for allocating funds from the LUST Trust Fund.</t>
  </si>
  <si>
    <t>EPA obligation reports for LUST account. RCRA Subtitle I Section 9003h, EPA Grant Guidance, State Cooperative Agreements, Regional mid-year and end-of-year reviews of state programs.</t>
  </si>
  <si>
    <t>Agency planning, budgeting, and performance reporting documents.  Not reported as part of material weakness reports.</t>
  </si>
  <si>
    <t xml:space="preserve">States provide EPA with their workplan on what they intend to do and accomplish under the cooperative agreement. Regions conduct mid-year and end-of-year review of state programs.  </t>
  </si>
  <si>
    <t>End of Year LUST Trust Fund Spending Report</t>
  </si>
  <si>
    <t>Performance data is reported by the states on a semi-annual basis.  Spending data is reported by the states on an annual basis.</t>
  </si>
  <si>
    <t>State data is reported on the EPA website.  End of Year LUST Trust Fund Spending Report.</t>
  </si>
  <si>
    <t>LUST program data are included in EPA’s OCFO Annual Accountability Report, to help allocate resources.  Measures are used to distribute funds to states.</t>
  </si>
  <si>
    <t>EPA’s OCFO Annual Accountability Report.</t>
  </si>
  <si>
    <t>EPA has exceeded its targeted cleanups every year but two over the last eight years.  The agency fell short by about 5% over FY 2000 and 2001.  Overall the Agency is ahead of scheduled progress.</t>
  </si>
  <si>
    <t>Mid-year and End-of-Year Corrective Action Measures reports.</t>
  </si>
  <si>
    <t>Section II: Program Planning, Priority Setting and Allocation of Resources</t>
  </si>
  <si>
    <t>EPA has annual review process, Regional Strategic Overviews, with the regional offices to identify management and other deficiencies and potential solutions. Regional Offices review state performance and management deficiencies during mid-year and end-of-year reviews.</t>
  </si>
  <si>
    <t xml:space="preserve">EPA does not have a systematic process of review and correction of strategic deficiencies.  Management is responsive to emerging issues, but unable to directly link its performance directly to outcomes (i.e. it can not quantify how many illnesses or deaths are prevented by its efforts).  </t>
  </si>
  <si>
    <t>Office of Underground Storage Tanks mid-year and end of year Activity Report.</t>
  </si>
  <si>
    <t>Large Extent</t>
  </si>
  <si>
    <t xml:space="preserve">No comprehensive, independent, quality evaluations have been conducted. </t>
  </si>
  <si>
    <t>N/A</t>
  </si>
  <si>
    <t>FY 2001 Target = 21,000 Sites</t>
  </si>
  <si>
    <t>19,074 Sites</t>
  </si>
  <si>
    <t>∙ EPA Office of Underground Storage Tanks (OUST) “Mid and End of Year Corrective Acton Measures” Report.
∙ EPA LUST Fund Spending Report
∙ Annual Survey of State Funds (conducted by the State of Vermont)</t>
  </si>
  <si>
    <r>
      <t xml:space="preserve">Resources are distributed to states on the basis of need, ability to use and </t>
    </r>
    <r>
      <rPr>
        <b/>
        <sz val="9"/>
        <color indexed="12"/>
        <rFont val="Arial"/>
        <family val="2"/>
      </rPr>
      <t>past performance</t>
    </r>
    <r>
      <rPr>
        <sz val="9"/>
        <color indexed="12"/>
        <rFont val="Arial"/>
        <family val="2"/>
      </rPr>
      <t xml:space="preserve">.  States that are able to turn resources into successful cleanups are rewarded.  </t>
    </r>
  </si>
  <si>
    <t>LUST grant formula</t>
  </si>
  <si>
    <t>Mid-year and End-of-Year Corrective Action Measures reports.  As of FY 2002, there were 423,000 confirmed releases from USTs, of which 277,000 have been cleaned up.</t>
  </si>
  <si>
    <r>
      <t xml:space="preserve">EPA's goal is petroleum release cleanups completed, an </t>
    </r>
    <r>
      <rPr>
        <b/>
        <sz val="9"/>
        <color indexed="12"/>
        <rFont val="Arial"/>
        <family val="2"/>
      </rPr>
      <t>output measure</t>
    </r>
    <r>
      <rPr>
        <sz val="9"/>
        <color indexed="12"/>
        <rFont val="Arial"/>
        <family val="2"/>
      </rPr>
      <t xml:space="preserve">.  However, outputs are tied to standards that are considered protective of human health and the environment.  
</t>
    </r>
  </si>
  <si>
    <t>Program measures the number of cleanups completed as an annual performance goal.  Please refer to Section 4, question 2 for a discussion of goals and progress.</t>
  </si>
  <si>
    <t>Cooperative Agreements funds are awarded (obligated by EPA) within 60 days after Congress approves the Agency’s Operating Plan. The LUST Trust Funds uses are established by statute.  Agency grant guidance and cooperative agreements clearly state uses. EPA Regional offices review state's uses during the mid-year and end of year reviews.</t>
  </si>
  <si>
    <t>The program is included in EPA’s Planning and Budgeting Architecture and is visible in all budget documents.  LUST Trust Fund is annually audited by EPA’s Inspector General; their most recent review resulted in a clean opinion.                                                                            LUST cooperative agreements are signed by both grantee and EPA and include specific dollar amounts and usage requirements of the recipient.  EPA has encouraged and assisted states in the development and implementation of Risk Based Decision Making (RBDM) and the use of Performance Based Contracting to cleanup releases.  Both approaches result in the most effective and efficient use of cleanup dollars.  All work assignments use Independent Government  Estimate (IGE) to obtain the best price for the work to be performed. and invoices are carefully reviewed to ensure charges are appropriate.</t>
  </si>
  <si>
    <t>Annual Regional Strategic Overview Process, Regional mid-year and end-of-year reviews of state programs.</t>
  </si>
  <si>
    <t xml:space="preserve">There are no clear cost efficiency metrics for this program.   However, the program has promoted cost-effective methods (e.g. expedited site assessments, risk-based decision making, and pay for performance contracting), which the agency believes has made cleanups more efficient.  The agency notes that cleanups in eleven states have been completed more quickly and at a savings of 40 - 60% savings using performance based contracting.  </t>
  </si>
  <si>
    <t>Resource Conservation and Recovery Act (RCRA), Subtitle I, Section 9003h.</t>
  </si>
  <si>
    <t>EPA's LUST Trust Fund Spending report, Annual survey of State Funds (conducted by the State of Vermont)</t>
  </si>
  <si>
    <t xml:space="preserve">EPA Office of Underground Storage Tanks (OUST) "Mid and End of Year Corrective Action Measures" Report.  </t>
  </si>
  <si>
    <t xml:space="preserve">EPA works directly with state and tribal cleanup efforts.  Provides grants for their operations and works with them on performance metrics. Program's Deputy Director participates in the State-EPA Senior Cleanup Council, to work with Senior state officials on cleanup issues.
</t>
  </si>
  <si>
    <t>Joint grant announcements, OSWER Senior Cleanup Council, joint training sessions and conferences with States.</t>
  </si>
  <si>
    <t xml:space="preserve">States use most of the federal funds to pay for staff to oversee the cleanups, the cleanups themselves are paid by responsible parties or state trust funds.  The agency provides coordination, information and in some cases, as on tribal lands, direct cleanup of sites.  </t>
  </si>
  <si>
    <t xml:space="preserve">The statute clearly defines the purpose of the program and the use of Leaking Underground Storage Tank (LUST) Trust Fund.  Subtitle I requires EPA to regulate USTs storing petroleum or certain hazardous substances.  Resources from the Leaking Underground Storage Tank Trust Fund are used for oversight of cleanups by responsible parties and to pay for cleanups at sites where the owner or operator is unknown, unwilling, or unable to respond, or which require emergency action. </t>
  </si>
  <si>
    <t xml:space="preserve"> EPA's Congressional Budget Justifications and Annual Reports.  EPA's longterm goal of cleaning up 370,000 sites by FY 2005 has already been exceeded.</t>
  </si>
  <si>
    <t>Annual Cleanups</t>
  </si>
  <si>
    <t xml:space="preserve">Annual Plans, Congressional Justifications, FY04 Annual Performance Goal (APG) draft documents. EPA targets cleanup of about 20,000 tanks per year and has achieved that level every year but two over the last eight years.  The agency fell short by about 5% over FY 2000 and 2001.  Overall the Agency is ahead of scheduled progress. </t>
  </si>
  <si>
    <t>GAO reports on Superfund, DOD and DOE cleanups, EPA Annual Report performance information.</t>
  </si>
  <si>
    <t>GAO:  Managing for Results, EPA Faces Challenges in Developing Results-Oriented Performance Goals and Measures.</t>
  </si>
  <si>
    <t xml:space="preserve">The Agency splits out costs by goals and objectives that reflect their appropriated levels and can fairly estimate other full cost accounting targets such as retirement.  However, the program provides administrative expenses that do not directly affect performance of cleanup. </t>
  </si>
  <si>
    <t>GAO:  Managing for Results, EPA Faces Challenges in Developing Results-Oriented Performance Goals and Measures.  Output measures are highlighted in EPA's Congressional Budget Justifications and Annual Reports.</t>
  </si>
  <si>
    <r>
      <t xml:space="preserve">Although a few independent evaluations have been conducted (that focused small aspects of the program), </t>
    </r>
    <r>
      <rPr>
        <b/>
        <sz val="9"/>
        <color indexed="12"/>
        <rFont val="Arial"/>
        <family val="2"/>
      </rPr>
      <t>no process is in place to include the LUST Program as part of any regular, independent evaluation</t>
    </r>
    <r>
      <rPr>
        <sz val="9"/>
        <color indexed="12"/>
        <rFont val="Arial"/>
        <family val="2"/>
      </rPr>
      <t>.</t>
    </r>
  </si>
  <si>
    <t xml:space="preserve">The significance of the Federal contribution to the problem is not measurable since Federal resources are used to pay for administrative costs of the program.  However, the agency points out that the agency provides:
 - Coordination and funding to states 
 - Implementation of Tribal progams
 - Leveraging of state and private funding by funding state staff to oversee site cleanups which may otherwise not move forward. 
 - The only source of funding  to assess and clean up many orphan or abandoned sites
  </t>
  </si>
  <si>
    <r>
      <t xml:space="preserve">The program has exceeded its overall </t>
    </r>
    <r>
      <rPr>
        <b/>
        <sz val="9"/>
        <color indexed="12"/>
        <rFont val="Arial"/>
        <family val="2"/>
      </rPr>
      <t xml:space="preserve">output </t>
    </r>
    <r>
      <rPr>
        <sz val="9"/>
        <color indexed="12"/>
        <rFont val="Arial"/>
        <family val="2"/>
      </rPr>
      <t xml:space="preserve">goal of cleaning up 370,000 sites by FY 2005.  PART guidance criteria requires long-term </t>
    </r>
    <r>
      <rPr>
        <b/>
        <sz val="9"/>
        <color indexed="12"/>
        <rFont val="Arial"/>
        <family val="2"/>
      </rPr>
      <t>outcome</t>
    </r>
    <r>
      <rPr>
        <sz val="9"/>
        <color indexed="12"/>
        <rFont val="Arial"/>
        <family val="2"/>
      </rPr>
      <t xml:space="preserve"> goals that are set relative to an established baseline, have clear time frames and targets, challenge program managers to continuously improve performance, and have at least one efficiency goal. For this year's assessment, if the program has addressed these criteria and has at least one long-term goal that ranks a '3' or higher on the Hierarchy of Indicators presented in GAO report "Managing for Results," then it would get a "yes."  For future PART assessments of the program, if there is agreement between OMB and the agency that by a date certain, such as 2005, at least one long-term goal will be in place that ranks a '6' on this same hierarchy scale, and the other criteria are met, then a "yes" would be appropriate.  According to GAO's report the LUST program does not address the criteria.  Work is needed to develop a long-term efficiency goal and an agreement on the inclusion of an appropriate level outcome goal needs to be reached in the near future.  
</t>
    </r>
  </si>
  <si>
    <t>Measure under development.</t>
  </si>
  <si>
    <t>Direct comparison is difficult, but this program probably most closely resembles hazardous waste site cleanup programs like those run by EPA (Superfund), DOE and DOD.  By that measure, this program has been highly successful.</t>
  </si>
  <si>
    <t>Name of Program:  Leaking Underground Storage Tanks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</si>
</sst>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b/>
      <i/>
      <sz val="9"/>
      <name val="Arial"/>
      <family val="2"/>
    </font>
    <font>
      <sz val="10"/>
      <name val="Tahoma"/>
      <family val="2"/>
    </font>
    <font>
      <b/>
      <sz val="10"/>
      <name val="Tahoma"/>
      <family val="2"/>
    </font>
    <font>
      <b/>
      <sz val="11"/>
      <color indexed="17"/>
      <name val="Arial"/>
      <family val="2"/>
    </font>
    <font>
      <b/>
      <sz val="8"/>
      <name val="Tahoma"/>
      <family val="0"/>
    </font>
    <font>
      <sz val="8"/>
      <name val="Arial"/>
      <family val="0"/>
    </font>
    <font>
      <b/>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19"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19"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7" fillId="3" borderId="0" xfId="0" applyNumberFormat="1" applyFont="1" applyFill="1" applyBorder="1" applyAlignment="1" applyProtection="1">
      <alignment horizontal="center"/>
      <protection/>
    </xf>
    <xf numFmtId="37" fontId="17" fillId="3" borderId="0" xfId="0" applyNumberFormat="1" applyFont="1" applyFill="1" applyBorder="1" applyAlignment="1" applyProtection="1">
      <alignment horizontal="center" wrapText="1"/>
      <protection/>
    </xf>
    <xf numFmtId="0" fontId="19" fillId="0" borderId="1" xfId="0" applyFont="1" applyBorder="1" applyAlignment="1">
      <alignment horizontal="right" vertical="top" wrapText="1"/>
    </xf>
    <xf numFmtId="0" fontId="19" fillId="0" borderId="2" xfId="0" applyFont="1" applyBorder="1" applyAlignment="1">
      <alignment horizontal="right" vertical="top" wrapText="1"/>
    </xf>
    <xf numFmtId="0" fontId="19"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0" fillId="0" borderId="0" xfId="0" applyFont="1" applyFill="1" applyAlignment="1">
      <alignment horizontal="center" vertical="top"/>
    </xf>
    <xf numFmtId="0" fontId="11" fillId="0" borderId="0" xfId="0" applyFont="1" applyFill="1" applyAlignment="1">
      <alignment horizontal="left" vertical="top" wrapText="1"/>
    </xf>
    <xf numFmtId="0" fontId="12" fillId="0" borderId="0" xfId="0" applyFont="1" applyFill="1" applyAlignment="1" applyProtection="1">
      <alignment horizontal="center" vertical="top"/>
      <protection locked="0"/>
    </xf>
    <xf numFmtId="0" fontId="12" fillId="0" borderId="0" xfId="0" applyFont="1" applyFill="1" applyAlignment="1" applyProtection="1">
      <alignment horizontal="left" vertical="top" wrapText="1"/>
      <protection locked="0"/>
    </xf>
    <xf numFmtId="9" fontId="13" fillId="0" borderId="0" xfId="19" applyNumberFormat="1" applyFont="1" applyFill="1" applyAlignment="1" applyProtection="1">
      <alignment horizontal="center" vertical="top"/>
      <protection locked="0"/>
    </xf>
    <xf numFmtId="164" fontId="0" fillId="0" borderId="0" xfId="0" applyNumberFormat="1" applyFont="1" applyFill="1" applyAlignment="1">
      <alignment horizontal="center" vertical="top"/>
    </xf>
    <xf numFmtId="0" fontId="0" fillId="0" borderId="0" xfId="0" applyFill="1" applyAlignment="1">
      <alignment/>
    </xf>
    <xf numFmtId="0" fontId="13" fillId="0" borderId="0" xfId="0" applyFont="1" applyFill="1" applyBorder="1" applyAlignment="1" applyProtection="1">
      <alignment horizontal="center" vertical="top"/>
      <protection locked="0"/>
    </xf>
    <xf numFmtId="0" fontId="0" fillId="0" borderId="0" xfId="0" applyFill="1" applyBorder="1" applyAlignment="1">
      <alignment vertical="top" wrapText="1"/>
    </xf>
    <xf numFmtId="0" fontId="0" fillId="0" borderId="0" xfId="0" applyFill="1" applyAlignment="1">
      <alignment vertical="top" wrapText="1"/>
    </xf>
    <xf numFmtId="0" fontId="12" fillId="0" borderId="0" xfId="0" applyNumberFormat="1" applyFont="1" applyFill="1" applyAlignment="1" applyProtection="1">
      <alignment horizontal="left" vertical="top" wrapText="1"/>
      <protection locked="0"/>
    </xf>
    <xf numFmtId="0" fontId="12" fillId="0" borderId="0" xfId="0" applyNumberFormat="1" applyFont="1" applyAlignment="1" applyProtection="1">
      <alignment horizontal="left" vertical="top" wrapText="1"/>
      <protection locked="0"/>
    </xf>
    <xf numFmtId="0" fontId="0" fillId="0" borderId="0" xfId="0" applyBorder="1" applyAlignment="1">
      <alignment vertical="top"/>
    </xf>
    <xf numFmtId="0" fontId="0" fillId="0" borderId="0" xfId="0" applyAlignment="1">
      <alignment vertical="top"/>
    </xf>
    <xf numFmtId="0" fontId="0" fillId="0" borderId="4" xfId="0" applyBorder="1" applyAlignment="1">
      <alignment vertical="top"/>
    </xf>
    <xf numFmtId="0" fontId="12" fillId="0" borderId="5" xfId="0" applyFont="1" applyBorder="1" applyAlignment="1" applyProtection="1">
      <alignment horizontal="center" vertical="top"/>
      <protection locked="0"/>
    </xf>
    <xf numFmtId="0" fontId="0" fillId="0" borderId="5" xfId="0" applyBorder="1" applyAlignment="1">
      <alignment vertical="top"/>
    </xf>
    <xf numFmtId="0" fontId="0" fillId="0" borderId="6" xfId="0" applyBorder="1" applyAlignment="1">
      <alignment vertical="top"/>
    </xf>
    <xf numFmtId="0" fontId="12" fillId="0" borderId="0" xfId="0" applyFont="1" applyBorder="1" applyAlignment="1" applyProtection="1">
      <alignment horizontal="center" vertical="top"/>
      <protection locked="0"/>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9" fillId="0" borderId="5" xfId="0" applyFont="1" applyBorder="1" applyAlignment="1" applyProtection="1">
      <alignment horizontal="left" vertical="top"/>
      <protection locked="0"/>
    </xf>
    <xf numFmtId="0" fontId="19" fillId="0" borderId="5" xfId="0" applyFont="1" applyBorder="1" applyAlignment="1">
      <alignment horizontal="left" vertical="top"/>
    </xf>
    <xf numFmtId="0" fontId="13" fillId="0" borderId="5" xfId="0" applyFont="1" applyFill="1" applyBorder="1" applyAlignment="1" applyProtection="1">
      <alignment horizontal="center" vertical="top"/>
      <protection locked="0"/>
    </xf>
    <xf numFmtId="0" fontId="0" fillId="0" borderId="5" xfId="0" applyFill="1" applyBorder="1" applyAlignment="1">
      <alignment vertical="top"/>
    </xf>
    <xf numFmtId="0" fontId="0" fillId="0" borderId="6" xfId="0" applyFill="1" applyBorder="1" applyAlignment="1">
      <alignment vertical="top"/>
    </xf>
    <xf numFmtId="0" fontId="13" fillId="0" borderId="0" xfId="0" applyFont="1" applyFill="1" applyBorder="1" applyAlignment="1" applyProtection="1">
      <alignment horizontal="center" vertical="top"/>
      <protection locked="0"/>
    </xf>
    <xf numFmtId="0" fontId="0" fillId="0" borderId="0" xfId="0" applyFont="1" applyFill="1" applyBorder="1" applyAlignment="1">
      <alignment vertical="top"/>
    </xf>
    <xf numFmtId="0" fontId="0" fillId="0" borderId="4" xfId="0" applyFont="1" applyFill="1" applyBorder="1" applyAlignment="1">
      <alignment vertical="top"/>
    </xf>
    <xf numFmtId="3" fontId="13" fillId="0" borderId="7" xfId="0" applyNumberFormat="1" applyFont="1" applyFill="1" applyBorder="1" applyAlignment="1" applyProtection="1">
      <alignment horizontal="center" vertical="top"/>
      <protection locked="0"/>
    </xf>
    <xf numFmtId="0" fontId="0" fillId="0" borderId="7" xfId="0" applyFont="1" applyFill="1" applyBorder="1" applyAlignment="1">
      <alignment vertical="top"/>
    </xf>
    <xf numFmtId="0" fontId="0" fillId="0" borderId="8" xfId="0" applyFont="1" applyFill="1" applyBorder="1" applyAlignment="1">
      <alignment vertical="top"/>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5"/>
  <sheetViews>
    <sheetView tabSelected="1" workbookViewId="0" topLeftCell="A1">
      <selection activeCell="A1" sqref="A1:G1"/>
    </sheetView>
  </sheetViews>
  <sheetFormatPr defaultColWidth="9.140625" defaultRowHeight="12.75"/>
  <cols>
    <col min="1" max="1" width="6.8515625" style="0" customWidth="1"/>
    <col min="2" max="2" width="26.00390625" style="0" customWidth="1"/>
    <col min="3" max="3" width="8.28125" style="0" customWidth="1"/>
    <col min="4" max="4" width="41.00390625" style="0" customWidth="1"/>
    <col min="5" max="5" width="31.00390625" style="0" customWidth="1"/>
    <col min="6" max="6" width="14.8515625" style="0" customWidth="1"/>
    <col min="7" max="7" width="15.8515625" style="0" customWidth="1"/>
  </cols>
  <sheetData>
    <row r="1" spans="1:7" ht="36.75" customHeight="1">
      <c r="A1" s="80" t="s">
        <v>7</v>
      </c>
      <c r="B1" s="80"/>
      <c r="C1" s="81"/>
      <c r="D1" s="81"/>
      <c r="E1" s="81"/>
      <c r="F1" s="81"/>
      <c r="G1" s="81"/>
    </row>
    <row r="2" spans="1:7" ht="27.75" customHeight="1">
      <c r="A2" s="82" t="s">
        <v>35</v>
      </c>
      <c r="B2" s="82"/>
      <c r="C2" s="83"/>
      <c r="D2" s="83"/>
      <c r="E2" s="83"/>
      <c r="F2" s="83"/>
      <c r="G2" s="83"/>
    </row>
    <row r="3" spans="1:7" ht="31.5" customHeight="1">
      <c r="A3" s="84" t="s">
        <v>105</v>
      </c>
      <c r="B3" s="85"/>
      <c r="C3" s="85"/>
      <c r="D3" s="85"/>
      <c r="E3" s="85"/>
      <c r="F3" s="85"/>
      <c r="G3" s="85"/>
    </row>
    <row r="4" spans="1:7" ht="24" customHeight="1">
      <c r="A4" s="23" t="s">
        <v>22</v>
      </c>
      <c r="B4" s="24"/>
      <c r="C4" s="25"/>
      <c r="D4" s="26"/>
      <c r="E4" s="26"/>
      <c r="F4" s="27"/>
      <c r="G4" s="27"/>
    </row>
    <row r="5" spans="1:7" ht="30.75" customHeight="1">
      <c r="A5" s="79" t="s">
        <v>1</v>
      </c>
      <c r="B5" s="79"/>
      <c r="C5" s="3" t="s">
        <v>2</v>
      </c>
      <c r="D5" s="3" t="s">
        <v>23</v>
      </c>
      <c r="E5" s="3" t="s">
        <v>24</v>
      </c>
      <c r="F5" s="2" t="s">
        <v>20</v>
      </c>
      <c r="G5" s="2" t="s">
        <v>0</v>
      </c>
    </row>
    <row r="6" spans="1:7" ht="129" customHeight="1">
      <c r="A6" s="4">
        <v>1</v>
      </c>
      <c r="B6" s="5" t="s">
        <v>3</v>
      </c>
      <c r="C6" s="16" t="s">
        <v>47</v>
      </c>
      <c r="D6" s="17" t="s">
        <v>92</v>
      </c>
      <c r="E6" s="17" t="s">
        <v>86</v>
      </c>
      <c r="F6" s="18">
        <v>0.2</v>
      </c>
      <c r="G6" s="6">
        <f>IF(C6="yes",(1*F6),IF(C6="no",(0*F6),""))</f>
        <v>0.2</v>
      </c>
    </row>
    <row r="7" spans="1:7" ht="63.75" customHeight="1">
      <c r="A7" s="4">
        <v>2</v>
      </c>
      <c r="B7" s="5" t="s">
        <v>25</v>
      </c>
      <c r="C7" s="16" t="s">
        <v>47</v>
      </c>
      <c r="D7" s="17" t="s">
        <v>48</v>
      </c>
      <c r="E7" s="17" t="s">
        <v>79</v>
      </c>
      <c r="F7" s="18">
        <v>0.2</v>
      </c>
      <c r="G7" s="6">
        <f>IF(C7="yes",(1*F7),IF(C7="no",(0*F7),""))</f>
        <v>0.2</v>
      </c>
    </row>
    <row r="8" spans="1:7" ht="149.25" customHeight="1">
      <c r="A8" s="46">
        <v>3</v>
      </c>
      <c r="B8" s="47" t="s">
        <v>26</v>
      </c>
      <c r="C8" s="48" t="s">
        <v>47</v>
      </c>
      <c r="D8" s="49" t="s">
        <v>101</v>
      </c>
      <c r="E8" s="49" t="s">
        <v>76</v>
      </c>
      <c r="F8" s="50">
        <v>0.2</v>
      </c>
      <c r="G8" s="51">
        <f>IF(C8="yes",(1*F8),IF(C8="no",(0*F8),""))</f>
        <v>0.2</v>
      </c>
    </row>
    <row r="9" spans="1:7" ht="99.75" customHeight="1">
      <c r="A9" s="4">
        <v>4</v>
      </c>
      <c r="B9" s="5" t="s">
        <v>27</v>
      </c>
      <c r="C9" s="16" t="s">
        <v>47</v>
      </c>
      <c r="D9" s="17" t="s">
        <v>91</v>
      </c>
      <c r="E9" s="17" t="s">
        <v>87</v>
      </c>
      <c r="F9" s="18">
        <v>0.2</v>
      </c>
      <c r="G9" s="6">
        <f>IF(C9="yes",(1*F9),IF(C9="no",(0*F9),""))</f>
        <v>0.2</v>
      </c>
    </row>
    <row r="10" spans="1:7" ht="75.75" customHeight="1">
      <c r="A10" s="4">
        <v>5</v>
      </c>
      <c r="B10" s="5" t="s">
        <v>28</v>
      </c>
      <c r="C10" s="16" t="s">
        <v>47</v>
      </c>
      <c r="D10" s="17" t="s">
        <v>49</v>
      </c>
      <c r="E10" s="17" t="s">
        <v>50</v>
      </c>
      <c r="F10" s="18">
        <v>0.2</v>
      </c>
      <c r="G10" s="6">
        <f>IF(C10="yes",(1*F10),IF(C10="no",(0*F10),""))</f>
        <v>0.2</v>
      </c>
    </row>
    <row r="11" spans="1:7" ht="12.75">
      <c r="A11" s="7"/>
      <c r="B11" s="8"/>
      <c r="C11" s="9"/>
      <c r="D11" s="10"/>
      <c r="E11" s="10"/>
      <c r="F11" s="11"/>
      <c r="G11" s="11"/>
    </row>
    <row r="12" spans="1:7" ht="15">
      <c r="A12" s="28" t="s">
        <v>4</v>
      </c>
      <c r="B12" s="29"/>
      <c r="C12" s="30"/>
      <c r="D12" s="31"/>
      <c r="E12" s="31"/>
      <c r="F12" s="32" t="str">
        <f>IF(SUM(F6:F10)&lt;&gt;100%,"ERROR","100%")</f>
        <v>100%</v>
      </c>
      <c r="G12" s="32">
        <f>SUM(G6:G10)</f>
        <v>1</v>
      </c>
    </row>
    <row r="13" spans="1:7" ht="14.25">
      <c r="A13" t="s">
        <v>67</v>
      </c>
      <c r="B13" s="13"/>
      <c r="C13" s="1"/>
      <c r="D13" s="14"/>
      <c r="E13" s="14"/>
      <c r="F13" s="12"/>
      <c r="G13" s="12"/>
    </row>
    <row r="14" spans="1:7" ht="24" customHeight="1">
      <c r="A14" s="23" t="s">
        <v>29</v>
      </c>
      <c r="B14" s="33"/>
      <c r="C14" s="34"/>
      <c r="D14" s="35"/>
      <c r="E14" s="35"/>
      <c r="F14" s="36"/>
      <c r="G14" s="36"/>
    </row>
    <row r="15" spans="1:7" ht="30.75" customHeight="1">
      <c r="A15" s="79" t="s">
        <v>1</v>
      </c>
      <c r="B15" s="79"/>
      <c r="C15" s="3" t="s">
        <v>2</v>
      </c>
      <c r="D15" s="3" t="s">
        <v>23</v>
      </c>
      <c r="E15" s="3" t="s">
        <v>24</v>
      </c>
      <c r="F15" s="2" t="s">
        <v>20</v>
      </c>
      <c r="G15" s="2" t="s">
        <v>0</v>
      </c>
    </row>
    <row r="16" spans="1:7" ht="114" customHeight="1">
      <c r="A16" s="4">
        <v>1</v>
      </c>
      <c r="B16" s="5" t="s">
        <v>30</v>
      </c>
      <c r="C16" s="16" t="s">
        <v>51</v>
      </c>
      <c r="D16" s="17" t="s">
        <v>80</v>
      </c>
      <c r="E16" s="17" t="s">
        <v>93</v>
      </c>
      <c r="F16" s="18">
        <v>0.1428</v>
      </c>
      <c r="G16" s="6">
        <f aca="true" t="shared" si="0" ref="G16:G22">IF(C16="yes",(1*F16),IF(C16="no",(0*F16),""))</f>
        <v>0</v>
      </c>
    </row>
    <row r="17" spans="1:7" ht="121.5" customHeight="1">
      <c r="A17" s="4">
        <v>2</v>
      </c>
      <c r="B17" s="5" t="s">
        <v>31</v>
      </c>
      <c r="C17" s="16" t="s">
        <v>47</v>
      </c>
      <c r="D17" s="17" t="s">
        <v>81</v>
      </c>
      <c r="E17" s="17" t="s">
        <v>95</v>
      </c>
      <c r="F17" s="18">
        <v>0.1428</v>
      </c>
      <c r="G17" s="6">
        <f t="shared" si="0"/>
        <v>0.1428</v>
      </c>
    </row>
    <row r="18" spans="1:7" ht="82.5" customHeight="1">
      <c r="A18" s="4">
        <v>3</v>
      </c>
      <c r="B18" s="5" t="s">
        <v>32</v>
      </c>
      <c r="C18" s="16" t="s">
        <v>47</v>
      </c>
      <c r="D18" s="17" t="s">
        <v>52</v>
      </c>
      <c r="E18" s="17" t="s">
        <v>88</v>
      </c>
      <c r="F18" s="18">
        <v>0.1428</v>
      </c>
      <c r="G18" s="6">
        <f t="shared" si="0"/>
        <v>0.1428</v>
      </c>
    </row>
    <row r="19" spans="1:7" ht="82.5" customHeight="1">
      <c r="A19" s="46">
        <v>4</v>
      </c>
      <c r="B19" s="47" t="s">
        <v>33</v>
      </c>
      <c r="C19" s="48" t="s">
        <v>47</v>
      </c>
      <c r="D19" s="55" t="s">
        <v>89</v>
      </c>
      <c r="E19" s="49" t="s">
        <v>90</v>
      </c>
      <c r="F19" s="50">
        <v>0.143</v>
      </c>
      <c r="G19" s="51">
        <f t="shared" si="0"/>
        <v>0.143</v>
      </c>
    </row>
    <row r="20" spans="1:7" s="52" customFormat="1" ht="105.75" customHeight="1">
      <c r="A20" s="46">
        <v>5</v>
      </c>
      <c r="B20" s="47" t="s">
        <v>34</v>
      </c>
      <c r="C20" s="48" t="s">
        <v>51</v>
      </c>
      <c r="D20" s="57" t="s">
        <v>100</v>
      </c>
      <c r="E20" s="49" t="s">
        <v>53</v>
      </c>
      <c r="F20" s="50">
        <v>0.1428</v>
      </c>
      <c r="G20" s="51">
        <f t="shared" si="0"/>
        <v>0</v>
      </c>
    </row>
    <row r="21" spans="1:7" ht="84">
      <c r="A21" s="4">
        <v>6</v>
      </c>
      <c r="B21" s="5" t="s">
        <v>5</v>
      </c>
      <c r="C21" s="16" t="s">
        <v>51</v>
      </c>
      <c r="D21" s="17" t="s">
        <v>54</v>
      </c>
      <c r="E21" s="17" t="s">
        <v>50</v>
      </c>
      <c r="F21" s="18">
        <v>0.143</v>
      </c>
      <c r="G21" s="6">
        <f t="shared" si="0"/>
        <v>0</v>
      </c>
    </row>
    <row r="22" spans="1:7" ht="82.5" customHeight="1">
      <c r="A22" s="46">
        <v>7</v>
      </c>
      <c r="B22" s="47" t="s">
        <v>8</v>
      </c>
      <c r="C22" s="48" t="s">
        <v>51</v>
      </c>
      <c r="D22" s="56" t="s">
        <v>69</v>
      </c>
      <c r="E22" s="49" t="s">
        <v>97</v>
      </c>
      <c r="F22" s="50">
        <v>0.1428</v>
      </c>
      <c r="G22" s="51">
        <f t="shared" si="0"/>
        <v>0</v>
      </c>
    </row>
    <row r="23" spans="1:7" ht="12.75">
      <c r="A23" s="11"/>
      <c r="B23" s="15"/>
      <c r="C23" s="9"/>
      <c r="D23" s="10"/>
      <c r="E23" s="10"/>
      <c r="F23" s="11"/>
      <c r="G23" s="11"/>
    </row>
    <row r="24" spans="1:7" ht="15">
      <c r="A24" s="28" t="s">
        <v>4</v>
      </c>
      <c r="B24" s="29"/>
      <c r="C24" s="30"/>
      <c r="D24" s="31"/>
      <c r="E24" s="31"/>
      <c r="F24" s="32" t="str">
        <f>IF(SUM(F16:F22)&lt;&gt;100%,"ERROR","100%")</f>
        <v>100%</v>
      </c>
      <c r="G24" s="32">
        <f>SUM(G16:G22)</f>
        <v>0.4286</v>
      </c>
    </row>
    <row r="25" spans="1:7" ht="14.25">
      <c r="A25" s="12"/>
      <c r="B25" s="13"/>
      <c r="C25" s="1"/>
      <c r="D25" s="14"/>
      <c r="E25" s="14"/>
      <c r="F25" s="12"/>
      <c r="G25" s="12"/>
    </row>
    <row r="26" spans="1:7" ht="24" customHeight="1">
      <c r="A26" s="23" t="s">
        <v>36</v>
      </c>
      <c r="B26" s="33"/>
      <c r="C26" s="34"/>
      <c r="D26" s="35"/>
      <c r="E26" s="35"/>
      <c r="F26" s="36"/>
      <c r="G26" s="36"/>
    </row>
    <row r="27" spans="1:7" ht="30.75" customHeight="1">
      <c r="A27" s="79" t="s">
        <v>1</v>
      </c>
      <c r="B27" s="79"/>
      <c r="C27" s="3" t="s">
        <v>2</v>
      </c>
      <c r="D27" s="3" t="s">
        <v>23</v>
      </c>
      <c r="E27" s="3" t="s">
        <v>24</v>
      </c>
      <c r="F27" s="2" t="s">
        <v>20</v>
      </c>
      <c r="G27" s="2" t="s">
        <v>0</v>
      </c>
    </row>
    <row r="28" spans="1:7" ht="88.5" customHeight="1">
      <c r="A28" s="4">
        <v>1</v>
      </c>
      <c r="B28" s="5" t="s">
        <v>37</v>
      </c>
      <c r="C28" s="16" t="s">
        <v>47</v>
      </c>
      <c r="D28" s="17" t="s">
        <v>55</v>
      </c>
      <c r="E28" s="17" t="s">
        <v>56</v>
      </c>
      <c r="F28" s="18">
        <v>0.1112</v>
      </c>
      <c r="G28" s="6">
        <f aca="true" t="shared" si="1" ref="G28:G34">IF(C28="yes",(1*F28),IF(C28="no",(0*F28),""))</f>
        <v>0.1112</v>
      </c>
    </row>
    <row r="29" spans="1:7" ht="78" customHeight="1">
      <c r="A29" s="4">
        <v>2</v>
      </c>
      <c r="B29" s="5" t="s">
        <v>38</v>
      </c>
      <c r="C29" s="16" t="s">
        <v>47</v>
      </c>
      <c r="D29" s="17" t="s">
        <v>63</v>
      </c>
      <c r="E29" s="17" t="s">
        <v>64</v>
      </c>
      <c r="F29" s="18">
        <v>0.1111</v>
      </c>
      <c r="G29" s="6">
        <f t="shared" si="1"/>
        <v>0.1111</v>
      </c>
    </row>
    <row r="30" spans="1:7" ht="108">
      <c r="A30" s="4">
        <v>3</v>
      </c>
      <c r="B30" s="5" t="s">
        <v>9</v>
      </c>
      <c r="C30" s="16" t="s">
        <v>47</v>
      </c>
      <c r="D30" s="17" t="s">
        <v>82</v>
      </c>
      <c r="E30" s="17" t="s">
        <v>57</v>
      </c>
      <c r="F30" s="18">
        <v>0.1111</v>
      </c>
      <c r="G30" s="6">
        <f t="shared" si="1"/>
        <v>0.1111</v>
      </c>
    </row>
    <row r="31" spans="1:7" ht="96.75" customHeight="1">
      <c r="A31" s="46">
        <v>4</v>
      </c>
      <c r="B31" s="47" t="s">
        <v>39</v>
      </c>
      <c r="C31" s="48" t="s">
        <v>47</v>
      </c>
      <c r="D31" s="49" t="s">
        <v>77</v>
      </c>
      <c r="E31" s="49" t="s">
        <v>78</v>
      </c>
      <c r="F31" s="50">
        <v>0.1111</v>
      </c>
      <c r="G31" s="51">
        <f t="shared" si="1"/>
        <v>0.1111</v>
      </c>
    </row>
    <row r="32" spans="1:7" ht="111.75" customHeight="1">
      <c r="A32" s="4">
        <v>5</v>
      </c>
      <c r="B32" s="5" t="s">
        <v>21</v>
      </c>
      <c r="C32" s="16" t="s">
        <v>51</v>
      </c>
      <c r="D32" s="57" t="s">
        <v>98</v>
      </c>
      <c r="E32" s="17" t="s">
        <v>50</v>
      </c>
      <c r="F32" s="18">
        <v>0.1111</v>
      </c>
      <c r="G32" s="6">
        <f t="shared" si="1"/>
        <v>0</v>
      </c>
    </row>
    <row r="33" spans="1:7" ht="225" customHeight="1">
      <c r="A33" s="4">
        <v>6</v>
      </c>
      <c r="B33" s="5" t="s">
        <v>6</v>
      </c>
      <c r="C33" s="16" t="s">
        <v>47</v>
      </c>
      <c r="D33" s="17" t="s">
        <v>83</v>
      </c>
      <c r="E33" s="17" t="s">
        <v>58</v>
      </c>
      <c r="F33" s="18">
        <v>0.1111</v>
      </c>
      <c r="G33" s="6">
        <f t="shared" si="1"/>
        <v>0.1111</v>
      </c>
    </row>
    <row r="34" spans="1:7" ht="74.25" customHeight="1">
      <c r="A34" s="46">
        <v>7</v>
      </c>
      <c r="B34" s="47" t="s">
        <v>10</v>
      </c>
      <c r="C34" s="48" t="s">
        <v>47</v>
      </c>
      <c r="D34" s="49" t="s">
        <v>68</v>
      </c>
      <c r="E34" s="49" t="s">
        <v>84</v>
      </c>
      <c r="F34" s="50">
        <v>0.1111</v>
      </c>
      <c r="G34" s="51">
        <f t="shared" si="1"/>
        <v>0.1111</v>
      </c>
    </row>
    <row r="35" spans="1:7" ht="63" customHeight="1">
      <c r="A35" s="4" t="s">
        <v>11</v>
      </c>
      <c r="B35" s="5" t="s">
        <v>45</v>
      </c>
      <c r="C35" s="16" t="s">
        <v>47</v>
      </c>
      <c r="D35" s="17" t="s">
        <v>59</v>
      </c>
      <c r="E35" s="17" t="s">
        <v>60</v>
      </c>
      <c r="F35" s="18">
        <v>0.1111</v>
      </c>
      <c r="G35" s="6">
        <f>IF(C35="yes",(1*F35),IF(C35="no",(0*F35),""))</f>
        <v>0.1111</v>
      </c>
    </row>
    <row r="36" spans="1:7" ht="78" customHeight="1">
      <c r="A36" s="4" t="s">
        <v>12</v>
      </c>
      <c r="B36" s="5" t="s">
        <v>46</v>
      </c>
      <c r="C36" s="16" t="s">
        <v>47</v>
      </c>
      <c r="D36" s="17" t="s">
        <v>61</v>
      </c>
      <c r="E36" s="17" t="s">
        <v>62</v>
      </c>
      <c r="F36" s="18">
        <v>0.1111</v>
      </c>
      <c r="G36" s="6">
        <f>IF(C36="yes",(1*F36),IF(C36="no",(0*F36),""))</f>
        <v>0.1111</v>
      </c>
    </row>
    <row r="37" spans="1:7" ht="12.75">
      <c r="A37" s="11"/>
      <c r="B37" s="15"/>
      <c r="C37" s="9"/>
      <c r="D37" s="10"/>
      <c r="E37" s="10"/>
      <c r="F37" s="11"/>
      <c r="G37" s="11"/>
    </row>
    <row r="38" spans="1:7" ht="15">
      <c r="A38" s="28" t="s">
        <v>4</v>
      </c>
      <c r="B38" s="29"/>
      <c r="C38" s="30"/>
      <c r="D38" s="31"/>
      <c r="E38" s="31"/>
      <c r="F38" s="32" t="str">
        <f>IF(SUM(F28:F36)&lt;&gt;100%,"ERROR","100%")</f>
        <v>100%</v>
      </c>
      <c r="G38" s="32">
        <f>SUM(G28:G36)</f>
        <v>0.8888999999999999</v>
      </c>
    </row>
    <row r="39" spans="1:7" ht="14.25">
      <c r="A39" s="12"/>
      <c r="B39" s="13"/>
      <c r="C39" s="1"/>
      <c r="D39" s="14"/>
      <c r="E39" s="14"/>
      <c r="F39" s="12"/>
      <c r="G39" s="12"/>
    </row>
    <row r="40" spans="1:7" ht="24" customHeight="1">
      <c r="A40" s="23" t="s">
        <v>40</v>
      </c>
      <c r="B40" s="33"/>
      <c r="C40" s="37"/>
      <c r="D40" s="38"/>
      <c r="E40" s="35"/>
      <c r="F40" s="36"/>
      <c r="G40" s="36"/>
    </row>
    <row r="41" spans="1:7" ht="30.75" customHeight="1">
      <c r="A41" s="79" t="s">
        <v>1</v>
      </c>
      <c r="B41" s="79"/>
      <c r="C41" s="3" t="s">
        <v>2</v>
      </c>
      <c r="D41" s="3" t="s">
        <v>23</v>
      </c>
      <c r="E41" s="3" t="s">
        <v>24</v>
      </c>
      <c r="F41" s="2" t="s">
        <v>20</v>
      </c>
      <c r="G41" s="2" t="s">
        <v>0</v>
      </c>
    </row>
    <row r="42" spans="1:7" ht="285" customHeight="1">
      <c r="A42" s="4">
        <v>1</v>
      </c>
      <c r="B42" s="19" t="s">
        <v>13</v>
      </c>
      <c r="C42" s="16" t="s">
        <v>51</v>
      </c>
      <c r="D42" s="17" t="s">
        <v>102</v>
      </c>
      <c r="E42" s="17" t="s">
        <v>99</v>
      </c>
      <c r="F42" s="18">
        <v>0.333</v>
      </c>
      <c r="G42" s="6">
        <f>IF(C42="yes",(1*F42),IF(C42="no",(0*F42),IF(C42="small extent",(0.33*F42),IF(C42="large extent",(0.67*F42),""))))</f>
        <v>0</v>
      </c>
    </row>
    <row r="43" spans="1:7" ht="18" customHeight="1">
      <c r="A43" s="4"/>
      <c r="B43" s="39" t="s">
        <v>41</v>
      </c>
      <c r="C43" s="61" t="s">
        <v>103</v>
      </c>
      <c r="D43" s="62"/>
      <c r="E43" s="62"/>
      <c r="F43" s="62"/>
      <c r="G43" s="63"/>
    </row>
    <row r="44" spans="1:7" ht="15.75" customHeight="1">
      <c r="A44" s="4"/>
      <c r="B44" s="40" t="s">
        <v>14</v>
      </c>
      <c r="C44" s="64"/>
      <c r="D44" s="58"/>
      <c r="E44" s="58"/>
      <c r="F44" s="59"/>
      <c r="G44" s="60"/>
    </row>
    <row r="45" spans="1:7" ht="23.25" customHeight="1">
      <c r="A45" s="4"/>
      <c r="B45" s="41" t="s">
        <v>42</v>
      </c>
      <c r="C45" s="65"/>
      <c r="D45" s="66"/>
      <c r="E45" s="66"/>
      <c r="F45" s="66"/>
      <c r="G45" s="67"/>
    </row>
    <row r="46" spans="1:7" ht="60">
      <c r="A46" s="21">
        <v>2</v>
      </c>
      <c r="B46" s="20" t="s">
        <v>15</v>
      </c>
      <c r="C46" s="16" t="s">
        <v>71</v>
      </c>
      <c r="D46" s="17" t="s">
        <v>65</v>
      </c>
      <c r="E46" s="17" t="s">
        <v>66</v>
      </c>
      <c r="F46" s="18">
        <v>0.334</v>
      </c>
      <c r="G46" s="6">
        <f>IF(C46="yes",(1*F46),IF(C46="no",(0*F46),IF(C46="small extent",(0.33*F46),IF(C46="large extent",(0.67*F46),""))))</f>
        <v>0.22378000000000003</v>
      </c>
    </row>
    <row r="47" spans="1:7" ht="12.75">
      <c r="A47" s="4"/>
      <c r="B47" s="39" t="s">
        <v>43</v>
      </c>
      <c r="C47" s="70" t="s">
        <v>94</v>
      </c>
      <c r="D47" s="71"/>
      <c r="E47" s="71"/>
      <c r="F47" s="71"/>
      <c r="G47" s="72"/>
    </row>
    <row r="48" spans="1:7" ht="12.75">
      <c r="A48" s="4"/>
      <c r="B48" s="40" t="s">
        <v>16</v>
      </c>
      <c r="C48" s="73" t="s">
        <v>74</v>
      </c>
      <c r="D48" s="74"/>
      <c r="E48" s="74"/>
      <c r="F48" s="74"/>
      <c r="G48" s="75"/>
    </row>
    <row r="49" spans="1:7" ht="12" customHeight="1">
      <c r="A49" s="4"/>
      <c r="B49" s="41" t="s">
        <v>17</v>
      </c>
      <c r="C49" s="76" t="s">
        <v>75</v>
      </c>
      <c r="D49" s="77"/>
      <c r="E49" s="77"/>
      <c r="F49" s="77"/>
      <c r="G49" s="78"/>
    </row>
    <row r="50" spans="1:7" ht="12.75">
      <c r="A50" s="4"/>
      <c r="B50" s="42"/>
      <c r="C50" s="68"/>
      <c r="D50" s="69"/>
      <c r="E50" s="69"/>
      <c r="F50" s="69"/>
      <c r="G50" s="69"/>
    </row>
    <row r="51" spans="1:7" ht="140.25">
      <c r="A51" s="46">
        <v>3</v>
      </c>
      <c r="B51" s="47" t="s">
        <v>44</v>
      </c>
      <c r="C51" s="53" t="s">
        <v>71</v>
      </c>
      <c r="D51" s="54" t="s">
        <v>85</v>
      </c>
      <c r="E51" s="54" t="s">
        <v>70</v>
      </c>
      <c r="F51" s="50">
        <v>0.333</v>
      </c>
      <c r="G51" s="51">
        <f>IF(C51="yes",(1*F51),IF(C51="no",(0*F51),IF(C51="small extent",(0.33*F51),IF(C51="large extent",(0.67*F51),""))))</f>
        <v>0.22311000000000003</v>
      </c>
    </row>
    <row r="52" spans="1:7" ht="69" customHeight="1">
      <c r="A52" s="4">
        <v>4</v>
      </c>
      <c r="B52" s="5" t="s">
        <v>18</v>
      </c>
      <c r="C52" s="16" t="s">
        <v>73</v>
      </c>
      <c r="D52" s="17" t="s">
        <v>104</v>
      </c>
      <c r="E52" s="17" t="s">
        <v>96</v>
      </c>
      <c r="F52" s="18">
        <v>0</v>
      </c>
      <c r="G52" s="6">
        <v>0</v>
      </c>
    </row>
    <row r="53" spans="1:7" ht="60">
      <c r="A53" s="22">
        <v>5</v>
      </c>
      <c r="B53" s="5" t="s">
        <v>19</v>
      </c>
      <c r="C53" s="48" t="s">
        <v>73</v>
      </c>
      <c r="D53" s="17" t="s">
        <v>72</v>
      </c>
      <c r="E53" s="17" t="s">
        <v>50</v>
      </c>
      <c r="F53" s="18">
        <v>0</v>
      </c>
      <c r="G53" s="6">
        <v>0</v>
      </c>
    </row>
    <row r="54" spans="1:7" ht="12.75">
      <c r="A54" s="11"/>
      <c r="B54" s="5"/>
      <c r="C54" s="9"/>
      <c r="D54" s="10"/>
      <c r="E54" s="10"/>
      <c r="F54" s="11"/>
      <c r="G54" s="11"/>
    </row>
    <row r="55" spans="1:7" ht="15">
      <c r="A55" s="28" t="s">
        <v>4</v>
      </c>
      <c r="B55" s="43"/>
      <c r="C55" s="44"/>
      <c r="D55" s="45"/>
      <c r="E55" s="45"/>
      <c r="F55" s="32" t="str">
        <f>IF(SUM(F42:F53)&lt;&gt;100%,"ERROR","100%")</f>
        <v>100%</v>
      </c>
      <c r="G55" s="32">
        <f>SUM(G42:G53)</f>
        <v>0.44689000000000006</v>
      </c>
    </row>
  </sheetData>
  <mergeCells count="14">
    <mergeCell ref="A41:B41"/>
    <mergeCell ref="A1:G1"/>
    <mergeCell ref="A5:B5"/>
    <mergeCell ref="A15:B15"/>
    <mergeCell ref="A27:B27"/>
    <mergeCell ref="A2:G2"/>
    <mergeCell ref="A3:G3"/>
    <mergeCell ref="C43:G43"/>
    <mergeCell ref="C44:G44"/>
    <mergeCell ref="C45:G45"/>
    <mergeCell ref="C50:G50"/>
    <mergeCell ref="C47:G47"/>
    <mergeCell ref="C48:G48"/>
    <mergeCell ref="C49:G49"/>
  </mergeCells>
  <printOptions/>
  <pageMargins left="0.75" right="0.75" top="1" bottom="1" header="0.5" footer="0.5"/>
  <pageSetup horizontalDpi="600" verticalDpi="600" orientation="landscape" scale="80" r:id="rId3"/>
  <headerFooter alignWithMargins="0">
    <oddFooter>&amp;C&amp;P&amp;R&amp;"Arial,Bold"&amp;12DRAFT
FY 2002 Spring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2003-01-22T18:23:55Z</cp:lastPrinted>
  <dcterms:created xsi:type="dcterms:W3CDTF">2002-04-18T17:14:40Z</dcterms:created>
  <dcterms:modified xsi:type="dcterms:W3CDTF">2003-01-24T23:21:24Z</dcterms:modified>
  <cp:category/>
  <cp:version/>
  <cp:contentType/>
  <cp:contentStatus/>
</cp:coreProperties>
</file>