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6700" windowHeight="102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<sst xmlns="http://schemas.openxmlformats.org/spreadsheetml/2006/main" count="76" uniqueCount="36">
  <si>
    <t>Final Trim</t>
  </si>
  <si>
    <t>J Volk</t>
  </si>
  <si>
    <t>Data</t>
  </si>
  <si>
    <t xml:space="preserve"> </t>
  </si>
  <si>
    <t>RQS series</t>
  </si>
  <si>
    <t>ID</t>
  </si>
  <si>
    <t>seq #</t>
  </si>
  <si>
    <t>grel</t>
  </si>
  <si>
    <t>norm sex</t>
  </si>
  <si>
    <t>skew sex</t>
  </si>
  <si>
    <t>norm octo</t>
  </si>
  <si>
    <t>skew octo</t>
  </si>
  <si>
    <t>norm 10 p</t>
  </si>
  <si>
    <t>skew 10p</t>
  </si>
  <si>
    <t>norm 12p</t>
  </si>
  <si>
    <t>skew 12p</t>
  </si>
  <si>
    <t>compens</t>
  </si>
  <si>
    <t xml:space="preserve"> temp</t>
  </si>
  <si>
    <t xml:space="preserve">grel at  </t>
  </si>
  <si>
    <t>ideal grels</t>
  </si>
  <si>
    <t>units</t>
  </si>
  <si>
    <t>units/c</t>
  </si>
  <si>
    <t>degree c</t>
  </si>
  <si>
    <t xml:space="preserve"> 32.2units</t>
  </si>
  <si>
    <t>RQSA001</t>
  </si>
  <si>
    <t>RQSA002</t>
  </si>
  <si>
    <t>RQSB001</t>
  </si>
  <si>
    <t>RQSB002</t>
  </si>
  <si>
    <t>RQSC001</t>
  </si>
  <si>
    <t>RQSC002</t>
  </si>
  <si>
    <t>RQSD001</t>
  </si>
  <si>
    <t>RQSD002</t>
  </si>
  <si>
    <t>ave</t>
  </si>
  <si>
    <t>std dev</t>
  </si>
  <si>
    <t>max</t>
  </si>
  <si>
    <t>min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</si>
</sst>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P33"/>
  <sheetViews>
    <sheetView tabSelected="1" workbookViewId="0" topLeftCell="A5">
      <selection activeCell="M17" sqref="M17"/>
    </sheetView>
  </sheetViews>
  <sheetFormatPr defaultColWidth="11.00390625" defaultRowHeight="12.75"/>
  <cols>
    <col min="1" max="2" width="8.125" style="0" customWidth="1"/>
    <col min="3" max="3" width="8.625" style="0" customWidth="1"/>
    <col min="4" max="4" width="7.375" style="0" customWidth="1"/>
    <col min="5" max="5" width="7.125" style="0" customWidth="1"/>
    <col min="6" max="6" width="7.875" style="0" customWidth="1"/>
    <col min="7" max="7" width="7.625" style="0" customWidth="1"/>
    <col min="8" max="8" width="8.375" style="0" customWidth="1"/>
    <col min="9" max="9" width="7.75390625" style="0" customWidth="1"/>
    <col min="10" max="10" width="8.00390625" style="0" customWidth="1"/>
    <col min="11" max="11" width="7.75390625" style="0" customWidth="1"/>
    <col min="12" max="12" width="6.875" style="0" customWidth="1"/>
    <col min="13" max="13" width="6.625" style="0" customWidth="1"/>
    <col min="14" max="14" width="8.375" style="0" customWidth="1"/>
  </cols>
  <sheetData>
    <row r="3" spans="3:5" ht="12.75">
      <c r="C3" t="s">
        <v>0</v>
      </c>
      <c r="E3" t="s">
        <v>1</v>
      </c>
    </row>
    <row r="4" spans="3:13" ht="12.75">
      <c r="C4" t="s">
        <v>2</v>
      </c>
      <c r="E4">
        <v>34394</v>
      </c>
      <c r="L4" t="s">
        <v>3</v>
      </c>
      <c r="M4" t="s">
        <v>3</v>
      </c>
    </row>
    <row r="5" spans="3:5" ht="12.75">
      <c r="C5" t="s">
        <v>4</v>
      </c>
      <c r="E5" t="s">
        <v>3</v>
      </c>
    </row>
    <row r="7" ht="12.75">
      <c r="N7" t="s">
        <v>3</v>
      </c>
    </row>
    <row r="8" spans="1:16" ht="12.75">
      <c r="A8" t="s">
        <v>5</v>
      </c>
      <c r="B8" t="s">
        <v>6</v>
      </c>
      <c r="C8" t="s">
        <v>7</v>
      </c>
      <c r="D8" t="s">
        <v>8</v>
      </c>
      <c r="E8" t="s">
        <v>9</v>
      </c>
      <c r="F8" t="s">
        <v>10</v>
      </c>
      <c r="G8" t="s">
        <v>11</v>
      </c>
      <c r="H8" t="s">
        <v>12</v>
      </c>
      <c r="I8" t="s">
        <v>13</v>
      </c>
      <c r="J8" t="s">
        <v>14</v>
      </c>
      <c r="K8" t="s">
        <v>15</v>
      </c>
      <c r="L8" t="s">
        <v>16</v>
      </c>
      <c r="M8" t="s">
        <v>17</v>
      </c>
      <c r="N8" t="s">
        <v>18</v>
      </c>
      <c r="P8" t="s">
        <v>19</v>
      </c>
    </row>
    <row r="9" spans="3:14" ht="12.75">
      <c r="C9" t="s">
        <v>20</v>
      </c>
      <c r="D9" t="s">
        <v>20</v>
      </c>
      <c r="E9" t="s">
        <v>20</v>
      </c>
      <c r="F9" t="s">
        <v>20</v>
      </c>
      <c r="G9" t="s">
        <v>20</v>
      </c>
      <c r="H9" t="s">
        <v>20</v>
      </c>
      <c r="I9" t="s">
        <v>20</v>
      </c>
      <c r="J9" t="s">
        <v>20</v>
      </c>
      <c r="K9" t="s">
        <v>20</v>
      </c>
      <c r="L9" t="s">
        <v>21</v>
      </c>
      <c r="M9" t="s">
        <v>22</v>
      </c>
      <c r="N9" t="s">
        <v>23</v>
      </c>
    </row>
    <row r="10" spans="3:16" ht="12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P10" s="2"/>
    </row>
    <row r="11" spans="1:16" ht="12.75">
      <c r="A11" t="s">
        <v>24</v>
      </c>
      <c r="B11">
        <v>2156514</v>
      </c>
      <c r="C11" s="1">
        <v>-1.952</v>
      </c>
      <c r="D11" s="1">
        <v>0.528</v>
      </c>
      <c r="E11" s="1">
        <v>-0.096</v>
      </c>
      <c r="F11" s="1">
        <v>-0.221</v>
      </c>
      <c r="G11" s="1">
        <v>0.074</v>
      </c>
      <c r="H11" s="1">
        <v>0.058</v>
      </c>
      <c r="I11" s="1">
        <v>0.625</v>
      </c>
      <c r="J11" s="1">
        <v>-0.475</v>
      </c>
      <c r="K11" s="1">
        <v>-0.089</v>
      </c>
      <c r="L11" s="1">
        <v>-0.33</v>
      </c>
      <c r="M11" s="1">
        <v>20.2</v>
      </c>
      <c r="N11" s="1">
        <f>(32.2-M11)*L11+C11</f>
        <v>-5.912000000000001</v>
      </c>
      <c r="P11" s="2"/>
    </row>
    <row r="12" spans="1:16" ht="12.75">
      <c r="A12" t="s">
        <v>25</v>
      </c>
      <c r="B12">
        <v>2106824</v>
      </c>
      <c r="C12" s="1">
        <v>2.614</v>
      </c>
      <c r="D12" s="1">
        <v>-1.287</v>
      </c>
      <c r="E12" s="1">
        <v>-1.468</v>
      </c>
      <c r="F12" s="1">
        <v>-0.682</v>
      </c>
      <c r="G12" s="1">
        <v>-0.288</v>
      </c>
      <c r="H12" s="1">
        <v>-0.237</v>
      </c>
      <c r="I12" s="1">
        <v>0.501</v>
      </c>
      <c r="J12" s="1">
        <v>-0.876</v>
      </c>
      <c r="K12" s="1">
        <v>-0.35</v>
      </c>
      <c r="L12" s="1">
        <v>-0.96</v>
      </c>
      <c r="M12" s="1">
        <v>21.5</v>
      </c>
      <c r="N12" s="1">
        <f>(32.2-M12)*L12+C12</f>
        <v>-7.658000000000002</v>
      </c>
      <c r="P12" s="2"/>
    </row>
    <row r="13" spans="3:16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P13" s="2"/>
    </row>
    <row r="14" spans="1:16" ht="12.75">
      <c r="A14" t="s">
        <v>26</v>
      </c>
      <c r="B14">
        <v>2054872</v>
      </c>
      <c r="C14" s="1">
        <v>-2.373</v>
      </c>
      <c r="D14" s="1">
        <v>-1.331</v>
      </c>
      <c r="E14" s="1">
        <v>1.485</v>
      </c>
      <c r="F14" s="1">
        <v>0.217</v>
      </c>
      <c r="G14" s="1">
        <v>0.136</v>
      </c>
      <c r="H14" s="1">
        <v>0.167</v>
      </c>
      <c r="I14" s="1">
        <v>1.257</v>
      </c>
      <c r="J14" s="1">
        <v>-0.821</v>
      </c>
      <c r="K14" s="1">
        <v>0.116</v>
      </c>
      <c r="L14" s="1">
        <v>0.579</v>
      </c>
      <c r="M14" s="1">
        <v>19.9</v>
      </c>
      <c r="N14" s="1">
        <f>(32.2-M14)*L14+C14</f>
        <v>4.748700000000002</v>
      </c>
      <c r="P14" s="2"/>
    </row>
    <row r="15" spans="1:16" ht="12.75">
      <c r="A15" t="s">
        <v>27</v>
      </c>
      <c r="B15">
        <v>2102734</v>
      </c>
      <c r="C15" s="1">
        <v>-9.69</v>
      </c>
      <c r="D15" s="1">
        <v>4.571</v>
      </c>
      <c r="E15" s="1">
        <v>0.965</v>
      </c>
      <c r="F15" s="1">
        <v>-1.15</v>
      </c>
      <c r="G15" s="1">
        <v>0.172</v>
      </c>
      <c r="H15" s="1">
        <v>0.252</v>
      </c>
      <c r="I15" s="1">
        <v>0.241</v>
      </c>
      <c r="J15" s="1">
        <v>-0.724</v>
      </c>
      <c r="K15" s="1">
        <v>0.151</v>
      </c>
      <c r="L15" s="1">
        <v>-0.181</v>
      </c>
      <c r="M15" s="1">
        <v>20.5</v>
      </c>
      <c r="N15" s="1">
        <f>(32.2-M15)*L15+C15</f>
        <v>-11.8077</v>
      </c>
      <c r="P15" s="2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P16" s="2"/>
    </row>
    <row r="17" spans="1:16" ht="12.75">
      <c r="A17" t="s">
        <v>28</v>
      </c>
      <c r="B17">
        <v>2184392</v>
      </c>
      <c r="C17" s="1">
        <v>-2.548</v>
      </c>
      <c r="D17" s="1">
        <v>-0.003</v>
      </c>
      <c r="E17" s="1">
        <v>0.344</v>
      </c>
      <c r="F17" s="1">
        <v>-0.496</v>
      </c>
      <c r="G17" s="1">
        <v>0.056</v>
      </c>
      <c r="H17" s="1">
        <v>0.094</v>
      </c>
      <c r="I17" s="1">
        <v>0.121</v>
      </c>
      <c r="J17" s="1">
        <v>-0.728</v>
      </c>
      <c r="K17" s="1">
        <v>0.063</v>
      </c>
      <c r="L17" s="1">
        <v>0.52</v>
      </c>
      <c r="M17" s="1">
        <v>24.8</v>
      </c>
      <c r="N17" s="1">
        <f>(32.2-M17)*L17+C17</f>
        <v>1.3000000000000012</v>
      </c>
      <c r="P17" s="2"/>
    </row>
    <row r="18" spans="1:16" ht="12.75">
      <c r="A18" t="s">
        <v>29</v>
      </c>
      <c r="B18">
        <v>2184064</v>
      </c>
      <c r="C18" s="1">
        <v>-3.909</v>
      </c>
      <c r="D18" s="1">
        <v>0.664</v>
      </c>
      <c r="E18" s="1">
        <v>0.293</v>
      </c>
      <c r="F18" s="1">
        <v>0.113</v>
      </c>
      <c r="G18" s="1">
        <v>-0.193</v>
      </c>
      <c r="H18" s="1">
        <v>0.305</v>
      </c>
      <c r="I18" s="1">
        <v>0.8</v>
      </c>
      <c r="J18" s="1">
        <v>-0.728</v>
      </c>
      <c r="K18" s="1">
        <v>0.479</v>
      </c>
      <c r="L18" s="1">
        <v>0.62</v>
      </c>
      <c r="M18" s="1">
        <v>25</v>
      </c>
      <c r="N18" s="1">
        <f>(32.2-M18)*L18+C18</f>
        <v>0.5550000000000015</v>
      </c>
      <c r="P18" s="2"/>
    </row>
    <row r="19" spans="3:16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P19" s="2"/>
    </row>
    <row r="20" spans="1:16" ht="12.75">
      <c r="A20" t="s">
        <v>30</v>
      </c>
      <c r="B20">
        <v>2181578</v>
      </c>
      <c r="C20" s="1">
        <v>-2.617</v>
      </c>
      <c r="D20" s="1">
        <v>0.296</v>
      </c>
      <c r="E20" s="1">
        <v>0.3</v>
      </c>
      <c r="F20" s="1">
        <v>-0.427</v>
      </c>
      <c r="G20" s="1">
        <v>0.057</v>
      </c>
      <c r="H20" s="1">
        <v>0.399</v>
      </c>
      <c r="I20" s="1">
        <v>-0.603</v>
      </c>
      <c r="J20" s="1">
        <v>-0.276</v>
      </c>
      <c r="K20" s="1">
        <v>0.014</v>
      </c>
      <c r="L20" s="1">
        <v>-0.07</v>
      </c>
      <c r="M20" s="1">
        <v>25.7</v>
      </c>
      <c r="N20" s="1">
        <f>(32.2-M20)*L20+C20</f>
        <v>-3.072</v>
      </c>
      <c r="P20" s="2"/>
    </row>
    <row r="21" spans="1:16" ht="12.75">
      <c r="A21" t="s">
        <v>31</v>
      </c>
      <c r="B21">
        <v>2055777</v>
      </c>
      <c r="C21" s="1">
        <v>-6.707</v>
      </c>
      <c r="D21" s="1">
        <v>-1.545</v>
      </c>
      <c r="E21" s="1">
        <v>-1.532</v>
      </c>
      <c r="F21" s="1">
        <v>-0.248</v>
      </c>
      <c r="G21" s="1">
        <v>0.191</v>
      </c>
      <c r="H21" s="1">
        <v>0.124</v>
      </c>
      <c r="I21" s="1">
        <v>0.771</v>
      </c>
      <c r="J21" s="1">
        <v>-0.914</v>
      </c>
      <c r="K21" s="1">
        <v>-0.079</v>
      </c>
      <c r="L21" s="1">
        <v>-0.27</v>
      </c>
      <c r="M21" s="1">
        <v>19</v>
      </c>
      <c r="N21" s="1">
        <f>(32.2-M21)*L21+C21</f>
        <v>-10.271</v>
      </c>
      <c r="P21" s="2"/>
    </row>
    <row r="22" spans="3:16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P22" s="2"/>
    </row>
    <row r="23" spans="13:14" ht="12.75">
      <c r="M23" s="1" t="s">
        <v>3</v>
      </c>
      <c r="N23" s="1" t="s">
        <v>3</v>
      </c>
    </row>
    <row r="24" spans="1:16" ht="12.75">
      <c r="A24" t="s">
        <v>5</v>
      </c>
      <c r="B24" t="s">
        <v>6</v>
      </c>
      <c r="C24" t="s">
        <v>7</v>
      </c>
      <c r="D24" t="s">
        <v>8</v>
      </c>
      <c r="E24" t="s">
        <v>9</v>
      </c>
      <c r="F24" t="s">
        <v>10</v>
      </c>
      <c r="G24" t="s">
        <v>11</v>
      </c>
      <c r="H24" t="s">
        <v>12</v>
      </c>
      <c r="I24" t="s">
        <v>13</v>
      </c>
      <c r="J24" t="s">
        <v>14</v>
      </c>
      <c r="K24" t="s">
        <v>15</v>
      </c>
      <c r="L24" t="s">
        <v>16</v>
      </c>
      <c r="M24" t="s">
        <v>17</v>
      </c>
      <c r="N24" t="s">
        <v>18</v>
      </c>
      <c r="P24" t="s">
        <v>19</v>
      </c>
    </row>
    <row r="25" spans="3:14" ht="12.75"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 t="s">
        <v>20</v>
      </c>
      <c r="L25" t="s">
        <v>21</v>
      </c>
      <c r="M25" t="s">
        <v>22</v>
      </c>
      <c r="N25" t="s">
        <v>23</v>
      </c>
    </row>
    <row r="27" spans="1:14" ht="12.75">
      <c r="A27" t="s">
        <v>32</v>
      </c>
      <c r="C27" s="1">
        <f>AVERAGE(C10:C22)</f>
        <v>-3.3977500000000003</v>
      </c>
      <c r="D27" s="1">
        <f aca="true" t="shared" si="0" ref="D27:N27">AVERAGE(D10:D22)</f>
        <v>0.23662499999999997</v>
      </c>
      <c r="E27" s="1">
        <f t="shared" si="0"/>
        <v>0.03637499999999999</v>
      </c>
      <c r="F27" s="1">
        <f t="shared" si="0"/>
        <v>-0.36175</v>
      </c>
      <c r="G27" s="1">
        <f t="shared" si="0"/>
        <v>0.025625000000000002</v>
      </c>
      <c r="H27" s="1">
        <f t="shared" si="0"/>
        <v>0.14525</v>
      </c>
      <c r="I27" s="1">
        <f t="shared" si="0"/>
        <v>0.464125</v>
      </c>
      <c r="J27" s="1">
        <f t="shared" si="0"/>
        <v>-0.6927499999999999</v>
      </c>
      <c r="K27" s="1">
        <f t="shared" si="0"/>
        <v>0.038125</v>
      </c>
      <c r="L27" s="1">
        <f>AVERAGE(L11:L21)</f>
        <v>-0.011500000000000017</v>
      </c>
      <c r="N27" s="1">
        <f t="shared" si="0"/>
        <v>-4.0146250000000006</v>
      </c>
    </row>
    <row r="29" spans="1:14" ht="12.75">
      <c r="A29" t="s">
        <v>33</v>
      </c>
      <c r="C29" s="1">
        <f>STDEV(C10:C22)</f>
        <v>3.613822896680387</v>
      </c>
      <c r="D29" s="1">
        <f aca="true" t="shared" si="1" ref="D29:N29">STDEV(D10:D22)</f>
        <v>1.9664460282811875</v>
      </c>
      <c r="E29" s="1">
        <f t="shared" si="1"/>
        <v>1.0644457897355386</v>
      </c>
      <c r="F29" s="1">
        <f t="shared" si="1"/>
        <v>0.4374059082493383</v>
      </c>
      <c r="G29" s="1">
        <f t="shared" si="1"/>
        <v>0.17376580092592608</v>
      </c>
      <c r="H29" s="1">
        <f t="shared" si="1"/>
        <v>0.19219911550264746</v>
      </c>
      <c r="I29" s="1">
        <f t="shared" si="1"/>
        <v>0.5566674918014985</v>
      </c>
      <c r="J29" s="1">
        <f t="shared" si="1"/>
        <v>0.21498754116725693</v>
      </c>
      <c r="K29" s="1">
        <f t="shared" si="1"/>
        <v>0.23751597690621631</v>
      </c>
      <c r="L29" s="1">
        <f t="shared" si="1"/>
        <v>0.5516266853588576</v>
      </c>
      <c r="N29" s="1">
        <f t="shared" si="1"/>
        <v>5.898663018672719</v>
      </c>
    </row>
    <row r="31" spans="1:14" ht="12.75">
      <c r="A31" t="s">
        <v>34</v>
      </c>
      <c r="C31" s="1">
        <f>MAX(C10:C22)</f>
        <v>2.614</v>
      </c>
      <c r="D31" s="1">
        <f aca="true" t="shared" si="2" ref="D31:N31">MAX(D10:D22)</f>
        <v>4.571</v>
      </c>
      <c r="E31" s="1">
        <f t="shared" si="2"/>
        <v>1.485</v>
      </c>
      <c r="F31" s="1">
        <f t="shared" si="2"/>
        <v>0.217</v>
      </c>
      <c r="G31" s="1">
        <f t="shared" si="2"/>
        <v>0.191</v>
      </c>
      <c r="H31" s="1">
        <f t="shared" si="2"/>
        <v>0.399</v>
      </c>
      <c r="I31" s="1">
        <f t="shared" si="2"/>
        <v>1.257</v>
      </c>
      <c r="J31" s="1">
        <f t="shared" si="2"/>
        <v>-0.276</v>
      </c>
      <c r="K31" s="1">
        <f t="shared" si="2"/>
        <v>0.479</v>
      </c>
      <c r="L31" s="1">
        <f t="shared" si="2"/>
        <v>0.62</v>
      </c>
      <c r="N31" s="1">
        <f t="shared" si="2"/>
        <v>4.748700000000002</v>
      </c>
    </row>
    <row r="33" spans="1:14" ht="12.75">
      <c r="A33" t="s">
        <v>35</v>
      </c>
      <c r="C33" s="1">
        <f>MIN(C10:C22)</f>
        <v>-9.69</v>
      </c>
      <c r="D33" s="1">
        <f aca="true" t="shared" si="3" ref="D33:N33">MIN(D10:D22)</f>
        <v>-1.545</v>
      </c>
      <c r="E33" s="1">
        <f t="shared" si="3"/>
        <v>-1.532</v>
      </c>
      <c r="F33" s="1">
        <f t="shared" si="3"/>
        <v>-1.15</v>
      </c>
      <c r="G33" s="1">
        <f t="shared" si="3"/>
        <v>-0.288</v>
      </c>
      <c r="H33" s="1">
        <f t="shared" si="3"/>
        <v>-0.237</v>
      </c>
      <c r="I33" s="1">
        <f t="shared" si="3"/>
        <v>-0.603</v>
      </c>
      <c r="J33" s="1">
        <f t="shared" si="3"/>
        <v>-0.914</v>
      </c>
      <c r="K33" s="1">
        <f t="shared" si="3"/>
        <v>-0.35</v>
      </c>
      <c r="L33" s="1">
        <f t="shared" si="3"/>
        <v>-0.96</v>
      </c>
      <c r="N33" s="1">
        <f t="shared" si="3"/>
        <v>-11.8077</v>
      </c>
    </row>
  </sheetData>
  <printOptions gridLines="1"/>
  <pageMargins left="0.75" right="0.75" top="1" bottom="1" header="0.5" footer="0.5"/>
  <pageSetup orientation="landscape" paperSize="9" scale="90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T Volk</dc:creator>
  <cp:keywords/>
  <dc:description/>
  <cp:lastModifiedBy>BD Mac Office98 Setup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