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12" windowWidth="7656" windowHeight="7296" activeTab="0"/>
  </bookViews>
  <sheets>
    <sheet name="RMR Fry-Ark-2005wp" sheetId="1" r:id="rId1"/>
    <sheet name="BOR Fry-Ark-2005wp" sheetId="2" r:id="rId2"/>
    <sheet name="Fry-Ark-2005wp" sheetId="3" r:id="rId3"/>
  </sheets>
  <definedNames>
    <definedName name="_xlnm.Print_Area" localSheetId="1">'BOR Fry-Ark-2005wp'!$A$1:$K$69</definedName>
    <definedName name="_xlnm.Print_Area" localSheetId="2">'Fry-Ark-2005wp'!$A$1:$K$69</definedName>
    <definedName name="_xlnm.Print_Area" localSheetId="0">'RMR Fry-Ark-2005wp'!$A$1:$K$69</definedName>
  </definedNames>
  <calcPr fullCalcOnLoad="1"/>
</workbook>
</file>

<file path=xl/comments2.xml><?xml version="1.0" encoding="utf-8"?>
<comments xmlns="http://schemas.openxmlformats.org/spreadsheetml/2006/main">
  <authors>
    <author>scook</author>
    <author>SCook</author>
  </authors>
  <commentList>
    <comment ref="J14" authorId="0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Excludes Extraordinary Maint.</t>
        </r>
      </text>
    </comment>
    <comment ref="J16" authorId="0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Excludes Extraordinary Maint.</t>
        </r>
      </text>
    </comment>
    <comment ref="H53" authorId="1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FY 07 includes $1.7m for Power Cable Replacement at Mt. Elbert.</t>
        </r>
      </text>
    </comment>
    <comment ref="D53" authorId="1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FY 03 includes Replacement of Unit 1 &amp; 2 Exciters $750k, Replace CFM Compressor $150k, Station Service Transformers $210k, Plant Elevator Refurbishment $550k, static start breakers $150, and relace governors $80k at Mt. Elbert.</t>
        </r>
      </text>
    </comment>
  </commentList>
</comments>
</file>

<file path=xl/comments3.xml><?xml version="1.0" encoding="utf-8"?>
<comments xmlns="http://schemas.openxmlformats.org/spreadsheetml/2006/main">
  <authors>
    <author>scook</author>
  </authors>
  <commentList>
    <comment ref="J14" authorId="0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Excludes Extraordinary Maint.</t>
        </r>
      </text>
    </comment>
  </commentList>
</comments>
</file>

<file path=xl/sharedStrings.xml><?xml version="1.0" encoding="utf-8"?>
<sst xmlns="http://schemas.openxmlformats.org/spreadsheetml/2006/main" count="118" uniqueCount="35">
  <si>
    <t>O&amp;M</t>
  </si>
  <si>
    <t>Difference</t>
  </si>
  <si>
    <t>Replacements</t>
  </si>
  <si>
    <t>Additions</t>
  </si>
  <si>
    <t>Total Capitalized Amount</t>
  </si>
  <si>
    <t>Out-year</t>
  </si>
  <si>
    <t>Bureau of Reclamation</t>
  </si>
  <si>
    <t>-- Work Plan Review</t>
  </si>
  <si>
    <t xml:space="preserve"> $1000's</t>
  </si>
  <si>
    <t>Fryingpan-Arkansas Project</t>
  </si>
  <si>
    <t>Summary:</t>
  </si>
  <si>
    <t>n/a</t>
  </si>
  <si>
    <t>Completed</t>
  </si>
  <si>
    <t>Current</t>
  </si>
  <si>
    <t xml:space="preserve">  over the previous Work Plan.</t>
  </si>
  <si>
    <t>CAPITALIZED ITEMS</t>
  </si>
  <si>
    <t>EXPENSED ITEMS</t>
  </si>
  <si>
    <t>Cum 5-yr</t>
  </si>
  <si>
    <t>Out-Year Increase:</t>
  </si>
  <si>
    <t>Rate Impact:</t>
  </si>
  <si>
    <t>Rocky Mountain Region</t>
  </si>
  <si>
    <t>FY 2002 PRS (2004 WP)</t>
  </si>
  <si>
    <t>5/22/01 Data (2003 WP)</t>
  </si>
  <si>
    <t>O&amp;M Cumulative 5 year difference</t>
  </si>
  <si>
    <t>Cum 5-yr Increase:</t>
  </si>
  <si>
    <t>FY 2003 PRS (2005 WP)</t>
  </si>
  <si>
    <t>The Replacements are increased by 58.73%.</t>
  </si>
  <si>
    <t>The Replacements are increased by 58.73%.  The FY 04 Work Plan replacements were decreased by 1.02%.</t>
  </si>
  <si>
    <t xml:space="preserve">  requirement over the previous Work Plan.  The FY 04 Work Plan represented a 6% increase.</t>
  </si>
  <si>
    <t>The O&amp;M out-year is increased by 4.11%.</t>
  </si>
  <si>
    <t>The Proposed Work Plan represents a 2.44% (.151 mills/kWh) increase in the revenue requirement</t>
  </si>
  <si>
    <t>The O&amp;M out-year is increased by 7.95%.</t>
  </si>
  <si>
    <t>The O&amp;M out-year is increased by 4.77%.  The FY 04 Work Plan out-year was an increase of 22.28%.</t>
  </si>
  <si>
    <t>The Proposed Work Plan represents an approximate 2.86% (.177 mills/kWh) increase in the revenue</t>
  </si>
  <si>
    <t>This represents an approximate 2.08% (.129 mills/kWh) increase in the revenue requirement.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</si>
</sst>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dd\-mmm\-yy_)"/>
    <numFmt numFmtId="167" formatCode="#,##0.0"/>
    <numFmt numFmtId="168" formatCode="#,##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(&quot;$&quot;* #,##0_);_(&quot;$&quot;* \(#,##0\);_(&quot;$&quot;* &quot;-&quot;??_);_(@_)"/>
    <numFmt numFmtId="176" formatCode="&quot;$&quot;#,##0"/>
    <numFmt numFmtId="177" formatCode="&quot;$&quot;#,##0.0"/>
    <numFmt numFmtId="178" formatCode="&quot;$&quot;#,##0.00"/>
    <numFmt numFmtId="179" formatCode="#,##0.0_);[Red]\(#,##0.0\)"/>
    <numFmt numFmtId="180" formatCode="&quot;$&quot;#,##0.0_);\(&quot;$&quot;#,##0.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double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3" xfId="0" applyNumberForma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5" fontId="0" fillId="0" borderId="4" xfId="0" applyNumberFormat="1" applyBorder="1" applyAlignment="1">
      <alignment/>
    </xf>
    <xf numFmtId="5" fontId="0" fillId="0" borderId="5" xfId="0" applyNumberFormat="1" applyBorder="1" applyAlignment="1">
      <alignment/>
    </xf>
    <xf numFmtId="5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10" fontId="0" fillId="0" borderId="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5" fontId="0" fillId="0" borderId="3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5" fontId="0" fillId="0" borderId="13" xfId="0" applyNumberFormat="1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5" fontId="1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5" fontId="0" fillId="0" borderId="7" xfId="0" applyNumberFormat="1" applyBorder="1" applyAlignment="1">
      <alignment/>
    </xf>
    <xf numFmtId="5" fontId="1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5" fontId="0" fillId="0" borderId="17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 horizontal="left"/>
    </xf>
    <xf numFmtId="5" fontId="0" fillId="0" borderId="3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5" fontId="2" fillId="0" borderId="0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2.7109375" style="0" customWidth="1"/>
    <col min="2" max="2" width="3.140625" style="0" customWidth="1"/>
    <col min="3" max="7" width="10.7109375" style="0" bestFit="1" customWidth="1"/>
    <col min="8" max="8" width="10.7109375" style="0" customWidth="1"/>
    <col min="9" max="9" width="10.7109375" style="0" bestFit="1" customWidth="1"/>
    <col min="10" max="10" width="13.7109375" style="0" customWidth="1"/>
    <col min="11" max="11" width="4.421875" style="0" customWidth="1"/>
  </cols>
  <sheetData>
    <row r="1" spans="1:10" ht="12.75">
      <c r="A1" s="27" t="s">
        <v>20</v>
      </c>
      <c r="E1" s="27" t="s">
        <v>9</v>
      </c>
      <c r="J1" s="53">
        <v>37743</v>
      </c>
    </row>
    <row r="2" spans="1:10" ht="12.75">
      <c r="A2" s="12" t="s">
        <v>7</v>
      </c>
      <c r="E2" s="57" t="s">
        <v>8</v>
      </c>
      <c r="F2" s="57"/>
      <c r="J2" s="13"/>
    </row>
    <row r="3" spans="1:10" ht="12.75">
      <c r="A3" s="12"/>
      <c r="E3" s="21"/>
      <c r="F3" s="21"/>
      <c r="J3" s="13"/>
    </row>
    <row r="4" spans="1:10" ht="12.75">
      <c r="A4" s="12"/>
      <c r="E4" s="21"/>
      <c r="F4" s="21"/>
      <c r="J4" s="13"/>
    </row>
    <row r="5" spans="1:10" ht="12.75">
      <c r="A5" s="12"/>
      <c r="J5" s="13"/>
    </row>
    <row r="6" spans="1:10" ht="12.75">
      <c r="A6" s="12"/>
      <c r="J6" s="13"/>
    </row>
    <row r="7" spans="3:4" ht="12.75">
      <c r="C7" s="15" t="s">
        <v>12</v>
      </c>
      <c r="D7" s="25" t="s">
        <v>13</v>
      </c>
    </row>
    <row r="8" spans="1:11" s="1" customFormat="1" ht="13.5" thickBot="1">
      <c r="A8" s="2"/>
      <c r="B8" s="2"/>
      <c r="C8" s="3">
        <v>2002</v>
      </c>
      <c r="D8" s="3">
        <v>2003</v>
      </c>
      <c r="E8" s="3">
        <v>2004</v>
      </c>
      <c r="F8" s="3">
        <v>2005</v>
      </c>
      <c r="G8" s="3">
        <v>2006</v>
      </c>
      <c r="H8" s="3">
        <v>2007</v>
      </c>
      <c r="I8" s="3">
        <v>2008</v>
      </c>
      <c r="J8" s="3" t="s">
        <v>5</v>
      </c>
      <c r="K8" s="2"/>
    </row>
    <row r="9" spans="3:10" s="2" customFormat="1" ht="12.75">
      <c r="C9" s="3"/>
      <c r="D9" s="3"/>
      <c r="E9" s="3"/>
      <c r="F9" s="3"/>
      <c r="G9" s="3"/>
      <c r="H9" s="3"/>
      <c r="I9" s="3"/>
      <c r="J9" s="3"/>
    </row>
    <row r="10" spans="1:10" s="2" customFormat="1" ht="12.75">
      <c r="A10" s="49" t="s">
        <v>16</v>
      </c>
      <c r="C10" s="3"/>
      <c r="D10" s="3"/>
      <c r="E10" s="3"/>
      <c r="F10" s="3"/>
      <c r="G10" s="3"/>
      <c r="H10" s="3"/>
      <c r="I10" s="3"/>
      <c r="J10" s="3"/>
    </row>
    <row r="11" spans="3:9" s="2" customFormat="1" ht="13.5" thickBot="1">
      <c r="C11" s="3"/>
      <c r="D11" s="3"/>
      <c r="E11" s="3"/>
      <c r="F11" s="3"/>
      <c r="G11" s="3"/>
      <c r="H11" s="3"/>
      <c r="I11" s="3"/>
    </row>
    <row r="12" spans="1:10" ht="15.75" customHeight="1">
      <c r="A12" s="28" t="s">
        <v>0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7.5" customHeight="1">
      <c r="A13" s="31"/>
      <c r="B13" s="2"/>
      <c r="C13" s="2"/>
      <c r="D13" s="2"/>
      <c r="E13" s="2"/>
      <c r="F13" s="2"/>
      <c r="G13" s="2"/>
      <c r="H13" s="2"/>
      <c r="I13" s="2"/>
      <c r="J13" s="32"/>
    </row>
    <row r="14" spans="1:10" ht="12.75">
      <c r="A14" s="33" t="s">
        <v>25</v>
      </c>
      <c r="B14" s="2"/>
      <c r="C14" s="10">
        <v>366.8</v>
      </c>
      <c r="D14" s="17">
        <v>734.6</v>
      </c>
      <c r="E14" s="10">
        <v>601.8</v>
      </c>
      <c r="F14" s="10">
        <v>649.6</v>
      </c>
      <c r="G14" s="10">
        <v>669.1</v>
      </c>
      <c r="H14" s="10">
        <v>689.2</v>
      </c>
      <c r="I14" s="10">
        <v>709.9</v>
      </c>
      <c r="J14" s="34">
        <v>709.9</v>
      </c>
    </row>
    <row r="15" spans="1:10" ht="12.75">
      <c r="A15" s="33"/>
      <c r="B15" s="2"/>
      <c r="C15" s="10"/>
      <c r="D15" s="10"/>
      <c r="E15" s="10"/>
      <c r="F15" s="10"/>
      <c r="G15" s="10"/>
      <c r="H15" s="10"/>
      <c r="I15" s="10"/>
      <c r="J15" s="32"/>
    </row>
    <row r="16" spans="1:10" ht="12.75">
      <c r="A16" s="33" t="s">
        <v>21</v>
      </c>
      <c r="B16" s="2"/>
      <c r="C16" s="18">
        <v>366.8</v>
      </c>
      <c r="D16" s="11">
        <v>611.1</v>
      </c>
      <c r="E16" s="11">
        <v>601.8</v>
      </c>
      <c r="F16" s="11">
        <v>619.9</v>
      </c>
      <c r="G16" s="11">
        <v>638.5</v>
      </c>
      <c r="H16" s="11">
        <v>657.6</v>
      </c>
      <c r="I16" s="26">
        <v>657.6</v>
      </c>
      <c r="J16" s="35">
        <v>657.6</v>
      </c>
    </row>
    <row r="17" spans="1:10" ht="12.75">
      <c r="A17" s="33"/>
      <c r="B17" s="2"/>
      <c r="C17" s="2"/>
      <c r="D17" s="2"/>
      <c r="E17" s="2"/>
      <c r="F17" s="2"/>
      <c r="G17" s="2"/>
      <c r="H17" s="2"/>
      <c r="I17" s="2"/>
      <c r="J17" s="32"/>
    </row>
    <row r="18" spans="1:10" ht="13.5" thickBot="1">
      <c r="A18" s="36" t="s">
        <v>1</v>
      </c>
      <c r="B18" s="8"/>
      <c r="C18" s="9"/>
      <c r="D18" s="9"/>
      <c r="E18" s="9"/>
      <c r="F18" s="9"/>
      <c r="G18" s="9"/>
      <c r="H18" s="9"/>
      <c r="I18" s="9"/>
      <c r="J18" s="48">
        <f>J14-J16</f>
        <v>52.299999999999955</v>
      </c>
    </row>
    <row r="19" spans="1:12" ht="13.5" thickTop="1">
      <c r="A19" s="33"/>
      <c r="B19" s="2"/>
      <c r="C19" s="10"/>
      <c r="D19" s="10"/>
      <c r="E19" s="10"/>
      <c r="F19" s="10"/>
      <c r="G19" s="10"/>
      <c r="H19" s="10"/>
      <c r="I19" s="10"/>
      <c r="J19" s="37"/>
      <c r="L19" s="2"/>
    </row>
    <row r="20" spans="1:10" ht="13.5" thickBot="1">
      <c r="A20" s="38" t="s">
        <v>23</v>
      </c>
      <c r="B20" s="39"/>
      <c r="C20" s="40"/>
      <c r="D20" s="40"/>
      <c r="E20" s="55">
        <f>SUM(E14:I14)-SUM(D16:H16)</f>
        <v>190.69999999999982</v>
      </c>
      <c r="F20" s="40"/>
      <c r="G20" s="40"/>
      <c r="H20" s="40"/>
      <c r="I20" s="23" t="s">
        <v>18</v>
      </c>
      <c r="J20" s="24">
        <f>J18/J16</f>
        <v>0.07953163017031623</v>
      </c>
    </row>
    <row r="21" ht="12.75">
      <c r="D21" s="2"/>
    </row>
    <row r="22" spans="4:9" ht="12.75">
      <c r="D22" s="2"/>
      <c r="G22" s="5"/>
      <c r="H22" s="5"/>
      <c r="I22" s="5"/>
    </row>
    <row r="23" ht="12.75">
      <c r="D23" s="2"/>
    </row>
    <row r="24" ht="12.75">
      <c r="D24" s="2"/>
    </row>
    <row r="25" spans="1:4" ht="12.75">
      <c r="A25" s="50" t="s">
        <v>15</v>
      </c>
      <c r="D25" s="2"/>
    </row>
    <row r="26" ht="12.75">
      <c r="D26" s="2"/>
    </row>
    <row r="27" spans="1:4" ht="12.75">
      <c r="A27" s="4" t="s">
        <v>2</v>
      </c>
      <c r="D27" s="2"/>
    </row>
    <row r="28" ht="12.75">
      <c r="D28" s="2"/>
    </row>
    <row r="29" spans="1:10" ht="12.75">
      <c r="A29" s="2" t="s">
        <v>21</v>
      </c>
      <c r="C29" s="5"/>
      <c r="D29" s="17"/>
      <c r="E29" s="5"/>
      <c r="F29" s="5"/>
      <c r="G29" s="5"/>
      <c r="H29" s="5"/>
      <c r="I29" s="5"/>
      <c r="J29" s="5"/>
    </row>
    <row r="30" spans="1:14" ht="12.75">
      <c r="A30" s="2"/>
      <c r="C30" s="5"/>
      <c r="D30" s="17"/>
      <c r="E30" s="5"/>
      <c r="F30" s="5"/>
      <c r="G30" s="5"/>
      <c r="H30" s="5"/>
      <c r="I30" s="5"/>
      <c r="N30" s="14"/>
    </row>
    <row r="31" spans="1:10" ht="12.75">
      <c r="A31" s="2" t="s">
        <v>22</v>
      </c>
      <c r="C31" s="11"/>
      <c r="D31" s="18"/>
      <c r="E31" s="11"/>
      <c r="F31" s="11"/>
      <c r="G31" s="11"/>
      <c r="H31" s="11"/>
      <c r="I31" s="11"/>
      <c r="J31" s="5"/>
    </row>
    <row r="32" spans="3:9" ht="12.75">
      <c r="C32" s="5"/>
      <c r="D32" s="17"/>
      <c r="E32" s="5"/>
      <c r="F32" s="5"/>
      <c r="G32" s="5"/>
      <c r="H32" s="5"/>
      <c r="I32" s="5"/>
    </row>
    <row r="33" spans="1:10" ht="12.75">
      <c r="A33" t="s">
        <v>1</v>
      </c>
      <c r="C33" s="5">
        <f>C29-C31</f>
        <v>0</v>
      </c>
      <c r="D33" s="17">
        <f aca="true" t="shared" si="0" ref="D33:I33">D29-D31</f>
        <v>0</v>
      </c>
      <c r="E33" s="5">
        <f t="shared" si="0"/>
        <v>0</v>
      </c>
      <c r="F33" s="5">
        <f t="shared" si="0"/>
        <v>0</v>
      </c>
      <c r="G33" s="5">
        <f t="shared" si="0"/>
        <v>0</v>
      </c>
      <c r="H33" s="5">
        <f t="shared" si="0"/>
        <v>0</v>
      </c>
      <c r="I33" s="5">
        <f t="shared" si="0"/>
        <v>0</v>
      </c>
      <c r="J33" s="5"/>
    </row>
    <row r="34" spans="3:10" ht="12.75">
      <c r="C34" s="5"/>
      <c r="D34" s="10"/>
      <c r="E34" s="5"/>
      <c r="F34" s="5"/>
      <c r="G34" s="5"/>
      <c r="H34" s="5"/>
      <c r="I34" s="5"/>
      <c r="J34" s="14"/>
    </row>
    <row r="35" spans="3:10" ht="12.75">
      <c r="C35" s="5"/>
      <c r="D35" s="10"/>
      <c r="E35" s="5"/>
      <c r="F35" s="5"/>
      <c r="G35" s="5"/>
      <c r="H35" s="5"/>
      <c r="I35" s="5"/>
      <c r="J35" s="14"/>
    </row>
    <row r="36" spans="3:10" ht="12.75">
      <c r="C36" s="5"/>
      <c r="D36" s="10"/>
      <c r="E36" s="5"/>
      <c r="F36" s="5"/>
      <c r="G36" s="5"/>
      <c r="H36" s="5"/>
      <c r="I36" s="5"/>
      <c r="J36" s="14"/>
    </row>
    <row r="37" spans="3:10" ht="12.75">
      <c r="C37" s="5"/>
      <c r="D37" s="10"/>
      <c r="E37" s="5"/>
      <c r="F37" s="5"/>
      <c r="G37" s="5"/>
      <c r="H37" s="5"/>
      <c r="I37" s="5"/>
      <c r="J37" s="5"/>
    </row>
    <row r="38" ht="12.75">
      <c r="D38" s="2"/>
    </row>
    <row r="39" spans="1:18" ht="12.75">
      <c r="A39" s="4" t="s">
        <v>3</v>
      </c>
      <c r="D39" s="2"/>
      <c r="L39" s="5"/>
      <c r="M39" s="5"/>
      <c r="N39" s="5"/>
      <c r="O39" s="5"/>
      <c r="P39" s="5"/>
      <c r="Q39" s="5"/>
      <c r="R39" s="5"/>
    </row>
    <row r="40" ht="12.75">
      <c r="D40" s="2"/>
    </row>
    <row r="41" spans="1:10" ht="12.75">
      <c r="A41" s="2" t="s">
        <v>21</v>
      </c>
      <c r="C41" s="5"/>
      <c r="D41" s="17"/>
      <c r="E41" s="5"/>
      <c r="F41" s="5"/>
      <c r="G41" s="5"/>
      <c r="H41" s="5"/>
      <c r="I41" s="5"/>
      <c r="J41" s="5"/>
    </row>
    <row r="42" spans="1:9" ht="12.75">
      <c r="A42" s="2"/>
      <c r="C42" s="5"/>
      <c r="D42" s="17"/>
      <c r="E42" s="5"/>
      <c r="F42" s="5"/>
      <c r="G42" s="5"/>
      <c r="H42" s="5"/>
      <c r="I42" s="5"/>
    </row>
    <row r="43" spans="1:10" ht="12.75">
      <c r="A43" s="2" t="s">
        <v>22</v>
      </c>
      <c r="C43" s="11"/>
      <c r="D43" s="18"/>
      <c r="E43" s="11"/>
      <c r="F43" s="11"/>
      <c r="G43" s="11"/>
      <c r="H43" s="11"/>
      <c r="I43" s="11"/>
      <c r="J43" s="5"/>
    </row>
    <row r="44" spans="3:9" ht="12.75">
      <c r="C44" s="5"/>
      <c r="D44" s="17"/>
      <c r="E44" s="5"/>
      <c r="F44" s="5"/>
      <c r="G44" s="5"/>
      <c r="H44" s="5"/>
      <c r="I44" s="5"/>
    </row>
    <row r="45" spans="1:10" ht="12.75">
      <c r="A45" t="s">
        <v>1</v>
      </c>
      <c r="C45" s="5">
        <f>C41-C43</f>
        <v>0</v>
      </c>
      <c r="D45" s="17">
        <f aca="true" t="shared" si="1" ref="D45:I45">D41-D43</f>
        <v>0</v>
      </c>
      <c r="E45" s="5">
        <f t="shared" si="1"/>
        <v>0</v>
      </c>
      <c r="F45" s="5">
        <f t="shared" si="1"/>
        <v>0</v>
      </c>
      <c r="G45" s="5">
        <f t="shared" si="1"/>
        <v>0</v>
      </c>
      <c r="H45" s="5">
        <f t="shared" si="1"/>
        <v>0</v>
      </c>
      <c r="I45" s="5">
        <f t="shared" si="1"/>
        <v>0</v>
      </c>
      <c r="J45" s="5"/>
    </row>
    <row r="46" spans="3:10" ht="12.75">
      <c r="C46" s="5"/>
      <c r="D46" s="10"/>
      <c r="E46" s="5"/>
      <c r="F46" s="5"/>
      <c r="G46" s="5"/>
      <c r="H46" s="5"/>
      <c r="I46" s="5"/>
      <c r="J46" s="5"/>
    </row>
    <row r="47" spans="3:10" ht="12.75">
      <c r="C47" s="5"/>
      <c r="D47" s="10"/>
      <c r="E47" s="5"/>
      <c r="F47" s="5"/>
      <c r="G47" s="5"/>
      <c r="H47" s="5"/>
      <c r="I47" s="5"/>
      <c r="J47" s="5"/>
    </row>
    <row r="48" spans="3:10" ht="12.75">
      <c r="C48" s="5"/>
      <c r="D48" s="10"/>
      <c r="E48" s="5"/>
      <c r="F48" s="5"/>
      <c r="G48" s="5"/>
      <c r="H48" s="5"/>
      <c r="I48" s="5"/>
      <c r="J48" s="5"/>
    </row>
    <row r="49" spans="3:10" ht="12.75">
      <c r="C49" s="5"/>
      <c r="D49" s="10"/>
      <c r="E49" s="5"/>
      <c r="F49" s="5"/>
      <c r="G49" s="5"/>
      <c r="H49" s="5"/>
      <c r="I49" s="5"/>
      <c r="J49" s="5"/>
    </row>
    <row r="50" ht="13.5" thickBot="1">
      <c r="D50" s="2"/>
    </row>
    <row r="51" spans="1:10" ht="12.75">
      <c r="A51" s="51" t="s">
        <v>4</v>
      </c>
      <c r="B51" s="29"/>
      <c r="C51" s="29"/>
      <c r="D51" s="29"/>
      <c r="E51" s="29"/>
      <c r="F51" s="29"/>
      <c r="G51" s="29"/>
      <c r="H51" s="29"/>
      <c r="I51" s="29"/>
      <c r="J51" s="44" t="s">
        <v>17</v>
      </c>
    </row>
    <row r="52" spans="1:10" ht="12.75">
      <c r="A52" s="33"/>
      <c r="B52" s="2"/>
      <c r="C52" s="2"/>
      <c r="D52" s="2"/>
      <c r="E52" s="2"/>
      <c r="F52" s="2"/>
      <c r="G52" s="2"/>
      <c r="H52" s="2"/>
      <c r="I52" s="2"/>
      <c r="J52" s="45" t="s">
        <v>1</v>
      </c>
    </row>
    <row r="53" spans="1:10" ht="12.75">
      <c r="A53" s="33" t="s">
        <v>21</v>
      </c>
      <c r="B53" s="2"/>
      <c r="C53" s="10">
        <f aca="true" t="shared" si="2" ref="C53:H53">C29+C41</f>
        <v>0</v>
      </c>
      <c r="D53" s="17">
        <f t="shared" si="2"/>
        <v>0</v>
      </c>
      <c r="E53" s="10">
        <f t="shared" si="2"/>
        <v>0</v>
      </c>
      <c r="F53" s="10">
        <f t="shared" si="2"/>
        <v>0</v>
      </c>
      <c r="G53" s="10">
        <f t="shared" si="2"/>
        <v>0</v>
      </c>
      <c r="H53" s="10">
        <f t="shared" si="2"/>
        <v>0</v>
      </c>
      <c r="I53" s="22" t="s">
        <v>11</v>
      </c>
      <c r="J53" s="46">
        <f>SUM(D53:H53)</f>
        <v>0</v>
      </c>
    </row>
    <row r="54" spans="1:10" ht="12.75">
      <c r="A54" s="33"/>
      <c r="B54" s="2"/>
      <c r="C54" s="2"/>
      <c r="D54" s="16"/>
      <c r="E54" s="2"/>
      <c r="F54" s="2"/>
      <c r="G54" s="2"/>
      <c r="H54" s="2"/>
      <c r="I54" s="2"/>
      <c r="J54" s="32"/>
    </row>
    <row r="55" spans="1:10" ht="12.75">
      <c r="A55" s="33" t="s">
        <v>22</v>
      </c>
      <c r="B55" s="2"/>
      <c r="C55" s="11">
        <f aca="true" t="shared" si="3" ref="C55:I55">C31+C43</f>
        <v>0</v>
      </c>
      <c r="D55" s="18">
        <f t="shared" si="3"/>
        <v>0</v>
      </c>
      <c r="E55" s="11">
        <f t="shared" si="3"/>
        <v>0</v>
      </c>
      <c r="F55" s="11">
        <f t="shared" si="3"/>
        <v>0</v>
      </c>
      <c r="G55" s="11">
        <f t="shared" si="3"/>
        <v>0</v>
      </c>
      <c r="H55" s="11">
        <f t="shared" si="3"/>
        <v>0</v>
      </c>
      <c r="I55" s="11">
        <f t="shared" si="3"/>
        <v>0</v>
      </c>
      <c r="J55" s="47">
        <f>SUM(E55:I55)</f>
        <v>0</v>
      </c>
    </row>
    <row r="56" spans="1:10" ht="12.75">
      <c r="A56" s="33"/>
      <c r="B56" s="2"/>
      <c r="C56" s="2"/>
      <c r="D56" s="16"/>
      <c r="E56" s="2"/>
      <c r="F56" s="2"/>
      <c r="G56" s="2"/>
      <c r="H56" s="2"/>
      <c r="I56" s="2"/>
      <c r="J56" s="46"/>
    </row>
    <row r="57" spans="1:10" ht="13.5" thickBot="1">
      <c r="A57" s="36" t="s">
        <v>1</v>
      </c>
      <c r="B57" s="8"/>
      <c r="C57" s="9"/>
      <c r="D57" s="19"/>
      <c r="E57" s="9"/>
      <c r="F57" s="9"/>
      <c r="G57" s="9"/>
      <c r="H57" s="9"/>
      <c r="I57" s="9"/>
      <c r="J57" s="48">
        <f>J55-J53</f>
        <v>0</v>
      </c>
    </row>
    <row r="58" spans="1:10" ht="13.5" thickTop="1">
      <c r="A58" s="33"/>
      <c r="B58" s="2"/>
      <c r="C58" s="2"/>
      <c r="D58" s="2"/>
      <c r="E58" s="2"/>
      <c r="F58" s="2"/>
      <c r="G58" s="2"/>
      <c r="H58" s="2"/>
      <c r="I58" s="2"/>
      <c r="J58" s="32"/>
    </row>
    <row r="59" spans="1:10" ht="13.5" thickBot="1">
      <c r="A59" s="38"/>
      <c r="B59" s="39"/>
      <c r="C59" s="39"/>
      <c r="D59" s="39"/>
      <c r="E59" s="41"/>
      <c r="F59" s="39"/>
      <c r="G59" s="39"/>
      <c r="H59" s="39"/>
      <c r="I59" s="23" t="s">
        <v>24</v>
      </c>
      <c r="J59" s="24">
        <v>0</v>
      </c>
    </row>
    <row r="64" spans="1:2" ht="12.75">
      <c r="A64" s="43" t="s">
        <v>10</v>
      </c>
      <c r="B64" s="6" t="s">
        <v>31</v>
      </c>
    </row>
    <row r="65" spans="1:7" ht="12.75">
      <c r="A65" s="6"/>
      <c r="B65" s="6"/>
      <c r="G65" s="20"/>
    </row>
    <row r="66" spans="1:7" ht="12.75">
      <c r="A66" s="43" t="s">
        <v>19</v>
      </c>
      <c r="B66" s="6" t="s">
        <v>34</v>
      </c>
      <c r="C66" s="7"/>
      <c r="D66" s="7"/>
      <c r="G66" s="20"/>
    </row>
    <row r="67" spans="2:7" ht="12.75">
      <c r="B67" s="6" t="s">
        <v>14</v>
      </c>
      <c r="G67" s="20"/>
    </row>
  </sheetData>
  <mergeCells count="1">
    <mergeCell ref="E2:F2"/>
  </mergeCells>
  <printOptions/>
  <pageMargins left="0.84" right="0.4" top="0.61" bottom="0.72" header="0.2" footer="0.34"/>
  <pageSetup fitToHeight="1" fitToWidth="1" horizontalDpi="600" verticalDpi="600" orientation="portrait" scale="78" r:id="rId1"/>
  <headerFooter alignWithMargins="0">
    <oddFooter>&amp;Ln:\rates\prs\fry-ark\fy2003\&amp;F\&amp;A  J6102,S.Cook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2.7109375" style="0" customWidth="1"/>
    <col min="2" max="2" width="3.140625" style="0" customWidth="1"/>
    <col min="3" max="7" width="10.7109375" style="0" bestFit="1" customWidth="1"/>
    <col min="8" max="8" width="10.7109375" style="0" customWidth="1"/>
    <col min="9" max="9" width="10.7109375" style="0" bestFit="1" customWidth="1"/>
    <col min="10" max="10" width="13.7109375" style="0" customWidth="1"/>
    <col min="11" max="11" width="4.421875" style="0" customWidth="1"/>
  </cols>
  <sheetData>
    <row r="1" spans="1:10" ht="12.75">
      <c r="A1" s="27" t="s">
        <v>6</v>
      </c>
      <c r="E1" s="27" t="s">
        <v>9</v>
      </c>
      <c r="J1" s="53">
        <v>37743</v>
      </c>
    </row>
    <row r="2" spans="1:10" ht="12.75">
      <c r="A2" s="12" t="s">
        <v>7</v>
      </c>
      <c r="E2" s="57" t="s">
        <v>8</v>
      </c>
      <c r="F2" s="57"/>
      <c r="J2" s="13"/>
    </row>
    <row r="3" spans="1:10" ht="12.75">
      <c r="A3" s="12"/>
      <c r="E3" s="21"/>
      <c r="F3" s="21"/>
      <c r="J3" s="13"/>
    </row>
    <row r="4" spans="1:10" ht="12.75">
      <c r="A4" s="12"/>
      <c r="E4" s="21"/>
      <c r="F4" s="21"/>
      <c r="J4" s="13"/>
    </row>
    <row r="5" spans="1:10" ht="12.75">
      <c r="A5" s="12"/>
      <c r="J5" s="13"/>
    </row>
    <row r="6" spans="1:10" ht="12.75">
      <c r="A6" s="12"/>
      <c r="J6" s="13"/>
    </row>
    <row r="7" spans="3:4" ht="12.75">
      <c r="C7" s="15" t="s">
        <v>12</v>
      </c>
      <c r="D7" s="25" t="s">
        <v>13</v>
      </c>
    </row>
    <row r="8" spans="1:11" s="1" customFormat="1" ht="13.5" thickBot="1">
      <c r="A8" s="2"/>
      <c r="B8" s="2"/>
      <c r="C8" s="3">
        <v>2002</v>
      </c>
      <c r="D8" s="3">
        <v>2003</v>
      </c>
      <c r="E8" s="3">
        <v>2004</v>
      </c>
      <c r="F8" s="3">
        <v>2005</v>
      </c>
      <c r="G8" s="3">
        <v>2006</v>
      </c>
      <c r="H8" s="3">
        <v>2007</v>
      </c>
      <c r="I8" s="3">
        <v>2008</v>
      </c>
      <c r="J8" s="3" t="s">
        <v>5</v>
      </c>
      <c r="K8" s="2"/>
    </row>
    <row r="9" spans="3:10" s="2" customFormat="1" ht="12.75">
      <c r="C9" s="3"/>
      <c r="D9" s="3"/>
      <c r="E9" s="3"/>
      <c r="F9" s="3"/>
      <c r="G9" s="3"/>
      <c r="H9" s="3"/>
      <c r="I9" s="3"/>
      <c r="J9" s="3"/>
    </row>
    <row r="10" spans="1:10" s="2" customFormat="1" ht="12.75">
      <c r="A10" s="49" t="s">
        <v>16</v>
      </c>
      <c r="C10" s="3"/>
      <c r="D10" s="3"/>
      <c r="E10" s="3"/>
      <c r="F10" s="3"/>
      <c r="G10" s="3"/>
      <c r="H10" s="3"/>
      <c r="I10" s="3"/>
      <c r="J10" s="3"/>
    </row>
    <row r="11" spans="3:9" s="2" customFormat="1" ht="13.5" thickBot="1">
      <c r="C11" s="3"/>
      <c r="D11" s="3"/>
      <c r="E11" s="3"/>
      <c r="F11" s="3"/>
      <c r="G11" s="3"/>
      <c r="H11" s="3"/>
      <c r="I11" s="3"/>
    </row>
    <row r="12" spans="1:10" ht="15.75" customHeight="1">
      <c r="A12" s="28" t="s">
        <v>0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7.5" customHeight="1">
      <c r="A13" s="31"/>
      <c r="B13" s="2"/>
      <c r="C13" s="2"/>
      <c r="D13" s="2"/>
      <c r="E13" s="2"/>
      <c r="F13" s="2"/>
      <c r="G13" s="2"/>
      <c r="H13" s="2"/>
      <c r="I13" s="2"/>
      <c r="J13" s="32"/>
    </row>
    <row r="14" spans="1:12" ht="12.75">
      <c r="A14" s="33" t="s">
        <v>25</v>
      </c>
      <c r="B14" s="2"/>
      <c r="C14" s="10">
        <v>3238</v>
      </c>
      <c r="D14" s="17">
        <v>2907</v>
      </c>
      <c r="E14" s="10">
        <v>3019</v>
      </c>
      <c r="F14" s="10">
        <v>3058</v>
      </c>
      <c r="G14" s="10">
        <v>3298</v>
      </c>
      <c r="H14" s="10">
        <v>3803</v>
      </c>
      <c r="I14" s="10">
        <v>3315</v>
      </c>
      <c r="J14" s="46">
        <v>3315</v>
      </c>
      <c r="L14" s="5"/>
    </row>
    <row r="15" spans="1:10" ht="12.75">
      <c r="A15" s="33"/>
      <c r="B15" s="2"/>
      <c r="C15" s="10"/>
      <c r="D15" s="10"/>
      <c r="E15" s="10"/>
      <c r="F15" s="10"/>
      <c r="G15" s="10"/>
      <c r="H15" s="10"/>
      <c r="I15" s="10"/>
      <c r="J15" s="32"/>
    </row>
    <row r="16" spans="1:12" ht="12.75">
      <c r="A16" s="33" t="s">
        <v>21</v>
      </c>
      <c r="B16" s="2"/>
      <c r="C16" s="17">
        <v>3238</v>
      </c>
      <c r="D16" s="10">
        <v>2837.9</v>
      </c>
      <c r="E16" s="10">
        <v>2954.4</v>
      </c>
      <c r="F16" s="10">
        <v>3081.9</v>
      </c>
      <c r="G16" s="10">
        <v>3523.2</v>
      </c>
      <c r="H16" s="10">
        <v>3754.5</v>
      </c>
      <c r="I16" s="22"/>
      <c r="J16" s="46">
        <v>3184.1</v>
      </c>
      <c r="L16" s="5"/>
    </row>
    <row r="17" spans="1:10" ht="12.75">
      <c r="A17" s="33"/>
      <c r="B17" s="2"/>
      <c r="C17" s="2"/>
      <c r="D17" s="2"/>
      <c r="E17" s="2"/>
      <c r="F17" s="2"/>
      <c r="G17" s="2"/>
      <c r="H17" s="2"/>
      <c r="I17" s="2"/>
      <c r="J17" s="32"/>
    </row>
    <row r="18" spans="1:12" ht="13.5" thickBot="1">
      <c r="A18" s="36" t="s">
        <v>1</v>
      </c>
      <c r="B18" s="8"/>
      <c r="C18" s="9">
        <f aca="true" t="shared" si="0" ref="C18:H18">C14-C16</f>
        <v>0</v>
      </c>
      <c r="D18" s="9">
        <f t="shared" si="0"/>
        <v>69.09999999999991</v>
      </c>
      <c r="E18" s="9">
        <f t="shared" si="0"/>
        <v>64.59999999999991</v>
      </c>
      <c r="F18" s="9">
        <f t="shared" si="0"/>
        <v>-23.90000000000009</v>
      </c>
      <c r="G18" s="9">
        <f t="shared" si="0"/>
        <v>-225.19999999999982</v>
      </c>
      <c r="H18" s="9">
        <f t="shared" si="0"/>
        <v>48.5</v>
      </c>
      <c r="I18" s="9"/>
      <c r="J18" s="48">
        <f>J14-J16</f>
        <v>130.9000000000001</v>
      </c>
      <c r="L18" s="5"/>
    </row>
    <row r="19" spans="1:12" ht="13.5" thickTop="1">
      <c r="A19" s="33"/>
      <c r="B19" s="2"/>
      <c r="C19" s="10"/>
      <c r="D19" s="10"/>
      <c r="E19" s="10"/>
      <c r="F19" s="10"/>
      <c r="G19" s="10"/>
      <c r="H19" s="10"/>
      <c r="I19" s="10"/>
      <c r="J19" s="37"/>
      <c r="L19" s="2"/>
    </row>
    <row r="20" spans="1:10" ht="13.5" thickBot="1">
      <c r="A20" s="38" t="s">
        <v>23</v>
      </c>
      <c r="B20" s="39"/>
      <c r="C20" s="40"/>
      <c r="D20" s="40"/>
      <c r="E20" s="55">
        <f>SUM(E14:I14)-SUM(D16:H16)</f>
        <v>341.09999999999854</v>
      </c>
      <c r="F20" s="40"/>
      <c r="G20" s="40"/>
      <c r="H20" s="40"/>
      <c r="I20" s="23" t="s">
        <v>18</v>
      </c>
      <c r="J20" s="24">
        <f>J18/J16</f>
        <v>0.041110517885744824</v>
      </c>
    </row>
    <row r="21" ht="12.75">
      <c r="D21" s="2"/>
    </row>
    <row r="22" spans="4:9" ht="12.75">
      <c r="D22" s="2"/>
      <c r="G22" s="5"/>
      <c r="H22" s="5"/>
      <c r="I22" s="5"/>
    </row>
    <row r="23" ht="12.75">
      <c r="D23" s="2"/>
    </row>
    <row r="24" ht="12.75">
      <c r="D24" s="2"/>
    </row>
    <row r="25" spans="1:4" ht="12.75">
      <c r="A25" s="50" t="s">
        <v>15</v>
      </c>
      <c r="D25" s="2"/>
    </row>
    <row r="26" ht="12.75">
      <c r="D26" s="2"/>
    </row>
    <row r="27" spans="1:10" ht="12.75">
      <c r="A27" s="4" t="s">
        <v>2</v>
      </c>
      <c r="D27" s="2"/>
      <c r="J27" s="25" t="s">
        <v>17</v>
      </c>
    </row>
    <row r="28" spans="4:10" ht="12.75">
      <c r="D28" s="2"/>
      <c r="J28" s="56" t="s">
        <v>1</v>
      </c>
    </row>
    <row r="29" spans="1:10" ht="12.75">
      <c r="A29" s="2" t="s">
        <v>25</v>
      </c>
      <c r="C29" s="54">
        <v>754.6</v>
      </c>
      <c r="D29" s="17">
        <v>1947.7</v>
      </c>
      <c r="E29" s="10">
        <v>740</v>
      </c>
      <c r="F29" s="10">
        <v>1200</v>
      </c>
      <c r="G29" s="10">
        <v>40</v>
      </c>
      <c r="H29" s="10">
        <v>1660</v>
      </c>
      <c r="I29" s="10">
        <v>0</v>
      </c>
      <c r="J29" s="10">
        <f>SUM(E29:I29)</f>
        <v>3640</v>
      </c>
    </row>
    <row r="30" spans="1:14" ht="12.75">
      <c r="A30" s="2"/>
      <c r="C30" s="5"/>
      <c r="D30" s="10"/>
      <c r="E30" s="5"/>
      <c r="F30" s="5"/>
      <c r="G30" s="5"/>
      <c r="H30" s="5"/>
      <c r="I30" s="5"/>
      <c r="J30" s="2"/>
      <c r="N30" s="14"/>
    </row>
    <row r="31" spans="1:10" ht="12.75">
      <c r="A31" s="2" t="s">
        <v>21</v>
      </c>
      <c r="C31" s="18">
        <v>1489</v>
      </c>
      <c r="D31" s="11">
        <v>63</v>
      </c>
      <c r="E31" s="11">
        <v>475</v>
      </c>
      <c r="F31" s="11">
        <v>1250</v>
      </c>
      <c r="G31" s="11">
        <v>365</v>
      </c>
      <c r="H31" s="11">
        <v>45</v>
      </c>
      <c r="I31" s="11"/>
      <c r="J31" s="11">
        <f>SUM(D31:H31)+0.9</f>
        <v>2198.9</v>
      </c>
    </row>
    <row r="32" spans="3:10" ht="12.75">
      <c r="C32" s="5"/>
      <c r="D32" s="10"/>
      <c r="E32" s="5"/>
      <c r="F32" s="5"/>
      <c r="G32" s="5"/>
      <c r="H32" s="5"/>
      <c r="I32" s="5"/>
      <c r="J32" s="10"/>
    </row>
    <row r="33" spans="1:10" ht="12.75">
      <c r="A33" t="s">
        <v>1</v>
      </c>
      <c r="C33" s="5">
        <f>C29-C31</f>
        <v>-734.4</v>
      </c>
      <c r="D33" s="10">
        <f aca="true" t="shared" si="1" ref="D33:J33">D29-D31</f>
        <v>1884.7</v>
      </c>
      <c r="E33" s="5">
        <f t="shared" si="1"/>
        <v>265</v>
      </c>
      <c r="F33" s="5">
        <f t="shared" si="1"/>
        <v>-50</v>
      </c>
      <c r="G33" s="5">
        <f t="shared" si="1"/>
        <v>-325</v>
      </c>
      <c r="H33" s="5">
        <f t="shared" si="1"/>
        <v>1615</v>
      </c>
      <c r="I33" s="5">
        <f t="shared" si="1"/>
        <v>0</v>
      </c>
      <c r="J33" s="10">
        <f t="shared" si="1"/>
        <v>1441.1</v>
      </c>
    </row>
    <row r="34" spans="3:10" ht="12.75">
      <c r="C34" s="5"/>
      <c r="D34" s="10"/>
      <c r="E34" s="5"/>
      <c r="F34" s="5"/>
      <c r="G34" s="5"/>
      <c r="H34" s="5"/>
      <c r="I34" s="5"/>
      <c r="J34" s="14"/>
    </row>
    <row r="35" spans="3:10" ht="12.75">
      <c r="C35" s="5"/>
      <c r="D35" s="10"/>
      <c r="E35" s="5"/>
      <c r="F35" s="5"/>
      <c r="G35" s="5"/>
      <c r="H35" s="5"/>
      <c r="I35" s="5"/>
      <c r="J35" s="14"/>
    </row>
    <row r="36" spans="3:10" ht="12.75">
      <c r="C36" s="5"/>
      <c r="D36" s="10"/>
      <c r="E36" s="5"/>
      <c r="F36" s="5"/>
      <c r="G36" s="5"/>
      <c r="H36" s="5"/>
      <c r="I36" s="5"/>
      <c r="J36" s="14"/>
    </row>
    <row r="37" spans="3:10" ht="12.75">
      <c r="C37" s="5"/>
      <c r="D37" s="10"/>
      <c r="E37" s="5"/>
      <c r="F37" s="5"/>
      <c r="G37" s="5"/>
      <c r="H37" s="5"/>
      <c r="I37" s="5"/>
      <c r="J37" s="5"/>
    </row>
    <row r="38" ht="12.75">
      <c r="D38" s="2"/>
    </row>
    <row r="39" spans="1:18" ht="12.75">
      <c r="A39" s="4" t="s">
        <v>3</v>
      </c>
      <c r="D39" s="2"/>
      <c r="J39" s="25" t="s">
        <v>17</v>
      </c>
      <c r="L39" s="5"/>
      <c r="M39" s="5"/>
      <c r="N39" s="5"/>
      <c r="O39" s="5"/>
      <c r="P39" s="5"/>
      <c r="Q39" s="5"/>
      <c r="R39" s="5"/>
    </row>
    <row r="40" spans="4:10" ht="12.75">
      <c r="D40" s="2"/>
      <c r="J40" s="56" t="s">
        <v>1</v>
      </c>
    </row>
    <row r="41" spans="1:10" ht="12.75">
      <c r="A41" s="2" t="s">
        <v>25</v>
      </c>
      <c r="C41" s="54">
        <v>80.9</v>
      </c>
      <c r="D41" s="17">
        <v>0</v>
      </c>
      <c r="E41" s="10">
        <v>0</v>
      </c>
      <c r="F41" s="10">
        <v>35</v>
      </c>
      <c r="G41" s="10">
        <v>170</v>
      </c>
      <c r="H41" s="10">
        <v>50</v>
      </c>
      <c r="I41" s="10">
        <v>0</v>
      </c>
      <c r="J41" s="10">
        <f>SUM(E41:I41)</f>
        <v>255</v>
      </c>
    </row>
    <row r="42" spans="1:10" ht="12.75">
      <c r="A42" s="2"/>
      <c r="C42" s="5"/>
      <c r="D42" s="10"/>
      <c r="E42" s="5"/>
      <c r="F42" s="5"/>
      <c r="G42" s="5"/>
      <c r="H42" s="5"/>
      <c r="I42" s="5"/>
      <c r="J42" s="2"/>
    </row>
    <row r="43" spans="1:10" ht="12.75">
      <c r="A43" s="2" t="s">
        <v>21</v>
      </c>
      <c r="C43" s="18">
        <v>275</v>
      </c>
      <c r="D43" s="11">
        <v>0</v>
      </c>
      <c r="E43" s="11">
        <v>0</v>
      </c>
      <c r="F43" s="11">
        <v>35</v>
      </c>
      <c r="G43" s="11">
        <v>170</v>
      </c>
      <c r="H43" s="11">
        <v>50</v>
      </c>
      <c r="I43" s="11"/>
      <c r="J43" s="11">
        <f>SUM(D43:H43)</f>
        <v>255</v>
      </c>
    </row>
    <row r="44" spans="3:10" ht="12.75">
      <c r="C44" s="5"/>
      <c r="D44" s="10"/>
      <c r="E44" s="5"/>
      <c r="F44" s="5"/>
      <c r="G44" s="5"/>
      <c r="H44" s="5"/>
      <c r="I44" s="5"/>
      <c r="J44" s="10"/>
    </row>
    <row r="45" spans="1:10" ht="12.75">
      <c r="A45" t="s">
        <v>1</v>
      </c>
      <c r="C45" s="5">
        <f>C41-C43</f>
        <v>-194.1</v>
      </c>
      <c r="D45" s="10">
        <f aca="true" t="shared" si="2" ref="D45:J45">D41-D43</f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 t="shared" si="2"/>
        <v>0</v>
      </c>
      <c r="J45" s="10">
        <f t="shared" si="2"/>
        <v>0</v>
      </c>
    </row>
    <row r="46" spans="3:10" ht="12.75">
      <c r="C46" s="5"/>
      <c r="D46" s="10"/>
      <c r="E46" s="5"/>
      <c r="F46" s="5"/>
      <c r="G46" s="5"/>
      <c r="H46" s="5"/>
      <c r="I46" s="5"/>
      <c r="J46" s="5"/>
    </row>
    <row r="47" spans="3:10" ht="12.75">
      <c r="C47" s="5"/>
      <c r="D47" s="10"/>
      <c r="E47" s="5"/>
      <c r="F47" s="5"/>
      <c r="G47" s="5"/>
      <c r="H47" s="5"/>
      <c r="I47" s="5"/>
      <c r="J47" s="5"/>
    </row>
    <row r="48" spans="3:10" ht="12.75">
      <c r="C48" s="5"/>
      <c r="D48" s="10"/>
      <c r="E48" s="5"/>
      <c r="F48" s="5"/>
      <c r="G48" s="5"/>
      <c r="H48" s="5"/>
      <c r="I48" s="5"/>
      <c r="J48" s="5"/>
    </row>
    <row r="49" spans="3:10" ht="12.75">
      <c r="C49" s="5"/>
      <c r="D49" s="10"/>
      <c r="E49" s="5"/>
      <c r="F49" s="5"/>
      <c r="G49" s="5"/>
      <c r="H49" s="5"/>
      <c r="I49" s="5"/>
      <c r="J49" s="5"/>
    </row>
    <row r="50" ht="13.5" thickBot="1">
      <c r="D50" s="2"/>
    </row>
    <row r="51" spans="1:10" ht="12.75">
      <c r="A51" s="51" t="s">
        <v>4</v>
      </c>
      <c r="B51" s="29"/>
      <c r="C51" s="29"/>
      <c r="D51" s="29"/>
      <c r="E51" s="29"/>
      <c r="F51" s="29"/>
      <c r="G51" s="29"/>
      <c r="H51" s="29"/>
      <c r="I51" s="29"/>
      <c r="J51" s="44" t="s">
        <v>17</v>
      </c>
    </row>
    <row r="52" spans="1:10" ht="12.75">
      <c r="A52" s="33"/>
      <c r="B52" s="2"/>
      <c r="C52" s="2"/>
      <c r="D52" s="2"/>
      <c r="E52" s="2"/>
      <c r="F52" s="2"/>
      <c r="G52" s="2"/>
      <c r="H52" s="2"/>
      <c r="I52" s="2"/>
      <c r="J52" s="45" t="s">
        <v>1</v>
      </c>
    </row>
    <row r="53" spans="1:10" ht="12.75">
      <c r="A53" s="33" t="s">
        <v>25</v>
      </c>
      <c r="B53" s="2"/>
      <c r="C53" s="10">
        <f aca="true" t="shared" si="3" ref="C53:I53">C29+C41</f>
        <v>835.5</v>
      </c>
      <c r="D53" s="17">
        <f t="shared" si="3"/>
        <v>1947.7</v>
      </c>
      <c r="E53" s="10">
        <f t="shared" si="3"/>
        <v>740</v>
      </c>
      <c r="F53" s="10">
        <f t="shared" si="3"/>
        <v>1235</v>
      </c>
      <c r="G53" s="10">
        <f t="shared" si="3"/>
        <v>210</v>
      </c>
      <c r="H53" s="10">
        <f t="shared" si="3"/>
        <v>1710</v>
      </c>
      <c r="I53" s="10">
        <f t="shared" si="3"/>
        <v>0</v>
      </c>
      <c r="J53" s="46">
        <f>SUM(E53:I53)</f>
        <v>3895</v>
      </c>
    </row>
    <row r="54" spans="1:10" ht="12.75">
      <c r="A54" s="33"/>
      <c r="B54" s="2"/>
      <c r="C54" s="2"/>
      <c r="D54" s="2"/>
      <c r="E54" s="2"/>
      <c r="F54" s="2"/>
      <c r="G54" s="2"/>
      <c r="H54" s="2"/>
      <c r="I54" s="2"/>
      <c r="J54" s="32"/>
    </row>
    <row r="55" spans="1:10" ht="12.75">
      <c r="A55" s="33" t="s">
        <v>21</v>
      </c>
      <c r="B55" s="2"/>
      <c r="C55" s="18">
        <f aca="true" t="shared" si="4" ref="C55:H55">C31+C43</f>
        <v>1764</v>
      </c>
      <c r="D55" s="11">
        <f t="shared" si="4"/>
        <v>63</v>
      </c>
      <c r="E55" s="11">
        <f t="shared" si="4"/>
        <v>475</v>
      </c>
      <c r="F55" s="11">
        <f t="shared" si="4"/>
        <v>1285</v>
      </c>
      <c r="G55" s="11">
        <f t="shared" si="4"/>
        <v>535</v>
      </c>
      <c r="H55" s="11">
        <f t="shared" si="4"/>
        <v>95</v>
      </c>
      <c r="I55" s="52"/>
      <c r="J55" s="47">
        <f>SUM(D55:H55)+0.9</f>
        <v>2453.9</v>
      </c>
    </row>
    <row r="56" spans="1:10" ht="12.75">
      <c r="A56" s="33"/>
      <c r="B56" s="2"/>
      <c r="C56" s="2"/>
      <c r="D56" s="2"/>
      <c r="E56" s="2"/>
      <c r="F56" s="2"/>
      <c r="G56" s="2"/>
      <c r="H56" s="2"/>
      <c r="I56" s="2"/>
      <c r="J56" s="46"/>
    </row>
    <row r="57" spans="1:10" ht="13.5" thickBot="1">
      <c r="A57" s="36" t="s">
        <v>1</v>
      </c>
      <c r="B57" s="8"/>
      <c r="C57" s="9">
        <f aca="true" t="shared" si="5" ref="C57:H57">C53-C55</f>
        <v>-928.5</v>
      </c>
      <c r="D57" s="9">
        <f t="shared" si="5"/>
        <v>1884.7</v>
      </c>
      <c r="E57" s="9">
        <f t="shared" si="5"/>
        <v>265</v>
      </c>
      <c r="F57" s="9">
        <f t="shared" si="5"/>
        <v>-50</v>
      </c>
      <c r="G57" s="9">
        <f t="shared" si="5"/>
        <v>-325</v>
      </c>
      <c r="H57" s="9">
        <f t="shared" si="5"/>
        <v>1615</v>
      </c>
      <c r="I57" s="9">
        <v>0</v>
      </c>
      <c r="J57" s="48">
        <f>J53-J55</f>
        <v>1441.1</v>
      </c>
    </row>
    <row r="58" spans="1:10" ht="13.5" thickTop="1">
      <c r="A58" s="33"/>
      <c r="B58" s="2"/>
      <c r="C58" s="2"/>
      <c r="D58" s="2"/>
      <c r="E58" s="2"/>
      <c r="F58" s="2"/>
      <c r="G58" s="2"/>
      <c r="H58" s="2"/>
      <c r="I58" s="2"/>
      <c r="J58" s="32"/>
    </row>
    <row r="59" spans="1:10" ht="13.5" thickBot="1">
      <c r="A59" s="38"/>
      <c r="B59" s="39"/>
      <c r="C59" s="39"/>
      <c r="D59" s="39"/>
      <c r="E59" s="41"/>
      <c r="F59" s="39"/>
      <c r="G59" s="39"/>
      <c r="H59" s="39"/>
      <c r="I59" s="23" t="s">
        <v>24</v>
      </c>
      <c r="J59" s="24">
        <f>J57/J55</f>
        <v>0.5872692448755042</v>
      </c>
    </row>
    <row r="64" spans="1:2" ht="12.75">
      <c r="A64" s="43" t="s">
        <v>10</v>
      </c>
      <c r="B64" s="6" t="s">
        <v>29</v>
      </c>
    </row>
    <row r="65" spans="1:7" ht="12.75">
      <c r="A65" s="6"/>
      <c r="B65" s="6" t="s">
        <v>26</v>
      </c>
      <c r="G65" s="20"/>
    </row>
    <row r="66" spans="2:7" ht="12.75">
      <c r="B66" s="6"/>
      <c r="C66" s="7"/>
      <c r="D66" s="7"/>
      <c r="G66" s="20"/>
    </row>
    <row r="67" spans="1:7" ht="12.75">
      <c r="A67" s="43" t="s">
        <v>19</v>
      </c>
      <c r="B67" s="6" t="s">
        <v>30</v>
      </c>
      <c r="G67" s="20"/>
    </row>
    <row r="68" ht="12.75">
      <c r="B68" s="6" t="s">
        <v>14</v>
      </c>
    </row>
  </sheetData>
  <mergeCells count="1">
    <mergeCell ref="E2:F2"/>
  </mergeCells>
  <printOptions/>
  <pageMargins left="0.84" right="0.4" top="0.61" bottom="0.72" header="0.2" footer="0.34"/>
  <pageSetup fitToHeight="1" fitToWidth="1" horizontalDpi="600" verticalDpi="600" orientation="portrait" scale="78" r:id="rId3"/>
  <headerFooter alignWithMargins="0">
    <oddFooter>&amp;Ln:\rates\prs\fry-ark\fy2003\&amp;F\&amp;A  J6102,S.Cook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2.7109375" style="0" customWidth="1"/>
    <col min="2" max="2" width="3.140625" style="0" customWidth="1"/>
    <col min="3" max="7" width="10.7109375" style="0" bestFit="1" customWidth="1"/>
    <col min="8" max="8" width="10.7109375" style="0" customWidth="1"/>
    <col min="9" max="9" width="10.7109375" style="0" bestFit="1" customWidth="1"/>
    <col min="10" max="10" width="13.7109375" style="0" customWidth="1"/>
    <col min="11" max="11" width="4.421875" style="0" customWidth="1"/>
  </cols>
  <sheetData>
    <row r="1" spans="1:10" ht="12.75">
      <c r="A1" s="27" t="s">
        <v>20</v>
      </c>
      <c r="E1" s="27" t="s">
        <v>9</v>
      </c>
      <c r="J1" s="53">
        <v>37743</v>
      </c>
    </row>
    <row r="2" spans="1:10" ht="12.75">
      <c r="A2" s="42" t="s">
        <v>6</v>
      </c>
      <c r="E2" s="57" t="s">
        <v>8</v>
      </c>
      <c r="F2" s="57"/>
      <c r="J2" s="13"/>
    </row>
    <row r="3" spans="1:10" ht="12.75">
      <c r="A3" s="12" t="s">
        <v>7</v>
      </c>
      <c r="E3" s="21"/>
      <c r="F3" s="21"/>
      <c r="J3" s="13"/>
    </row>
    <row r="4" spans="1:10" ht="12.75">
      <c r="A4" s="12"/>
      <c r="E4" s="21"/>
      <c r="F4" s="21"/>
      <c r="J4" s="13"/>
    </row>
    <row r="5" spans="1:10" ht="12.75">
      <c r="A5" s="12"/>
      <c r="J5" s="13"/>
    </row>
    <row r="6" spans="1:10" ht="12.75">
      <c r="A6" s="12"/>
      <c r="J6" s="13"/>
    </row>
    <row r="7" spans="3:4" ht="12.75">
      <c r="C7" s="15" t="s">
        <v>12</v>
      </c>
      <c r="D7" s="25" t="s">
        <v>13</v>
      </c>
    </row>
    <row r="8" spans="1:11" s="1" customFormat="1" ht="13.5" thickBot="1">
      <c r="A8" s="2"/>
      <c r="B8" s="2"/>
      <c r="C8" s="3">
        <v>2002</v>
      </c>
      <c r="D8" s="3">
        <v>2003</v>
      </c>
      <c r="E8" s="3">
        <v>2004</v>
      </c>
      <c r="F8" s="3">
        <v>2005</v>
      </c>
      <c r="G8" s="3">
        <v>2006</v>
      </c>
      <c r="H8" s="3">
        <v>2007</v>
      </c>
      <c r="I8" s="3">
        <v>2008</v>
      </c>
      <c r="J8" s="3" t="s">
        <v>5</v>
      </c>
      <c r="K8" s="2"/>
    </row>
    <row r="9" spans="3:10" s="2" customFormat="1" ht="12.75">
      <c r="C9" s="3"/>
      <c r="D9" s="3"/>
      <c r="E9" s="3"/>
      <c r="F9" s="3"/>
      <c r="G9" s="3"/>
      <c r="H9" s="3"/>
      <c r="I9" s="3"/>
      <c r="J9" s="3"/>
    </row>
    <row r="10" spans="1:10" s="2" customFormat="1" ht="12.75">
      <c r="A10" s="49" t="s">
        <v>16</v>
      </c>
      <c r="C10" s="3"/>
      <c r="D10" s="3"/>
      <c r="E10" s="3"/>
      <c r="F10" s="3"/>
      <c r="G10" s="3"/>
      <c r="H10" s="3"/>
      <c r="I10" s="3"/>
      <c r="J10" s="3"/>
    </row>
    <row r="11" spans="3:9" s="2" customFormat="1" ht="13.5" thickBot="1">
      <c r="C11" s="3"/>
      <c r="D11" s="3"/>
      <c r="E11" s="3"/>
      <c r="F11" s="3"/>
      <c r="G11" s="3"/>
      <c r="H11" s="3"/>
      <c r="I11" s="3"/>
    </row>
    <row r="12" spans="1:10" ht="15.75" customHeight="1">
      <c r="A12" s="28" t="s">
        <v>0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7.5" customHeight="1">
      <c r="A13" s="31"/>
      <c r="B13" s="2"/>
      <c r="C13" s="2"/>
      <c r="D13" s="2"/>
      <c r="E13" s="2"/>
      <c r="F13" s="2"/>
      <c r="G13" s="2"/>
      <c r="H13" s="2"/>
      <c r="I13" s="2"/>
      <c r="J13" s="32"/>
    </row>
    <row r="14" spans="1:10" ht="12.75">
      <c r="A14" s="33" t="s">
        <v>25</v>
      </c>
      <c r="B14" s="2"/>
      <c r="C14" s="10">
        <f>'RMR Fry-Ark-2005wp'!C14+'BOR Fry-Ark-2005wp'!C14</f>
        <v>3604.8</v>
      </c>
      <c r="D14" s="17">
        <f>'RMR Fry-Ark-2005wp'!D14+'BOR Fry-Ark-2005wp'!D14</f>
        <v>3641.6</v>
      </c>
      <c r="E14" s="10">
        <f>'RMR Fry-Ark-2005wp'!E14+'BOR Fry-Ark-2005wp'!E14</f>
        <v>3620.8</v>
      </c>
      <c r="F14" s="10">
        <f>'RMR Fry-Ark-2005wp'!F14+'BOR Fry-Ark-2005wp'!F14</f>
        <v>3707.6</v>
      </c>
      <c r="G14" s="10">
        <f>'RMR Fry-Ark-2005wp'!G14+'BOR Fry-Ark-2005wp'!G14</f>
        <v>3967.1</v>
      </c>
      <c r="H14" s="10">
        <f>'RMR Fry-Ark-2005wp'!H14+'BOR Fry-Ark-2005wp'!H14</f>
        <v>4492.2</v>
      </c>
      <c r="I14" s="10">
        <f>'RMR Fry-Ark-2005wp'!I14+'BOR Fry-Ark-2005wp'!I14</f>
        <v>4024.9</v>
      </c>
      <c r="J14" s="46">
        <f>'RMR Fry-Ark-2005wp'!J14+'BOR Fry-Ark-2005wp'!J14</f>
        <v>4024.9</v>
      </c>
    </row>
    <row r="15" spans="1:10" ht="12.75">
      <c r="A15" s="33"/>
      <c r="B15" s="2"/>
      <c r="C15" s="10"/>
      <c r="D15" s="10"/>
      <c r="E15" s="10"/>
      <c r="F15" s="10"/>
      <c r="G15" s="10"/>
      <c r="H15" s="10"/>
      <c r="I15" s="10"/>
      <c r="J15" s="32"/>
    </row>
    <row r="16" spans="1:10" ht="12.75">
      <c r="A16" s="33" t="s">
        <v>21</v>
      </c>
      <c r="B16" s="2"/>
      <c r="C16" s="18">
        <f>'RMR Fry-Ark-2005wp'!C16+'BOR Fry-Ark-2005wp'!C16</f>
        <v>3604.8</v>
      </c>
      <c r="D16" s="11">
        <f>'RMR Fry-Ark-2005wp'!D16+'BOR Fry-Ark-2005wp'!D16</f>
        <v>3449</v>
      </c>
      <c r="E16" s="11">
        <f>'RMR Fry-Ark-2005wp'!E16+'BOR Fry-Ark-2005wp'!E16</f>
        <v>3556.2</v>
      </c>
      <c r="F16" s="11">
        <f>'RMR Fry-Ark-2005wp'!F16+'BOR Fry-Ark-2005wp'!F16</f>
        <v>3701.8</v>
      </c>
      <c r="G16" s="11">
        <f>'RMR Fry-Ark-2005wp'!G16+'BOR Fry-Ark-2005wp'!G16</f>
        <v>4161.7</v>
      </c>
      <c r="H16" s="11">
        <f>'RMR Fry-Ark-2005wp'!H16+'BOR Fry-Ark-2005wp'!H16</f>
        <v>4412.1</v>
      </c>
      <c r="I16" s="11"/>
      <c r="J16" s="47">
        <f>'RMR Fry-Ark-2005wp'!J16+'BOR Fry-Ark-2005wp'!J16</f>
        <v>3841.7</v>
      </c>
    </row>
    <row r="17" spans="1:10" ht="12.75">
      <c r="A17" s="33"/>
      <c r="B17" s="2"/>
      <c r="C17" s="2"/>
      <c r="D17" s="2"/>
      <c r="E17" s="2"/>
      <c r="F17" s="2"/>
      <c r="G17" s="2"/>
      <c r="H17" s="2"/>
      <c r="I17" s="2"/>
      <c r="J17" s="32"/>
    </row>
    <row r="18" spans="1:10" ht="13.5" thickBot="1">
      <c r="A18" s="36" t="s">
        <v>1</v>
      </c>
      <c r="B18" s="8"/>
      <c r="C18" s="9"/>
      <c r="D18" s="9"/>
      <c r="E18" s="9"/>
      <c r="F18" s="9"/>
      <c r="G18" s="9"/>
      <c r="H18" s="9"/>
      <c r="I18" s="9"/>
      <c r="J18" s="48">
        <f>J14-J16</f>
        <v>183.20000000000027</v>
      </c>
    </row>
    <row r="19" spans="1:12" ht="13.5" thickTop="1">
      <c r="A19" s="33"/>
      <c r="B19" s="2"/>
      <c r="C19" s="10"/>
      <c r="D19" s="10"/>
      <c r="E19" s="10"/>
      <c r="F19" s="10"/>
      <c r="G19" s="10"/>
      <c r="H19" s="10"/>
      <c r="I19" s="10"/>
      <c r="J19" s="37"/>
      <c r="L19" s="2"/>
    </row>
    <row r="20" spans="1:10" ht="13.5" thickBot="1">
      <c r="A20" s="38" t="s">
        <v>23</v>
      </c>
      <c r="B20" s="39"/>
      <c r="C20" s="40"/>
      <c r="D20" s="40"/>
      <c r="E20" s="55">
        <f>SUM(E14:I14)-SUM(D16:H16)</f>
        <v>531.7999999999993</v>
      </c>
      <c r="F20" s="40"/>
      <c r="G20" s="40"/>
      <c r="H20" s="40"/>
      <c r="I20" s="23" t="s">
        <v>18</v>
      </c>
      <c r="J20" s="24">
        <f>J18/J16</f>
        <v>0.04768722180284777</v>
      </c>
    </row>
    <row r="21" ht="12.75">
      <c r="D21" s="2"/>
    </row>
    <row r="22" spans="4:9" ht="12.75">
      <c r="D22" s="2"/>
      <c r="G22" s="5"/>
      <c r="H22" s="5"/>
      <c r="I22" s="5"/>
    </row>
    <row r="23" ht="12.75">
      <c r="D23" s="2"/>
    </row>
    <row r="24" ht="12.75">
      <c r="D24" s="2"/>
    </row>
    <row r="25" spans="1:4" ht="12.75">
      <c r="A25" s="50" t="s">
        <v>15</v>
      </c>
      <c r="D25" s="2"/>
    </row>
    <row r="26" ht="12.75">
      <c r="D26" s="2"/>
    </row>
    <row r="27" spans="1:10" ht="12.75">
      <c r="A27" s="4" t="s">
        <v>2</v>
      </c>
      <c r="D27" s="2"/>
      <c r="J27" s="25" t="s">
        <v>17</v>
      </c>
    </row>
    <row r="28" spans="4:10" ht="12.75">
      <c r="D28" s="2"/>
      <c r="J28" s="56" t="s">
        <v>1</v>
      </c>
    </row>
    <row r="29" spans="1:10" ht="12.75">
      <c r="A29" s="2" t="s">
        <v>25</v>
      </c>
      <c r="C29" s="10">
        <f>'RMR Fry-Ark-2005wp'!C29+'BOR Fry-Ark-2005wp'!C29</f>
        <v>754.6</v>
      </c>
      <c r="D29" s="17">
        <f>'RMR Fry-Ark-2005wp'!D29+'BOR Fry-Ark-2005wp'!D29</f>
        <v>1947.7</v>
      </c>
      <c r="E29" s="10">
        <f>'RMR Fry-Ark-2005wp'!E29+'BOR Fry-Ark-2005wp'!E29</f>
        <v>740</v>
      </c>
      <c r="F29" s="10">
        <f>'RMR Fry-Ark-2005wp'!F29+'BOR Fry-Ark-2005wp'!F29</f>
        <v>1200</v>
      </c>
      <c r="G29" s="10">
        <f>'RMR Fry-Ark-2005wp'!G29+'BOR Fry-Ark-2005wp'!G29</f>
        <v>40</v>
      </c>
      <c r="H29" s="10">
        <f>'RMR Fry-Ark-2005wp'!H29+'BOR Fry-Ark-2005wp'!H29</f>
        <v>1660</v>
      </c>
      <c r="I29" s="10">
        <f>'RMR Fry-Ark-2005wp'!I29+'BOR Fry-Ark-2005wp'!I29</f>
        <v>0</v>
      </c>
      <c r="J29" s="10">
        <f>SUM(E29:I29)</f>
        <v>3640</v>
      </c>
    </row>
    <row r="30" spans="1:14" ht="12.75">
      <c r="A30" s="2"/>
      <c r="C30" s="10"/>
      <c r="D30" s="10"/>
      <c r="E30" s="10"/>
      <c r="F30" s="10"/>
      <c r="G30" s="10"/>
      <c r="H30" s="10"/>
      <c r="I30" s="10"/>
      <c r="J30" s="2"/>
      <c r="N30" s="14"/>
    </row>
    <row r="31" spans="1:10" ht="12.75">
      <c r="A31" s="2" t="s">
        <v>21</v>
      </c>
      <c r="C31" s="18">
        <f>'RMR Fry-Ark-2005wp'!C31+'BOR Fry-Ark-2005wp'!C31</f>
        <v>1489</v>
      </c>
      <c r="D31" s="11">
        <f>'RMR Fry-Ark-2005wp'!D31+'BOR Fry-Ark-2005wp'!D31</f>
        <v>63</v>
      </c>
      <c r="E31" s="11">
        <f>'RMR Fry-Ark-2005wp'!E31+'BOR Fry-Ark-2005wp'!E31</f>
        <v>475</v>
      </c>
      <c r="F31" s="11">
        <f>'RMR Fry-Ark-2005wp'!F31+'BOR Fry-Ark-2005wp'!F31</f>
        <v>1250</v>
      </c>
      <c r="G31" s="11">
        <f>'RMR Fry-Ark-2005wp'!G31+'BOR Fry-Ark-2005wp'!G31</f>
        <v>365</v>
      </c>
      <c r="H31" s="11">
        <f>'RMR Fry-Ark-2005wp'!H31+'BOR Fry-Ark-2005wp'!H31</f>
        <v>45</v>
      </c>
      <c r="I31" s="11"/>
      <c r="J31" s="11">
        <f>SUM(D31:H31)+0.9</f>
        <v>2198.9</v>
      </c>
    </row>
    <row r="32" spans="3:10" ht="12.75">
      <c r="C32" s="5"/>
      <c r="D32" s="10"/>
      <c r="E32" s="5"/>
      <c r="F32" s="5"/>
      <c r="G32" s="5"/>
      <c r="H32" s="5"/>
      <c r="I32" s="5"/>
      <c r="J32" s="10"/>
    </row>
    <row r="33" spans="1:10" ht="12.75">
      <c r="A33" t="s">
        <v>1</v>
      </c>
      <c r="C33" s="5"/>
      <c r="D33" s="10"/>
      <c r="E33" s="5"/>
      <c r="F33" s="5"/>
      <c r="G33" s="5"/>
      <c r="H33" s="5"/>
      <c r="I33" s="5"/>
      <c r="J33" s="10">
        <f>J29-J31</f>
        <v>1441.1</v>
      </c>
    </row>
    <row r="34" spans="3:10" ht="12.75">
      <c r="C34" s="5"/>
      <c r="D34" s="10"/>
      <c r="E34" s="5"/>
      <c r="F34" s="5"/>
      <c r="G34" s="5"/>
      <c r="H34" s="5"/>
      <c r="I34" s="5"/>
      <c r="J34" s="14"/>
    </row>
    <row r="35" spans="3:10" ht="12.75">
      <c r="C35" s="5"/>
      <c r="D35" s="10"/>
      <c r="E35" s="5"/>
      <c r="F35" s="5"/>
      <c r="G35" s="5"/>
      <c r="H35" s="5"/>
      <c r="I35" s="5"/>
      <c r="J35" s="14"/>
    </row>
    <row r="36" spans="3:10" ht="12.75">
      <c r="C36" s="5"/>
      <c r="D36" s="10"/>
      <c r="E36" s="5"/>
      <c r="F36" s="5"/>
      <c r="G36" s="5"/>
      <c r="H36" s="5"/>
      <c r="I36" s="5"/>
      <c r="J36" s="14"/>
    </row>
    <row r="37" spans="3:10" ht="12.75">
      <c r="C37" s="5"/>
      <c r="D37" s="10"/>
      <c r="E37" s="5"/>
      <c r="F37" s="5"/>
      <c r="G37" s="5"/>
      <c r="H37" s="5"/>
      <c r="I37" s="5"/>
      <c r="J37" s="5"/>
    </row>
    <row r="38" ht="12.75">
      <c r="D38" s="2"/>
    </row>
    <row r="39" spans="1:18" ht="12.75">
      <c r="A39" s="4" t="s">
        <v>3</v>
      </c>
      <c r="D39" s="2"/>
      <c r="J39" s="25" t="s">
        <v>17</v>
      </c>
      <c r="L39" s="5"/>
      <c r="M39" s="5"/>
      <c r="N39" s="5"/>
      <c r="O39" s="5"/>
      <c r="P39" s="5"/>
      <c r="Q39" s="5"/>
      <c r="R39" s="5"/>
    </row>
    <row r="40" spans="4:10" ht="12.75">
      <c r="D40" s="2"/>
      <c r="J40" s="56" t="s">
        <v>1</v>
      </c>
    </row>
    <row r="41" spans="1:10" ht="12.75">
      <c r="A41" s="2" t="s">
        <v>25</v>
      </c>
      <c r="C41" s="10">
        <f>'RMR Fry-Ark-2005wp'!C41+'BOR Fry-Ark-2005wp'!C41</f>
        <v>80.9</v>
      </c>
      <c r="D41" s="17">
        <f>'RMR Fry-Ark-2005wp'!D41+'BOR Fry-Ark-2005wp'!D41</f>
        <v>0</v>
      </c>
      <c r="E41" s="10">
        <f>'RMR Fry-Ark-2005wp'!E41+'BOR Fry-Ark-2005wp'!E41</f>
        <v>0</v>
      </c>
      <c r="F41" s="10">
        <f>'RMR Fry-Ark-2005wp'!F41+'BOR Fry-Ark-2005wp'!F41</f>
        <v>35</v>
      </c>
      <c r="G41" s="10">
        <f>'RMR Fry-Ark-2005wp'!G41+'BOR Fry-Ark-2005wp'!G41</f>
        <v>170</v>
      </c>
      <c r="H41" s="10">
        <f>'RMR Fry-Ark-2005wp'!H41+'BOR Fry-Ark-2005wp'!H41</f>
        <v>50</v>
      </c>
      <c r="I41" s="10">
        <f>'RMR Fry-Ark-2005wp'!I41+'BOR Fry-Ark-2005wp'!I41</f>
        <v>0</v>
      </c>
      <c r="J41" s="10">
        <f>SUM(E41:I41)</f>
        <v>255</v>
      </c>
    </row>
    <row r="42" spans="1:10" ht="12.75">
      <c r="A42" s="2"/>
      <c r="C42" s="10"/>
      <c r="D42" s="10"/>
      <c r="E42" s="10"/>
      <c r="F42" s="10"/>
      <c r="G42" s="10"/>
      <c r="H42" s="10"/>
      <c r="I42" s="10"/>
      <c r="J42" s="2"/>
    </row>
    <row r="43" spans="1:10" ht="12.75">
      <c r="A43" s="2" t="s">
        <v>21</v>
      </c>
      <c r="C43" s="18">
        <f>'RMR Fry-Ark-2005wp'!C43+'BOR Fry-Ark-2005wp'!C43</f>
        <v>275</v>
      </c>
      <c r="D43" s="11">
        <f>'RMR Fry-Ark-2005wp'!D43+'BOR Fry-Ark-2005wp'!D43</f>
        <v>0</v>
      </c>
      <c r="E43" s="11">
        <f>'RMR Fry-Ark-2005wp'!E43+'BOR Fry-Ark-2005wp'!E43</f>
        <v>0</v>
      </c>
      <c r="F43" s="11">
        <f>'RMR Fry-Ark-2005wp'!F43+'BOR Fry-Ark-2005wp'!F43</f>
        <v>35</v>
      </c>
      <c r="G43" s="11">
        <f>'RMR Fry-Ark-2005wp'!G43+'BOR Fry-Ark-2005wp'!G43</f>
        <v>170</v>
      </c>
      <c r="H43" s="11">
        <f>'RMR Fry-Ark-2005wp'!H43+'BOR Fry-Ark-2005wp'!H43</f>
        <v>50</v>
      </c>
      <c r="I43" s="11"/>
      <c r="J43" s="11">
        <f>SUM(D43:H43)</f>
        <v>255</v>
      </c>
    </row>
    <row r="44" spans="3:10" ht="12.75">
      <c r="C44" s="5"/>
      <c r="D44" s="10"/>
      <c r="E44" s="5"/>
      <c r="F44" s="5"/>
      <c r="G44" s="5"/>
      <c r="H44" s="5"/>
      <c r="I44" s="5"/>
      <c r="J44" s="10"/>
    </row>
    <row r="45" spans="1:10" ht="12.75">
      <c r="A45" t="s">
        <v>1</v>
      </c>
      <c r="C45" s="5"/>
      <c r="D45" s="10"/>
      <c r="E45" s="5"/>
      <c r="F45" s="5"/>
      <c r="G45" s="5"/>
      <c r="H45" s="5"/>
      <c r="I45" s="5"/>
      <c r="J45" s="10">
        <f>J41-J43</f>
        <v>0</v>
      </c>
    </row>
    <row r="46" spans="3:10" ht="12.75">
      <c r="C46" s="5"/>
      <c r="D46" s="10"/>
      <c r="E46" s="5"/>
      <c r="F46" s="5"/>
      <c r="G46" s="5"/>
      <c r="H46" s="5"/>
      <c r="I46" s="5"/>
      <c r="J46" s="5"/>
    </row>
    <row r="47" spans="3:10" ht="12.75">
      <c r="C47" s="5"/>
      <c r="D47" s="10"/>
      <c r="E47" s="5"/>
      <c r="F47" s="5"/>
      <c r="G47" s="5"/>
      <c r="H47" s="5"/>
      <c r="I47" s="5"/>
      <c r="J47" s="5"/>
    </row>
    <row r="48" spans="3:10" ht="12.75">
      <c r="C48" s="5"/>
      <c r="D48" s="10"/>
      <c r="E48" s="5"/>
      <c r="F48" s="5"/>
      <c r="G48" s="5"/>
      <c r="H48" s="5"/>
      <c r="I48" s="5"/>
      <c r="J48" s="5"/>
    </row>
    <row r="49" spans="3:10" ht="12.75">
      <c r="C49" s="5"/>
      <c r="D49" s="10"/>
      <c r="E49" s="5"/>
      <c r="F49" s="5"/>
      <c r="G49" s="5"/>
      <c r="H49" s="5"/>
      <c r="I49" s="5"/>
      <c r="J49" s="5"/>
    </row>
    <row r="50" ht="13.5" thickBot="1">
      <c r="D50" s="2"/>
    </row>
    <row r="51" spans="1:10" ht="12.75">
      <c r="A51" s="51" t="s">
        <v>4</v>
      </c>
      <c r="B51" s="29"/>
      <c r="C51" s="29"/>
      <c r="D51" s="29"/>
      <c r="E51" s="29"/>
      <c r="F51" s="29"/>
      <c r="G51" s="29"/>
      <c r="H51" s="29"/>
      <c r="I51" s="29"/>
      <c r="J51" s="44" t="s">
        <v>17</v>
      </c>
    </row>
    <row r="52" spans="1:10" ht="12.75">
      <c r="A52" s="33"/>
      <c r="B52" s="2"/>
      <c r="C52" s="2"/>
      <c r="D52" s="2"/>
      <c r="E52" s="2"/>
      <c r="F52" s="2"/>
      <c r="G52" s="2"/>
      <c r="H52" s="2"/>
      <c r="I52" s="2"/>
      <c r="J52" s="45" t="s">
        <v>1</v>
      </c>
    </row>
    <row r="53" spans="1:10" ht="12.75">
      <c r="A53" s="33" t="s">
        <v>25</v>
      </c>
      <c r="B53" s="2"/>
      <c r="C53" s="10">
        <f>C29+C41</f>
        <v>835.5</v>
      </c>
      <c r="D53" s="17">
        <f aca="true" t="shared" si="0" ref="D53:I53">D29+D41</f>
        <v>1947.7</v>
      </c>
      <c r="E53" s="10">
        <f t="shared" si="0"/>
        <v>740</v>
      </c>
      <c r="F53" s="10">
        <f t="shared" si="0"/>
        <v>1235</v>
      </c>
      <c r="G53" s="10">
        <f t="shared" si="0"/>
        <v>210</v>
      </c>
      <c r="H53" s="10">
        <f t="shared" si="0"/>
        <v>1710</v>
      </c>
      <c r="I53" s="10">
        <f t="shared" si="0"/>
        <v>0</v>
      </c>
      <c r="J53" s="46">
        <f>SUM(E53:I53)</f>
        <v>3895</v>
      </c>
    </row>
    <row r="54" spans="1:10" ht="12.75">
      <c r="A54" s="33"/>
      <c r="B54" s="2"/>
      <c r="C54" s="2"/>
      <c r="D54" s="2"/>
      <c r="E54" s="2"/>
      <c r="F54" s="2"/>
      <c r="G54" s="2"/>
      <c r="H54" s="2"/>
      <c r="I54" s="2"/>
      <c r="J54" s="32"/>
    </row>
    <row r="55" spans="1:10" ht="12.75">
      <c r="A55" s="33" t="s">
        <v>21</v>
      </c>
      <c r="B55" s="2"/>
      <c r="C55" s="18">
        <f aca="true" t="shared" si="1" ref="C55:H55">C31+C43</f>
        <v>1764</v>
      </c>
      <c r="D55" s="11">
        <f t="shared" si="1"/>
        <v>63</v>
      </c>
      <c r="E55" s="11">
        <f t="shared" si="1"/>
        <v>475</v>
      </c>
      <c r="F55" s="11">
        <f t="shared" si="1"/>
        <v>1285</v>
      </c>
      <c r="G55" s="11">
        <f t="shared" si="1"/>
        <v>535</v>
      </c>
      <c r="H55" s="11">
        <f t="shared" si="1"/>
        <v>95</v>
      </c>
      <c r="I55" s="52" t="s">
        <v>11</v>
      </c>
      <c r="J55" s="47">
        <f>SUM(D55:H55)+0.9</f>
        <v>2453.9</v>
      </c>
    </row>
    <row r="56" spans="1:10" ht="12.75">
      <c r="A56" s="33"/>
      <c r="B56" s="2"/>
      <c r="C56" s="2"/>
      <c r="D56" s="2"/>
      <c r="E56" s="2"/>
      <c r="F56" s="2"/>
      <c r="G56" s="2"/>
      <c r="H56" s="2"/>
      <c r="I56" s="2"/>
      <c r="J56" s="46"/>
    </row>
    <row r="57" spans="1:10" ht="13.5" thickBot="1">
      <c r="A57" s="36" t="s">
        <v>1</v>
      </c>
      <c r="B57" s="8"/>
      <c r="C57" s="9"/>
      <c r="D57" s="9"/>
      <c r="E57" s="9"/>
      <c r="F57" s="9"/>
      <c r="G57" s="9"/>
      <c r="H57" s="9"/>
      <c r="I57" s="9"/>
      <c r="J57" s="48">
        <f>J53-J55</f>
        <v>1441.1</v>
      </c>
    </row>
    <row r="58" spans="1:10" ht="13.5" thickTop="1">
      <c r="A58" s="33"/>
      <c r="B58" s="2"/>
      <c r="C58" s="2"/>
      <c r="D58" s="2"/>
      <c r="E58" s="2"/>
      <c r="F58" s="2"/>
      <c r="G58" s="2"/>
      <c r="H58" s="2"/>
      <c r="I58" s="2"/>
      <c r="J58" s="32"/>
    </row>
    <row r="59" spans="1:10" ht="13.5" thickBot="1">
      <c r="A59" s="38"/>
      <c r="B59" s="39"/>
      <c r="C59" s="39"/>
      <c r="D59" s="39"/>
      <c r="E59" s="41"/>
      <c r="F59" s="39"/>
      <c r="G59" s="39"/>
      <c r="H59" s="39"/>
      <c r="I59" s="23" t="s">
        <v>24</v>
      </c>
      <c r="J59" s="24">
        <f>J57/J55</f>
        <v>0.5872692448755042</v>
      </c>
    </row>
    <row r="64" spans="1:2" ht="12.75">
      <c r="A64" s="43" t="s">
        <v>10</v>
      </c>
      <c r="B64" s="6" t="s">
        <v>32</v>
      </c>
    </row>
    <row r="65" spans="1:7" ht="12.75">
      <c r="A65" s="6"/>
      <c r="B65" s="6" t="s">
        <v>27</v>
      </c>
      <c r="G65" s="20"/>
    </row>
    <row r="66" spans="2:7" ht="12.75">
      <c r="B66" s="6"/>
      <c r="C66" s="7"/>
      <c r="D66" s="7"/>
      <c r="G66" s="20"/>
    </row>
    <row r="67" spans="1:7" ht="12.75">
      <c r="A67" s="43" t="s">
        <v>19</v>
      </c>
      <c r="B67" s="6" t="s">
        <v>33</v>
      </c>
      <c r="G67" s="20"/>
    </row>
    <row r="68" ht="12.75">
      <c r="B68" s="6" t="s">
        <v>28</v>
      </c>
    </row>
  </sheetData>
  <mergeCells count="1">
    <mergeCell ref="E2:F2"/>
  </mergeCells>
  <printOptions/>
  <pageMargins left="0.84" right="0.4" top="0.61" bottom="0.72" header="0.2" footer="0.34"/>
  <pageSetup fitToHeight="1" fitToWidth="1" horizontalDpi="600" verticalDpi="600" orientation="portrait" scale="78" r:id="rId3"/>
  <headerFooter alignWithMargins="0">
    <oddFooter>&amp;Ln:\rates\prs\fry-ark\fy2003\&amp;F\&amp;A  J6102,S.Cook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B2600</dc:creator>
  <cp:keywords/>
  <dc:description/>
  <cp:lastModifiedBy>Peggy Plate</cp:lastModifiedBy>
  <cp:lastPrinted>2003-05-02T20:44:38Z</cp:lastPrinted>
  <dcterms:created xsi:type="dcterms:W3CDTF">1999-01-11T17:35:01Z</dcterms:created>
  <dcterms:modified xsi:type="dcterms:W3CDTF">2003-05-13T16:08:52Z</dcterms:modified>
  <cp:category/>
  <cp:version/>
  <cp:contentType/>
  <cp:contentStatus/>
</cp:coreProperties>
</file>