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40" windowWidth="14940" windowHeight="8385" firstSheet="8" activeTab="8"/>
  </bookViews>
  <sheets>
    <sheet name="1.2.1 Observations" sheetId="1" r:id="rId1"/>
    <sheet name="1.2.1  Durations &amp; Milestone" sheetId="2" r:id="rId2"/>
    <sheet name="1.2.2 Observations" sheetId="3" r:id="rId3"/>
    <sheet name="1.2.2  Durations &amp; Milestone" sheetId="4" r:id="rId4"/>
    <sheet name="1.2.3 Observations" sheetId="5" r:id="rId5"/>
    <sheet name="1.2.3  Durations &amp; Milestone" sheetId="6" r:id="rId6"/>
    <sheet name="1.2.4 Observations" sheetId="7" r:id="rId7"/>
    <sheet name="1.2.4  Durations &amp; Milestone" sheetId="8" r:id="rId8"/>
    <sheet name="1.2.5 Observations" sheetId="9" r:id="rId9"/>
    <sheet name="1.2.5  Durations &amp; Milestone" sheetId="10" r:id="rId10"/>
    <sheet name="1.2.6 Observations" sheetId="11" r:id="rId11"/>
    <sheet name="1.2.6  Durations &amp; Milestone" sheetId="12" r:id="rId12"/>
    <sheet name="1.2.7 Observations" sheetId="13" r:id="rId13"/>
    <sheet name="1.2.7  Durations &amp; Milestone" sheetId="14" r:id="rId14"/>
    <sheet name="1.2.8 Observations" sheetId="15" r:id="rId15"/>
    <sheet name="1.2.8  Durations &amp; Milestone" sheetId="16" r:id="rId16"/>
    <sheet name="1.2.9 Observations" sheetId="17" r:id="rId17"/>
    <sheet name="1.2.9  Durations &amp; Milestone" sheetId="18" r:id="rId18"/>
    <sheet name="1.2.10 Observations" sheetId="19" r:id="rId19"/>
    <sheet name="1.2.10  Durations &amp; Milestone" sheetId="20" r:id="rId20"/>
    <sheet name="1.2.11 Observations" sheetId="21" r:id="rId21"/>
    <sheet name="1.2.11  Durations &amp; Milestone" sheetId="22" r:id="rId22"/>
  </sheets>
  <definedNames>
    <definedName name="_xlnm.Print_Area" localSheetId="0">'1.2.1 Observations'!$A$1:$X$87</definedName>
    <definedName name="_xlnm.Print_Area" localSheetId="18">'1.2.10 Observations'!$A$1:$X$391</definedName>
    <definedName name="_xlnm.Print_Area" localSheetId="2">'1.2.2 Observations'!$A$1:$X$223</definedName>
    <definedName name="_xlnm.Print_Area" localSheetId="4">'1.2.3 Observations'!$A$1:$X$142</definedName>
    <definedName name="_xlnm.Print_Area" localSheetId="6">'1.2.4 Observations'!$A$1:$X$142</definedName>
    <definedName name="_xlnm.Print_Area" localSheetId="8">'1.2.5 Observations'!$A$1:$X$316</definedName>
    <definedName name="_xlnm.Print_Area" localSheetId="10">'1.2.6 Observations'!$A$1:$X$107</definedName>
    <definedName name="_xlnm.Print_Area" localSheetId="12">'1.2.7 Observations'!$A$1:$X$125</definedName>
    <definedName name="_xlnm.Print_Area" localSheetId="14">'1.2.8 Observations'!$A$1:$X$87</definedName>
    <definedName name="_xlnm.Print_Area" localSheetId="16">'1.2.9 Observations'!$A$1:$X$58</definedName>
  </definedNames>
  <calcPr calcMode="manual" fullCalcOnLoad="1"/>
</workbook>
</file>

<file path=xl/sharedStrings.xml><?xml version="1.0" encoding="utf-8"?>
<sst xmlns="http://schemas.openxmlformats.org/spreadsheetml/2006/main" count="9580" uniqueCount="2903">
  <si>
    <t>Commissioning</t>
  </si>
  <si>
    <t>WBS 1.2.7 Trigger</t>
  </si>
  <si>
    <t xml:space="preserve">Mixed </t>
  </si>
  <si>
    <t>1.2.7</t>
  </si>
  <si>
    <t>Trigger</t>
  </si>
  <si>
    <t>1199 days</t>
  </si>
  <si>
    <t>1.2.7.1</t>
  </si>
  <si>
    <t>Architecture</t>
  </si>
  <si>
    <t>250 days</t>
  </si>
  <si>
    <t>12,19,27,39,46,54,7</t>
  </si>
  <si>
    <t>1.2.7.1.1</t>
  </si>
  <si>
    <t>MC simulations</t>
  </si>
  <si>
    <t>100 days</t>
  </si>
  <si>
    <t>1.2.7.1.2</t>
  </si>
  <si>
    <t>Analysis of F.E.E. Performance</t>
  </si>
  <si>
    <t>1.2.7.1.3</t>
  </si>
  <si>
    <t>Specification of Trigger Elements</t>
  </si>
  <si>
    <t>80 days</t>
  </si>
  <si>
    <t>3,4</t>
  </si>
  <si>
    <t>1.2.7.1.4</t>
  </si>
  <si>
    <t>Interconnection Protocol</t>
  </si>
  <si>
    <t>9FS-25 days</t>
  </si>
  <si>
    <t xml:space="preserve">   </t>
  </si>
  <si>
    <t>Trigger Design Review</t>
  </si>
  <si>
    <t>2</t>
  </si>
  <si>
    <t>15,21,29,41,48,56,67,73,79</t>
  </si>
  <si>
    <t>1.2.7.2</t>
  </si>
  <si>
    <t>Interconnection Boards</t>
  </si>
  <si>
    <t>54</t>
  </si>
  <si>
    <t>1.2.7.2.1</t>
  </si>
  <si>
    <t>6FS-25 days</t>
  </si>
  <si>
    <t>Production Readiness Review</t>
  </si>
  <si>
    <t>1.2.7.2.2</t>
  </si>
  <si>
    <t>43,50</t>
  </si>
  <si>
    <t>1.2.7.3</t>
  </si>
  <si>
    <t>Module collector</t>
  </si>
  <si>
    <t>698 days</t>
  </si>
  <si>
    <t>1.2.7.3.1</t>
  </si>
  <si>
    <t>28,14</t>
  </si>
  <si>
    <t>Design Review</t>
  </si>
  <si>
    <t>15</t>
  </si>
  <si>
    <t>1.2.7.3.2</t>
  </si>
  <si>
    <t>7,14</t>
  </si>
  <si>
    <t>30,32,35,16</t>
  </si>
  <si>
    <t>1.2.7.3.3</t>
  </si>
  <si>
    <t>61 days</t>
  </si>
  <si>
    <t>16</t>
  </si>
  <si>
    <t>18,32FS-1 day</t>
  </si>
  <si>
    <t>1.2.7.3.4</t>
  </si>
  <si>
    <t>Installation &amp; Cabling</t>
  </si>
  <si>
    <t>17,25FS-1 day,33</t>
  </si>
  <si>
    <t>1.2.7.4</t>
  </si>
  <si>
    <t>Strip Routing Cards</t>
  </si>
  <si>
    <t>579 days</t>
  </si>
  <si>
    <t>1.2.7.4.1</t>
  </si>
  <si>
    <t>21</t>
  </si>
  <si>
    <t>20,7</t>
  </si>
  <si>
    <t>1.2.7.4.2</t>
  </si>
  <si>
    <t>Digitizer Crate Backplane (design and prototype)</t>
  </si>
  <si>
    <t>41 days</t>
  </si>
  <si>
    <t>30FS-1 day</t>
  </si>
  <si>
    <t>23FS-1 day,35</t>
  </si>
  <si>
    <t>1.2.7.4.3</t>
  </si>
  <si>
    <t>22FS-1 day</t>
  </si>
  <si>
    <t>35FS-1 day,24</t>
  </si>
  <si>
    <t>1.2.7.4.4</t>
  </si>
  <si>
    <t>33FS-1 day,24</t>
  </si>
  <si>
    <t>18FS-1 day</t>
  </si>
  <si>
    <t>1.2.7.4.5</t>
  </si>
  <si>
    <t>Custom Backplane (fabrication)</t>
  </si>
  <si>
    <t>31 days</t>
  </si>
  <si>
    <t>32FS-1 day</t>
  </si>
  <si>
    <t>33FS-1 day</t>
  </si>
  <si>
    <t>1.2.7.5</t>
  </si>
  <si>
    <t>Strip Collector</t>
  </si>
  <si>
    <t>719 days</t>
  </si>
  <si>
    <t>1.2.7.5.1</t>
  </si>
  <si>
    <t>20,29</t>
  </si>
  <si>
    <t>28,7</t>
  </si>
  <si>
    <t>1.2.7.5.2</t>
  </si>
  <si>
    <t>Firmware Development</t>
  </si>
  <si>
    <t>22FS-1 day,35,31</t>
  </si>
  <si>
    <t>30</t>
  </si>
  <si>
    <t>1.2.7.5.3</t>
  </si>
  <si>
    <t>Procurement &amp; Test</t>
  </si>
  <si>
    <t>15,17FS-1 day,31</t>
  </si>
  <si>
    <t>26FS-1 day</t>
  </si>
  <si>
    <t>1.2.7.5.4</t>
  </si>
  <si>
    <t>Custom Backplane (Fabrication)</t>
  </si>
  <si>
    <t>6 days</t>
  </si>
  <si>
    <t>18,25FS-1 day</t>
  </si>
  <si>
    <t>1.2.7.5.5</t>
  </si>
  <si>
    <t>18</t>
  </si>
  <si>
    <t>1.2.7.6</t>
  </si>
  <si>
    <t>Digitizer's &amp; Collectors Test</t>
  </si>
  <si>
    <t>161 days</t>
  </si>
  <si>
    <t>15,22,23FS-1 day,30</t>
  </si>
  <si>
    <t>1.2.7.6.1</t>
  </si>
  <si>
    <t>Set-up</t>
  </si>
  <si>
    <t>37FS-1 day</t>
  </si>
  <si>
    <t>1.2.7.6.2</t>
  </si>
  <si>
    <t>Online Software</t>
  </si>
  <si>
    <t>36FS-1 day</t>
  </si>
  <si>
    <t>38FS-1 day</t>
  </si>
  <si>
    <t>1.2.7.6.3</t>
  </si>
  <si>
    <t>Test &amp; Analysis</t>
  </si>
  <si>
    <t>1.2.7.7</t>
  </si>
  <si>
    <t>Pattern Card</t>
  </si>
  <si>
    <t>362 days</t>
  </si>
  <si>
    <t>1.2.7.7.1</t>
  </si>
  <si>
    <t>47,41</t>
  </si>
  <si>
    <t>40,7</t>
  </si>
  <si>
    <t>1.2.7.7.2</t>
  </si>
  <si>
    <t>Generation of Test Data</t>
  </si>
  <si>
    <t>49,43</t>
  </si>
  <si>
    <t>1.2.7.7.3</t>
  </si>
  <si>
    <t>101 days</t>
  </si>
  <si>
    <t>11,42</t>
  </si>
  <si>
    <t>50,44</t>
  </si>
  <si>
    <t>43</t>
  </si>
  <si>
    <t>1.2.7.7.4</t>
  </si>
  <si>
    <t>Construction</t>
  </si>
  <si>
    <t>1.2.7.8</t>
  </si>
  <si>
    <t>Boolean Logic Card</t>
  </si>
  <si>
    <t>342 days</t>
  </si>
  <si>
    <t>1.2.7.8.1</t>
  </si>
  <si>
    <t>47,7</t>
  </si>
  <si>
    <t>1.2.7.8.2</t>
  </si>
  <si>
    <t>1.2.7.8.3</t>
  </si>
  <si>
    <t>43,11,48</t>
  </si>
  <si>
    <t>1.2.7.8.4</t>
  </si>
  <si>
    <t>45,51</t>
  </si>
  <si>
    <t>1.2.7.9</t>
  </si>
  <si>
    <t>LV1 Logic Crate Installation &amp; Cabling</t>
  </si>
  <si>
    <t>39,46</t>
  </si>
  <si>
    <t>1.2.7.10</t>
  </si>
  <si>
    <t>Supervision and Monitoring System</t>
  </si>
  <si>
    <t>502 days</t>
  </si>
  <si>
    <t>2,8</t>
  </si>
  <si>
    <t>1.2.7.10.1</t>
  </si>
  <si>
    <t>120 days</t>
  </si>
  <si>
    <t>60,56</t>
  </si>
  <si>
    <t>55,7</t>
  </si>
  <si>
    <t>1.2.7.10.2</t>
  </si>
  <si>
    <t>Alignment Board Develop. &amp; Test</t>
  </si>
  <si>
    <t>58,61</t>
  </si>
  <si>
    <t>1.2.7.10.3</t>
  </si>
  <si>
    <t>Formation Board Develop. &amp; Test</t>
  </si>
  <si>
    <t>59,61</t>
  </si>
  <si>
    <t>1.2.7.10.4</t>
  </si>
  <si>
    <t>Transmitter Develop. &amp; Test</t>
  </si>
  <si>
    <t>61</t>
  </si>
  <si>
    <t>Durations with (??) indicate estimated dates. Make dates firm - removed estimates.</t>
  </si>
  <si>
    <r>
      <t xml:space="preserve">Eventually must be </t>
    </r>
    <r>
      <rPr>
        <i/>
        <sz val="8"/>
        <rFont val="Arial"/>
        <family val="2"/>
      </rPr>
      <t>Fixed Work</t>
    </r>
    <r>
      <rPr>
        <sz val="8"/>
        <rFont val="Arial"/>
        <family val="2"/>
      </rPr>
      <t xml:space="preserve"> so duration moves with schedule</t>
    </r>
  </si>
  <si>
    <t>Qty 5, (8%) Please remove. Schedule will not flow properly. Must assign predecessors &amp; successors first.</t>
  </si>
  <si>
    <t>23%, Tasks &gt;1year (see tab). Please keep tasks at &lt;=1 year. If you must, all 1 year tasks require quarterly tracking milestones for deliverables and other, such as progress payments.</t>
  </si>
  <si>
    <t>Milestones</t>
  </si>
  <si>
    <t>Interim goals to mark the completion of major phases.</t>
  </si>
  <si>
    <t>Project costs will be reported via the Web, at level 5 (design, fabrication &amp; installation). Schedule may have to be adjusted to meet this requirement.</t>
  </si>
  <si>
    <t xml:space="preserve">Additionally, the schedule must accurately reflect your planned resources for FY06. FY06 MOUs to allocate project dollars will be predicated upon the completeness of your schedule. The schedule will define and drive the distribution of project dollars. </t>
  </si>
  <si>
    <t>Qty 135, (69%) Please remove. Schedule will not flow properly. Must assign predecessors &amp; successors first.</t>
  </si>
  <si>
    <t>130 Tasks</t>
  </si>
  <si>
    <t>66%, Tasks &gt;1year (see tab). Please keep tasks at &lt;=1 year. If you must, all 1 year tasks require quarterly tracking milestones for deliverables and other, such as progress payments.</t>
  </si>
  <si>
    <t>Qty 90, (78%) Please remove. Schedule will not flow properly. Must assign predecessors &amp; successors first.</t>
  </si>
  <si>
    <t>43 Tasks</t>
  </si>
  <si>
    <t>37%, Tasks &gt;1year (see tab). Please keep tasks at &lt;=1 year. If you must, all 1 year tasks require quarterly tracking milestones for deliverables and other, such as progress payments.</t>
  </si>
  <si>
    <t>Qty 74, (64%) Please remove. Schedule will not flow properly. Must assign predecessors &amp; successors first.</t>
  </si>
  <si>
    <t>25 Tasks</t>
  </si>
  <si>
    <t>22%, Tasks &gt;1year (see tab). Please keep tasks at &lt;=1 year. If you must, all 1 year tasks require quarterly tracking milestones for deliverables and other, such as progress payments.</t>
  </si>
  <si>
    <t>MS Project Standard</t>
  </si>
  <si>
    <t>Qty 211, (73%) Please remove. Schedule will not flow properly. Must assign predecessors &amp; successors first.</t>
  </si>
  <si>
    <t>166 Tasks</t>
  </si>
  <si>
    <t>57%, Tasks &gt;1year (see tab). Please keep tasks at &lt;=1 year. If you must, all 1 year tasks require quarterly tracking milestones for deliverables and other, such as progress payments.</t>
  </si>
  <si>
    <t>Qty 49, (61%) Please remove. Schedule will not flow properly. Must assign predecessors &amp; successors first.</t>
  </si>
  <si>
    <t>16 Tasks</t>
  </si>
  <si>
    <t>20%, Tasks &gt;1year (see tab). Please keep tasks at &lt;=1 year. If you must, all 1 year tasks require quarterly tracking milestones for deliverables and other, such as progress payments.</t>
  </si>
  <si>
    <t>Qty 62, (63%) Please remove. Schedule will not flow properly. Must assign predecessors &amp; successors first.</t>
  </si>
  <si>
    <t>10 Tasks</t>
  </si>
  <si>
    <t>10%, Tasks &gt;1year (see tab). Please keep tasks at &lt;=1 year. If you must, all 1 year tasks require quarterly tracking milestones for deliverables and other, such as progress payments.</t>
  </si>
  <si>
    <t>Qty 47, (78%) Please remove. Schedule will not flow properly. Must assign predecessors &amp; successors first.</t>
  </si>
  <si>
    <t>18 Tasks</t>
  </si>
  <si>
    <t>30%, Tasks &gt;1year (see tab). Please keep tasks at &lt;=1 year. If you must, all 1 year tasks require quarterly tracking milestones for deliverables and other, such as progress payments.</t>
  </si>
  <si>
    <t>WBS 1.2.9 Off-line Computing</t>
  </si>
  <si>
    <t>Qty 27, (84%) Please remove. Schedule will not flow properly. Must assign predecessors &amp; successors first.</t>
  </si>
  <si>
    <t>23 Tasks</t>
  </si>
  <si>
    <t>72%, Tasks &gt;1year (see tab). Please keep tasks at &lt;=1 year. If you must, all 1 year tasks require quarterly tracking milestones for deliverables and other, such as progress payments.</t>
  </si>
  <si>
    <t>1.2.9</t>
  </si>
  <si>
    <t>Off-line Computing</t>
  </si>
  <si>
    <t>1606 days</t>
  </si>
  <si>
    <t>1.2.9.1</t>
  </si>
  <si>
    <t>Off-line Computing Hardware</t>
  </si>
  <si>
    <t>1345 days</t>
  </si>
  <si>
    <t>1.2.9.1.1</t>
  </si>
  <si>
    <t>Processors</t>
  </si>
  <si>
    <t>1.2.9.1.2</t>
  </si>
  <si>
    <t>Workstations</t>
  </si>
  <si>
    <t>1301 days</t>
  </si>
  <si>
    <t>1.2.9.1.3</t>
  </si>
  <si>
    <t>Disks and Peripherals</t>
  </si>
  <si>
    <t>1.2.9.1.4</t>
  </si>
  <si>
    <t>Switches</t>
  </si>
  <si>
    <t>1.2.9.1.5</t>
  </si>
  <si>
    <t>Racks, Infrastructure</t>
  </si>
  <si>
    <t>300 days</t>
  </si>
  <si>
    <t>1.2.9.1.6</t>
  </si>
  <si>
    <t>System Support</t>
  </si>
  <si>
    <t>450 days</t>
  </si>
  <si>
    <t>1.2.9.1.7</t>
  </si>
  <si>
    <t>715 days</t>
  </si>
  <si>
    <t>Commission Off-line Farm</t>
  </si>
  <si>
    <t>1.2.9.2</t>
  </si>
  <si>
    <t>Off-line Computing Software</t>
  </si>
  <si>
    <t>1583 days</t>
  </si>
  <si>
    <t>1.2.9.2.1</t>
  </si>
  <si>
    <t>Simulations</t>
  </si>
  <si>
    <t>1562 days</t>
  </si>
  <si>
    <t>1.2.9.2.2</t>
  </si>
  <si>
    <t>Event Reconstruction</t>
  </si>
  <si>
    <t>Off-line Software Review</t>
  </si>
  <si>
    <t>1.2.9.2.3</t>
  </si>
  <si>
    <t>Analysis</t>
  </si>
  <si>
    <t>1.2.9.2.3.1</t>
  </si>
  <si>
    <t>Calibrations</t>
  </si>
  <si>
    <t>1.2.9.2.3.2</t>
  </si>
  <si>
    <t>Physics</t>
  </si>
  <si>
    <t>1.2.9.2.3.3</t>
  </si>
  <si>
    <t>Monitoring System</t>
  </si>
  <si>
    <t>453 days</t>
  </si>
  <si>
    <t>1.2.9.2.4</t>
  </si>
  <si>
    <t>Tools</t>
  </si>
  <si>
    <t>1.2.9.2.4.1</t>
  </si>
  <si>
    <t>Analysis Framework</t>
  </si>
  <si>
    <t>772.97 days</t>
  </si>
  <si>
    <t>1.2.9.2.4.2</t>
  </si>
  <si>
    <t>Data Format</t>
  </si>
  <si>
    <t>212.9 days</t>
  </si>
  <si>
    <t>1.2.9.2.4.3</t>
  </si>
  <si>
    <t>Data Management System</t>
  </si>
  <si>
    <t>452 days</t>
  </si>
  <si>
    <t>1.2.9.2.4.4</t>
  </si>
  <si>
    <t>Calibration Databases</t>
  </si>
  <si>
    <t>412.5 days</t>
  </si>
  <si>
    <t>1.2.9.2.4.5</t>
  </si>
  <si>
    <t>Detector Description Language</t>
  </si>
  <si>
    <t>146.67 days</t>
  </si>
  <si>
    <t>1.2.9.2.4.6</t>
  </si>
  <si>
    <t>Documentation</t>
  </si>
  <si>
    <t>776.47 days</t>
  </si>
  <si>
    <t>1.2.9.2.5</t>
  </si>
  <si>
    <t>Integration &amp; Coordination</t>
  </si>
  <si>
    <t>1.2.9.2.6</t>
  </si>
  <si>
    <t>Workshops and Education</t>
  </si>
  <si>
    <t>WBS 1.2.10 Systems Integration</t>
  </si>
  <si>
    <t>Qty 104, (28%) Please remove. Schedule will not flow properly. Must assign predecessors &amp; successors first.</t>
  </si>
  <si>
    <t>57 Tasks</t>
  </si>
  <si>
    <t>16%, Tasks &gt;1year (see tab). Please keep tasks at &lt;=1 year. If you must, all 1 year tasks require quarterly tracking milestones for deliverables and other, such as progress payments.</t>
  </si>
  <si>
    <t>1.2.10</t>
  </si>
  <si>
    <t>Systems Integration</t>
  </si>
  <si>
    <t>1264.63 days</t>
  </si>
  <si>
    <t>1.2.10.1</t>
  </si>
  <si>
    <t>1102.13 days</t>
  </si>
  <si>
    <t>1.2.10.1.1</t>
  </si>
  <si>
    <t>Subsystem Dimensional Control</t>
  </si>
  <si>
    <t>1.2.10.1.1.1</t>
  </si>
  <si>
    <t>1.2.10.1.2</t>
  </si>
  <si>
    <t>Subsystem Utilities Routing</t>
  </si>
  <si>
    <t>1.2.10.1.2.1</t>
  </si>
  <si>
    <t>1.2.10.1.3</t>
  </si>
  <si>
    <t>Assembly &amp; Services Modeling</t>
  </si>
  <si>
    <t>862.5 days</t>
  </si>
  <si>
    <t>1.2.10.1.3.1</t>
  </si>
  <si>
    <t>1.2.10.1.3.2</t>
  </si>
  <si>
    <t>C-A Construction Milestones</t>
  </si>
  <si>
    <t>535.25 days</t>
  </si>
  <si>
    <t>1.2.10.1.3.2.1</t>
  </si>
  <si>
    <t>B Primary Beam Complete</t>
  </si>
  <si>
    <t>1.2.10.1.3.2.2</t>
  </si>
  <si>
    <t>Experimental Pit Complete</t>
  </si>
  <si>
    <t>202</t>
  </si>
  <si>
    <t>1.2.10.1.3.2.3</t>
  </si>
  <si>
    <t>Neutral Beam Complete</t>
  </si>
  <si>
    <t>1.2.10.1.3.2.4</t>
  </si>
  <si>
    <t>25 Mz Cavity Complete</t>
  </si>
  <si>
    <t>1.2.10.1.3.2.5</t>
  </si>
  <si>
    <t>D-4 Magnet Complete</t>
  </si>
  <si>
    <t>1.2.10.1.4</t>
  </si>
  <si>
    <t>1.2.10.1.4.1</t>
  </si>
  <si>
    <t>Manager</t>
  </si>
  <si>
    <t>1100 days</t>
  </si>
  <si>
    <t>1.2.10.1.4.2</t>
  </si>
  <si>
    <t>1.2.10.1.4.3</t>
  </si>
  <si>
    <t>1.2.10.1.4.3.1</t>
  </si>
  <si>
    <t>MSTC FY06</t>
  </si>
  <si>
    <t>1.2.10.1.4.3.2</t>
  </si>
  <si>
    <t>MSTC FY07</t>
  </si>
  <si>
    <t>1.2.10.1.4.3.3</t>
  </si>
  <si>
    <t>MSTC FY08</t>
  </si>
  <si>
    <t>1.2.10.1.4.3.4</t>
  </si>
  <si>
    <t>MSTC FY09</t>
  </si>
  <si>
    <t>1.2.10.1.4.3.5</t>
  </si>
  <si>
    <t>MSTC FY10</t>
  </si>
  <si>
    <t>1.2.10.1.4.3.6</t>
  </si>
  <si>
    <t>Computer Hardware/Software FY06</t>
  </si>
  <si>
    <t>1.2.10.1.4.3.7</t>
  </si>
  <si>
    <t>Computer Hardware/Software FY07</t>
  </si>
  <si>
    <t>1.2.10.1.4.3.8</t>
  </si>
  <si>
    <t>Computer Hardware/Software FY08</t>
  </si>
  <si>
    <t>1.2.10.1.4.3.9</t>
  </si>
  <si>
    <t>Computer Hardware/Software FY09</t>
  </si>
  <si>
    <t>1.2.10.1.4.3.10</t>
  </si>
  <si>
    <t>Computer Hardware/Software FY10</t>
  </si>
  <si>
    <t>1.2.10.2</t>
  </si>
  <si>
    <t>Detector Installation</t>
  </si>
  <si>
    <t>1112 days</t>
  </si>
  <si>
    <t>1.2.10.2.1</t>
  </si>
  <si>
    <t>Subsystem Installation</t>
  </si>
  <si>
    <t>839.63 days</t>
  </si>
  <si>
    <t>1.2.10.2.1.1</t>
  </si>
  <si>
    <t>Vacuum</t>
  </si>
  <si>
    <t>534.88 days</t>
  </si>
  <si>
    <t>1.2.10.2.1.1.1</t>
  </si>
  <si>
    <t>Start U/S Decay Vessel Assembly</t>
  </si>
  <si>
    <t>1.2.10.2.1.1.2</t>
  </si>
  <si>
    <t>Deliver U/S Decay Vessel</t>
  </si>
  <si>
    <t>1.2.10.2.1.1.3</t>
  </si>
  <si>
    <t>Uncrate and Stage</t>
  </si>
  <si>
    <t>3 days</t>
  </si>
  <si>
    <t>1.2.10.2.1.1.4</t>
  </si>
  <si>
    <t>Install CPV &amp; Supports</t>
  </si>
  <si>
    <t>139SS-20 days,140</t>
  </si>
  <si>
    <t>1.2.10.2.1.1.5</t>
  </si>
  <si>
    <t>Clean and Pre-Assemble</t>
  </si>
  <si>
    <t>141</t>
  </si>
  <si>
    <t>1.2.10.2.1.1.6</t>
  </si>
  <si>
    <t>Install Feed-throughs in Adapter Flanges</t>
  </si>
  <si>
    <t>5 days</t>
  </si>
  <si>
    <t>142</t>
  </si>
  <si>
    <t>1.2.10.2.1.1.7</t>
  </si>
  <si>
    <t>Deliver HV Membrane</t>
  </si>
  <si>
    <t>1.2.10.2.1.1.8</t>
  </si>
  <si>
    <t>Install HV Membrane and Window</t>
  </si>
  <si>
    <t>142,38</t>
  </si>
  <si>
    <t>1.2.10.2.1.1.9</t>
  </si>
  <si>
    <t>Close U/S Decay Vessel</t>
  </si>
  <si>
    <t>1.2.10.2.1.1.10</t>
  </si>
  <si>
    <t>Vessel Leak Testing</t>
  </si>
  <si>
    <t>144</t>
  </si>
  <si>
    <t>1.2.10.2.1.1.11</t>
  </si>
  <si>
    <t>Roll Calorimeter Out of Way</t>
  </si>
  <si>
    <t>146</t>
  </si>
  <si>
    <t>1.2.10.2.1.1.12</t>
  </si>
  <si>
    <t>Open Preradiator Modules</t>
  </si>
  <si>
    <t>1.2.10.2.1.1.13</t>
  </si>
  <si>
    <t>Position Barrel Photon Veto</t>
  </si>
  <si>
    <t>43,172</t>
  </si>
  <si>
    <t>1.2.10.2.1.1.14</t>
  </si>
  <si>
    <t>Install Vessel Supports in BPV</t>
  </si>
  <si>
    <t>1.2.10.2.1.1.15</t>
  </si>
  <si>
    <t>Install U/S Vacuum Decay Vessel</t>
  </si>
  <si>
    <t>1.2.10.2.1.1.16</t>
  </si>
  <si>
    <t>Rout Fiber and Cable</t>
  </si>
  <si>
    <t>1.2.10.2.1.1.17</t>
  </si>
  <si>
    <t>Close Barrel Photon Veto</t>
  </si>
  <si>
    <t>49</t>
  </si>
  <si>
    <t>1.2.10.2.1.1.18</t>
  </si>
  <si>
    <t>Close Preradiator Modules</t>
  </si>
  <si>
    <t>1.2.10.2.1.1.19</t>
  </si>
  <si>
    <t>Position Calorimeter</t>
  </si>
  <si>
    <t>1.2.10.2.1.1.20</t>
  </si>
  <si>
    <t>U/S Decay Vessel Assembly Complete</t>
  </si>
  <si>
    <t>1.2.10.2.1.1.21</t>
  </si>
  <si>
    <t>Install D-4 Magnet Vacuum Box</t>
  </si>
  <si>
    <t>1.2.10.2.1.1.22</t>
  </si>
  <si>
    <t>Deliver Vacuum Box</t>
  </si>
  <si>
    <t>1.2.10.2.1.1.23</t>
  </si>
  <si>
    <t>Uncrate &amp; Stage</t>
  </si>
  <si>
    <t>1.2.10.2.1.1.24</t>
  </si>
  <si>
    <t>Clean and Assemble</t>
  </si>
  <si>
    <t>1.2.10.2.1.1.25</t>
  </si>
  <si>
    <t>Install Feed-throughs and Flanges</t>
  </si>
  <si>
    <t>1.2.10.2.1.1.26</t>
  </si>
  <si>
    <t>1.2.10.2.1.1.27</t>
  </si>
  <si>
    <t>Install Magnet Veto</t>
  </si>
  <si>
    <t>1.2.10.2.1.1.28</t>
  </si>
  <si>
    <t>Install Vacuum Box in Magnet</t>
  </si>
  <si>
    <t>352FS+20 days</t>
  </si>
  <si>
    <t>1.2.10.2.1.1.29</t>
  </si>
  <si>
    <t>Connect to Vacuum Decay Vessels</t>
  </si>
  <si>
    <t>1.2.10.2.1.1.30</t>
  </si>
  <si>
    <t>D-4 Vacuum Box Complete</t>
  </si>
  <si>
    <t>1.2.10.2.1.1.31</t>
  </si>
  <si>
    <t>Start D/S Vessel Assembly</t>
  </si>
  <si>
    <t>1.2.10.2.1.1.32</t>
  </si>
  <si>
    <t>Deliver Support Stands</t>
  </si>
  <si>
    <t>64,67SS</t>
  </si>
  <si>
    <t>1.2.10.2.1.1.33</t>
  </si>
  <si>
    <t>Establish Reference Datums</t>
  </si>
  <si>
    <t>1.2.10.2.1.1.34</t>
  </si>
  <si>
    <t>Install Floor Anchors</t>
  </si>
  <si>
    <t>1.2.10.2.1.1.35</t>
  </si>
  <si>
    <t>Install Support Stands</t>
  </si>
  <si>
    <t>1.2.10.2.1.1.36</t>
  </si>
  <si>
    <t>Deliver D/S Vessel</t>
  </si>
  <si>
    <t>63SS</t>
  </si>
  <si>
    <t>1.2.10.2.1.1.37</t>
  </si>
  <si>
    <t>1.2.10.2.1.1.38</t>
  </si>
  <si>
    <t>Install Veto Detector Supports</t>
  </si>
  <si>
    <t>1.2.10.2.1.1.39</t>
  </si>
  <si>
    <t>Clean</t>
  </si>
  <si>
    <t>1.2.10.2.1.1.40</t>
  </si>
  <si>
    <t>1.2.10.2.1.1.41</t>
  </si>
  <si>
    <t>75,73</t>
  </si>
  <si>
    <t>1.2.10.2.1.1.42</t>
  </si>
  <si>
    <t>Install D/S Veto</t>
  </si>
  <si>
    <t>72,66</t>
  </si>
  <si>
    <t>1.2.10.2.1.1.43</t>
  </si>
  <si>
    <t>Install D/S Tanks in Beam</t>
  </si>
  <si>
    <t>1.2.10.2.1.1.44</t>
  </si>
  <si>
    <t>1.2.10.2.1.1.45</t>
  </si>
  <si>
    <t>D/S Vessel Assembly Complete</t>
  </si>
  <si>
    <t>1.2.10.2.1.1.46</t>
  </si>
  <si>
    <t>Start Vacuum Pumping Station</t>
  </si>
  <si>
    <t>1.2.10.2.1.1.47</t>
  </si>
  <si>
    <t>Deliver Equipment</t>
  </si>
  <si>
    <t>1.2.10.2.1.1.48</t>
  </si>
  <si>
    <t>1.2.10.2.1.1.49</t>
  </si>
  <si>
    <t>1.2.10.2.1.1.50</t>
  </si>
  <si>
    <t>Hook-up AC Power</t>
  </si>
  <si>
    <t>1.2.10.2.1.1.51</t>
  </si>
  <si>
    <t>Vacuum Pump Station Complete</t>
  </si>
  <si>
    <t>1.2.10.2.1.2</t>
  </si>
  <si>
    <t>664 days</t>
  </si>
  <si>
    <t>1.2.10.2.1.2.1</t>
  </si>
  <si>
    <t>Start Mechanical Assembly</t>
  </si>
  <si>
    <t>1.2.10.2.1.2.2</t>
  </si>
  <si>
    <t>Deliver Support Structure</t>
  </si>
  <si>
    <t>1.2.10.2.1.2.3</t>
  </si>
  <si>
    <t>87</t>
  </si>
  <si>
    <t>1.2.10.2.1.2.4</t>
  </si>
  <si>
    <t>1.2.10.2.1.2.5</t>
  </si>
  <si>
    <t>Install Floor Plates</t>
  </si>
  <si>
    <t>89FF</t>
  </si>
  <si>
    <t>1.2.10.2.1.2.6</t>
  </si>
  <si>
    <t>Level Floor Plates</t>
  </si>
  <si>
    <t>88FF</t>
  </si>
  <si>
    <t>1.2.10.2.1.2.7</t>
  </si>
  <si>
    <t>Install Grout Frames</t>
  </si>
  <si>
    <t>89</t>
  </si>
  <si>
    <t>91</t>
  </si>
  <si>
    <t>1.2.10.2.1.2.8</t>
  </si>
  <si>
    <t>Grout Floor Plates</t>
  </si>
  <si>
    <t>1.2.10.2.1.2.9</t>
  </si>
  <si>
    <t>Assemble Support Structure</t>
  </si>
  <si>
    <t>101,107</t>
  </si>
  <si>
    <t>1.2.10.2.1.2.10</t>
  </si>
  <si>
    <t>Deliver Module Support Fixtures</t>
  </si>
  <si>
    <t>1.2.10.2.1.2.11</t>
  </si>
  <si>
    <t>Assemble Module Support Fixtures</t>
  </si>
  <si>
    <t>93</t>
  </si>
  <si>
    <t>95,99</t>
  </si>
  <si>
    <t>1.2.10.2.1.2.12</t>
  </si>
  <si>
    <t>Deliver Modules</t>
  </si>
  <si>
    <t>660 days</t>
  </si>
  <si>
    <t>96FF,104SS</t>
  </si>
  <si>
    <t>1.2.10.2.1.2.13</t>
  </si>
  <si>
    <t>Stage Modules on Fixtures</t>
  </si>
  <si>
    <t>95FF</t>
  </si>
  <si>
    <t>97FF</t>
  </si>
  <si>
    <t>1.2.10.2.1.2.14</t>
  </si>
  <si>
    <t>Pre-Testing of Modules</t>
  </si>
  <si>
    <t>96FF</t>
  </si>
  <si>
    <t>98FF</t>
  </si>
  <si>
    <t>1.2.10.2.1.2.15</t>
  </si>
  <si>
    <t>Install Modules in Support Structure</t>
  </si>
  <si>
    <t>110SS,102</t>
  </si>
  <si>
    <t>1.2.10.2.1.2.16</t>
  </si>
  <si>
    <t>Deliver Gas System</t>
  </si>
  <si>
    <t>100</t>
  </si>
  <si>
    <t>1.2.10.2.1.2.17</t>
  </si>
  <si>
    <t>Install Gas System</t>
  </si>
  <si>
    <t>99</t>
  </si>
  <si>
    <t>1.2.10.2.1.2.18</t>
  </si>
  <si>
    <t>Install Hydraulic Drives</t>
  </si>
  <si>
    <t>1.2.10.2.1.2.19</t>
  </si>
  <si>
    <t>Roll Into Operating Position</t>
  </si>
  <si>
    <t>98</t>
  </si>
  <si>
    <t>1.2.10.2.1.2.20</t>
  </si>
  <si>
    <t>Mechanical Assembly Complete</t>
  </si>
  <si>
    <t>102</t>
  </si>
  <si>
    <t>1.2.10.2.1.2.21</t>
  </si>
  <si>
    <t>Start Electrical Assembly</t>
  </si>
  <si>
    <t>95SS</t>
  </si>
  <si>
    <t>105</t>
  </si>
  <si>
    <t>1.2.10.2.1.2.22</t>
  </si>
  <si>
    <t>Deliver Crates and Cables</t>
  </si>
  <si>
    <t>104</t>
  </si>
  <si>
    <t>106</t>
  </si>
  <si>
    <t>1.2.10.2.1.2.23</t>
  </si>
  <si>
    <t>Install Crates in Racks</t>
  </si>
  <si>
    <t>1.2.10.2.1.2.24</t>
  </si>
  <si>
    <t>Install Subsystem Cable Tray</t>
  </si>
  <si>
    <t>108</t>
  </si>
  <si>
    <t>1.2.10.2.1.2.25</t>
  </si>
  <si>
    <t>Install Cable Bundles</t>
  </si>
  <si>
    <t>107</t>
  </si>
  <si>
    <t>1.2.10.2.1.2.28</t>
  </si>
  <si>
    <t>Subsystem Testing</t>
  </si>
  <si>
    <t>1.2.10.2.1.2.28.1</t>
  </si>
  <si>
    <t>98SS</t>
  </si>
  <si>
    <t>111SS</t>
  </si>
  <si>
    <t>1.2.10.2.1.2.28.2</t>
  </si>
  <si>
    <t>Technical</t>
  </si>
  <si>
    <t>110SS</t>
  </si>
  <si>
    <t>112</t>
  </si>
  <si>
    <t>1.2.10.2.1.2.29</t>
  </si>
  <si>
    <t>Electrical Assembly Complete</t>
  </si>
  <si>
    <t>111</t>
  </si>
  <si>
    <t>1.2.10.2.1.3</t>
  </si>
  <si>
    <t>Calorimeter</t>
  </si>
  <si>
    <t>717.63 days</t>
  </si>
  <si>
    <t>1.2.10.2.1.3.1</t>
  </si>
  <si>
    <t>115</t>
  </si>
  <si>
    <t>1.2.10.2.1.3.2</t>
  </si>
  <si>
    <t>114</t>
  </si>
  <si>
    <t>116</t>
  </si>
  <si>
    <t>1.2.10.2.1.3.3</t>
  </si>
  <si>
    <t>117</t>
  </si>
  <si>
    <t>1.2.10.2.1.3.4</t>
  </si>
  <si>
    <t>118</t>
  </si>
  <si>
    <t>1.2.10.2.1.3.5</t>
  </si>
  <si>
    <t>119FF</t>
  </si>
  <si>
    <t>1.2.10.2.1.3.6</t>
  </si>
  <si>
    <t>118FF</t>
  </si>
  <si>
    <t>1.2.10.2.1.3.7</t>
  </si>
  <si>
    <t>1.2.10.2.1.3.8</t>
  </si>
  <si>
    <t>122</t>
  </si>
  <si>
    <t>1.2.10.2.1.3.9</t>
  </si>
  <si>
    <t>129,132,135,126</t>
  </si>
  <si>
    <t>1.2.10.2.1.3.10</t>
  </si>
  <si>
    <t>Deliver Shashlyk Modules</t>
  </si>
  <si>
    <t>530 days</t>
  </si>
  <si>
    <t>1.2.10.2.1.3.11</t>
  </si>
  <si>
    <t>Install Left Half Modules</t>
  </si>
  <si>
    <t>70 days</t>
  </si>
  <si>
    <t>125</t>
  </si>
  <si>
    <t>1.2.10.2.1.3.12</t>
  </si>
  <si>
    <t>Install Right Half Modules</t>
  </si>
  <si>
    <t>75 days</t>
  </si>
  <si>
    <t>124</t>
  </si>
  <si>
    <t>1.2.10.2.1.3.13</t>
  </si>
  <si>
    <t>1.2.10.2.1.3.14</t>
  </si>
  <si>
    <t>1.2.10.2.1.3.15</t>
  </si>
  <si>
    <t>1.2.10.2.1.3.16</t>
  </si>
  <si>
    <t>130</t>
  </si>
  <si>
    <t>1.2.10.2.1.3.17</t>
  </si>
  <si>
    <t>129</t>
  </si>
  <si>
    <t>131SS</t>
  </si>
  <si>
    <t>1.2.10.2.1.3.18</t>
  </si>
  <si>
    <t>130SS</t>
  </si>
  <si>
    <t>1.2.10.2.1.3.19</t>
  </si>
  <si>
    <t>1.2.10.2.1.3.20</t>
  </si>
  <si>
    <t>1.2.10.2.1.3.21</t>
  </si>
  <si>
    <t>1.2.10.2.1.3.21.1</t>
  </si>
  <si>
    <t>136SS</t>
  </si>
  <si>
    <t>1.2.10.2.1.3.21.2</t>
  </si>
  <si>
    <t>135SS</t>
  </si>
  <si>
    <t>137</t>
  </si>
  <si>
    <t>1.2.10.2.1.3.22</t>
  </si>
  <si>
    <t>136</t>
  </si>
  <si>
    <t>1.2.10.2.1.4</t>
  </si>
  <si>
    <t>295 days</t>
  </si>
  <si>
    <t>1.2.10.2.1.4.1</t>
  </si>
  <si>
    <t>Deliver CPV Modules &amp; Supports</t>
  </si>
  <si>
    <t>35SS-20 days</t>
  </si>
  <si>
    <t>1.2.10.2.1.4.2</t>
  </si>
  <si>
    <t>Install CPV Supports in Decay Vessel</t>
  </si>
  <si>
    <t>1.2.10.2.1.4.3</t>
  </si>
  <si>
    <t>Install CPV Modules in Decay Vessel</t>
  </si>
  <si>
    <t>140</t>
  </si>
  <si>
    <t>1.2.10.2.1.4.4</t>
  </si>
  <si>
    <t>Fiber and Cable Connections</t>
  </si>
  <si>
    <t>1.2.10.2.1.4.5</t>
  </si>
  <si>
    <t>1.2.10.2.1.4.5.1</t>
  </si>
  <si>
    <t>145SS</t>
  </si>
  <si>
    <t>1.2.10.2.1.4.5.2</t>
  </si>
  <si>
    <t>144SS</t>
  </si>
  <si>
    <t>1.2.10.2.1.4.6</t>
  </si>
  <si>
    <t>CPV Installed</t>
  </si>
  <si>
    <t>145</t>
  </si>
  <si>
    <t>1.2.10.2.1.5</t>
  </si>
  <si>
    <t>554 days</t>
  </si>
  <si>
    <t>1.2.10.2.1.5.1</t>
  </si>
  <si>
    <t>149</t>
  </si>
  <si>
    <t>1.2.10.2.1.5.2</t>
  </si>
  <si>
    <t>148</t>
  </si>
  <si>
    <t>150</t>
  </si>
  <si>
    <t>1.2.10.2.1.5.3</t>
  </si>
  <si>
    <t>151</t>
  </si>
  <si>
    <t>1.2.10.2.1.5.4</t>
  </si>
  <si>
    <t>152</t>
  </si>
  <si>
    <t>1.2.10.2.1.5.5</t>
  </si>
  <si>
    <t>153FF</t>
  </si>
  <si>
    <t>1.2.10.2.1.5.6</t>
  </si>
  <si>
    <t>152FF</t>
  </si>
  <si>
    <t>154</t>
  </si>
  <si>
    <t>1.2.10.2.1.5.7</t>
  </si>
  <si>
    <t>153</t>
  </si>
  <si>
    <t>155</t>
  </si>
  <si>
    <t>1.2.10.2.1.5.8</t>
  </si>
  <si>
    <t>156</t>
  </si>
  <si>
    <t>1.2.10.2.1.5.9</t>
  </si>
  <si>
    <t>Install U/S Wall Support Structure</t>
  </si>
  <si>
    <t>158,167</t>
  </si>
  <si>
    <t>1.2.10.2.1.5.10</t>
  </si>
  <si>
    <t>Deliver U/S Wall Modules</t>
  </si>
  <si>
    <t>164SS</t>
  </si>
  <si>
    <t>1.2.10.2.1.5.11</t>
  </si>
  <si>
    <t>Install Lower Half U/S Wall Modules</t>
  </si>
  <si>
    <t>159</t>
  </si>
  <si>
    <t>1.2.10.2.1.5.12</t>
  </si>
  <si>
    <t>Install Upper Half U/S Wall Modules</t>
  </si>
  <si>
    <t>158</t>
  </si>
  <si>
    <t>1.2.10.2.1.5.13</t>
  </si>
  <si>
    <t>Install Cylindrical Support Structure</t>
  </si>
  <si>
    <t>162</t>
  </si>
  <si>
    <t>1.2.10.2.1.5.14</t>
  </si>
  <si>
    <t>Deliver Cylindrical Ring Modules</t>
  </si>
  <si>
    <t>1.2.10.2.1.5.15</t>
  </si>
  <si>
    <t>Install Cylindrical Ring Super Modules</t>
  </si>
  <si>
    <t>160</t>
  </si>
  <si>
    <t>163</t>
  </si>
  <si>
    <t>1.2.10.2.1.5.16</t>
  </si>
  <si>
    <t>Mechanical Ass'y. Complete</t>
  </si>
  <si>
    <t>1.2.10.2.1.5.17</t>
  </si>
  <si>
    <t>157SS</t>
  </si>
  <si>
    <t>165</t>
  </si>
  <si>
    <t>1.2.10.2.1.5.18</t>
  </si>
  <si>
    <t>164</t>
  </si>
  <si>
    <t>166,170</t>
  </si>
  <si>
    <t>1.2.10.2.1.5.19</t>
  </si>
  <si>
    <t>168SS</t>
  </si>
  <si>
    <t>1.2.10.2.1.5.20</t>
  </si>
  <si>
    <t>1.2.10.2.1.5.21</t>
  </si>
  <si>
    <t>166SS</t>
  </si>
  <si>
    <t>1.2.10.2.1.5.22</t>
  </si>
  <si>
    <t>1.2.10.2.1.5.22.1</t>
  </si>
  <si>
    <t>171FF</t>
  </si>
  <si>
    <t>1.2.10.2.1.5.22.2</t>
  </si>
  <si>
    <t>170FF</t>
  </si>
  <si>
    <t>172</t>
  </si>
  <si>
    <t>1.2.10.2.1.5.23</t>
  </si>
  <si>
    <t>171</t>
  </si>
  <si>
    <t>1.2.10.2.1.6</t>
  </si>
  <si>
    <t>181 days</t>
  </si>
  <si>
    <t>1.2.10.2.1.6.1</t>
  </si>
  <si>
    <t>Start Catcher Assembly</t>
  </si>
  <si>
    <t>175</t>
  </si>
  <si>
    <t>1.2.10.2.1.6.2</t>
  </si>
  <si>
    <t>174</t>
  </si>
  <si>
    <t>176</t>
  </si>
  <si>
    <t>1.2.10.2.1.6.3</t>
  </si>
  <si>
    <t>177</t>
  </si>
  <si>
    <t>1.2.10.2.1.6.4</t>
  </si>
  <si>
    <t>1.2.10.2.1.6.5</t>
  </si>
  <si>
    <t>Install Support Structure</t>
  </si>
  <si>
    <t>179</t>
  </si>
  <si>
    <t>1.2.10.2.1.6.6</t>
  </si>
  <si>
    <t>Install Detector Modules</t>
  </si>
  <si>
    <t>180SS</t>
  </si>
  <si>
    <t>1.2.10.2.1.6.7</t>
  </si>
  <si>
    <t>179SS</t>
  </si>
  <si>
    <t>181</t>
  </si>
  <si>
    <t>1.2.10.2.1.6.8</t>
  </si>
  <si>
    <t>180</t>
  </si>
  <si>
    <t>182SS,184SS</t>
  </si>
  <si>
    <t>1.2.10.2.1.6.9</t>
  </si>
  <si>
    <t>181SS</t>
  </si>
  <si>
    <t>1.2.10.2.1.6.10</t>
  </si>
  <si>
    <t>1.2.10.2.1.6.10.1</t>
  </si>
  <si>
    <t>185SS</t>
  </si>
  <si>
    <t>1.2.10.2.1.6.10.2</t>
  </si>
  <si>
    <t>184SS</t>
  </si>
  <si>
    <t>1.2.10.2.1.6.11</t>
  </si>
  <si>
    <t>Catcher Assembly Complete</t>
  </si>
  <si>
    <t>185</t>
  </si>
  <si>
    <t>195</t>
  </si>
  <si>
    <t>1.2.10.2.1.7</t>
  </si>
  <si>
    <t>Conventional Systems</t>
  </si>
  <si>
    <t>767.13 days</t>
  </si>
  <si>
    <t>1.2.10.2.1.7.1</t>
  </si>
  <si>
    <t>Mechanical Utilities</t>
  </si>
  <si>
    <t>722.5 days</t>
  </si>
  <si>
    <t>1.2.10.2.1.7.1.1</t>
  </si>
  <si>
    <t>Chilled Water Systems</t>
  </si>
  <si>
    <t>1.2.10.2.1.7.1.1.1</t>
  </si>
  <si>
    <t>Staging</t>
  </si>
  <si>
    <t>203,273</t>
  </si>
  <si>
    <t>191</t>
  </si>
  <si>
    <t>1.2.10.2.1.7.1.1.2</t>
  </si>
  <si>
    <t>Installation &amp; Distribution</t>
  </si>
  <si>
    <t>190</t>
  </si>
  <si>
    <t>192</t>
  </si>
  <si>
    <t>1.2.10.2.1.7.1.1.3</t>
  </si>
  <si>
    <t>Piping</t>
  </si>
  <si>
    <t>193</t>
  </si>
  <si>
    <t>1.2.10.2.1.7.1.1.4</t>
  </si>
  <si>
    <t>Electrical</t>
  </si>
  <si>
    <t>228</t>
  </si>
  <si>
    <t>1.2.10.2.1.7.1.2</t>
  </si>
  <si>
    <t>Conditioned Air Systems</t>
  </si>
  <si>
    <t>47 days</t>
  </si>
  <si>
    <t>1.2.10.2.1.7.1.2.1</t>
  </si>
  <si>
    <t>186,278</t>
  </si>
  <si>
    <t>196</t>
  </si>
  <si>
    <t>1.2.10.2.1.7.1.2.2</t>
  </si>
  <si>
    <t>Install Enclosure</t>
  </si>
  <si>
    <t>197</t>
  </si>
  <si>
    <t>1.2.10.2.1.7.1.2.3</t>
  </si>
  <si>
    <t>Ducting &amp; Piping</t>
  </si>
  <si>
    <t>198</t>
  </si>
  <si>
    <t>1.2.10.2.1.7.1.2.4</t>
  </si>
  <si>
    <t>1.2.10.2.1.7.1.3</t>
  </si>
  <si>
    <t>Compressed Air Systems</t>
  </si>
  <si>
    <t>203</t>
  </si>
  <si>
    <t>1.2.10.2.1.7.2</t>
  </si>
  <si>
    <t>Electrical Utilities</t>
  </si>
  <si>
    <t>1.2.10.2.1.7.2.1</t>
  </si>
  <si>
    <t>Commercial Power Distribution</t>
  </si>
  <si>
    <t>23 days</t>
  </si>
  <si>
    <t>1.2.10.2.1.7.2.1.1</t>
  </si>
  <si>
    <t>1.2.10.2.1.7.2.1.2</t>
  </si>
  <si>
    <t>190,205,210,199</t>
  </si>
  <si>
    <t>1.2.10.2.1.7.2.2</t>
  </si>
  <si>
    <t>Clean Power Distribution</t>
  </si>
  <si>
    <t>63 days</t>
  </si>
  <si>
    <t>1.2.10.2.1.7.2.2.1</t>
  </si>
  <si>
    <t>1.2.10.2.1.7.2.2.2</t>
  </si>
  <si>
    <t>220</t>
  </si>
  <si>
    <t>1.2.10.2.1.7.2.3</t>
  </si>
  <si>
    <t>UPS Distribution</t>
  </si>
  <si>
    <t>1.2.10.2.1.7.2.3.1</t>
  </si>
  <si>
    <t>217</t>
  </si>
  <si>
    <t>209</t>
  </si>
  <si>
    <t>1.2.10.2.1.7.2.3.2</t>
  </si>
  <si>
    <t>Electrical Installation</t>
  </si>
  <si>
    <t>1.2.10.2.1.7.2.4</t>
  </si>
  <si>
    <t>Emergency Power Distribution</t>
  </si>
  <si>
    <t>1.2.10.2.1.7.2.5</t>
  </si>
  <si>
    <t>Grounding</t>
  </si>
  <si>
    <t>12 days</t>
  </si>
  <si>
    <t>1.2.10.2.1.7.2.5.1</t>
  </si>
  <si>
    <t>Mechanical Installation</t>
  </si>
  <si>
    <t>216</t>
  </si>
  <si>
    <t>213</t>
  </si>
  <si>
    <t>1.2.10.2.1.7.2.5.2</t>
  </si>
  <si>
    <t>212</t>
  </si>
  <si>
    <t>1.2.10.2.1.7.2.6</t>
  </si>
  <si>
    <t>Electronics Racks</t>
  </si>
  <si>
    <t>1.2.10.2.1.7.2.6.1</t>
  </si>
  <si>
    <t>221</t>
  </si>
  <si>
    <t>1.2.10.2.1.7.2.6.2</t>
  </si>
  <si>
    <t>215</t>
  </si>
  <si>
    <t>212,217</t>
  </si>
  <si>
    <t>1.2.10.2.1.7.2.6.3</t>
  </si>
  <si>
    <t>208,218</t>
  </si>
  <si>
    <t>1.2.10.2.1.7.2.6.4</t>
  </si>
  <si>
    <t>Power Connection</t>
  </si>
  <si>
    <t>224,231,237,238</t>
  </si>
  <si>
    <t>1.2.10.2.1.7.2.7</t>
  </si>
  <si>
    <t>Cable Distribution Systems</t>
  </si>
  <si>
    <t>62 days</t>
  </si>
  <si>
    <t>1.2.10.2.1.7.2.7.1</t>
  </si>
  <si>
    <t>1.2.10.2.1.7.2.7.2</t>
  </si>
  <si>
    <t>Tray Installation</t>
  </si>
  <si>
    <t>1.2.10.2.1.7.3</t>
  </si>
  <si>
    <t>Safety Systems</t>
  </si>
  <si>
    <t>332 days</t>
  </si>
  <si>
    <t>1.2.10.2.1.7.3.1</t>
  </si>
  <si>
    <t>Global Interlocks and Alarm Systems</t>
  </si>
  <si>
    <t>82 days</t>
  </si>
  <si>
    <t>1.2.10.2.1.7.3.1.1</t>
  </si>
  <si>
    <t>218</t>
  </si>
  <si>
    <t>225</t>
  </si>
  <si>
    <t>1.2.10.2.1.7.3.1.2</t>
  </si>
  <si>
    <t>224</t>
  </si>
  <si>
    <t>226,236</t>
  </si>
  <si>
    <t>1.2.10.2.1.7.3.1.3</t>
  </si>
  <si>
    <t>Programing</t>
  </si>
  <si>
    <t>233</t>
  </si>
  <si>
    <t>1.2.10.2.1.7.3.2</t>
  </si>
  <si>
    <t>Water Leak Detection Systems</t>
  </si>
  <si>
    <t>1.2.10.2.1.7.3.2.1</t>
  </si>
  <si>
    <t>229</t>
  </si>
  <si>
    <t>1.2.10.2.1.7.3.2.2</t>
  </si>
  <si>
    <t>1.2.10.2.1.7.3.3</t>
  </si>
  <si>
    <t>Smoke and Heat Detection Systems</t>
  </si>
  <si>
    <t>1.2.10.2.1.7.3.3.1</t>
  </si>
  <si>
    <t>1.2.10.2.1.7.3.4</t>
  </si>
  <si>
    <t>Flamable Gas Detection Systems</t>
  </si>
  <si>
    <t>1.2.10.2.1.7.3.4.1</t>
  </si>
  <si>
    <t>226</t>
  </si>
  <si>
    <t>234</t>
  </si>
  <si>
    <t>1.2.10.2.1.7.3.4.2</t>
  </si>
  <si>
    <t>1.2.10.2.1.7.3.5</t>
  </si>
  <si>
    <t>Emergency Shutdown Systems</t>
  </si>
  <si>
    <t>1.2.10.2.1.7.3.5.1</t>
  </si>
  <si>
    <t>1.2.10.2.1.7.3.6</t>
  </si>
  <si>
    <t>Fire Suppression Systems</t>
  </si>
  <si>
    <t>1.2.10.2.1.7.3.7</t>
  </si>
  <si>
    <t>ODH Detection Systems</t>
  </si>
  <si>
    <t>1.2.10.2.1.7.4</t>
  </si>
  <si>
    <t>Personnel Access Systems</t>
  </si>
  <si>
    <t>1.2.10.2.1.7.4.1</t>
  </si>
  <si>
    <t>Scaffolding Systems</t>
  </si>
  <si>
    <t>1.2.10.2.1.7.4.1.1</t>
  </si>
  <si>
    <t>Erect Scaffolding</t>
  </si>
  <si>
    <t>243</t>
  </si>
  <si>
    <t>1.2.10.2.1.7.4.2</t>
  </si>
  <si>
    <t>Stairs and Walkways</t>
  </si>
  <si>
    <t>1.2.10.2.1.7.4.2.1</t>
  </si>
  <si>
    <t>241</t>
  </si>
  <si>
    <t>1.2.10.2.2</t>
  </si>
  <si>
    <t>Installation Equipment</t>
  </si>
  <si>
    <t>882.13 days</t>
  </si>
  <si>
    <t>1.2.10.2.2.1</t>
  </si>
  <si>
    <t>1.2.10.2.2.1.1</t>
  </si>
  <si>
    <t>Man-lifts</t>
  </si>
  <si>
    <t>1.2.10.2.2.1.2</t>
  </si>
  <si>
    <t>MSTS FY07</t>
  </si>
  <si>
    <t>1.2.10.2.2.1.3</t>
  </si>
  <si>
    <t>MSTS FY08</t>
  </si>
  <si>
    <t>1.2.10.2.2.1.4</t>
  </si>
  <si>
    <t>MSTS FY09</t>
  </si>
  <si>
    <t>1.2.10.2.2.1.5</t>
  </si>
  <si>
    <t>MSTS FY10</t>
  </si>
  <si>
    <t>1.2.10.2.2.1.6</t>
  </si>
  <si>
    <t>Misc. Fabrication FY07</t>
  </si>
  <si>
    <t>1.2.10.2.2.1.7</t>
  </si>
  <si>
    <t>Misc. Fabrication FY08</t>
  </si>
  <si>
    <t>1.2.10.2.2.1.8</t>
  </si>
  <si>
    <t>Misc. Fabrication FY09</t>
  </si>
  <si>
    <t>1.2.10.2.2.1.9</t>
  </si>
  <si>
    <t>Misc. Fabrication FY10</t>
  </si>
  <si>
    <t>1.2.10.2.3</t>
  </si>
  <si>
    <t>1.2.10.2.3.1</t>
  </si>
  <si>
    <t>1.2.10.2.3.2</t>
  </si>
  <si>
    <t>1.2.10.2.3.3</t>
  </si>
  <si>
    <t>Technical Supervisor</t>
  </si>
  <si>
    <t>1.2.10.2.3.4</t>
  </si>
  <si>
    <t>1.2.10.2.3.4.1</t>
  </si>
  <si>
    <t>1.2.10.2.3.4.2</t>
  </si>
  <si>
    <t>1.2.10.2.3.4.3</t>
  </si>
  <si>
    <t>1.2.10.2.3.4.4</t>
  </si>
  <si>
    <t>1.2.10.2.3.4.5</t>
  </si>
  <si>
    <t>1.2.10.2.3.4.6</t>
  </si>
  <si>
    <t>1.2.10.2.3.4.7</t>
  </si>
  <si>
    <t>1.2.10.2.3.4.8</t>
  </si>
  <si>
    <t>1.2.10.3</t>
  </si>
  <si>
    <t>1.2.10.3.1</t>
  </si>
  <si>
    <t>876.63 days</t>
  </si>
  <si>
    <t>1.2.10.3.1.1</t>
  </si>
  <si>
    <t>200 days</t>
  </si>
  <si>
    <t>1.2.10.3.1.1.1</t>
  </si>
  <si>
    <t>272SS</t>
  </si>
  <si>
    <t>1.2.10.3.1.1.2</t>
  </si>
  <si>
    <t>271SS</t>
  </si>
  <si>
    <t>273</t>
  </si>
  <si>
    <t>1.2.10.3.1.1.3</t>
  </si>
  <si>
    <t>272</t>
  </si>
  <si>
    <t>274FF,190</t>
  </si>
  <si>
    <t>1.2.10.3.1.1.4</t>
  </si>
  <si>
    <t>273FF</t>
  </si>
  <si>
    <t>1.2.10.3.1.2</t>
  </si>
  <si>
    <t>Conditioned Air Systems &amp; Enclosure</t>
  </si>
  <si>
    <t>1.2.10.3.1.2.1</t>
  </si>
  <si>
    <t>277SS</t>
  </si>
  <si>
    <t>1.2.10.3.1.2.2</t>
  </si>
  <si>
    <t>276SS</t>
  </si>
  <si>
    <t>278</t>
  </si>
  <si>
    <t>1.2.10.3.1.2.3</t>
  </si>
  <si>
    <t>277</t>
  </si>
  <si>
    <t>1.2.10.3.1.3</t>
  </si>
  <si>
    <t>284</t>
  </si>
  <si>
    <t>1.2.10.3.2</t>
  </si>
  <si>
    <t>430.5 days</t>
  </si>
  <si>
    <t>1.2.10.3.2.1</t>
  </si>
  <si>
    <t>1.2.10.3.2.1.1</t>
  </si>
  <si>
    <t>283SS</t>
  </si>
  <si>
    <t>1.2.10.3.2.1.2</t>
  </si>
  <si>
    <t>282SS</t>
  </si>
  <si>
    <t>1.2.10.3.2.1.3</t>
  </si>
  <si>
    <t>283</t>
  </si>
  <si>
    <t>279,292</t>
  </si>
  <si>
    <t>1.2.10.3.2.2</t>
  </si>
  <si>
    <t>140 days</t>
  </si>
  <si>
    <t>1.2.10.3.2.2.1</t>
  </si>
  <si>
    <t>287SS</t>
  </si>
  <si>
    <t>1.2.10.3.2.2.2</t>
  </si>
  <si>
    <t>286SS</t>
  </si>
  <si>
    <t>288</t>
  </si>
  <si>
    <t>1.2.10.3.2.2.3</t>
  </si>
  <si>
    <t>287</t>
  </si>
  <si>
    <t>1.2.10.3.2.3</t>
  </si>
  <si>
    <t>Uninterrupted Power Systems</t>
  </si>
  <si>
    <t>1.2.10.3.2.3.1</t>
  </si>
  <si>
    <t>291</t>
  </si>
  <si>
    <t>1.2.10.3.2.3.2</t>
  </si>
  <si>
    <t>290</t>
  </si>
  <si>
    <t>1.2.10.3.2.4</t>
  </si>
  <si>
    <t>1.2.10.3.2.5</t>
  </si>
  <si>
    <t>Detector Electrical Ground</t>
  </si>
  <si>
    <t>1.2.10.3.2.5.1</t>
  </si>
  <si>
    <t>295SS</t>
  </si>
  <si>
    <t>1.2.10.3.2.5.2</t>
  </si>
  <si>
    <t>294SS</t>
  </si>
  <si>
    <t>296</t>
  </si>
  <si>
    <t>1.2.10.3.2.5.3</t>
  </si>
  <si>
    <t>295</t>
  </si>
  <si>
    <t>1.2.10.3.2.6</t>
  </si>
  <si>
    <t>Electronics Rack Systems</t>
  </si>
  <si>
    <t>1.2.10.3.2.6.1</t>
  </si>
  <si>
    <t>299SS</t>
  </si>
  <si>
    <t>1.2.10.3.2.6.2</t>
  </si>
  <si>
    <t>298SS</t>
  </si>
  <si>
    <t>300</t>
  </si>
  <si>
    <t>1.2.10.3.2.6.3</t>
  </si>
  <si>
    <t>299</t>
  </si>
  <si>
    <t>325,326</t>
  </si>
  <si>
    <t>1.2.10.3.2.7</t>
  </si>
  <si>
    <t>1.2.10.3.2.7.1</t>
  </si>
  <si>
    <t>303SS</t>
  </si>
  <si>
    <t>1.2.10.3.2.7.2</t>
  </si>
  <si>
    <t>302SS</t>
  </si>
  <si>
    <t>304</t>
  </si>
  <si>
    <t>1.2.10.3.2.7.3</t>
  </si>
  <si>
    <t>303</t>
  </si>
  <si>
    <t>1.2.10.3.3</t>
  </si>
  <si>
    <t>416.25 days</t>
  </si>
  <si>
    <t>1.2.10.3.3.1</t>
  </si>
  <si>
    <t>1.2.10.3.3.1.1</t>
  </si>
  <si>
    <t>308SS</t>
  </si>
  <si>
    <t>1.2.10.3.3.1.2</t>
  </si>
  <si>
    <t>307SS</t>
  </si>
  <si>
    <t>309</t>
  </si>
  <si>
    <t>1.2.10.3.3.1.3</t>
  </si>
  <si>
    <t>308</t>
  </si>
  <si>
    <t>1.2.10.3.3.2</t>
  </si>
  <si>
    <t>1.2.10.3.3.2.1</t>
  </si>
  <si>
    <t>312SS</t>
  </si>
  <si>
    <t>1.2.10.3.3.2.2</t>
  </si>
  <si>
    <t>311SS</t>
  </si>
  <si>
    <t>313</t>
  </si>
  <si>
    <t>1.2.10.3.3.2.3</t>
  </si>
  <si>
    <t>312</t>
  </si>
  <si>
    <t>1.2.10.3.3.3</t>
  </si>
  <si>
    <t>Smoke and Heat Detection Systyems</t>
  </si>
  <si>
    <t>1.2.10.3.3.3.1</t>
  </si>
  <si>
    <t>316</t>
  </si>
  <si>
    <t>1.2.10.3.3.3.2</t>
  </si>
  <si>
    <t>315</t>
  </si>
  <si>
    <t>1.2.10.3.3.4</t>
  </si>
  <si>
    <t>Flammable Gas Detection Systems</t>
  </si>
  <si>
    <t>1.2.10.3.3.4.1</t>
  </si>
  <si>
    <t>319SS</t>
  </si>
  <si>
    <t>1.2.10.3.3.4.2</t>
  </si>
  <si>
    <t>318SS</t>
  </si>
  <si>
    <t>320</t>
  </si>
  <si>
    <t>1.2.10.3.3.4.3</t>
  </si>
  <si>
    <t>319</t>
  </si>
  <si>
    <t>1.2.10.3.3.5</t>
  </si>
  <si>
    <t>1.2.10.3.3.5.1</t>
  </si>
  <si>
    <t>323SS</t>
  </si>
  <si>
    <t>1.2.10.3.3.5.2</t>
  </si>
  <si>
    <t>322SS</t>
  </si>
  <si>
    <t>324</t>
  </si>
  <si>
    <t>1.2.10.3.3.5.3</t>
  </si>
  <si>
    <t>323</t>
  </si>
  <si>
    <t>1.2.10.3.3.6</t>
  </si>
  <si>
    <t>1.2.10.3.3.7</t>
  </si>
  <si>
    <t>1.2.10.3.4</t>
  </si>
  <si>
    <t>236.5 days</t>
  </si>
  <si>
    <t>1.2.10.3.4.1</t>
  </si>
  <si>
    <t>1.2.10.3.4.1.1</t>
  </si>
  <si>
    <t>330</t>
  </si>
  <si>
    <t>1.2.10.3.4.1.2</t>
  </si>
  <si>
    <t>329</t>
  </si>
  <si>
    <t>1.2.10.3.4.2</t>
  </si>
  <si>
    <t>1.2.10.3.4.2.1</t>
  </si>
  <si>
    <t>333SS</t>
  </si>
  <si>
    <t>1.2.10.3.4.2.2</t>
  </si>
  <si>
    <t>332SS</t>
  </si>
  <si>
    <t>334</t>
  </si>
  <si>
    <t>1.2.10.3.4.2.3</t>
  </si>
  <si>
    <t>333</t>
  </si>
  <si>
    <t>1.2.10.3.5</t>
  </si>
  <si>
    <t>1.2.10.3.5.1</t>
  </si>
  <si>
    <t>1.2.10.3.5.2</t>
  </si>
  <si>
    <t>1.2.10.3.5.5</t>
  </si>
  <si>
    <t>1.2.10.3.5.5.1</t>
  </si>
  <si>
    <t>MSTS FY06</t>
  </si>
  <si>
    <t>1.2.10.3.5.5.2</t>
  </si>
  <si>
    <t>1.2.10.3.5.5.3</t>
  </si>
  <si>
    <t>1.2.10.3.5.5.4</t>
  </si>
  <si>
    <t>1.2.10.3.5.5.5</t>
  </si>
  <si>
    <t>1.2.10.3.5.5.6</t>
  </si>
  <si>
    <t>1.2.10.3.5.5.7</t>
  </si>
  <si>
    <t>1.2.10.3.5.5.8</t>
  </si>
  <si>
    <t>1.2.10.3.5.5.9</t>
  </si>
  <si>
    <t>1.2.10.3.5.5.10</t>
  </si>
  <si>
    <t>1.2.10.4</t>
  </si>
  <si>
    <t>Testing &amp; Commissioning</t>
  </si>
  <si>
    <t>1.2.10.4.1</t>
  </si>
  <si>
    <t>Testing</t>
  </si>
  <si>
    <t>1.2.10.4.1.1</t>
  </si>
  <si>
    <t>FY09 Neutral Beam Test</t>
  </si>
  <si>
    <t>1.2.10.4.1.1.1</t>
  </si>
  <si>
    <t>Scientist Shift Coverage</t>
  </si>
  <si>
    <t>59FS+20 days</t>
  </si>
  <si>
    <t>1.2.10.4.2</t>
  </si>
  <si>
    <t>347 days</t>
  </si>
  <si>
    <t>1.2.10.4.2.1</t>
  </si>
  <si>
    <t>FY10 Engineering Run</t>
  </si>
  <si>
    <t>125 days</t>
  </si>
  <si>
    <t>1.2.10.4.2.1.1</t>
  </si>
  <si>
    <t>1.2.10.4.2.4</t>
  </si>
  <si>
    <t>FY11 Engineering Run</t>
  </si>
  <si>
    <t>1.2.10.4.2.4.5</t>
  </si>
  <si>
    <t>1.2.10.4.3</t>
  </si>
  <si>
    <t>1.2.10.4.3.1</t>
  </si>
  <si>
    <t>1.2.10.4.3.4</t>
  </si>
  <si>
    <t>1.2.10.4.3.4.1</t>
  </si>
  <si>
    <t>1.2.10.4.3.4.2</t>
  </si>
  <si>
    <t>1.2.10.4.3.4.3</t>
  </si>
  <si>
    <t>1.2.10.4.3.4.4</t>
  </si>
  <si>
    <t>1.2.10.4.3.4.5</t>
  </si>
  <si>
    <t>1.2.7.10.5</t>
  </si>
  <si>
    <t>Scalers</t>
  </si>
  <si>
    <t>55</t>
  </si>
  <si>
    <t>57,58,59,60</t>
  </si>
  <si>
    <t>1.2.7.10.6</t>
  </si>
  <si>
    <t>1.2.7.10.7</t>
  </si>
  <si>
    <t>1.2.7.11</t>
  </si>
  <si>
    <t>Clock System</t>
  </si>
  <si>
    <t>569 days</t>
  </si>
  <si>
    <t>1.2.7.11.1</t>
  </si>
  <si>
    <t>Master Clock</t>
  </si>
  <si>
    <t>1.2.7.11.1.1</t>
  </si>
  <si>
    <t>89 days</t>
  </si>
  <si>
    <t>72,67</t>
  </si>
  <si>
    <t>66,7</t>
  </si>
  <si>
    <t>1.2.7.11.1.2</t>
  </si>
  <si>
    <t>29 days</t>
  </si>
  <si>
    <t>74,69</t>
  </si>
  <si>
    <t>70</t>
  </si>
  <si>
    <t>1.2.7.11.1.3</t>
  </si>
  <si>
    <t>Fabricate</t>
  </si>
  <si>
    <t>30 days</t>
  </si>
  <si>
    <t>76FS-1 day,83</t>
  </si>
  <si>
    <t>1.2.7.11.2</t>
  </si>
  <si>
    <t>Clock Drivers</t>
  </si>
  <si>
    <t>272 days</t>
  </si>
  <si>
    <t>1.2.7.11.2.1</t>
  </si>
  <si>
    <t>78,73</t>
  </si>
  <si>
    <t>72,7</t>
  </si>
  <si>
    <t>1.2.7.11.2.2</t>
  </si>
  <si>
    <t>80FS-1 day,75</t>
  </si>
  <si>
    <t>74</t>
  </si>
  <si>
    <t>1.2.7.11.2.3</t>
  </si>
  <si>
    <t>49 days</t>
  </si>
  <si>
    <t>70FS-1 day,75</t>
  </si>
  <si>
    <t>82FS-1 day,83</t>
  </si>
  <si>
    <t>1.2.7.11.3</t>
  </si>
  <si>
    <t>Clock Receivers</t>
  </si>
  <si>
    <t>1.2.7.11.3.1</t>
  </si>
  <si>
    <t>78,7</t>
  </si>
  <si>
    <t>80</t>
  </si>
  <si>
    <t>1.2.7.11.3.2</t>
  </si>
  <si>
    <t>15 days</t>
  </si>
  <si>
    <t>74FS-1 day,79</t>
  </si>
  <si>
    <t>82</t>
  </si>
  <si>
    <t>1.2.7.11.3.3</t>
  </si>
  <si>
    <t>191 days</t>
  </si>
  <si>
    <t>76FS-1 day,81</t>
  </si>
  <si>
    <t>83FS-1 day</t>
  </si>
  <si>
    <t>1.2.7.11.4</t>
  </si>
  <si>
    <t>Assembly, Test &amp; Installation</t>
  </si>
  <si>
    <t>19 days</t>
  </si>
  <si>
    <t>70,76,82FS-1 day</t>
  </si>
  <si>
    <t>1.2.7.12</t>
  </si>
  <si>
    <t>Infrastructure</t>
  </si>
  <si>
    <t>1.2.7.12.1</t>
  </si>
  <si>
    <t>9U Crates</t>
  </si>
  <si>
    <t>1.2.7.12.2</t>
  </si>
  <si>
    <t>6 U Crate</t>
  </si>
  <si>
    <t>1.2.7.12.3</t>
  </si>
  <si>
    <t>Crate Interfaces</t>
  </si>
  <si>
    <t>1.2.7.12.4</t>
  </si>
  <si>
    <t>1.2.7.12.5</t>
  </si>
  <si>
    <t>Readout controllers</t>
  </si>
  <si>
    <t>1.2.7.12.6</t>
  </si>
  <si>
    <t>Control for CPUs</t>
  </si>
  <si>
    <t>1.2.7.13</t>
  </si>
  <si>
    <t>201 days</t>
  </si>
  <si>
    <t>98FS-1 day</t>
  </si>
  <si>
    <t>1.2.7.13.1</t>
  </si>
  <si>
    <t>Trigger Control Program</t>
  </si>
  <si>
    <t>1.2.7.13.2</t>
  </si>
  <si>
    <t>Trigger Readout Program</t>
  </si>
  <si>
    <t>1.2.7.13.3</t>
  </si>
  <si>
    <t>Test Logic Chain</t>
  </si>
  <si>
    <t>1.2.7.13.4</t>
  </si>
  <si>
    <t>Test Logic Chain &amp; Supervisor</t>
  </si>
  <si>
    <t>1.2.7.13.5</t>
  </si>
  <si>
    <t>Test Collectors with Cosmic Rays</t>
  </si>
  <si>
    <t>1.2.7.13.6</t>
  </si>
  <si>
    <t>Test Full Chain</t>
  </si>
  <si>
    <t>1.2.7.14</t>
  </si>
  <si>
    <t>LV3 Event Selection Software</t>
  </si>
  <si>
    <t>91FS-1 day</t>
  </si>
  <si>
    <t>WBS 1.2.8 DAQ</t>
  </si>
  <si>
    <r>
      <t>220</t>
    </r>
    <r>
      <rPr>
        <sz val="8"/>
        <rFont val="Arial"/>
        <family val="2"/>
      </rPr>
      <t xml:space="preserve"> work days per yr. (220 adj'd for 11.5 Hol, 4.5d pd. abs &amp; 24d Vac)</t>
    </r>
  </si>
  <si>
    <t xml:space="preserve">Mostly Fixed Duration </t>
  </si>
  <si>
    <t>1.2.8</t>
  </si>
  <si>
    <t>1039.25 days</t>
  </si>
  <si>
    <t xml:space="preserve">1.2.8.1 </t>
  </si>
  <si>
    <t>Event Builder</t>
  </si>
  <si>
    <t>1038.75 days</t>
  </si>
  <si>
    <t>1.2.8.1.1</t>
  </si>
  <si>
    <t>Event Builder System Development</t>
  </si>
  <si>
    <t>337.13 days</t>
  </si>
  <si>
    <t>1.2.8.1.1.1</t>
  </si>
  <si>
    <t>Test Cluster Procurement</t>
  </si>
  <si>
    <t>1.2.8.1.1.2</t>
  </si>
  <si>
    <t>Installation of XDAQ tools</t>
  </si>
  <si>
    <t>1.2.8.1.1.3</t>
  </si>
  <si>
    <t>Simple data transfer tests</t>
  </si>
  <si>
    <t>1.2.8.1.1.4</t>
  </si>
  <si>
    <t>Tests in XDAQ framework</t>
  </si>
  <si>
    <t>81 days</t>
  </si>
  <si>
    <t>1.2.8.1.1.5</t>
  </si>
  <si>
    <t>Measurement of data transfer speed</t>
  </si>
  <si>
    <t>1.2.8.1.2</t>
  </si>
  <si>
    <t>Event builder Beam or Cosmic Test</t>
  </si>
  <si>
    <t>1.2.8.1.2.1</t>
  </si>
  <si>
    <t>Preparation for Beam or Cosmic Test</t>
  </si>
  <si>
    <t>1.2.8.1.2.2</t>
  </si>
  <si>
    <t>Beam or Cosmic Test</t>
  </si>
  <si>
    <t xml:space="preserve">1.2.8.1.3 </t>
  </si>
  <si>
    <t>Design Modification and Review</t>
  </si>
  <si>
    <t xml:space="preserve"> </t>
  </si>
  <si>
    <t>Preliminary Design Review</t>
  </si>
  <si>
    <t>1.2.8.1.4</t>
  </si>
  <si>
    <t>EB procurement (25%)</t>
  </si>
  <si>
    <t>Procurement Complete</t>
  </si>
  <si>
    <t>1.2.8.1.5</t>
  </si>
  <si>
    <t>Final design test</t>
  </si>
  <si>
    <t>Final Design Review</t>
  </si>
  <si>
    <t>1.2.8.1.6</t>
  </si>
  <si>
    <t>EB procurement (75%)</t>
  </si>
  <si>
    <t>114 days</t>
  </si>
  <si>
    <t>1.2.8.1.7</t>
  </si>
  <si>
    <t>Integration</t>
  </si>
  <si>
    <t>Qualification Review</t>
  </si>
  <si>
    <t>1.2.8.2</t>
  </si>
  <si>
    <t>Level 3 Trigger</t>
  </si>
  <si>
    <t>1021 days</t>
  </si>
  <si>
    <t>1.2.8.2.1</t>
  </si>
  <si>
    <t>Level 3 Trigger System Development</t>
  </si>
  <si>
    <t>320 days</t>
  </si>
  <si>
    <t>1.2.8.2.1.1</t>
  </si>
  <si>
    <t>Algorithm development</t>
  </si>
  <si>
    <t>1.2.8.2.2</t>
  </si>
  <si>
    <t>Software Performance Tests</t>
  </si>
  <si>
    <t>301.88 days</t>
  </si>
  <si>
    <t>1.2.8.2.2.1</t>
  </si>
  <si>
    <t>Running in XDAQ</t>
  </si>
  <si>
    <t>1.2.8.2.2.2</t>
  </si>
  <si>
    <t>Speed measurements</t>
  </si>
  <si>
    <t>Simulation Review</t>
  </si>
  <si>
    <t>1.2.8.2.3</t>
  </si>
  <si>
    <t>1.2.8.2.3.1</t>
  </si>
  <si>
    <t>1.2.8.2.3.2</t>
  </si>
  <si>
    <t>1.2.8.2.4</t>
  </si>
  <si>
    <t>1.2.8.2.5</t>
  </si>
  <si>
    <t>Trigger procurement (25%)</t>
  </si>
  <si>
    <t>1.2.8.2.6</t>
  </si>
  <si>
    <t>1.2.8.2.7</t>
  </si>
  <si>
    <t>Trigger procurement (75%)</t>
  </si>
  <si>
    <t>1.2.8.2.8</t>
  </si>
  <si>
    <t>1.2.8.3</t>
  </si>
  <si>
    <t>Level 2 Trigger</t>
  </si>
  <si>
    <t>762.5 days</t>
  </si>
  <si>
    <t>1.2.8.3.1</t>
  </si>
  <si>
    <t>Preliminary design</t>
  </si>
  <si>
    <t>222 days</t>
  </si>
  <si>
    <t>1.2.8.3.2</t>
  </si>
  <si>
    <t>1.2.8.3.3</t>
  </si>
  <si>
    <t>Final design</t>
  </si>
  <si>
    <t>1.2.8.4</t>
  </si>
  <si>
    <t>Online software</t>
  </si>
  <si>
    <t>1020.5 days</t>
  </si>
  <si>
    <t>1.2.8.4.1</t>
  </si>
  <si>
    <t>Online Software System Development</t>
  </si>
  <si>
    <t>99 days</t>
  </si>
  <si>
    <t>1.2.8.4.1.1</t>
  </si>
  <si>
    <t>Simple Online System Running in XDAQ Framework</t>
  </si>
  <si>
    <t>1.2.8.4.2</t>
  </si>
  <si>
    <t>334.13 days</t>
  </si>
  <si>
    <t>1.2.8.4.2.1</t>
  </si>
  <si>
    <t>314.13 days</t>
  </si>
  <si>
    <t>1.2.8.4.2.2</t>
  </si>
  <si>
    <t>1.2.8.4.3</t>
  </si>
  <si>
    <t>1.2.8.4.4</t>
  </si>
  <si>
    <t>Prototype and test</t>
  </si>
  <si>
    <t>1.2.8.4.5</t>
  </si>
  <si>
    <t>1.2.8.5</t>
  </si>
  <si>
    <t>Administration</t>
  </si>
  <si>
    <t>828 days</t>
  </si>
  <si>
    <t>14 Tasks</t>
  </si>
  <si>
    <t>Observations</t>
  </si>
  <si>
    <t>WBS 1.2.1 Vacuum</t>
  </si>
  <si>
    <t>Project Start Date</t>
  </si>
  <si>
    <t>Project Finish Date</t>
  </si>
  <si>
    <t>Project Calendar</t>
  </si>
  <si>
    <t>Kopio Standard</t>
  </si>
  <si>
    <t>220 work days per yr. (220 adj'd for 11.5 Hol, 4.5d pd. abs &amp; 24d Vac)</t>
  </si>
  <si>
    <t>Count Tasks</t>
  </si>
  <si>
    <t>Estimated dates???</t>
  </si>
  <si>
    <t>None</t>
  </si>
  <si>
    <t>Predecessors</t>
  </si>
  <si>
    <t>Missing</t>
  </si>
  <si>
    <t>Successors</t>
  </si>
  <si>
    <r>
      <t xml:space="preserve">Task Type </t>
    </r>
    <r>
      <rPr>
        <sz val="8"/>
        <rFont val="Arial"/>
        <family val="2"/>
      </rPr>
      <t>(Units,Work,Duration)</t>
    </r>
  </si>
  <si>
    <t>Mixed</t>
  </si>
  <si>
    <t>Constraints</t>
  </si>
  <si>
    <t>Remove</t>
  </si>
  <si>
    <t>Resource Naming Convention</t>
  </si>
  <si>
    <t>Pool</t>
  </si>
  <si>
    <t>Used conventional coding</t>
  </si>
  <si>
    <t>Hours/day</t>
  </si>
  <si>
    <t>Hours/week</t>
  </si>
  <si>
    <t>Hours/year</t>
  </si>
  <si>
    <t>Days/month</t>
  </si>
  <si>
    <t>~220 work days /12 months (220 adj'd for 11.5 Hol, 4.5d pd. abs &amp; 24d Vac)</t>
  </si>
  <si>
    <t>Excessive Durations</t>
  </si>
  <si>
    <t>Embeded MS Project Notes</t>
  </si>
  <si>
    <t>Unique Labor or other contractual conventions should be explained.</t>
  </si>
  <si>
    <t>WBS</t>
  </si>
  <si>
    <t>Name</t>
  </si>
  <si>
    <t xml:space="preserve">Duration </t>
  </si>
  <si>
    <t>Start</t>
  </si>
  <si>
    <t>Finish</t>
  </si>
  <si>
    <t>Calculation</t>
  </si>
  <si>
    <t>All Days</t>
  </si>
  <si>
    <t>Cost wo/Contg.</t>
  </si>
  <si>
    <t>Predecessor</t>
  </si>
  <si>
    <t>Successor</t>
  </si>
  <si>
    <t>Task Type</t>
  </si>
  <si>
    <t>Constraint Date</t>
  </si>
  <si>
    <t>Constraint Type</t>
  </si>
  <si>
    <t>Contg %</t>
  </si>
  <si>
    <t>Contg</t>
  </si>
  <si>
    <t>Cost w/Contg</t>
  </si>
  <si>
    <t>1.2.1</t>
  </si>
  <si>
    <t>KOPIO Vacuum Subsystem</t>
  </si>
  <si>
    <t>1042.07 days</t>
  </si>
  <si>
    <t>Fixed Duration</t>
  </si>
  <si>
    <t>1.2.1.1</t>
  </si>
  <si>
    <t>U/S Vacuum Decay Vessel</t>
  </si>
  <si>
    <t>650 days</t>
  </si>
  <si>
    <t>1.2.1.1.1</t>
  </si>
  <si>
    <t>Phase 1 First Article</t>
  </si>
  <si>
    <t>380 days</t>
  </si>
  <si>
    <t>1.2.1.1.1.1</t>
  </si>
  <si>
    <t>Engineering</t>
  </si>
  <si>
    <t>220 days</t>
  </si>
  <si>
    <t>5FF,21SS,38</t>
  </si>
  <si>
    <t>Fixed Units</t>
  </si>
  <si>
    <t>Start No Earlier Than</t>
  </si>
  <si>
    <t>1.2.1.1.1.2</t>
  </si>
  <si>
    <t>Design</t>
  </si>
  <si>
    <t>4FF</t>
  </si>
  <si>
    <t>6</t>
  </si>
  <si>
    <t>1.2.1.1.1.3</t>
  </si>
  <si>
    <t>Procurement</t>
  </si>
  <si>
    <t>160 days</t>
  </si>
  <si>
    <t>5</t>
  </si>
  <si>
    <t>7FF</t>
  </si>
  <si>
    <t>1.2.1.1.1.4</t>
  </si>
  <si>
    <t>Acceptance Test</t>
  </si>
  <si>
    <t>10 days</t>
  </si>
  <si>
    <t>6FF</t>
  </si>
  <si>
    <t>9</t>
  </si>
  <si>
    <t>1.2.1.1.2</t>
  </si>
  <si>
    <t>Phase 2 Final Article</t>
  </si>
  <si>
    <t>270 days</t>
  </si>
  <si>
    <t>1.2.1.1.2.1</t>
  </si>
  <si>
    <t>110 days</t>
  </si>
  <si>
    <t>7</t>
  </si>
  <si>
    <t>10FF</t>
  </si>
  <si>
    <t>1.2.1.1.2.2</t>
  </si>
  <si>
    <t>9FF</t>
  </si>
  <si>
    <t>11</t>
  </si>
  <si>
    <t>1.2.1.1.2.3</t>
  </si>
  <si>
    <t>10</t>
  </si>
  <si>
    <t>12FF,14FF,15FF,16FF,17</t>
  </si>
  <si>
    <t>1.2.1.1.2.4</t>
  </si>
  <si>
    <t>11FF</t>
  </si>
  <si>
    <t>1.2.1.1.2.5</t>
  </si>
  <si>
    <t>Fabrication</t>
  </si>
  <si>
    <t>1.2.1.1.2.5.1</t>
  </si>
  <si>
    <t>Feed-thru Support Rings</t>
  </si>
  <si>
    <t>1.2.1.1.2.5.2</t>
  </si>
  <si>
    <t>Vessel Support System</t>
  </si>
  <si>
    <t>1.2.1.1.2.5.3</t>
  </si>
  <si>
    <t>Installation Fixtures</t>
  </si>
  <si>
    <t>17</t>
  </si>
  <si>
    <t>1.2.1.1.3</t>
  </si>
  <si>
    <t>Deliver Vessel to BNL</t>
  </si>
  <si>
    <t>0 days</t>
  </si>
  <si>
    <t>11,16</t>
  </si>
  <si>
    <t>1.2.1.2</t>
  </si>
  <si>
    <t xml:space="preserve"> Vacuum Transitions</t>
  </si>
  <si>
    <t>610 days</t>
  </si>
  <si>
    <t>1.2.1.2.1</t>
  </si>
  <si>
    <t>Vacuum Transition Membrane</t>
  </si>
  <si>
    <t>460 days</t>
  </si>
  <si>
    <t>1.2.1.2.1.1</t>
  </si>
  <si>
    <t>240 days</t>
  </si>
  <si>
    <t>1.2.1.2.1.1.1</t>
  </si>
  <si>
    <t>180 days</t>
  </si>
  <si>
    <t>4SS</t>
  </si>
  <si>
    <t>22SS</t>
  </si>
  <si>
    <t>1.2.1.2.1.1.2</t>
  </si>
  <si>
    <t>21SS</t>
  </si>
  <si>
    <t>23</t>
  </si>
  <si>
    <t>1.2.1.2.1.1.3</t>
  </si>
  <si>
    <t>22</t>
  </si>
  <si>
    <t>24,26</t>
  </si>
  <si>
    <t>1.2.1.2.1.1.4</t>
  </si>
  <si>
    <t>Assemble and Test</t>
  </si>
  <si>
    <t>20 days</t>
  </si>
  <si>
    <t>1.2.1.2.1.2</t>
  </si>
  <si>
    <t>1.2.1.2.1.2.1</t>
  </si>
  <si>
    <t>170 days</t>
  </si>
  <si>
    <t>27SS,32</t>
  </si>
  <si>
    <t>1.2.1.2.1.2.2</t>
  </si>
  <si>
    <t>26SS</t>
  </si>
  <si>
    <t>28</t>
  </si>
  <si>
    <t>1.2.1.2.1.2.3</t>
  </si>
  <si>
    <t>27</t>
  </si>
  <si>
    <t>29,30</t>
  </si>
  <si>
    <t>1.2.1.2.1.2.4</t>
  </si>
  <si>
    <t>1.2.1.2.2</t>
  </si>
  <si>
    <t>Deliver Membrane to BNL</t>
  </si>
  <si>
    <t>1.2.1.2.3</t>
  </si>
  <si>
    <t>Vacuum Windows</t>
  </si>
  <si>
    <t>1.2.1.2.3.1</t>
  </si>
  <si>
    <t>26</t>
  </si>
  <si>
    <t>33SS</t>
  </si>
  <si>
    <t>1.2.1.2.3.2</t>
  </si>
  <si>
    <t>32SS</t>
  </si>
  <si>
    <t>34</t>
  </si>
  <si>
    <t>1.2.1.2.3.3</t>
  </si>
  <si>
    <t>33</t>
  </si>
  <si>
    <t>35FF</t>
  </si>
  <si>
    <t>1.2.1.2.3.4</t>
  </si>
  <si>
    <t>34FF</t>
  </si>
  <si>
    <t>36</t>
  </si>
  <si>
    <t>1.2.1.2.4</t>
  </si>
  <si>
    <t>Deliver Vacuum Windows to BNL</t>
  </si>
  <si>
    <t>35</t>
  </si>
  <si>
    <t>1.2.1.3</t>
  </si>
  <si>
    <t>D4 Vacuum Box</t>
  </si>
  <si>
    <t>330 days</t>
  </si>
  <si>
    <t>1.2.1.3.1</t>
  </si>
  <si>
    <t>4</t>
  </si>
  <si>
    <t>39SS,44</t>
  </si>
  <si>
    <t>1.2.1.3.2</t>
  </si>
  <si>
    <t>38SS</t>
  </si>
  <si>
    <t>40</t>
  </si>
  <si>
    <t>1.2.1.3.3</t>
  </si>
  <si>
    <t>39</t>
  </si>
  <si>
    <t>41FF</t>
  </si>
  <si>
    <t>1.2.1.3.4</t>
  </si>
  <si>
    <t>40FF</t>
  </si>
  <si>
    <t>42</t>
  </si>
  <si>
    <t>1.2.1.3.5</t>
  </si>
  <si>
    <t>Deliver D-4 Vacuum Box to BNL</t>
  </si>
  <si>
    <t>41</t>
  </si>
  <si>
    <t>1.2.1.4</t>
  </si>
  <si>
    <t>Downstream Veto Vacuum Tank</t>
  </si>
  <si>
    <t>400 days</t>
  </si>
  <si>
    <t>1.2.1.4.1</t>
  </si>
  <si>
    <t>38</t>
  </si>
  <si>
    <t>45SS</t>
  </si>
  <si>
    <t>1.2.1.4.2</t>
  </si>
  <si>
    <t>44SS</t>
  </si>
  <si>
    <t>46</t>
  </si>
  <si>
    <t>1.2.1.4.3</t>
  </si>
  <si>
    <t>45</t>
  </si>
  <si>
    <t>47FF</t>
  </si>
  <si>
    <t>1.2.1.4.4</t>
  </si>
  <si>
    <t>46FF</t>
  </si>
  <si>
    <t>48</t>
  </si>
  <si>
    <t>1.2.1.4.5</t>
  </si>
  <si>
    <t>Deliver Veto Vacuum Tank to BNL</t>
  </si>
  <si>
    <t>47</t>
  </si>
  <si>
    <t>1.2.1.5</t>
  </si>
  <si>
    <t>Vacuum Pumping Station</t>
  </si>
  <si>
    <t>395 days</t>
  </si>
  <si>
    <t>1.2.1.5.1</t>
  </si>
  <si>
    <t>Supervision</t>
  </si>
  <si>
    <t>40 days</t>
  </si>
  <si>
    <t>Finish No Earlier Than</t>
  </si>
  <si>
    <t>1.2.1.5.2</t>
  </si>
  <si>
    <t>52SS,53</t>
  </si>
  <si>
    <t>1.2.1.5.3</t>
  </si>
  <si>
    <t>60 days</t>
  </si>
  <si>
    <t>51SS</t>
  </si>
  <si>
    <t>1.2.1.5.4</t>
  </si>
  <si>
    <t>51</t>
  </si>
  <si>
    <t>55,57</t>
  </si>
  <si>
    <t>1.2.1.5.5</t>
  </si>
  <si>
    <t>Installation &amp; Test</t>
  </si>
  <si>
    <t>175 days</t>
  </si>
  <si>
    <t>1.2.1.5.5.1</t>
  </si>
  <si>
    <t>Assembly</t>
  </si>
  <si>
    <t>53</t>
  </si>
  <si>
    <t>56FF</t>
  </si>
  <si>
    <t>1.2.1.5.5.2</t>
  </si>
  <si>
    <t>Test</t>
  </si>
  <si>
    <t>105 days</t>
  </si>
  <si>
    <t>55FF</t>
  </si>
  <si>
    <t>1.2.1.5.6</t>
  </si>
  <si>
    <t>Deliver Equipment to BNL</t>
  </si>
  <si>
    <t>1.2.1.6</t>
  </si>
  <si>
    <t>Management Activities</t>
  </si>
  <si>
    <t>1.2.1.6.1</t>
  </si>
  <si>
    <t>Subsystem Manager</t>
  </si>
  <si>
    <t>880 days</t>
  </si>
  <si>
    <t>1.2.1.6.2</t>
  </si>
  <si>
    <t>Subsystem Engineer</t>
  </si>
  <si>
    <t>Count</t>
  </si>
  <si>
    <t>Assigned</t>
  </si>
  <si>
    <t>Lead</t>
  </si>
  <si>
    <t>WBS 1.2.2 Preradiator</t>
  </si>
  <si>
    <t>All Duration</t>
  </si>
  <si>
    <t>1.2.2</t>
  </si>
  <si>
    <t>Preradiator</t>
  </si>
  <si>
    <t>1106.38 days</t>
  </si>
  <si>
    <t>1.2.2.1</t>
  </si>
  <si>
    <t>Chamber System</t>
  </si>
  <si>
    <t>957.75 days</t>
  </si>
  <si>
    <t>1.2.2.1.1</t>
  </si>
  <si>
    <t>Chambers</t>
  </si>
  <si>
    <t>1.2.2.1.1.1</t>
  </si>
  <si>
    <t>152 days</t>
  </si>
  <si>
    <t>1.2.2.1.1.2</t>
  </si>
  <si>
    <t>Prototype</t>
  </si>
  <si>
    <t>6,8,9,10,11</t>
  </si>
  <si>
    <t>Chamber FDR/PRR Review</t>
  </si>
  <si>
    <t>1.2.2.1.1.3</t>
  </si>
  <si>
    <t>Fabrication/Procurement</t>
  </si>
  <si>
    <t>772 days</t>
  </si>
  <si>
    <t>1.2.2.1.1.3.1</t>
  </si>
  <si>
    <t>Cathode strips</t>
  </si>
  <si>
    <t>1.2.2.1.1.3.2</t>
  </si>
  <si>
    <t>Frame assembly</t>
  </si>
  <si>
    <t>1.2.2.1.1.3.3</t>
  </si>
  <si>
    <t>Stringing</t>
  </si>
  <si>
    <t>1.2.2.1.1.3.4</t>
  </si>
  <si>
    <t>Chamber assembly</t>
  </si>
  <si>
    <t>1.2.2.1.1.3.5</t>
  </si>
  <si>
    <t>Tests</t>
  </si>
  <si>
    <t>13</t>
  </si>
  <si>
    <t>Chamber Production Complete</t>
  </si>
  <si>
    <t>12</t>
  </si>
  <si>
    <t>1.2.2.1.2</t>
  </si>
  <si>
    <t>Gas System</t>
  </si>
  <si>
    <t>402 days</t>
  </si>
  <si>
    <t>1.2.2.1.2.1</t>
  </si>
  <si>
    <t>106 days</t>
  </si>
  <si>
    <t>1.2.2.1.2.2</t>
  </si>
  <si>
    <t>Gas FDR</t>
  </si>
  <si>
    <t>15,16</t>
  </si>
  <si>
    <t>18,19,20,21,22,23</t>
  </si>
  <si>
    <t>1.2.2.1.2.3</t>
  </si>
  <si>
    <t>111 days</t>
  </si>
  <si>
    <t>1.2.2.1.2.3.1</t>
  </si>
  <si>
    <t>In module(tube,MFM x256)</t>
  </si>
  <si>
    <t>1.2.2.1.2.3.2</t>
  </si>
  <si>
    <t>Rec.system(MFC,pump x4)</t>
  </si>
  <si>
    <t>1.2.2.1.2.3.3</t>
  </si>
  <si>
    <t>24</t>
  </si>
  <si>
    <t>1.2.2.1.2.3.4</t>
  </si>
  <si>
    <t>Gas shack/plumbing</t>
  </si>
  <si>
    <t>1.2.2.1.2.3.5</t>
  </si>
  <si>
    <t>DAQ</t>
  </si>
  <si>
    <t>Gas System Complete</t>
  </si>
  <si>
    <t>21,22,23</t>
  </si>
  <si>
    <t>1.2.2.2</t>
  </si>
  <si>
    <t>Scintillator System</t>
  </si>
  <si>
    <t>958.5 days</t>
  </si>
  <si>
    <t>1.2.2.2.1</t>
  </si>
  <si>
    <t>Scintillator Plates</t>
  </si>
  <si>
    <t>1.2.2.2.1.1</t>
  </si>
  <si>
    <t>29</t>
  </si>
  <si>
    <t>1.2.2.2.1.2</t>
  </si>
  <si>
    <t>Scintillator Plate FDR/PRR</t>
  </si>
  <si>
    <t>27,28</t>
  </si>
  <si>
    <t>30,31,32,33</t>
  </si>
  <si>
    <t>1.2.2.2.1.3</t>
  </si>
  <si>
    <t>806.5 days</t>
  </si>
  <si>
    <t>1.2.2.2.1.3.1</t>
  </si>
  <si>
    <t>Scintillator production</t>
  </si>
  <si>
    <t>253 days</t>
  </si>
  <si>
    <t>1.2.2.2.1.3.2</t>
  </si>
  <si>
    <t>Plane fabrication</t>
  </si>
  <si>
    <t>1.2.2.2.1.3.3</t>
  </si>
  <si>
    <t>Fiber installation</t>
  </si>
  <si>
    <t>764 days</t>
  </si>
  <si>
    <t>1.2.2.2.1.3.4</t>
  </si>
  <si>
    <t>1.2.2.2.2</t>
  </si>
  <si>
    <t>WLS fiber</t>
  </si>
  <si>
    <t>828.13 days</t>
  </si>
  <si>
    <t>1.2.2.2.2.2</t>
  </si>
  <si>
    <t>131 days</t>
  </si>
  <si>
    <t>37,39,40</t>
  </si>
  <si>
    <t>WLS Fiber PRR</t>
  </si>
  <si>
    <t>1.2.2.2.2.3</t>
  </si>
  <si>
    <t>663 days</t>
  </si>
  <si>
    <t>37</t>
  </si>
  <si>
    <t>1.2.2.2.2.3.1</t>
  </si>
  <si>
    <t>Fiber</t>
  </si>
  <si>
    <t>1.2.2.2.2.3.2</t>
  </si>
  <si>
    <t>Coupler</t>
  </si>
  <si>
    <t>1.2.2.2.3</t>
  </si>
  <si>
    <t>Scintillator readout</t>
  </si>
  <si>
    <t>1.2.2.2.3.1</t>
  </si>
  <si>
    <t>Photo Tube</t>
  </si>
  <si>
    <t>1.2.2.2.3.1.3</t>
  </si>
  <si>
    <t>1.2.2.2.3.2</t>
  </si>
  <si>
    <t>MU Metal Shield/Bases</t>
  </si>
  <si>
    <t>1.2.2.2.3.2.3</t>
  </si>
  <si>
    <t>1.2.2.2.3.3</t>
  </si>
  <si>
    <t>Cables</t>
  </si>
  <si>
    <t>1.2.2.2.3.3.3</t>
  </si>
  <si>
    <t>1.2.2.2.3.4</t>
  </si>
  <si>
    <t>Preampifier</t>
  </si>
  <si>
    <t>1.2.2.2.3.4.3</t>
  </si>
  <si>
    <t>1.2.2.2.3.5</t>
  </si>
  <si>
    <t>LV-HV converter</t>
  </si>
  <si>
    <t>1.2.2.2.3.5.3</t>
  </si>
  <si>
    <t>1.2.2.3</t>
  </si>
  <si>
    <t>Electronics</t>
  </si>
  <si>
    <t>1.2.2.3.1</t>
  </si>
  <si>
    <t>Anode Electronics</t>
  </si>
  <si>
    <t>994.38 days</t>
  </si>
  <si>
    <t>1.2.2.3.1.1</t>
  </si>
  <si>
    <t>188 days</t>
  </si>
  <si>
    <t>56</t>
  </si>
  <si>
    <t>1.2.2.3.1.2</t>
  </si>
  <si>
    <t>Anode PRR</t>
  </si>
  <si>
    <t>54,55</t>
  </si>
  <si>
    <t>57</t>
  </si>
  <si>
    <t>1.2.2.3.1.3</t>
  </si>
  <si>
    <t>1.2.2.3.1.3.1</t>
  </si>
  <si>
    <t>Adaptor Cards</t>
  </si>
  <si>
    <t>1.2.2.3.1.3.2</t>
  </si>
  <si>
    <t>Readout Cards</t>
  </si>
  <si>
    <t>1.2.2.3.1.3.3</t>
  </si>
  <si>
    <t>1.2.2.3.2</t>
  </si>
  <si>
    <t>Cathode Electronics</t>
  </si>
  <si>
    <t>1.2.2.3.2.1</t>
  </si>
  <si>
    <t>64</t>
  </si>
  <si>
    <t>1.2.2.3.2.2</t>
  </si>
  <si>
    <t>Cathode PRR</t>
  </si>
  <si>
    <t>62,63</t>
  </si>
  <si>
    <t>65</t>
  </si>
  <si>
    <t>1.2.2.3.2.3</t>
  </si>
  <si>
    <t>1.2.2.3.2.3.1</t>
  </si>
  <si>
    <t>1.2.2.3.2.3.2</t>
  </si>
  <si>
    <t>1.2.2.3.2.3.3</t>
  </si>
  <si>
    <t>1.2.2.3.3</t>
  </si>
  <si>
    <t>HV</t>
  </si>
  <si>
    <t>1.2.2.3.3.1</t>
  </si>
  <si>
    <t>185 days</t>
  </si>
  <si>
    <t>72</t>
  </si>
  <si>
    <t>1.2.2.3.3.2</t>
  </si>
  <si>
    <t>HV PRR</t>
  </si>
  <si>
    <t>70,71</t>
  </si>
  <si>
    <t>73</t>
  </si>
  <si>
    <t>1.2.2.3.3.3</t>
  </si>
  <si>
    <t>1.2.2.3.3.3.1</t>
  </si>
  <si>
    <t>HV source</t>
  </si>
  <si>
    <t>1.2.2.3.3.3.2</t>
  </si>
  <si>
    <t>HV cards</t>
  </si>
  <si>
    <t>1.2.2.3.4</t>
  </si>
  <si>
    <t>Crate Assembly</t>
  </si>
  <si>
    <t>1.2.2.3.4.2</t>
  </si>
  <si>
    <t>1.2.2.3.4.3</t>
  </si>
  <si>
    <t>Production</t>
  </si>
  <si>
    <t>1.2.2.3.4.3.1</t>
  </si>
  <si>
    <t>Mechanical</t>
  </si>
  <si>
    <t>1.2.2.3.4.3.2</t>
  </si>
  <si>
    <t>LV source</t>
  </si>
  <si>
    <t>1.2.2.3.5</t>
  </si>
  <si>
    <t>Controller cards</t>
  </si>
  <si>
    <t>899.88 days</t>
  </si>
  <si>
    <t>1.2.2.3.5.1</t>
  </si>
  <si>
    <t>127 days</t>
  </si>
  <si>
    <t>84</t>
  </si>
  <si>
    <t>1.2.2.3.5.2</t>
  </si>
  <si>
    <t>Controller PRR</t>
  </si>
  <si>
    <t>82,83</t>
  </si>
  <si>
    <t>85</t>
  </si>
  <si>
    <t>1.2.2.3.5.3</t>
  </si>
  <si>
    <t>1.2.2.3.5.3.1</t>
  </si>
  <si>
    <t>Chamber collector cards</t>
  </si>
  <si>
    <t>1.2.2.3.5.3.2</t>
  </si>
  <si>
    <t>Module collector cards</t>
  </si>
  <si>
    <t>1.2.2.3.6</t>
  </si>
  <si>
    <t>Scintillator Electronics</t>
  </si>
  <si>
    <t>680.13 days</t>
  </si>
  <si>
    <t>1.2.2.3.6.1</t>
  </si>
  <si>
    <t>HV Control System</t>
  </si>
  <si>
    <t>236.75 days</t>
  </si>
  <si>
    <t>1.2.2.3.6.1.1</t>
  </si>
  <si>
    <t>VME Carriers</t>
  </si>
  <si>
    <t>145 days</t>
  </si>
  <si>
    <t>1.2.2.3.6.1.2</t>
  </si>
  <si>
    <t>IP Modules</t>
  </si>
  <si>
    <t>1.2.2.3.6.1.3</t>
  </si>
  <si>
    <t>VME/VXI Mainframes</t>
  </si>
  <si>
    <t>53 days</t>
  </si>
  <si>
    <t>1.2.2.3.6.2</t>
  </si>
  <si>
    <t>Monitoring &amp; Calibration System</t>
  </si>
  <si>
    <t>423.38 days</t>
  </si>
  <si>
    <t>1.2.2.3.6.2.1</t>
  </si>
  <si>
    <t>202 days</t>
  </si>
  <si>
    <t>1.2.2.3.6.2.2</t>
  </si>
  <si>
    <t>1.2.2.3.6.2.3</t>
  </si>
  <si>
    <t>237 days</t>
  </si>
  <si>
    <t>1.2.2.3.6.3</t>
  </si>
  <si>
    <t>Readout Electronics</t>
  </si>
  <si>
    <t>552.75 days</t>
  </si>
  <si>
    <t>1.2.2.3.6.3.1</t>
  </si>
  <si>
    <t>WFD Boards</t>
  </si>
  <si>
    <t>474.88 days</t>
  </si>
  <si>
    <t>1.2.2.3.6.3.1.3</t>
  </si>
  <si>
    <t>424 days</t>
  </si>
  <si>
    <t>1.2.2.3.6.3.1.5</t>
  </si>
  <si>
    <t>420 days</t>
  </si>
  <si>
    <t>1.2.2.3.6.3.2</t>
  </si>
  <si>
    <t>Crate Data-Collection Boards</t>
  </si>
  <si>
    <t>475.63 days</t>
  </si>
  <si>
    <t>1.2.2.3.6.3.2.3</t>
  </si>
  <si>
    <t>425 days</t>
  </si>
  <si>
    <t>1.2.2.3.6.3.2.5</t>
  </si>
  <si>
    <t>309 days</t>
  </si>
  <si>
    <t>1.2.2.3.6.3.3</t>
  </si>
  <si>
    <t>VXI Mainframes &amp; Controller</t>
  </si>
  <si>
    <t>419 days</t>
  </si>
  <si>
    <t>1.2.2.3.6.3.4</t>
  </si>
  <si>
    <t>System tests</t>
  </si>
  <si>
    <t>162 days</t>
  </si>
  <si>
    <t>1.2.2.3.6.4</t>
  </si>
  <si>
    <t>Electronic Racks &amp; LV Power Supplies</t>
  </si>
  <si>
    <t>369 days</t>
  </si>
  <si>
    <t>1.2.2.3.6.4.1</t>
  </si>
  <si>
    <t>LV Power Supplies</t>
  </si>
  <si>
    <t>1.2.2.3.6.4.2</t>
  </si>
  <si>
    <t>Electronic Racks</t>
  </si>
  <si>
    <t>1.2.2.3.6.5</t>
  </si>
  <si>
    <t>Cabling</t>
  </si>
  <si>
    <t>387 days</t>
  </si>
  <si>
    <t>1.2.2.3.6.5.1</t>
  </si>
  <si>
    <t>LV-PS Cables</t>
  </si>
  <si>
    <t>148 days</t>
  </si>
  <si>
    <t>1.2.2.3.6.5.2</t>
  </si>
  <si>
    <t>HV Control Cables</t>
  </si>
  <si>
    <t>1.2.2.3.6.5.3</t>
  </si>
  <si>
    <t>Signal Cables</t>
  </si>
  <si>
    <t>1.2.2.3.6.5.4</t>
  </si>
  <si>
    <t>Assembly &amp; Installation</t>
  </si>
  <si>
    <t>1.2.2.3.6.5.5</t>
  </si>
  <si>
    <t>Technical Support &amp; Test</t>
  </si>
  <si>
    <t>1.2.2.4</t>
  </si>
  <si>
    <t>900.13 days</t>
  </si>
  <si>
    <t>1.2.2.4.1</t>
  </si>
  <si>
    <t>Module assembly</t>
  </si>
  <si>
    <t>843.5 days</t>
  </si>
  <si>
    <t>1.2.2.4.1.1</t>
  </si>
  <si>
    <t>71 days</t>
  </si>
  <si>
    <t>119</t>
  </si>
  <si>
    <t>1.2.2.4.1.2</t>
  </si>
  <si>
    <t>Module Assembly PRR</t>
  </si>
  <si>
    <t>117,118</t>
  </si>
  <si>
    <t>120</t>
  </si>
  <si>
    <t>1.2.2.4.1.3</t>
  </si>
  <si>
    <t>737.25 days</t>
  </si>
  <si>
    <t>1.2.2.4.1.3.1</t>
  </si>
  <si>
    <t>L-unit assembly</t>
  </si>
  <si>
    <t>737 days</t>
  </si>
  <si>
    <t>1.2.2.4.1.3.2</t>
  </si>
  <si>
    <t>Detector unit Assembly</t>
  </si>
  <si>
    <t>1.2.2.4.1.3.3</t>
  </si>
  <si>
    <t>PR Module Assembly</t>
  </si>
  <si>
    <t>699 days</t>
  </si>
  <si>
    <t>1.2.2.4.2</t>
  </si>
  <si>
    <t>Support structure</t>
  </si>
  <si>
    <t>331 days</t>
  </si>
  <si>
    <t>1.2.2.4.2.1</t>
  </si>
  <si>
    <t>127</t>
  </si>
  <si>
    <t>1.2.2.4.2.2</t>
  </si>
  <si>
    <t>Support Structure FDR/PRR</t>
  </si>
  <si>
    <t>125,126</t>
  </si>
  <si>
    <t>128</t>
  </si>
  <si>
    <t>1.2.2.4.2.3</t>
  </si>
  <si>
    <t>186</t>
  </si>
  <si>
    <t>1.2.2.4.3</t>
  </si>
  <si>
    <t>Transport/storage</t>
  </si>
  <si>
    <t>829.13 days</t>
  </si>
  <si>
    <t>1.2.2.4.3.1</t>
  </si>
  <si>
    <t>112 days</t>
  </si>
  <si>
    <t>132</t>
  </si>
  <si>
    <t>1.2.2.4.3.2</t>
  </si>
  <si>
    <t>Transport FDR</t>
  </si>
  <si>
    <t>130,131</t>
  </si>
  <si>
    <t>133</t>
  </si>
  <si>
    <t>1.2.2.4.3.3</t>
  </si>
  <si>
    <t>516 days</t>
  </si>
  <si>
    <t>Start Shipping to BNL</t>
  </si>
  <si>
    <t>192,194</t>
  </si>
  <si>
    <t>1.2.2.5</t>
  </si>
  <si>
    <t>External PV</t>
  </si>
  <si>
    <t>884 days</t>
  </si>
  <si>
    <t>1.2.2.5.1</t>
  </si>
  <si>
    <t>PMT - Instrumented Modules</t>
  </si>
  <si>
    <t>477.25 days</t>
  </si>
  <si>
    <t>1.2.2.5.1.1</t>
  </si>
  <si>
    <t>Modules</t>
  </si>
  <si>
    <t>1.2.2.5.1.1.1</t>
  </si>
  <si>
    <t>Scintillator Tiles</t>
  </si>
  <si>
    <t>423 days</t>
  </si>
  <si>
    <t>1.2.2.5.1.1.2</t>
  </si>
  <si>
    <t>Lead Tiles</t>
  </si>
  <si>
    <t>1.2.2.5.1.1.3</t>
  </si>
  <si>
    <t>WLS Fiber</t>
  </si>
  <si>
    <t>370 days</t>
  </si>
  <si>
    <t>1.2.2.5.1.1.4</t>
  </si>
  <si>
    <t>1.2.2.5.1.1.5</t>
  </si>
  <si>
    <t>1.2.2.5.1.1.6</t>
  </si>
  <si>
    <t>Packing</t>
  </si>
  <si>
    <t>176SS</t>
  </si>
  <si>
    <t>Start Module Shipping</t>
  </si>
  <si>
    <t>1.2.2.5.1.2</t>
  </si>
  <si>
    <t>Module Instrumentation</t>
  </si>
  <si>
    <t>1.2.2.5.1.2.1</t>
  </si>
  <si>
    <t>Phototube</t>
  </si>
  <si>
    <t>1.2.2.5.1.2.2</t>
  </si>
  <si>
    <t>Preamplifier</t>
  </si>
  <si>
    <t>1.2.2.5.1.2.3</t>
  </si>
  <si>
    <t>LV-HV Converter</t>
  </si>
  <si>
    <t>1.2.2.5.1.2.4</t>
  </si>
  <si>
    <t>Mechanics</t>
  </si>
  <si>
    <t>1.2.2.5.1.2.5</t>
  </si>
  <si>
    <t>1.2.2.5.1.2.6</t>
  </si>
  <si>
    <t>1.2.2.5.1.2.7</t>
  </si>
  <si>
    <t>1.2.2.5.1.3</t>
  </si>
  <si>
    <t>Cosmic Ray Test of Module/PMT</t>
  </si>
  <si>
    <t>Start Shipping Instrumentation</t>
  </si>
  <si>
    <t>1.2.2.5.2</t>
  </si>
  <si>
    <t>Instrumentation</t>
  </si>
  <si>
    <t>568.88 days</t>
  </si>
  <si>
    <t>1.2.2.5.2.1</t>
  </si>
  <si>
    <t>1.2.2.5.2.1.1</t>
  </si>
  <si>
    <t>1.2.2.5.2.1.2</t>
  </si>
  <si>
    <t>1.2.2.5.2.1.3</t>
  </si>
  <si>
    <t>1.2.2.5.2.2</t>
  </si>
  <si>
    <t>1.2.2.5.2.2.1</t>
  </si>
  <si>
    <t>1.2.2.5.2.2.2</t>
  </si>
  <si>
    <t>1.2.2.5.2.2.3</t>
  </si>
  <si>
    <t>1.2.2.5.2.3</t>
  </si>
  <si>
    <t>1.2.2.5.2.3.1</t>
  </si>
  <si>
    <t>1.2.2.5.2.3.1.3</t>
  </si>
  <si>
    <t>1.2.2.5.2.3.1.5</t>
  </si>
  <si>
    <t>1.2.2.5.2.3.2</t>
  </si>
  <si>
    <t>1.2.2.5.2.3.2.3</t>
  </si>
  <si>
    <t>1.2.2.5.2.3.2.5</t>
  </si>
  <si>
    <t>1.2.2.5.2.3.3</t>
  </si>
  <si>
    <t>1.2.2.5.2.3.4</t>
  </si>
  <si>
    <t>1.2.2.5.2.4</t>
  </si>
  <si>
    <t>1.2.2.5.2.4.1</t>
  </si>
  <si>
    <t>1.2.2.5.2.4.2</t>
  </si>
  <si>
    <t>1.2.2.5.3</t>
  </si>
  <si>
    <t>Shipping</t>
  </si>
  <si>
    <t>143SS,152SS</t>
  </si>
  <si>
    <t>1.2.2.5.4</t>
  </si>
  <si>
    <t>Assembly &amp; Test</t>
  </si>
  <si>
    <t>440 days</t>
  </si>
  <si>
    <t>1.2.2.5.4.1</t>
  </si>
  <si>
    <t>Mechanical &amp; Optical Test</t>
  </si>
  <si>
    <t>1.2.2.5.4.2</t>
  </si>
  <si>
    <t>Cosmic Ray Test</t>
  </si>
  <si>
    <t>1.2.2.5.4.3</t>
  </si>
  <si>
    <t>Technical Support</t>
  </si>
  <si>
    <t>1.2.2.5.5</t>
  </si>
  <si>
    <t>1.2.2.5.5.1</t>
  </si>
  <si>
    <t>Signal/HV cables inside module</t>
  </si>
  <si>
    <t>754 days</t>
  </si>
  <si>
    <t>1.2.2.5.5.2</t>
  </si>
  <si>
    <t>1.2.2.5.5.3</t>
  </si>
  <si>
    <t>1.2.2.5.5.4</t>
  </si>
  <si>
    <t>1.2.2.5.5.5</t>
  </si>
  <si>
    <t>1.2.2.5.5.6</t>
  </si>
  <si>
    <t>1.2.2.6</t>
  </si>
  <si>
    <t>Work at BNL</t>
  </si>
  <si>
    <t>883.75 days</t>
  </si>
  <si>
    <t>1.2.2.6.1</t>
  </si>
  <si>
    <t>Pre-installation work at BNL</t>
  </si>
  <si>
    <t>848.75 days</t>
  </si>
  <si>
    <t>1.2.2.6.1.1</t>
  </si>
  <si>
    <t>1.2.2.6.1.2</t>
  </si>
  <si>
    <t>Start Module Pre-Install Work at BNL</t>
  </si>
  <si>
    <t>134</t>
  </si>
  <si>
    <t>1.2.2.6.1.3</t>
  </si>
  <si>
    <t>517 days</t>
  </si>
  <si>
    <t>1.2.2.6.2</t>
  </si>
  <si>
    <t>Installation monitoring</t>
  </si>
  <si>
    <t>552 days</t>
  </si>
  <si>
    <t>1.2.2.6.2.3</t>
  </si>
  <si>
    <t>1.2.2.10</t>
  </si>
  <si>
    <t>Management</t>
  </si>
  <si>
    <t>1106 days</t>
  </si>
  <si>
    <t>Count All</t>
  </si>
  <si>
    <t>WBS 1.2.3 Calorimeter</t>
  </si>
  <si>
    <t>Mostly Duration</t>
  </si>
  <si>
    <t>OK, used conventional coding</t>
  </si>
  <si>
    <t>Notes</t>
  </si>
  <si>
    <t>1.2.3</t>
  </si>
  <si>
    <t>Calorimeter System</t>
  </si>
  <si>
    <t>1325 days</t>
  </si>
  <si>
    <t>1.2.3.1</t>
  </si>
  <si>
    <t>System Prototype</t>
  </si>
  <si>
    <t>624.75 days</t>
  </si>
  <si>
    <t>1.2.3.1.1</t>
  </si>
  <si>
    <t>165 days</t>
  </si>
  <si>
    <t>1.2.3.1.2</t>
  </si>
  <si>
    <t>Modules Instrumentation</t>
  </si>
  <si>
    <t>164.25 days</t>
  </si>
  <si>
    <t>1.2.3.1.2.1</t>
  </si>
  <si>
    <t xml:space="preserve">   Design of APD-unit</t>
  </si>
  <si>
    <t>52 days</t>
  </si>
  <si>
    <t xml:space="preserve">   APD Design Review</t>
  </si>
  <si>
    <t>8</t>
  </si>
  <si>
    <t>1.2.3.1.2.2</t>
  </si>
  <si>
    <t xml:space="preserve">   Prototyping of APD-unit</t>
  </si>
  <si>
    <t>1.2.3.1.2.3</t>
  </si>
  <si>
    <t xml:space="preserve">   Fabrication of 100 APD-unit</t>
  </si>
  <si>
    <t>Fabrication Complete</t>
  </si>
  <si>
    <t>1.2.3.1.3</t>
  </si>
  <si>
    <t>91 days</t>
  </si>
  <si>
    <t>1.2.3.1.4</t>
  </si>
  <si>
    <t xml:space="preserve">Cooling System </t>
  </si>
  <si>
    <t>1.2.3.1.5</t>
  </si>
  <si>
    <t>72 days</t>
  </si>
  <si>
    <t>HV  Design Review</t>
  </si>
  <si>
    <t>76</t>
  </si>
  <si>
    <t>1.2.3.1.6</t>
  </si>
  <si>
    <t>Cosmic Ray Pre-Calibration System</t>
  </si>
  <si>
    <t>51 days</t>
  </si>
  <si>
    <t>1.2.3.1.7</t>
  </si>
  <si>
    <t>LED Monitoring System</t>
  </si>
  <si>
    <t>1.2.3.1.7.1</t>
  </si>
  <si>
    <t xml:space="preserve">   Design</t>
  </si>
  <si>
    <t xml:space="preserve">   LED Design Review</t>
  </si>
  <si>
    <t>18,19,81</t>
  </si>
  <si>
    <t>1.2.3.1.7.2</t>
  </si>
  <si>
    <t xml:space="preserve">   Prototyping</t>
  </si>
  <si>
    <t>55 days</t>
  </si>
  <si>
    <t>1.2.3.1.7.3</t>
  </si>
  <si>
    <t xml:space="preserve">   Fabrication &amp; Test</t>
  </si>
  <si>
    <t>56 days</t>
  </si>
  <si>
    <t>1.2.3.1.8</t>
  </si>
  <si>
    <t>WFD Readout</t>
  </si>
  <si>
    <t>239.13 days</t>
  </si>
  <si>
    <t>1.2.3.1.8.1</t>
  </si>
  <si>
    <t xml:space="preserve">   Design Modifications</t>
  </si>
  <si>
    <t>108 days</t>
  </si>
  <si>
    <t xml:space="preserve">   WFD Design Review</t>
  </si>
  <si>
    <t>23FS-60 days,24,84</t>
  </si>
  <si>
    <t>1.2.3.1.8.2</t>
  </si>
  <si>
    <t>22FS-60 days</t>
  </si>
  <si>
    <t>1.2.3.1.8.3</t>
  </si>
  <si>
    <t>74 days</t>
  </si>
  <si>
    <t>1.2.3.1.9</t>
  </si>
  <si>
    <t>125.25 days</t>
  </si>
  <si>
    <t>1.2.3.1.9.1</t>
  </si>
  <si>
    <t>Shipping #1</t>
  </si>
  <si>
    <t>16 days</t>
  </si>
  <si>
    <t>1.2.3.1.9.2</t>
  </si>
  <si>
    <t>Shipping #2</t>
  </si>
  <si>
    <t>18 days</t>
  </si>
  <si>
    <t>1.2.3.1.10</t>
  </si>
  <si>
    <t>Test &amp; Study</t>
  </si>
  <si>
    <t>443 days</t>
  </si>
  <si>
    <t>1.2.3.2</t>
  </si>
  <si>
    <t>Photon Calorimeter</t>
  </si>
  <si>
    <t>697.38 days</t>
  </si>
  <si>
    <t>1.2.3.2.1</t>
  </si>
  <si>
    <t>181.25 days</t>
  </si>
  <si>
    <t>1.2.3.2.1.1</t>
  </si>
  <si>
    <t xml:space="preserve">   Conceptual Design</t>
  </si>
  <si>
    <t>Calorimeter Design Review</t>
  </si>
  <si>
    <t>1.2.3.2.1.2</t>
  </si>
  <si>
    <t xml:space="preserve">   Technical Design </t>
  </si>
  <si>
    <t>128 days</t>
  </si>
  <si>
    <t>31</t>
  </si>
  <si>
    <t>37,45</t>
  </si>
  <si>
    <t>1.2.3.2.2</t>
  </si>
  <si>
    <t>Tools &amp; Test Equipment Modification</t>
  </si>
  <si>
    <t>1.2.3.2.2.1</t>
  </si>
  <si>
    <t xml:space="preserve">   Cosmic Ray Setup</t>
  </si>
  <si>
    <t>87 days</t>
  </si>
  <si>
    <t>1.2.3.2.2.2</t>
  </si>
  <si>
    <t xml:space="preserve">   Molding Forms and Stamps</t>
  </si>
  <si>
    <t>1.2.3.2.3</t>
  </si>
  <si>
    <t>Module Production</t>
  </si>
  <si>
    <t>1.2.3.2.3.1</t>
  </si>
  <si>
    <t>1.2.3.2.3.2</t>
  </si>
  <si>
    <t>1.2.3.2.3.3</t>
  </si>
  <si>
    <t>1.2.3.2.3.4</t>
  </si>
  <si>
    <t>Assembly Complete</t>
  </si>
  <si>
    <t>1.2.3.2.3.5</t>
  </si>
  <si>
    <t>Module Test</t>
  </si>
  <si>
    <t>1.2.3.2.3.6</t>
  </si>
  <si>
    <t xml:space="preserve">Module Packing </t>
  </si>
  <si>
    <t>1.2.3.2.4</t>
  </si>
  <si>
    <t>1.2.3.2.4.1</t>
  </si>
  <si>
    <t>APD</t>
  </si>
  <si>
    <t>1.2.3.2.4.2</t>
  </si>
  <si>
    <t>1.2.3.2.4.3</t>
  </si>
  <si>
    <t>1.2.3.2.4.4</t>
  </si>
  <si>
    <t>Mechanics &amp; PC Boards</t>
  </si>
  <si>
    <t>1.2.3.2.4.5</t>
  </si>
  <si>
    <t>APD Units Assembly</t>
  </si>
  <si>
    <t>APD Assembly Complete</t>
  </si>
  <si>
    <t>1.2.3.2.4.6</t>
  </si>
  <si>
    <t>APD Units Test</t>
  </si>
  <si>
    <t>1.2.3.2.4.7</t>
  </si>
  <si>
    <t>APD Units Packing</t>
  </si>
  <si>
    <t>1.2.3.2.5</t>
  </si>
  <si>
    <t>Cosmic Ray Test of Module/APD</t>
  </si>
  <si>
    <t>1.2.3.2.6</t>
  </si>
  <si>
    <t>Beam Liner Module's Production</t>
  </si>
  <si>
    <t>167 days</t>
  </si>
  <si>
    <t>1.2.3.2.7</t>
  </si>
  <si>
    <t>Photon Calorimeter Mechanics</t>
  </si>
  <si>
    <t>424.13 days</t>
  </si>
  <si>
    <t>1.2.3.2.7.1</t>
  </si>
  <si>
    <t>Support Frame</t>
  </si>
  <si>
    <t>312.88 days</t>
  </si>
  <si>
    <t>1.2.3.2.7.1.1</t>
  </si>
  <si>
    <t>Production Dwgs</t>
  </si>
  <si>
    <t>Support Frame Design Review</t>
  </si>
  <si>
    <t>60</t>
  </si>
  <si>
    <t>1.2.3.2.7.1.2</t>
  </si>
  <si>
    <t>59</t>
  </si>
  <si>
    <t>1.2.3.2.7.2</t>
  </si>
  <si>
    <t>Cooling System</t>
  </si>
  <si>
    <t>258.88 days</t>
  </si>
  <si>
    <t>1.2.3.2.7.2.1</t>
  </si>
  <si>
    <t>54 days</t>
  </si>
  <si>
    <t>Cooling Design Review</t>
  </si>
  <si>
    <t>1.2.3.2.7.2.2</t>
  </si>
  <si>
    <t>204 days</t>
  </si>
  <si>
    <t>63</t>
  </si>
  <si>
    <t>1.2.3.2.7.3</t>
  </si>
  <si>
    <t>Railway System</t>
  </si>
  <si>
    <t>204.5 days</t>
  </si>
  <si>
    <t>1.2.3.2.7.3.1</t>
  </si>
  <si>
    <t>Railway Design Review</t>
  </si>
  <si>
    <t>68</t>
  </si>
  <si>
    <t>1.2.3.2.7.3.2</t>
  </si>
  <si>
    <t>149 days</t>
  </si>
  <si>
    <t>67</t>
  </si>
  <si>
    <t>1.2.3.2.7.4</t>
  </si>
  <si>
    <t>Assembly &amp; Service Tools</t>
  </si>
  <si>
    <t>202.88 days</t>
  </si>
  <si>
    <t>1.2.3.2.7.4.1</t>
  </si>
  <si>
    <t>Assembly and Service Tools Design Review</t>
  </si>
  <si>
    <t>1.2.3.2.7.4.2</t>
  </si>
  <si>
    <t>71</t>
  </si>
  <si>
    <t>Mechanics Fabrication Complete</t>
  </si>
  <si>
    <t>1.2.3.2.7.5</t>
  </si>
  <si>
    <t>Supervision &amp; Technical Control</t>
  </si>
  <si>
    <t>1.2.3.3</t>
  </si>
  <si>
    <t>Calorimeter Instrumentation</t>
  </si>
  <si>
    <t>605.13 days</t>
  </si>
  <si>
    <t>1.2.3.3.1</t>
  </si>
  <si>
    <t>273.13 days</t>
  </si>
  <si>
    <t>1.2.3.3.1.1</t>
  </si>
  <si>
    <t>1.2.3.3.1.2</t>
  </si>
  <si>
    <t>DA Converters</t>
  </si>
  <si>
    <t>1.2.3.3.1.3</t>
  </si>
  <si>
    <t>VME/VXI Mainframe</t>
  </si>
  <si>
    <t>1.2.3.3.1.4</t>
  </si>
  <si>
    <t>109 days</t>
  </si>
  <si>
    <t>1.2.3.3.2</t>
  </si>
  <si>
    <t>1.2.3.3.2.1</t>
  </si>
  <si>
    <t>Fabrication of 52 Units</t>
  </si>
  <si>
    <t>1.2.3.3.2.3</t>
  </si>
  <si>
    <t>Test &amp; Packing of 52 Units</t>
  </si>
  <si>
    <t>1.2.3.3.3</t>
  </si>
  <si>
    <t>WFD Readout Electronics</t>
  </si>
  <si>
    <t>551.88 days</t>
  </si>
  <si>
    <t>1.2.3.3.3.1</t>
  </si>
  <si>
    <t>475 days</t>
  </si>
  <si>
    <t>1.2.3.3.3.1.3</t>
  </si>
  <si>
    <t xml:space="preserve">   Fabrication/Procurement</t>
  </si>
  <si>
    <t>1.2.3.3.3.1.5</t>
  </si>
  <si>
    <t xml:space="preserve">   Test</t>
  </si>
  <si>
    <t>421 days</t>
  </si>
  <si>
    <t>1.2.3.3.3.2</t>
  </si>
  <si>
    <t xml:space="preserve">Crate Data-Collection Boards </t>
  </si>
  <si>
    <t>313 days</t>
  </si>
  <si>
    <t>1.2.3.3.3.3</t>
  </si>
  <si>
    <t>VME64x-9U/400 crates</t>
  </si>
  <si>
    <t>1.2.3.3.3.4</t>
  </si>
  <si>
    <t>System Test</t>
  </si>
  <si>
    <t>163 days</t>
  </si>
  <si>
    <t>1.2.3.3.4</t>
  </si>
  <si>
    <t>47.25 days</t>
  </si>
  <si>
    <t>1.2.3.4</t>
  </si>
  <si>
    <t>439.5 days</t>
  </si>
  <si>
    <t>1.2.3.4.1</t>
  </si>
  <si>
    <t xml:space="preserve">   Shipment #1</t>
  </si>
  <si>
    <t>36 days</t>
  </si>
  <si>
    <t>1.2.3.4.2</t>
  </si>
  <si>
    <t xml:space="preserve">   Shipment #2</t>
  </si>
  <si>
    <t>1.2.3.4.3</t>
  </si>
  <si>
    <t xml:space="preserve">   Shipment #3</t>
  </si>
  <si>
    <t>1.2.3.4.4</t>
  </si>
  <si>
    <t xml:space="preserve">   Shipment #4</t>
  </si>
  <si>
    <t>14 days</t>
  </si>
  <si>
    <t>1.2.3.4.5</t>
  </si>
  <si>
    <t xml:space="preserve">   Shipment #5</t>
  </si>
  <si>
    <t>17 days</t>
  </si>
  <si>
    <t>Shipping Complete</t>
  </si>
  <si>
    <t>1.2.3.5</t>
  </si>
  <si>
    <t>532.88 days</t>
  </si>
  <si>
    <t>1.2.3.5.1</t>
  </si>
  <si>
    <t xml:space="preserve">   Modules Assy</t>
  </si>
  <si>
    <t>1.2.3.5.2</t>
  </si>
  <si>
    <t xml:space="preserve">   Cosmic Ray Test</t>
  </si>
  <si>
    <t>478 days</t>
  </si>
  <si>
    <t>1.2.3.6</t>
  </si>
  <si>
    <t>Installation</t>
  </si>
  <si>
    <t>145.63 days</t>
  </si>
  <si>
    <t>Mechanics Installation Complete</t>
  </si>
  <si>
    <t>104,105,106,111</t>
  </si>
  <si>
    <t>1.2.3.6.1</t>
  </si>
  <si>
    <t xml:space="preserve">   Modules into Frame</t>
  </si>
  <si>
    <t>103</t>
  </si>
  <si>
    <t>1.2.3.6.2</t>
  </si>
  <si>
    <t xml:space="preserve">   Led Based Monitoring System</t>
  </si>
  <si>
    <t>1.2.3.6.3</t>
  </si>
  <si>
    <t xml:space="preserve">   WFD Read-out Electronics</t>
  </si>
  <si>
    <t>1.2.3.7</t>
  </si>
  <si>
    <t>442.13 days</t>
  </si>
  <si>
    <t>1.2.3.7.1</t>
  </si>
  <si>
    <t xml:space="preserve">   Production of LV-PS Cables </t>
  </si>
  <si>
    <t>1.2.3.7.2</t>
  </si>
  <si>
    <t xml:space="preserve">   Production of HV-Control Cables</t>
  </si>
  <si>
    <t>1.2.3.7.3</t>
  </si>
  <si>
    <t xml:space="preserve">   Production of Signal Cables</t>
  </si>
  <si>
    <t>257 days</t>
  </si>
  <si>
    <t>1.2.3.7.4</t>
  </si>
  <si>
    <t xml:space="preserve">   Assembly and Installation</t>
  </si>
  <si>
    <t>Subsystem Installation Complete</t>
  </si>
  <si>
    <t>1.2.3.8</t>
  </si>
  <si>
    <t>Commissioning of Photon Calorimeter</t>
  </si>
  <si>
    <t>57 days</t>
  </si>
  <si>
    <t>1.2.3.9</t>
  </si>
  <si>
    <t>Scientific &amp; Technical Support</t>
  </si>
  <si>
    <t>1.2.3.9.1</t>
  </si>
  <si>
    <t>Scientific Support</t>
  </si>
  <si>
    <t>1.2.3.9.2</t>
  </si>
  <si>
    <t>WBS 1.2.4 Charged Particle</t>
  </si>
  <si>
    <t>Standard</t>
  </si>
  <si>
    <r>
      <t xml:space="preserve">260 </t>
    </r>
    <r>
      <rPr>
        <sz val="8"/>
        <rFont val="Arial"/>
        <family val="2"/>
      </rPr>
      <t>work days per yr. (No adj'd for Holidays, pd. abs or vacation)</t>
    </r>
  </si>
  <si>
    <t>All Fixed Duration</t>
  </si>
  <si>
    <t>Equals 260 days x 8  hours.</t>
  </si>
  <si>
    <t>Equals 260 days / 12 months.</t>
  </si>
  <si>
    <t>1.2.4</t>
  </si>
  <si>
    <t>Charged Particle Veto</t>
  </si>
  <si>
    <t>1173 days</t>
  </si>
  <si>
    <t>1.2.4.1</t>
  </si>
  <si>
    <t>Barrel Charged PV</t>
  </si>
  <si>
    <t>848 days</t>
  </si>
  <si>
    <t>1.2.4.1.1</t>
  </si>
  <si>
    <t>Overall Design</t>
  </si>
  <si>
    <t>129 days</t>
  </si>
  <si>
    <t>22SS,5SS</t>
  </si>
  <si>
    <t>1.2.4.1.2</t>
  </si>
  <si>
    <t>86 days</t>
  </si>
  <si>
    <t>1.2.4.1.2.1</t>
  </si>
  <si>
    <t>64 days</t>
  </si>
  <si>
    <t>3SS</t>
  </si>
  <si>
    <t xml:space="preserve">      </t>
  </si>
  <si>
    <t>Complete scintillator prototype studies</t>
  </si>
  <si>
    <t>1.2.4.1.2.2</t>
  </si>
  <si>
    <t>21 days</t>
  </si>
  <si>
    <t>1.2.4.1.3</t>
  </si>
  <si>
    <t>Detector Modules</t>
  </si>
  <si>
    <t>435 days</t>
  </si>
  <si>
    <t>1.2.4.1.3.1</t>
  </si>
  <si>
    <t>65.3 days</t>
  </si>
  <si>
    <t>11FS-1 day</t>
  </si>
  <si>
    <t>1.2.4.1.3.2</t>
  </si>
  <si>
    <t>174 days</t>
  </si>
  <si>
    <t>1.2.4.1.3.3</t>
  </si>
  <si>
    <t>9FS-1 day</t>
  </si>
  <si>
    <t>1.2.4.1.3.4</t>
  </si>
  <si>
    <t>PMT assembly</t>
  </si>
  <si>
    <t>14SS</t>
  </si>
  <si>
    <t>1.2.4.1.3.5</t>
  </si>
  <si>
    <t>On Detector Electronics</t>
  </si>
  <si>
    <t>262 days</t>
  </si>
  <si>
    <t>1.2.4.1.3.5.1</t>
  </si>
  <si>
    <t>12SS,15</t>
  </si>
  <si>
    <t xml:space="preserve">     </t>
  </si>
  <si>
    <t>selection of tube/base complete</t>
  </si>
  <si>
    <t>14</t>
  </si>
  <si>
    <t>16FS-1 day</t>
  </si>
  <si>
    <t>1.2.4.1.3.5.2</t>
  </si>
  <si>
    <t>154 days</t>
  </si>
  <si>
    <t>15FS-1 day</t>
  </si>
  <si>
    <t>1.2.4.1.4</t>
  </si>
  <si>
    <t>Monitor System</t>
  </si>
  <si>
    <t>325 days</t>
  </si>
  <si>
    <t>1.2.4.1.5</t>
  </si>
  <si>
    <t>Detector Support Structure</t>
  </si>
  <si>
    <t>390 days</t>
  </si>
  <si>
    <t>19SS</t>
  </si>
  <si>
    <t>1.2.4.1.6</t>
  </si>
  <si>
    <t>Detector Module Assembly</t>
  </si>
  <si>
    <t>18SS</t>
  </si>
  <si>
    <t>22SS+60 days,23SS+120 days</t>
  </si>
  <si>
    <t>1.2.4.1.7</t>
  </si>
  <si>
    <t>Vacuum System Integration</t>
  </si>
  <si>
    <t>260 days</t>
  </si>
  <si>
    <t>1.2.4.1.7.1</t>
  </si>
  <si>
    <t>195 days</t>
  </si>
  <si>
    <t>1.2.4.1.7.1.1</t>
  </si>
  <si>
    <t>19SS+60 days,3SS</t>
  </si>
  <si>
    <t>24SS</t>
  </si>
  <si>
    <t>1.2.4.1.7.1.2</t>
  </si>
  <si>
    <t>Vacuum Flange Design</t>
  </si>
  <si>
    <t>19SS+120 days</t>
  </si>
  <si>
    <t>1.2.4.1.7.2</t>
  </si>
  <si>
    <t>85 days</t>
  </si>
  <si>
    <t>25</t>
  </si>
  <si>
    <t xml:space="preserve">       </t>
  </si>
  <si>
    <t>completion of vacuum prototype</t>
  </si>
  <si>
    <t>1.2.4.1.7.3</t>
  </si>
  <si>
    <t>27FS+60 days</t>
  </si>
  <si>
    <t>1.2.4.1.8</t>
  </si>
  <si>
    <t>Assembly of complete Detector</t>
  </si>
  <si>
    <t>130 days</t>
  </si>
  <si>
    <t>26FS+60 days</t>
  </si>
  <si>
    <t>30,28</t>
  </si>
  <si>
    <t>assemby complete</t>
  </si>
  <si>
    <t>1.2.4.1.9</t>
  </si>
  <si>
    <t>Detector Test</t>
  </si>
  <si>
    <t>153 days</t>
  </si>
  <si>
    <t>1.2.4.1.9.1</t>
  </si>
  <si>
    <t>Laboratory Test</t>
  </si>
  <si>
    <t>66 days</t>
  </si>
  <si>
    <t>1.2.4.1.9.2</t>
  </si>
  <si>
    <t>Beam Test</t>
  </si>
  <si>
    <t>32</t>
  </si>
  <si>
    <t>1.2.4.1.10</t>
  </si>
  <si>
    <t>22 days</t>
  </si>
  <si>
    <t>arrival at BNL</t>
  </si>
  <si>
    <t>1.2.4.1.11</t>
  </si>
  <si>
    <t>Installation at BNL</t>
  </si>
  <si>
    <t>133 days</t>
  </si>
  <si>
    <t>1.2.4.2</t>
  </si>
  <si>
    <t>Downstream Charged PV</t>
  </si>
  <si>
    <t>716 days</t>
  </si>
  <si>
    <t>1.2.4.2.1</t>
  </si>
  <si>
    <t>44,65,66</t>
  </si>
  <si>
    <t>1.2.4.2.2</t>
  </si>
  <si>
    <t>1.2.4.2.2.1</t>
  </si>
  <si>
    <t>65,66</t>
  </si>
  <si>
    <t>1.2.4.2.2.1.1</t>
  </si>
  <si>
    <t>Test Equipment</t>
  </si>
  <si>
    <t>65 days</t>
  </si>
  <si>
    <t>51SS,53SS</t>
  </si>
  <si>
    <t>1.2.4.2.2.1.2</t>
  </si>
  <si>
    <t>1.2.4.2.2.1.3</t>
  </si>
  <si>
    <t>Evaluation</t>
  </si>
  <si>
    <t>55,56,42</t>
  </si>
  <si>
    <t>scintillator evaluation complete</t>
  </si>
  <si>
    <t>44</t>
  </si>
  <si>
    <t>1.2.4.2.2.2</t>
  </si>
  <si>
    <t>67 days</t>
  </si>
  <si>
    <t>1.2.4.2.2.2.1</t>
  </si>
  <si>
    <t>OK</t>
  </si>
  <si>
    <t>Raw Material</t>
  </si>
  <si>
    <t>36,42</t>
  </si>
  <si>
    <t>1.2.4.2.2.2.2</t>
  </si>
  <si>
    <t>Machining</t>
  </si>
  <si>
    <t>46FS-1 day</t>
  </si>
  <si>
    <t>1.2.4.2.2.2.3</t>
  </si>
  <si>
    <t>Shipping to BNL</t>
  </si>
  <si>
    <t>1 day</t>
  </si>
  <si>
    <t>45FS-1 day</t>
  </si>
  <si>
    <t>1.2.4.2.2.3</t>
  </si>
  <si>
    <t>Acceptance Test at BNL</t>
  </si>
  <si>
    <t>42 days</t>
  </si>
  <si>
    <t xml:space="preserve">        </t>
  </si>
  <si>
    <t>scintillator acceptance complete</t>
  </si>
  <si>
    <t>1.2.4.2.3</t>
  </si>
  <si>
    <t>ON Detector Electronics</t>
  </si>
  <si>
    <t>456 days</t>
  </si>
  <si>
    <t>1.2.4.2.3.1</t>
  </si>
  <si>
    <t>1.2.4.2.3.1.1</t>
  </si>
  <si>
    <t>Base Circuit and Preamp</t>
  </si>
  <si>
    <t>39SS</t>
  </si>
  <si>
    <t>55,56,52</t>
  </si>
  <si>
    <t>base/preamp prototype complete</t>
  </si>
  <si>
    <t>1.2.4.2.3.1.2</t>
  </si>
  <si>
    <t>2 days</t>
  </si>
  <si>
    <t>1.2.4.2.3.2</t>
  </si>
  <si>
    <t>1.2.4.2.3.2.1</t>
  </si>
  <si>
    <t>51,41</t>
  </si>
  <si>
    <t>1.2.4.2.3.2.2</t>
  </si>
  <si>
    <t>1.2.4.2.3.3</t>
  </si>
  <si>
    <t>44 days</t>
  </si>
  <si>
    <t>58</t>
  </si>
  <si>
    <t>base/pmt acceptance complete</t>
  </si>
  <si>
    <t>1.2.4.2.4</t>
  </si>
  <si>
    <t>Monitor Design</t>
  </si>
  <si>
    <t>1.2.4.2.4.1</t>
  </si>
  <si>
    <t>88 days</t>
  </si>
  <si>
    <t>62,65,66</t>
  </si>
  <si>
    <t>1.2.4.2.4.2</t>
  </si>
  <si>
    <t>LED System</t>
  </si>
  <si>
    <t>1.2.4.2.4.2.1</t>
  </si>
  <si>
    <t>Fiber Optics, LED</t>
  </si>
  <si>
    <t>172 days</t>
  </si>
  <si>
    <t>1.2.4.2.4.2.2</t>
  </si>
  <si>
    <t>Construct Harnesses</t>
  </si>
  <si>
    <t>62</t>
  </si>
  <si>
    <t>79</t>
  </si>
  <si>
    <t>1.2.4.2.5</t>
  </si>
  <si>
    <t>Mount Phototube Hardware</t>
  </si>
  <si>
    <t>71SS</t>
  </si>
  <si>
    <t>1.2.4.2.5.1</t>
  </si>
  <si>
    <t>Magnetic Shields</t>
  </si>
  <si>
    <t>36,38,53,60</t>
  </si>
  <si>
    <t>1.2.4.2.5.2</t>
  </si>
  <si>
    <t>Delrin Clamps</t>
  </si>
  <si>
    <t>1.2.4.2.6</t>
  </si>
  <si>
    <t>Strips of Counters, Assy</t>
  </si>
  <si>
    <t>217 days</t>
  </si>
  <si>
    <t>1.2.4.2.6.1</t>
  </si>
  <si>
    <t xml:space="preserve">Scintillator, Machine Recess </t>
  </si>
  <si>
    <t>196 days</t>
  </si>
  <si>
    <t>69SS</t>
  </si>
  <si>
    <t>1.2.4.2.6.2</t>
  </si>
  <si>
    <t>Wrap Scintillator</t>
  </si>
  <si>
    <t>68SS</t>
  </si>
  <si>
    <t>1.2.4.2.6.3</t>
  </si>
  <si>
    <t>Assemble Strip</t>
  </si>
  <si>
    <t>75SS</t>
  </si>
  <si>
    <t>1.2.4.2.6.3.1</t>
  </si>
  <si>
    <t>Couple Scintillator to Phototube</t>
  </si>
  <si>
    <t>69SS,73SS,64SS</t>
  </si>
  <si>
    <t>1.2.4.2.6.3.2</t>
  </si>
  <si>
    <t>Silastic Cookie Mfg.</t>
  </si>
  <si>
    <t>1.2.4.2.6.3.3</t>
  </si>
  <si>
    <t>Construct Cookies</t>
  </si>
  <si>
    <t>1.2.4.2.6.4</t>
  </si>
  <si>
    <t>Assembly Process</t>
  </si>
  <si>
    <t>1.2.4.2.6.4.1</t>
  </si>
  <si>
    <t>Strips of Counters to Holders Assy</t>
  </si>
  <si>
    <t>70SS,76SS,77SS</t>
  </si>
  <si>
    <t>1.2.4.2.6.4.2</t>
  </si>
  <si>
    <t>Glue Jig</t>
  </si>
  <si>
    <t>7 days</t>
  </si>
  <si>
    <t>75SS,79</t>
  </si>
  <si>
    <t>1.2.4.2.6.4.3</t>
  </si>
  <si>
    <t>Transport Fixtures</t>
  </si>
  <si>
    <t>75SS,79,78</t>
  </si>
  <si>
    <t>assembly complete</t>
  </si>
  <si>
    <t>77</t>
  </si>
  <si>
    <t>1.2.4.2.7</t>
  </si>
  <si>
    <t>Strip Test</t>
  </si>
  <si>
    <t>123 days</t>
  </si>
  <si>
    <t>76,77,63</t>
  </si>
  <si>
    <t>1.2.4.2.8</t>
  </si>
  <si>
    <t>Mount Detector</t>
  </si>
  <si>
    <t>522 days</t>
  </si>
  <si>
    <t>86SS</t>
  </si>
  <si>
    <t>1.2.4.2.8.1</t>
  </si>
  <si>
    <t>Construct Support Structure</t>
  </si>
  <si>
    <t>155 days</t>
  </si>
  <si>
    <t>90</t>
  </si>
  <si>
    <t>1.2.4.2.8.2</t>
  </si>
  <si>
    <t>Mount Strips on Support Structure</t>
  </si>
  <si>
    <t>218 days</t>
  </si>
  <si>
    <t>1.2.4.2.8.3</t>
  </si>
  <si>
    <t>Construct Transfer Jigs</t>
  </si>
  <si>
    <t>11 days</t>
  </si>
  <si>
    <t>1.2.4.2.8.4</t>
  </si>
  <si>
    <t>Secure Cables to Support Structure</t>
  </si>
  <si>
    <t>1.2.4.2.9</t>
  </si>
  <si>
    <t>1.2.4.2.9.1</t>
  </si>
  <si>
    <t>Overall Bench Test</t>
  </si>
  <si>
    <t>87,80SS</t>
  </si>
  <si>
    <t>88</t>
  </si>
  <si>
    <t>1.2.4.2.9.2</t>
  </si>
  <si>
    <t>Prepare Darkroom</t>
  </si>
  <si>
    <t>86,94</t>
  </si>
  <si>
    <t>completion of bench tests</t>
  </si>
  <si>
    <t>86</t>
  </si>
  <si>
    <t>1.2.4.2.10</t>
  </si>
  <si>
    <t>Install in Vacuum Vessel</t>
  </si>
  <si>
    <t>543 days</t>
  </si>
  <si>
    <t>1.2.4.2.10.1</t>
  </si>
  <si>
    <t>Trolley System</t>
  </si>
  <si>
    <t>81</t>
  </si>
  <si>
    <t>94</t>
  </si>
  <si>
    <t>1.2.4.2.10.2</t>
  </si>
  <si>
    <t>Prepare Vacuum Vessel</t>
  </si>
  <si>
    <t>1.2.4.2.10.3</t>
  </si>
  <si>
    <t>Electrical Feed-throughs</t>
  </si>
  <si>
    <t>132 days</t>
  </si>
  <si>
    <t>93,94</t>
  </si>
  <si>
    <t>1.2.4.2.10.4</t>
  </si>
  <si>
    <t>Convert Output to Normal BNC Cables</t>
  </si>
  <si>
    <t>92</t>
  </si>
  <si>
    <t>1.2.4.2.10.5</t>
  </si>
  <si>
    <t>Complete Assy to AGS Floor</t>
  </si>
  <si>
    <t>91,90,92,87</t>
  </si>
  <si>
    <t>95</t>
  </si>
  <si>
    <t>ready for installation</t>
  </si>
  <si>
    <t>1.2.4.3</t>
  </si>
  <si>
    <t>Front-End Electronics &amp; Cabling</t>
  </si>
  <si>
    <t>913 days</t>
  </si>
  <si>
    <t>1.2.4.3.1</t>
  </si>
  <si>
    <t>326 days</t>
  </si>
  <si>
    <t>1.2.4.3.1.1</t>
  </si>
  <si>
    <t>173 days</t>
  </si>
  <si>
    <t>1.2.4.3.1.2</t>
  </si>
  <si>
    <t>D/A Converters</t>
  </si>
  <si>
    <t>1.2.4.3.1.3</t>
  </si>
  <si>
    <t>1.2.4.3.1.4</t>
  </si>
  <si>
    <t>1.2.4.3.2</t>
  </si>
  <si>
    <t>281 days</t>
  </si>
  <si>
    <t>1.2.4.3.3</t>
  </si>
  <si>
    <t>1.2.4.3.3.1</t>
  </si>
  <si>
    <t>563 days</t>
  </si>
  <si>
    <t>1.2.4.3.3.1.1</t>
  </si>
  <si>
    <t>498 days</t>
  </si>
  <si>
    <t>1.2.4.3.3.1.2</t>
  </si>
  <si>
    <t>500 days</t>
  </si>
  <si>
    <t>1.2.4.3.3.2</t>
  </si>
  <si>
    <t>1.2.4.3.3.3</t>
  </si>
  <si>
    <t>VME Mainframes &amp; Controller</t>
  </si>
  <si>
    <t>1.2.4.3.3.4</t>
  </si>
  <si>
    <t>1.2.4.3.4</t>
  </si>
  <si>
    <t>1.2.4.3.5</t>
  </si>
  <si>
    <t>Cabling Outside Vacuum</t>
  </si>
  <si>
    <t>1.2.4.3.5.1</t>
  </si>
  <si>
    <t>LV PS Cable Production</t>
  </si>
  <si>
    <t>1.2.4.3.5.2</t>
  </si>
  <si>
    <t>HV Control Cable production</t>
  </si>
  <si>
    <t>1.2.4.3.5.3</t>
  </si>
  <si>
    <t>Signal Cable Production</t>
  </si>
  <si>
    <t>304 days</t>
  </si>
  <si>
    <t>1.2.4.3.5.4</t>
  </si>
  <si>
    <t>WBS 1.2.5 Photon Veto</t>
  </si>
  <si>
    <t>1.2.5</t>
  </si>
  <si>
    <t>Photon Veto</t>
  </si>
  <si>
    <t>1305 days</t>
  </si>
  <si>
    <t>LED Design Review (Calorimeter)</t>
  </si>
  <si>
    <t>HV Design Review (Calorimeter)</t>
  </si>
  <si>
    <t>Readout Design Review (Calorimeter)</t>
  </si>
  <si>
    <t>1.2.5.1</t>
  </si>
  <si>
    <t>Upstream Photon Veto</t>
  </si>
  <si>
    <t>1295 days</t>
  </si>
  <si>
    <t>UPV Design Review</t>
  </si>
  <si>
    <t>7,18</t>
  </si>
  <si>
    <t>1.2.5.1.1</t>
  </si>
  <si>
    <t>Log Module</t>
  </si>
  <si>
    <t>1.2.5.1.1.1</t>
  </si>
  <si>
    <t>WLS Fibers</t>
  </si>
  <si>
    <t>827 days</t>
  </si>
  <si>
    <t>1.2.5.1.1.2</t>
  </si>
  <si>
    <t>Scintillator</t>
  </si>
  <si>
    <t>1.2.5.1.1.3</t>
  </si>
  <si>
    <t>Reflective Covering/Gluing</t>
  </si>
  <si>
    <t>1.2.5.1.1.4</t>
  </si>
  <si>
    <t>1.2.5.1.1.5</t>
  </si>
  <si>
    <t>567 days</t>
  </si>
  <si>
    <t>Production Complete</t>
  </si>
  <si>
    <t>1.2.5.1.1.6</t>
  </si>
  <si>
    <t>327 days</t>
  </si>
  <si>
    <t>1.2.5.1.2</t>
  </si>
  <si>
    <t>UpstreamVeto Assembling</t>
  </si>
  <si>
    <t>1.2.5.1.2.1</t>
  </si>
  <si>
    <t>Preinstallation/Test/Support</t>
  </si>
  <si>
    <t>1.2.5.1.2.2</t>
  </si>
  <si>
    <t>Travel</t>
  </si>
  <si>
    <t>1.2.5.1.3</t>
  </si>
  <si>
    <t>703 days</t>
  </si>
  <si>
    <t>1.2.5.1.3.1</t>
  </si>
  <si>
    <t>PMT Unit</t>
  </si>
  <si>
    <t>1.2.5.1.3.1.1</t>
  </si>
  <si>
    <t>PMT</t>
  </si>
  <si>
    <t>1.2.5.1.3.1.2</t>
  </si>
  <si>
    <t>Voltage Divider</t>
  </si>
  <si>
    <t>1.2.5.1.3.1.3</t>
  </si>
  <si>
    <t>Mu metal shielding</t>
  </si>
  <si>
    <t>1.2.5.1.3.2</t>
  </si>
  <si>
    <t>566 days</t>
  </si>
  <si>
    <t>1.2.5.1.3.3</t>
  </si>
  <si>
    <t>1.2.5.1.3.4</t>
  </si>
  <si>
    <t>1.2.5.1.3.5</t>
  </si>
  <si>
    <t>PMT Units Assembly</t>
  </si>
  <si>
    <t>PMT Assembly Complete</t>
  </si>
  <si>
    <t>1.2.5.1.3.6</t>
  </si>
  <si>
    <t>PMT Units Test</t>
  </si>
  <si>
    <t>1.2.5.1.3.7</t>
  </si>
  <si>
    <t>PMT Units Packing</t>
  </si>
  <si>
    <t>1.2.5.1.4</t>
  </si>
  <si>
    <t>990 days</t>
  </si>
  <si>
    <t>1.2.5.1.4.1</t>
  </si>
  <si>
    <t>Mechanics Design Review</t>
  </si>
  <si>
    <t>1.2.5.1.4.3</t>
  </si>
  <si>
    <t>328 days</t>
  </si>
  <si>
    <t>36FS-2 days</t>
  </si>
  <si>
    <t>1.2.5.1.4.4</t>
  </si>
  <si>
    <t>Assembly/Support</t>
  </si>
  <si>
    <t>78 days</t>
  </si>
  <si>
    <t>Mechanics Assembly Complete</t>
  </si>
  <si>
    <t>1.2.5.1.4.6</t>
  </si>
  <si>
    <t>33FS-2 days</t>
  </si>
  <si>
    <t>1.2.5.1.5</t>
  </si>
  <si>
    <t>717 days</t>
  </si>
  <si>
    <t>1.2.5.1.5.1</t>
  </si>
  <si>
    <t>1.2.5.1.5.1.1</t>
  </si>
  <si>
    <t>1.2.5.1.5.1.2</t>
  </si>
  <si>
    <t>1.2.5.1.5.1.3</t>
  </si>
  <si>
    <t>1.2.5.1.5.1.4</t>
  </si>
  <si>
    <t>1.2.5.1.5.2</t>
  </si>
  <si>
    <t>1.2.5.1.5.2.1</t>
  </si>
  <si>
    <t>1.2.5.1.5.2.2</t>
  </si>
  <si>
    <t>Test &amp; Packing</t>
  </si>
  <si>
    <t>1.2.5.1.5.3</t>
  </si>
  <si>
    <t>1.2.5.1.5.3.1</t>
  </si>
  <si>
    <t>564 days</t>
  </si>
  <si>
    <t>1.2.5.1.5.3.1.3</t>
  </si>
  <si>
    <t>499 days</t>
  </si>
  <si>
    <t>1.2.5.1.5.3.1.5</t>
  </si>
  <si>
    <t>501 days</t>
  </si>
  <si>
    <t>1.2.5.1.5.3.2</t>
  </si>
  <si>
    <t>1.2.5.1.5.3.3</t>
  </si>
  <si>
    <t>1.2.5.1.5.3.4</t>
  </si>
  <si>
    <t>1.2.5.1.5.4</t>
  </si>
  <si>
    <t>LV Power Supplies &amp; Electronic Racks</t>
  </si>
  <si>
    <t>1.2.5.1.6</t>
  </si>
  <si>
    <t>1.2.5.1.6.1</t>
  </si>
  <si>
    <t>Production of LV-PS Cables</t>
  </si>
  <si>
    <t>1.2.5.1.6.2</t>
  </si>
  <si>
    <t>Production of HV-Control Cables</t>
  </si>
  <si>
    <t>1.2.5.1.6.3</t>
  </si>
  <si>
    <t>Production of Signal Cables</t>
  </si>
  <si>
    <t>1.2.5.1.6.4</t>
  </si>
  <si>
    <t>Assembly and Installation</t>
  </si>
  <si>
    <t>Subsystem Installation Compllete</t>
  </si>
  <si>
    <t>1.2.5.2</t>
  </si>
  <si>
    <t>Barrel Photon Veto</t>
  </si>
  <si>
    <t>BPV Design Review</t>
  </si>
  <si>
    <t>65,76</t>
  </si>
  <si>
    <t>1.2.5.2.1</t>
  </si>
  <si>
    <t>Shashlyk Module</t>
  </si>
  <si>
    <t>1.2.5.2.1.1</t>
  </si>
  <si>
    <t>1.2.5.2.1.2</t>
  </si>
  <si>
    <t>1.2.5.2.1.3</t>
  </si>
  <si>
    <t>Reflective Covering</t>
  </si>
  <si>
    <t>1.2.5.2.1.4</t>
  </si>
  <si>
    <t>Lead Sheet</t>
  </si>
  <si>
    <t>1.2.5.2.1.5</t>
  </si>
  <si>
    <t>1.2.5.2.1.6</t>
  </si>
  <si>
    <t>413 days</t>
  </si>
  <si>
    <t>1.2.5.2.2</t>
  </si>
  <si>
    <t>Barrel Veto  Assemby</t>
  </si>
  <si>
    <t>1.2.5.2.2.1</t>
  </si>
  <si>
    <t>1.2.5.2.2.2</t>
  </si>
  <si>
    <t>1.2.5.2.3</t>
  </si>
  <si>
    <t>1.2.5.2.3.1</t>
  </si>
  <si>
    <t>1.2.5.2.3.1.1</t>
  </si>
  <si>
    <t>1.2.5.2.3.1.2</t>
  </si>
  <si>
    <t>1.2.5.2.3.1.3</t>
  </si>
  <si>
    <t>1.2.5.2.3.2</t>
  </si>
  <si>
    <t>1.2.5.2.3.3</t>
  </si>
  <si>
    <t>1.2.5.2.3.4</t>
  </si>
  <si>
    <t>1.2.5.2.3.5</t>
  </si>
  <si>
    <t>1.2.5.2.3.6</t>
  </si>
  <si>
    <t>1.2.5.2.3.7</t>
  </si>
  <si>
    <t>1.2.5.2.4</t>
  </si>
  <si>
    <t>1087 days</t>
  </si>
  <si>
    <t>1.2.5.2.4.1</t>
  </si>
  <si>
    <t>1.2.5.2.4.3</t>
  </si>
  <si>
    <t>414 days</t>
  </si>
  <si>
    <t>1.2.5.2.4.4</t>
  </si>
  <si>
    <t>1.2.5.2.4.6</t>
  </si>
  <si>
    <t>1.2.5.2.5</t>
  </si>
  <si>
    <t>1.2.5.2.5.1</t>
  </si>
  <si>
    <t>1.2.5.2.5.1.1</t>
  </si>
  <si>
    <t>1.2.5.2.5.1.2</t>
  </si>
  <si>
    <t>1.2.5.2.5.1.3</t>
  </si>
  <si>
    <t>1.2.5.2.5.1.4</t>
  </si>
  <si>
    <t>1.2.5.2.5.2</t>
  </si>
  <si>
    <t>1.2.5.2.5.2.1</t>
  </si>
  <si>
    <t>1.2.5.2.5.2.3</t>
  </si>
  <si>
    <t>1.2.5.2.5.3</t>
  </si>
  <si>
    <t>1.2.5.2.5.3.1</t>
  </si>
  <si>
    <t>1.2.5.2.5.3.1.3</t>
  </si>
  <si>
    <t>1.2.5.2.5.3.1.5</t>
  </si>
  <si>
    <t>1.2.5.2.5.3.2</t>
  </si>
  <si>
    <t>1.2.5.2.5.3.3</t>
  </si>
  <si>
    <t>1.2.5.2.5.3.4</t>
  </si>
  <si>
    <t>1.2.5.2.5.4</t>
  </si>
  <si>
    <t>1.2.5.2.6</t>
  </si>
  <si>
    <t>1.2.5.2.6.1</t>
  </si>
  <si>
    <t>1.2.5.2.6.2</t>
  </si>
  <si>
    <t>1.2.5.2.6.3</t>
  </si>
  <si>
    <t>1.2.5.2.6.4</t>
  </si>
  <si>
    <t>1.2.5.3</t>
  </si>
  <si>
    <t>Magnet Photon Veto</t>
  </si>
  <si>
    <t>MPV Design Review</t>
  </si>
  <si>
    <t>122,133</t>
  </si>
  <si>
    <t>1.2.5.3.1</t>
  </si>
  <si>
    <t>640 days</t>
  </si>
  <si>
    <t>121</t>
  </si>
  <si>
    <t>1.2.5.3.1.1</t>
  </si>
  <si>
    <t>335 days</t>
  </si>
  <si>
    <t>1.2.5.3.1.2</t>
  </si>
  <si>
    <t>621 days</t>
  </si>
  <si>
    <t>1.2.5.3.1.3</t>
  </si>
  <si>
    <t>1.2.5.3.1.4</t>
  </si>
  <si>
    <t>1.2.5.3.1.5</t>
  </si>
  <si>
    <t>481 days</t>
  </si>
  <si>
    <t>1.2.5.3.1.6</t>
  </si>
  <si>
    <t>1.2.5.3.2</t>
  </si>
  <si>
    <t>Magnet Veto Assemby</t>
  </si>
  <si>
    <t>1.2.5.3.2.1</t>
  </si>
  <si>
    <t>1.2.5.3.2.2</t>
  </si>
  <si>
    <t>1.2.5.3.3</t>
  </si>
  <si>
    <t>1.2.5.3.3.1</t>
  </si>
  <si>
    <t>1.2.5.3.3.1.1</t>
  </si>
  <si>
    <t>1.2.5.3.3.1.2</t>
  </si>
  <si>
    <t>1.2.5.3.3.1.3</t>
  </si>
  <si>
    <t>1.2.5.3.3.2</t>
  </si>
  <si>
    <t>1.2.5.3.3.3</t>
  </si>
  <si>
    <t>1.2.5.3.3.4</t>
  </si>
  <si>
    <t>1.2.5.3.3.5</t>
  </si>
  <si>
    <t>1.2.5.3.3.6</t>
  </si>
  <si>
    <t>1.2.5.3.3.7</t>
  </si>
  <si>
    <t>1.2.5.3.4</t>
  </si>
  <si>
    <t>631 days</t>
  </si>
  <si>
    <t>1.2.5.3.4.1</t>
  </si>
  <si>
    <t>284 days</t>
  </si>
  <si>
    <t>1.2.5.3.4.3</t>
  </si>
  <si>
    <t>1.2.5.3.4.4</t>
  </si>
  <si>
    <t>1.2.5.3.4.6</t>
  </si>
  <si>
    <t>45 days</t>
  </si>
  <si>
    <t>1.2.5.3.5</t>
  </si>
  <si>
    <t>1.2.5.3.5.1</t>
  </si>
  <si>
    <t>1.2.5.3.5.1.1</t>
  </si>
  <si>
    <t>1.2.5.3.5.1.2</t>
  </si>
  <si>
    <t>1.2.5.3.5.1.3</t>
  </si>
  <si>
    <t>1.2.5.3.5.1.4</t>
  </si>
  <si>
    <t>1.2.5.3.5.2</t>
  </si>
  <si>
    <t>1.2.5.3.5.2.1</t>
  </si>
  <si>
    <t>1.2.5.3.5.2.3</t>
  </si>
  <si>
    <t>1.2.5.3.5.3</t>
  </si>
  <si>
    <t>1.2.5.3.5.3.1</t>
  </si>
  <si>
    <t>1.2.5.3.5.3.1.3</t>
  </si>
  <si>
    <t>1.2.5.3.5.3.1.5</t>
  </si>
  <si>
    <t>1.2.5.3.5.3.2</t>
  </si>
  <si>
    <t>1.2.5.3.5.3.3</t>
  </si>
  <si>
    <t>1.2.5.3.5.3.4</t>
  </si>
  <si>
    <t>1.2.5.3.5.4</t>
  </si>
  <si>
    <t>1.2.5.3.6</t>
  </si>
  <si>
    <t>1.2.5.3.6.1</t>
  </si>
  <si>
    <t>1.2.5.3.6.2</t>
  </si>
  <si>
    <t>1.2.5.3.6.3</t>
  </si>
  <si>
    <t>1.2.5.3.6.4</t>
  </si>
  <si>
    <t>Subsytem Installation Complete</t>
  </si>
  <si>
    <t>1.2.5.4</t>
  </si>
  <si>
    <t>DS Photon Veto</t>
  </si>
  <si>
    <t>DSPV Design Review</t>
  </si>
  <si>
    <t>190,179</t>
  </si>
  <si>
    <t>1.2.5.4.1</t>
  </si>
  <si>
    <t>705 days</t>
  </si>
  <si>
    <t>178</t>
  </si>
  <si>
    <t>1.2.5.4.1.1</t>
  </si>
  <si>
    <t>1.2.5.4.1.2</t>
  </si>
  <si>
    <t>641 days</t>
  </si>
  <si>
    <t>1.2.5.4.1.3</t>
  </si>
  <si>
    <t>1.2.5.4.1.4</t>
  </si>
  <si>
    <t>1.2.5.4.1.5</t>
  </si>
  <si>
    <t>480 days</t>
  </si>
  <si>
    <t>1.2.5.4.1.6</t>
  </si>
  <si>
    <t>1.2.5.4.2</t>
  </si>
  <si>
    <t>DS Veto Assembly</t>
  </si>
  <si>
    <t>1.2.5.4.2.1</t>
  </si>
  <si>
    <t>1.2.5.4.2.2</t>
  </si>
  <si>
    <t>1.2.5.4.3</t>
  </si>
  <si>
    <t>1.2.5.4.3.1</t>
  </si>
  <si>
    <t>1.2.5.4.3.1.1</t>
  </si>
  <si>
    <t>1.2.5.4.3.1.2</t>
  </si>
  <si>
    <t>1.2.5.4.3.1.3</t>
  </si>
  <si>
    <t>1.2.5.4.3.2</t>
  </si>
  <si>
    <t>1.2.5.4.3.3</t>
  </si>
  <si>
    <t>1.2.5.4.3.4</t>
  </si>
  <si>
    <t>1.2.5.4.3.5</t>
  </si>
  <si>
    <t>1.2.5.4.3.6</t>
  </si>
  <si>
    <t>1.2.5.4.3.7</t>
  </si>
  <si>
    <t>1.2.5.4.5</t>
  </si>
  <si>
    <t>696 days</t>
  </si>
  <si>
    <t>1.2.5.4.5.1</t>
  </si>
  <si>
    <t>348 days</t>
  </si>
  <si>
    <t>205</t>
  </si>
  <si>
    <t>1.2.5.4.5.3</t>
  </si>
  <si>
    <t>204</t>
  </si>
  <si>
    <t>208</t>
  </si>
  <si>
    <t>1.2.5.4.5.4</t>
  </si>
  <si>
    <t>1.2.5.4.5.6</t>
  </si>
  <si>
    <t>206</t>
  </si>
  <si>
    <t>1.2.5.4.6</t>
  </si>
  <si>
    <t>1.2.5.4.6.1</t>
  </si>
  <si>
    <t>1.2.5.4.6.1.1</t>
  </si>
  <si>
    <t>1.2.5.4.6.1.2</t>
  </si>
  <si>
    <t>1.2.5.4.6.1.3</t>
  </si>
  <si>
    <t>1.2.5.4.6.1.4</t>
  </si>
  <si>
    <t>1.2.5.4.6.2</t>
  </si>
  <si>
    <t>259 days</t>
  </si>
  <si>
    <t>1.2.5.4.6.2.1</t>
  </si>
  <si>
    <t>1.2.5.4.6.2.3</t>
  </si>
  <si>
    <t>1.2.5.4.6.3</t>
  </si>
  <si>
    <t>1.2.5.4.6.3.1</t>
  </si>
  <si>
    <t>1.2.5.4.6.3.1.3</t>
  </si>
  <si>
    <t>1.2.5.4.6.3.1.5</t>
  </si>
  <si>
    <t>1.2.5.4.6.3.2</t>
  </si>
  <si>
    <t>1.2.5.4.6.3.3</t>
  </si>
  <si>
    <t>1.2.5.4.6.3.4</t>
  </si>
  <si>
    <t>1.2.5.4.6.4</t>
  </si>
  <si>
    <t>1.2.5.4.7</t>
  </si>
  <si>
    <t>1.2.5.4.7.1</t>
  </si>
  <si>
    <t>1.2.5.4.7.2</t>
  </si>
  <si>
    <t>1.2.5.4.7.3</t>
  </si>
  <si>
    <t>1.2.5.4.7.4</t>
  </si>
  <si>
    <t>1.2.5.5</t>
  </si>
  <si>
    <t>Magnet Charged Particle Veto</t>
  </si>
  <si>
    <t>MCPV Design Review</t>
  </si>
  <si>
    <t>236,246</t>
  </si>
  <si>
    <t>1.2.5.5.1</t>
  </si>
  <si>
    <t>Plate Module</t>
  </si>
  <si>
    <t>235</t>
  </si>
  <si>
    <t>1.2.5.5.1.1</t>
  </si>
  <si>
    <t>1.2.5.5.1.2</t>
  </si>
  <si>
    <t>1.2.5.5.1.4</t>
  </si>
  <si>
    <t>1.2.5.5.1.5</t>
  </si>
  <si>
    <t>1.2.5.5.1.6</t>
  </si>
  <si>
    <t>1.2.5.5.2</t>
  </si>
  <si>
    <t>1.2.5.5.2.1</t>
  </si>
  <si>
    <t>1.2.5.5.2.2</t>
  </si>
  <si>
    <t>1.2.5.5.3</t>
  </si>
  <si>
    <t>1.2.5.5.3.1</t>
  </si>
  <si>
    <t>1.2.5.5.3.1.1</t>
  </si>
  <si>
    <t>1.2.5.5.3.1.2</t>
  </si>
  <si>
    <t>1.2.5.5.3.1.3</t>
  </si>
  <si>
    <t>1.2.5.5.3.2</t>
  </si>
  <si>
    <t>1.2.5.5.3.3</t>
  </si>
  <si>
    <t>1.2.5.5.3.4</t>
  </si>
  <si>
    <t>1.2.5.5.3.5</t>
  </si>
  <si>
    <t>1.2.5.5.3.6</t>
  </si>
  <si>
    <t>1.2.5.5.3.7</t>
  </si>
  <si>
    <t>1.2.5.5.5</t>
  </si>
  <si>
    <t>1.2.5.5.5.1</t>
  </si>
  <si>
    <t>261</t>
  </si>
  <si>
    <t>1.2.5.5.5.2</t>
  </si>
  <si>
    <t>260</t>
  </si>
  <si>
    <t>264FS-1 day</t>
  </si>
  <si>
    <t>1.2.5.5.5.4</t>
  </si>
  <si>
    <t>264</t>
  </si>
  <si>
    <t>1.2.5.5.5.6</t>
  </si>
  <si>
    <t>261FS-1 day</t>
  </si>
  <si>
    <t>262</t>
  </si>
  <si>
    <t>1.2.5.5.6</t>
  </si>
  <si>
    <t>1.2.5.5.6.1</t>
  </si>
  <si>
    <t>1.2.5.5.6.1.1</t>
  </si>
  <si>
    <t>1.2.5.5.6.1.2</t>
  </si>
  <si>
    <t>1.2.5.5.6.1.3</t>
  </si>
  <si>
    <t>1.2.5.5.6.1.4</t>
  </si>
  <si>
    <t>1.2.5.5.6.2</t>
  </si>
  <si>
    <t>1.2.5.5.6.2.1</t>
  </si>
  <si>
    <t>1.2.5.5.6.2.3</t>
  </si>
  <si>
    <t>1.2.5.5.6.3</t>
  </si>
  <si>
    <t>1.2.5.5.6.3.1</t>
  </si>
  <si>
    <t>1.2.5.5.6.3.1.3</t>
  </si>
  <si>
    <t>1.2.5.5.6.3.1.5</t>
  </si>
  <si>
    <t>1.2.5.5.6.3.2</t>
  </si>
  <si>
    <t>1.2.5.5.6.3.3</t>
  </si>
  <si>
    <t>1.2.5.5.6.3.4</t>
  </si>
  <si>
    <t>1.2.5.5.6.4</t>
  </si>
  <si>
    <t>1.2.5.5.7</t>
  </si>
  <si>
    <t>1.2.5.5.7.1</t>
  </si>
  <si>
    <t>1.2.5.5.7.2</t>
  </si>
  <si>
    <t>1.2.5.5.7.3</t>
  </si>
  <si>
    <t>1.2.5.5.7.4</t>
  </si>
  <si>
    <t>WBS 1.2.6 Catcher</t>
  </si>
  <si>
    <t>1.2.6</t>
  </si>
  <si>
    <t>Catcher</t>
  </si>
  <si>
    <t>794 days</t>
  </si>
  <si>
    <t>1.2.6.1</t>
  </si>
  <si>
    <t>Aerogel Counter</t>
  </si>
  <si>
    <t>577 days</t>
  </si>
  <si>
    <t>1.2.6.1.1</t>
  </si>
  <si>
    <t>1.2.6.1.1.1</t>
  </si>
  <si>
    <t xml:space="preserve">Aerogel Tile </t>
  </si>
  <si>
    <t>358 days</t>
  </si>
  <si>
    <t>6FF,5</t>
  </si>
  <si>
    <t>Complete Fabrication</t>
  </si>
  <si>
    <t>1.2.6.1.1.2</t>
  </si>
  <si>
    <t>Lead Plate</t>
  </si>
  <si>
    <t>1.2.6.1.1.3</t>
  </si>
  <si>
    <t>315 days</t>
  </si>
  <si>
    <t>1.2.6.1.1.3.1</t>
  </si>
  <si>
    <t>Purchase PMT - 5 inch</t>
  </si>
  <si>
    <t>314 days</t>
  </si>
  <si>
    <t>10FF,9</t>
  </si>
  <si>
    <t>Complete Procurement</t>
  </si>
  <si>
    <t>1.2.6.1.1.3.2</t>
  </si>
  <si>
    <t>8FF</t>
  </si>
  <si>
    <t>1.2.6.1.1.3.3</t>
  </si>
  <si>
    <t>Mu Shield</t>
  </si>
  <si>
    <t>12FF</t>
  </si>
  <si>
    <t>1.2.6.1.1.3.4</t>
  </si>
  <si>
    <t>13FF</t>
  </si>
  <si>
    <t>1.2.6.1.1.3.5</t>
  </si>
  <si>
    <t>LV-HV Convertor</t>
  </si>
  <si>
    <t>14FF</t>
  </si>
  <si>
    <t>1.2.6.1.1.3.6</t>
  </si>
  <si>
    <t>Mechanics &amp; PC-Boards</t>
  </si>
  <si>
    <t>15FF</t>
  </si>
  <si>
    <t>1.2.6.1.1.3.7</t>
  </si>
  <si>
    <t>PMT_Units Assembly</t>
  </si>
  <si>
    <t>16FF</t>
  </si>
  <si>
    <t>1.2.6.1.1.3.8</t>
  </si>
  <si>
    <t>PMT-Units Test</t>
  </si>
  <si>
    <t>17FF</t>
  </si>
  <si>
    <t>1.2.6.1.1.3.9</t>
  </si>
  <si>
    <t>PMT-Units Packing</t>
  </si>
  <si>
    <t>1.2.6.1.1.4</t>
  </si>
  <si>
    <t>Mirrors</t>
  </si>
  <si>
    <t>252 days</t>
  </si>
  <si>
    <t>19FF</t>
  </si>
  <si>
    <t>1.2.6.1.1.5</t>
  </si>
  <si>
    <t>Funnels</t>
  </si>
  <si>
    <t>18FF</t>
  </si>
  <si>
    <t>24FF,20</t>
  </si>
  <si>
    <t>Complete Fabriction</t>
  </si>
  <si>
    <t>19</t>
  </si>
  <si>
    <t>1.2.6.1.1.6</t>
  </si>
  <si>
    <t>Element Tests</t>
  </si>
  <si>
    <t>534 days</t>
  </si>
  <si>
    <t>17SS</t>
  </si>
  <si>
    <t>1.2.6.1.1.7</t>
  </si>
  <si>
    <t>382 days</t>
  </si>
  <si>
    <t>Complete Assembly and Test</t>
  </si>
  <si>
    <t>1.2.6.1.2</t>
  </si>
  <si>
    <t>Support Frames</t>
  </si>
  <si>
    <t>58 days</t>
  </si>
  <si>
    <t>1.2.6.2</t>
  </si>
  <si>
    <t>Guard Counter</t>
  </si>
  <si>
    <t>1.2.6.2.1</t>
  </si>
  <si>
    <t>1.2.6.2.1.1</t>
  </si>
  <si>
    <t>Acrylic Sheet</t>
  </si>
  <si>
    <t>28SS</t>
  </si>
  <si>
    <t>1.2.6.2.1.2</t>
  </si>
  <si>
    <t>27SS</t>
  </si>
  <si>
    <t>29,31SS</t>
  </si>
  <si>
    <t>1.2.6.2.1.3</t>
  </si>
  <si>
    <t>PMT - 5 inch</t>
  </si>
  <si>
    <t>1.2.6.2.1.3.1</t>
  </si>
  <si>
    <t>1.2.6.2.1.3.2</t>
  </si>
  <si>
    <t>31SS</t>
  </si>
  <si>
    <t>1.2.6.2.1.3.3</t>
  </si>
  <si>
    <t>34SS</t>
  </si>
  <si>
    <t>1.2.6.2.1.3.4</t>
  </si>
  <si>
    <t>35SS</t>
  </si>
  <si>
    <t>1.2.6.2.1.3.5</t>
  </si>
  <si>
    <t>36SS</t>
  </si>
  <si>
    <t>1.2.6.2.1.3.6</t>
  </si>
  <si>
    <t>38SS,37</t>
  </si>
  <si>
    <t>1.2.6.2.1.3.7</t>
  </si>
  <si>
    <t>1.2.6.2.1.3.8</t>
  </si>
  <si>
    <t>40SS</t>
  </si>
  <si>
    <t>1.2.6.2.1.3.9</t>
  </si>
  <si>
    <t>41SS,44FF</t>
  </si>
  <si>
    <t>1.2.6.2.1.4</t>
  </si>
  <si>
    <t>219 days</t>
  </si>
  <si>
    <t>42SS</t>
  </si>
  <si>
    <t>1.2.6.2.1.5</t>
  </si>
  <si>
    <t>41SS</t>
  </si>
  <si>
    <t>43,45</t>
  </si>
  <si>
    <t>1.2.6.2.2</t>
  </si>
  <si>
    <t>1.2.6.3</t>
  </si>
  <si>
    <t>Front End Electronics</t>
  </si>
  <si>
    <t>209 days</t>
  </si>
  <si>
    <t>1.2.6.3.1</t>
  </si>
  <si>
    <t>HV Distribution System</t>
  </si>
  <si>
    <t>1.2.6.3.1.1</t>
  </si>
  <si>
    <t>Sort by</t>
  </si>
  <si>
    <t>Duration Days</t>
  </si>
  <si>
    <t>Duration Yrs</t>
  </si>
  <si>
    <t>Count Excessive</t>
  </si>
  <si>
    <t>&gt;1 year</t>
  </si>
  <si>
    <t>Milestone</t>
  </si>
  <si>
    <t>Duration</t>
  </si>
  <si>
    <t>Sort</t>
  </si>
  <si>
    <t xml:space="preserve">Start </t>
  </si>
  <si>
    <t>49SS</t>
  </si>
  <si>
    <t>1.2.6.3.1.2</t>
  </si>
  <si>
    <t>48SS</t>
  </si>
  <si>
    <t>50SS</t>
  </si>
  <si>
    <t>1.2.6.3.1.3</t>
  </si>
  <si>
    <t>VMV/VXI Mainframe</t>
  </si>
  <si>
    <t>52SS,51</t>
  </si>
  <si>
    <t>50</t>
  </si>
  <si>
    <t>1.2.6.3.1.4</t>
  </si>
  <si>
    <t>52</t>
  </si>
  <si>
    <t>1.2.6.3.2</t>
  </si>
  <si>
    <t>121 days</t>
  </si>
  <si>
    <t>1.2.6.3.2.1</t>
  </si>
  <si>
    <t>Fabrication of Units</t>
  </si>
  <si>
    <t>56SS</t>
  </si>
  <si>
    <t>1.2.6.3.2.2</t>
  </si>
  <si>
    <t>Test &amp; Packing of Units</t>
  </si>
  <si>
    <t>55SS</t>
  </si>
  <si>
    <t>1.2.6.3.3</t>
  </si>
  <si>
    <t>1.2.6.3.3.1</t>
  </si>
  <si>
    <t>1.2.6.3.3.1.1</t>
  </si>
  <si>
    <t>62SS,61</t>
  </si>
  <si>
    <t>1.2.6.3.3.1.2</t>
  </si>
  <si>
    <t>60SS</t>
  </si>
  <si>
    <t>64SS,63</t>
  </si>
  <si>
    <t>Complete Tests</t>
  </si>
  <si>
    <t>1.2.6.3.3.2</t>
  </si>
  <si>
    <t>Crate Collector Boards</t>
  </si>
  <si>
    <t>62SS</t>
  </si>
  <si>
    <t>65SS</t>
  </si>
  <si>
    <t>1.2.6.3.3.3</t>
  </si>
  <si>
    <t>64SS</t>
  </si>
  <si>
    <t>66SS</t>
  </si>
  <si>
    <t>1.2.6.3.3.4</t>
  </si>
  <si>
    <t>68SS,67</t>
  </si>
  <si>
    <t>Complete System Tests</t>
  </si>
  <si>
    <t>66</t>
  </si>
  <si>
    <t>1.2.6.3.4</t>
  </si>
  <si>
    <t>69</t>
  </si>
  <si>
    <t>1.2.6.3.5</t>
  </si>
  <si>
    <t>1.2.6.3.5.1</t>
  </si>
  <si>
    <t>LV-PS Cables Production</t>
  </si>
  <si>
    <t>72SS</t>
  </si>
  <si>
    <t>1.2.6.3.5.2</t>
  </si>
  <si>
    <t>HV Controls Cables Production</t>
  </si>
  <si>
    <t>73SS</t>
  </si>
  <si>
    <t>1.2.6.3.5.3</t>
  </si>
  <si>
    <t>Signals Cables Production</t>
  </si>
  <si>
    <t>75SS,74</t>
  </si>
  <si>
    <t>Complete Procurement and Test</t>
  </si>
  <si>
    <t>1.2.6.3.5.4</t>
  </si>
  <si>
    <t>Assembly &amp; Production</t>
  </si>
  <si>
    <t>Complete Assembly</t>
  </si>
  <si>
    <t>75</t>
  </si>
  <si>
    <t>1.2.6.4</t>
  </si>
  <si>
    <t>78</t>
  </si>
  <si>
    <t>1.2.6.5</t>
  </si>
  <si>
    <t>80,79</t>
  </si>
  <si>
    <t>Complete Installation</t>
  </si>
  <si>
    <t>1.2.6.6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</si>
</sst>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0.0%"/>
    <numFmt numFmtId="167" formatCode="&quot;$&quot;#,##0"/>
    <numFmt numFmtId="168" formatCode="0.000"/>
  </numFmts>
  <fonts count="8">
    <font>
      <sz val="10"/>
      <name val="Arial"/>
      <family val="0"/>
    </font>
    <font>
      <b/>
      <sz val="14"/>
      <name val="Arial"/>
      <family val="2"/>
    </font>
    <font>
      <sz val="14"/>
      <name val="Arial"/>
      <family val="2"/>
    </font>
    <font>
      <sz val="8"/>
      <name val="Arial"/>
      <family val="2"/>
    </font>
    <font>
      <b/>
      <sz val="10"/>
      <name val="Arial"/>
      <family val="2"/>
    </font>
    <font>
      <b/>
      <sz val="8"/>
      <name val="Arial"/>
      <family val="2"/>
    </font>
    <font>
      <i/>
      <sz val="8"/>
      <name val="Arial"/>
      <family val="2"/>
    </font>
    <font>
      <b/>
      <sz val="10"/>
      <color indexed="10"/>
      <name val="Arial"/>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s>
  <borders count="4">
    <border>
      <left/>
      <right/>
      <top/>
      <bottom/>
      <diagonal/>
    </border>
    <border>
      <left style="thick"/>
      <right>
        <color indexed="63"/>
      </right>
      <top>
        <color indexed="63"/>
      </top>
      <bottom>
        <color indexed="63"/>
      </bottom>
    </border>
    <border>
      <left>
        <color indexed="63"/>
      </left>
      <right>
        <color indexed="63"/>
      </right>
      <top>
        <color indexed="63"/>
      </top>
      <bottom style="thick"/>
    </border>
    <border>
      <left>
        <color indexed="63"/>
      </left>
      <right style="thick"/>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164" fontId="0" fillId="0" borderId="0" xfId="0" applyNumberFormat="1" applyFill="1" applyAlignment="1">
      <alignment/>
    </xf>
    <xf numFmtId="165" fontId="0" fillId="0" borderId="0" xfId="0" applyNumberFormat="1" applyAlignment="1">
      <alignment horizontal="center"/>
    </xf>
    <xf numFmtId="164" fontId="0" fillId="0" borderId="0" xfId="0" applyNumberFormat="1" applyAlignment="1">
      <alignment/>
    </xf>
    <xf numFmtId="14" fontId="0" fillId="0" borderId="0" xfId="0" applyNumberFormat="1" applyAlignment="1">
      <alignment horizontal="center"/>
    </xf>
    <xf numFmtId="0" fontId="3" fillId="0" borderId="0" xfId="0" applyFont="1" applyAlignment="1">
      <alignment/>
    </xf>
    <xf numFmtId="0" fontId="0" fillId="0" borderId="0" xfId="0" applyAlignment="1">
      <alignment horizontal="center"/>
    </xf>
    <xf numFmtId="164" fontId="0" fillId="0" borderId="0" xfId="0" applyNumberFormat="1" applyFill="1" applyAlignment="1">
      <alignment horizontal="center"/>
    </xf>
    <xf numFmtId="0" fontId="0" fillId="2" borderId="0" xfId="0" applyFill="1" applyAlignment="1">
      <alignment horizontal="center"/>
    </xf>
    <xf numFmtId="9" fontId="3" fillId="0" borderId="0" xfId="0" applyNumberFormat="1" applyFont="1" applyAlignment="1">
      <alignment horizontal="left"/>
    </xf>
    <xf numFmtId="0" fontId="0" fillId="3" borderId="0" xfId="0" applyFill="1" applyAlignment="1">
      <alignment horizontal="center"/>
    </xf>
    <xf numFmtId="2" fontId="0" fillId="0" borderId="0" xfId="0" applyNumberFormat="1" applyFill="1" applyAlignment="1">
      <alignment/>
    </xf>
    <xf numFmtId="2" fontId="0" fillId="0" borderId="0" xfId="0" applyNumberFormat="1" applyAlignment="1">
      <alignment horizontal="center"/>
    </xf>
    <xf numFmtId="0" fontId="0" fillId="4" borderId="0" xfId="0" applyFont="1" applyFill="1" applyAlignment="1">
      <alignment horizontal="center"/>
    </xf>
    <xf numFmtId="0" fontId="3" fillId="4" borderId="0" xfId="0" applyFont="1" applyFill="1" applyAlignment="1">
      <alignment/>
    </xf>
    <xf numFmtId="4" fontId="0" fillId="0" borderId="0" xfId="0" applyNumberFormat="1" applyFill="1" applyAlignment="1">
      <alignment/>
    </xf>
    <xf numFmtId="4" fontId="0" fillId="0" borderId="0" xfId="0" applyNumberFormat="1" applyAlignment="1">
      <alignment horizontal="center"/>
    </xf>
    <xf numFmtId="166" fontId="3" fillId="0" borderId="0" xfId="19" applyNumberFormat="1" applyFont="1" applyAlignment="1">
      <alignment/>
    </xf>
    <xf numFmtId="0" fontId="4" fillId="0" borderId="0" xfId="0" applyFont="1" applyAlignment="1">
      <alignment/>
    </xf>
    <xf numFmtId="0" fontId="5" fillId="0" borderId="0" xfId="0" applyFont="1" applyAlignment="1">
      <alignment/>
    </xf>
    <xf numFmtId="164" fontId="4" fillId="0" borderId="0" xfId="0" applyNumberFormat="1" applyFont="1" applyFill="1" applyAlignment="1">
      <alignment/>
    </xf>
    <xf numFmtId="165" fontId="4" fillId="0" borderId="0" xfId="0"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horizontal="center"/>
    </xf>
    <xf numFmtId="165" fontId="0" fillId="0" borderId="0" xfId="0" applyNumberFormat="1" applyFill="1" applyAlignment="1">
      <alignment/>
    </xf>
    <xf numFmtId="3" fontId="0" fillId="0" borderId="0" xfId="0" applyNumberFormat="1" applyAlignment="1">
      <alignment horizontal="center"/>
    </xf>
    <xf numFmtId="7" fontId="0" fillId="0" borderId="0" xfId="0" applyNumberFormat="1" applyAlignment="1">
      <alignment/>
    </xf>
    <xf numFmtId="0" fontId="0" fillId="2" borderId="0" xfId="0" applyFill="1" applyAlignment="1">
      <alignment/>
    </xf>
    <xf numFmtId="0" fontId="0" fillId="3" borderId="0" xfId="0" applyFill="1" applyAlignment="1">
      <alignment/>
    </xf>
    <xf numFmtId="165" fontId="0" fillId="4" borderId="0" xfId="0" applyNumberFormat="1" applyFill="1" applyAlignment="1">
      <alignment horizontal="center"/>
    </xf>
    <xf numFmtId="0" fontId="4" fillId="0" borderId="0" xfId="0" applyFont="1" applyAlignment="1">
      <alignment horizontal="right"/>
    </xf>
    <xf numFmtId="0" fontId="4" fillId="0" borderId="0" xfId="0" applyFont="1" applyAlignment="1">
      <alignment horizontal="left"/>
    </xf>
    <xf numFmtId="0" fontId="0" fillId="0" borderId="0" xfId="0" applyAlignment="1">
      <alignment horizontal="right"/>
    </xf>
    <xf numFmtId="1" fontId="0" fillId="0" borderId="0" xfId="0" applyNumberFormat="1" applyAlignment="1">
      <alignment horizontal="center"/>
    </xf>
    <xf numFmtId="1" fontId="4" fillId="0" borderId="0" xfId="0" applyNumberFormat="1" applyFont="1" applyFill="1" applyAlignment="1">
      <alignment horizontal="center"/>
    </xf>
    <xf numFmtId="0" fontId="4" fillId="2" borderId="0" xfId="0" applyFont="1" applyFill="1" applyAlignment="1">
      <alignment/>
    </xf>
    <xf numFmtId="0" fontId="4" fillId="3" borderId="0" xfId="0" applyFont="1" applyFill="1" applyAlignment="1">
      <alignment/>
    </xf>
    <xf numFmtId="5" fontId="0" fillId="0" borderId="0" xfId="0" applyNumberFormat="1" applyAlignment="1">
      <alignment/>
    </xf>
    <xf numFmtId="167" fontId="0" fillId="0" borderId="0" xfId="0" applyNumberFormat="1" applyAlignment="1">
      <alignment/>
    </xf>
    <xf numFmtId="0" fontId="0" fillId="0" borderId="0" xfId="0" applyAlignment="1">
      <alignment wrapText="1"/>
    </xf>
    <xf numFmtId="164" fontId="0" fillId="0" borderId="0" xfId="0" applyNumberFormat="1" applyAlignment="1">
      <alignment horizontal="center"/>
    </xf>
    <xf numFmtId="0" fontId="0" fillId="0" borderId="0" xfId="0" applyFill="1" applyAlignment="1">
      <alignment/>
    </xf>
    <xf numFmtId="167" fontId="4" fillId="0" borderId="0" xfId="0" applyNumberFormat="1" applyFont="1" applyAlignment="1">
      <alignment horizontal="center"/>
    </xf>
    <xf numFmtId="167" fontId="4" fillId="0" borderId="0" xfId="0" applyNumberFormat="1" applyFont="1" applyAlignment="1">
      <alignment/>
    </xf>
    <xf numFmtId="0" fontId="4" fillId="0" borderId="0" xfId="0" applyFont="1" applyAlignment="1">
      <alignment wrapText="1"/>
    </xf>
    <xf numFmtId="167" fontId="0" fillId="0" borderId="0" xfId="0" applyNumberFormat="1" applyFill="1" applyAlignment="1">
      <alignment/>
    </xf>
    <xf numFmtId="1" fontId="4" fillId="0" borderId="0" xfId="0" applyNumberFormat="1" applyFont="1" applyAlignment="1">
      <alignment horizontal="center"/>
    </xf>
    <xf numFmtId="0" fontId="3" fillId="0" borderId="0" xfId="0" applyFont="1" applyAlignment="1">
      <alignment horizontal="center"/>
    </xf>
    <xf numFmtId="1" fontId="3" fillId="0" borderId="0" xfId="0" applyNumberFormat="1" applyFont="1" applyAlignment="1">
      <alignment horizontal="center"/>
    </xf>
    <xf numFmtId="9" fontId="0" fillId="0" borderId="0" xfId="0" applyNumberFormat="1" applyAlignment="1">
      <alignment horizontal="center"/>
    </xf>
    <xf numFmtId="168" fontId="0" fillId="0" borderId="0" xfId="0" applyNumberFormat="1" applyFill="1" applyAlignment="1">
      <alignment/>
    </xf>
    <xf numFmtId="0" fontId="3" fillId="0" borderId="0" xfId="0" applyFont="1" applyFill="1" applyAlignment="1">
      <alignment/>
    </xf>
    <xf numFmtId="165" fontId="0" fillId="0" borderId="0" xfId="0" applyNumberFormat="1" applyFill="1" applyAlignment="1">
      <alignment horizontal="center"/>
    </xf>
    <xf numFmtId="1" fontId="0" fillId="0" borderId="0" xfId="0" applyNumberFormat="1" applyFill="1" applyAlignment="1">
      <alignment horizontal="center"/>
    </xf>
    <xf numFmtId="2" fontId="0" fillId="0" borderId="0" xfId="0" applyNumberFormat="1" applyFill="1" applyAlignment="1">
      <alignment horizontal="center"/>
    </xf>
    <xf numFmtId="0" fontId="4" fillId="0" borderId="0" xfId="0" applyFont="1" applyFill="1" applyAlignment="1">
      <alignment/>
    </xf>
    <xf numFmtId="0" fontId="5" fillId="0" borderId="0" xfId="0" applyFont="1" applyFill="1" applyAlignment="1">
      <alignment/>
    </xf>
    <xf numFmtId="165" fontId="4" fillId="0" borderId="0" xfId="0" applyNumberFormat="1" applyFont="1" applyFill="1" applyAlignment="1">
      <alignment horizontal="center"/>
    </xf>
    <xf numFmtId="164" fontId="4" fillId="0" borderId="0" xfId="0" applyNumberFormat="1" applyFont="1" applyFill="1" applyAlignment="1">
      <alignment horizontal="center"/>
    </xf>
    <xf numFmtId="167" fontId="4" fillId="0" borderId="0" xfId="0" applyNumberFormat="1" applyFont="1" applyFill="1" applyAlignment="1">
      <alignment horizontal="center"/>
    </xf>
    <xf numFmtId="167" fontId="4" fillId="0" borderId="0" xfId="0" applyNumberFormat="1" applyFont="1" applyFill="1" applyAlignment="1">
      <alignment/>
    </xf>
    <xf numFmtId="0" fontId="4" fillId="0" borderId="0" xfId="0" applyFont="1" applyFill="1" applyAlignment="1">
      <alignment wrapText="1"/>
    </xf>
    <xf numFmtId="0" fontId="5" fillId="0" borderId="0" xfId="0" applyFont="1" applyAlignment="1">
      <alignment horizontal="center"/>
    </xf>
    <xf numFmtId="9" fontId="0" fillId="0" borderId="0" xfId="19" applyAlignment="1">
      <alignment horizontal="center"/>
    </xf>
    <xf numFmtId="0" fontId="0" fillId="0" borderId="0" xfId="0" applyFill="1" applyBorder="1" applyAlignment="1">
      <alignment wrapText="1"/>
    </xf>
    <xf numFmtId="0" fontId="3" fillId="0" borderId="0" xfId="0" applyFont="1" applyAlignment="1">
      <alignment wrapText="1"/>
    </xf>
    <xf numFmtId="0" fontId="0" fillId="0" borderId="0" xfId="0" applyAlignment="1">
      <alignment horizontal="left" wrapText="1"/>
    </xf>
    <xf numFmtId="0" fontId="4" fillId="0" borderId="0" xfId="0" applyFont="1" applyFill="1" applyAlignment="1">
      <alignment horizontal="center"/>
    </xf>
    <xf numFmtId="1" fontId="4" fillId="0" borderId="0" xfId="0" applyNumberFormat="1" applyFont="1" applyFill="1" applyAlignment="1">
      <alignment/>
    </xf>
    <xf numFmtId="1" fontId="0" fillId="0" borderId="0" xfId="0" applyNumberFormat="1" applyFill="1" applyAlignment="1">
      <alignment/>
    </xf>
    <xf numFmtId="0" fontId="3" fillId="0" borderId="0" xfId="0" applyFont="1" applyAlignment="1">
      <alignment horizontal="left" wrapText="1"/>
    </xf>
    <xf numFmtId="1" fontId="0" fillId="0" borderId="0" xfId="0" applyNumberFormat="1" applyAlignment="1">
      <alignment/>
    </xf>
    <xf numFmtId="0" fontId="4" fillId="5" borderId="0" xfId="0" applyFont="1" applyFill="1" applyAlignment="1">
      <alignment horizontal="center"/>
    </xf>
    <xf numFmtId="164" fontId="0" fillId="2" borderId="0" xfId="0" applyNumberFormat="1" applyFill="1" applyAlignment="1">
      <alignment horizontal="center"/>
    </xf>
    <xf numFmtId="0" fontId="0" fillId="0" borderId="0" xfId="0" applyFill="1" applyBorder="1" applyAlignment="1">
      <alignment/>
    </xf>
    <xf numFmtId="0" fontId="3" fillId="0" borderId="0" xfId="0" applyFont="1" applyFill="1" applyBorder="1" applyAlignment="1">
      <alignment/>
    </xf>
    <xf numFmtId="165" fontId="0" fillId="0" borderId="0" xfId="0" applyNumberFormat="1" applyFill="1" applyBorder="1" applyAlignment="1">
      <alignment horizontal="center"/>
    </xf>
    <xf numFmtId="2" fontId="0" fillId="0" borderId="0" xfId="0" applyNumberFormat="1" applyFill="1" applyBorder="1" applyAlignment="1">
      <alignment horizontal="center"/>
    </xf>
    <xf numFmtId="9" fontId="0" fillId="0" borderId="0" xfId="19" applyFill="1" applyBorder="1" applyAlignment="1">
      <alignment horizontal="center"/>
    </xf>
    <xf numFmtId="0" fontId="4" fillId="2" borderId="0" xfId="0" applyFont="1" applyFill="1" applyAlignment="1">
      <alignment horizontal="center"/>
    </xf>
    <xf numFmtId="164" fontId="4" fillId="5" borderId="0" xfId="0" applyNumberFormat="1" applyFont="1" applyFill="1" applyAlignment="1">
      <alignment horizontal="center"/>
    </xf>
    <xf numFmtId="164" fontId="4" fillId="2" borderId="0" xfId="0" applyNumberFormat="1"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center"/>
    </xf>
    <xf numFmtId="0" fontId="0" fillId="0" borderId="0" xfId="0" applyFill="1" applyAlignment="1">
      <alignment horizontal="center"/>
    </xf>
    <xf numFmtId="164" fontId="0" fillId="0" borderId="0" xfId="0" applyNumberFormat="1" applyFont="1" applyFill="1" applyAlignment="1">
      <alignment horizontal="center"/>
    </xf>
    <xf numFmtId="0" fontId="7" fillId="0" borderId="0" xfId="0" applyFont="1" applyAlignment="1">
      <alignment horizontal="right"/>
    </xf>
    <xf numFmtId="0" fontId="7" fillId="0" borderId="0" xfId="0" applyFont="1" applyAlignment="1">
      <alignment horizontal="center"/>
    </xf>
    <xf numFmtId="0" fontId="0" fillId="0" borderId="1" xfId="0" applyBorder="1" applyAlignment="1">
      <alignment/>
    </xf>
    <xf numFmtId="0" fontId="0" fillId="0" borderId="2" xfId="0" applyFill="1" applyBorder="1" applyAlignment="1">
      <alignment/>
    </xf>
    <xf numFmtId="0" fontId="3" fillId="0" borderId="2" xfId="0" applyFont="1" applyFill="1" applyBorder="1" applyAlignment="1">
      <alignment/>
    </xf>
    <xf numFmtId="165" fontId="0" fillId="0" borderId="2" xfId="0" applyNumberFormat="1" applyFill="1" applyBorder="1" applyAlignment="1">
      <alignment horizontal="center"/>
    </xf>
    <xf numFmtId="2" fontId="0" fillId="0" borderId="2" xfId="0" applyNumberFormat="1" applyFill="1" applyBorder="1" applyAlignment="1">
      <alignment horizontal="center"/>
    </xf>
    <xf numFmtId="164" fontId="4" fillId="0" borderId="1" xfId="0" applyNumberFormat="1" applyFont="1" applyFill="1" applyBorder="1" applyAlignment="1">
      <alignment horizontal="center"/>
    </xf>
    <xf numFmtId="164" fontId="0" fillId="0" borderId="1" xfId="0" applyNumberFormat="1" applyFill="1" applyBorder="1" applyAlignment="1">
      <alignment horizontal="center"/>
    </xf>
    <xf numFmtId="2" fontId="0" fillId="0" borderId="1" xfId="0" applyNumberFormat="1" applyFill="1" applyBorder="1" applyAlignment="1">
      <alignment horizontal="center"/>
    </xf>
    <xf numFmtId="0" fontId="5" fillId="0" borderId="0" xfId="0" applyFont="1" applyFill="1" applyAlignment="1">
      <alignment horizontal="center"/>
    </xf>
    <xf numFmtId="164" fontId="4" fillId="0" borderId="0" xfId="0" applyNumberFormat="1" applyFont="1" applyAlignment="1">
      <alignment/>
    </xf>
    <xf numFmtId="164" fontId="4" fillId="0" borderId="0" xfId="0" applyNumberFormat="1" applyFont="1" applyAlignment="1">
      <alignment horizontal="left"/>
    </xf>
    <xf numFmtId="0" fontId="0" fillId="6" borderId="0" xfId="0" applyFill="1" applyAlignment="1">
      <alignment/>
    </xf>
    <xf numFmtId="0" fontId="0" fillId="6" borderId="0" xfId="0" applyFill="1" applyAlignment="1">
      <alignment horizontal="center"/>
    </xf>
    <xf numFmtId="164" fontId="0" fillId="6" borderId="1" xfId="0" applyNumberFormat="1" applyFill="1" applyBorder="1" applyAlignment="1">
      <alignment horizontal="center"/>
    </xf>
    <xf numFmtId="164" fontId="0" fillId="6" borderId="3" xfId="0" applyNumberFormat="1" applyFill="1" applyBorder="1" applyAlignment="1">
      <alignment horizontal="center"/>
    </xf>
    <xf numFmtId="165" fontId="4" fillId="4" borderId="0" xfId="0" applyNumberFormat="1" applyFont="1" applyFill="1" applyAlignment="1">
      <alignment horizontal="center"/>
    </xf>
    <xf numFmtId="22" fontId="0" fillId="4" borderId="0" xfId="0" applyNumberFormat="1" applyFill="1" applyAlignment="1">
      <alignment/>
    </xf>
    <xf numFmtId="0" fontId="4" fillId="3" borderId="0" xfId="0" applyFont="1" applyFill="1" applyAlignment="1">
      <alignment horizontal="center"/>
    </xf>
    <xf numFmtId="0" fontId="0" fillId="0" borderId="0" xfId="0"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1819275</xdr:colOff>
      <xdr:row>0</xdr:row>
      <xdr:rowOff>0</xdr:rowOff>
    </xdr:from>
    <xdr:to>
      <xdr:col>1</xdr:col>
      <xdr:colOff>76200</xdr:colOff>
      <xdr:row>0</xdr:row>
      <xdr:rowOff>0</xdr:rowOff>
    </xdr:to>
    <xdr:sp>
      <xdr:nvSpPr>
        <xdr:cNvPr id="1" name="AutoShape 4"/>
        <xdr:cNvSpPr>
          <a:spLocks/>
        </xdr:cNvSpPr>
      </xdr:nvSpPr>
      <xdr:spPr>
        <a:xfrm>
          <a:off x="1819275" y="0"/>
          <a:ext cx="257175" cy="0"/>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1266825</xdr:colOff>
      <xdr:row>0</xdr:row>
      <xdr:rowOff>85725</xdr:rowOff>
    </xdr:from>
    <xdr:to>
      <xdr:col>0</xdr:col>
      <xdr:colOff>1419225</xdr:colOff>
      <xdr:row>1</xdr:row>
      <xdr:rowOff>76200</xdr:rowOff>
    </xdr:to>
    <xdr:sp>
      <xdr:nvSpPr>
        <xdr:cNvPr id="2" name="AutoShape 5"/>
        <xdr:cNvSpPr>
          <a:spLocks/>
        </xdr:cNvSpPr>
      </xdr:nvSpPr>
      <xdr:spPr>
        <a:xfrm>
          <a:off x="1266825" y="85725"/>
          <a:ext cx="152400" cy="219075"/>
        </a:xfrm>
        <a:custGeom>
          <a:pathLst>
            <a:path h="23" w="16">
              <a:moveTo>
                <a:pt x="0" y="8"/>
              </a:moveTo>
              <a:cubicBezTo>
                <a:pt x="8" y="4"/>
                <a:pt x="16" y="0"/>
                <a:pt x="16" y="2"/>
              </a:cubicBezTo>
              <a:cubicBezTo>
                <a:pt x="16" y="4"/>
                <a:pt x="5" y="20"/>
                <a:pt x="3" y="23"/>
              </a:cubicBezTo>
            </a:path>
          </a:pathLst>
        </a:cu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0</xdr:row>
      <xdr:rowOff>85725</xdr:rowOff>
    </xdr:from>
    <xdr:to>
      <xdr:col>0</xdr:col>
      <xdr:colOff>1419225</xdr:colOff>
      <xdr:row>1</xdr:row>
      <xdr:rowOff>76200</xdr:rowOff>
    </xdr:to>
    <xdr:sp>
      <xdr:nvSpPr>
        <xdr:cNvPr id="1" name="AutoShape 1"/>
        <xdr:cNvSpPr>
          <a:spLocks/>
        </xdr:cNvSpPr>
      </xdr:nvSpPr>
      <xdr:spPr>
        <a:xfrm>
          <a:off x="1266825" y="85725"/>
          <a:ext cx="152400" cy="219075"/>
        </a:xfrm>
        <a:custGeom>
          <a:pathLst>
            <a:path h="23" w="16">
              <a:moveTo>
                <a:pt x="0" y="8"/>
              </a:moveTo>
              <a:cubicBezTo>
                <a:pt x="8" y="4"/>
                <a:pt x="16" y="0"/>
                <a:pt x="16" y="2"/>
              </a:cubicBezTo>
              <a:cubicBezTo>
                <a:pt x="16" y="4"/>
                <a:pt x="5" y="20"/>
                <a:pt x="3" y="23"/>
              </a:cubicBezTo>
            </a:path>
          </a:pathLst>
        </a:cu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0</xdr:row>
      <xdr:rowOff>85725</xdr:rowOff>
    </xdr:from>
    <xdr:to>
      <xdr:col>0</xdr:col>
      <xdr:colOff>1419225</xdr:colOff>
      <xdr:row>1</xdr:row>
      <xdr:rowOff>76200</xdr:rowOff>
    </xdr:to>
    <xdr:sp>
      <xdr:nvSpPr>
        <xdr:cNvPr id="1" name="AutoShape 6"/>
        <xdr:cNvSpPr>
          <a:spLocks/>
        </xdr:cNvSpPr>
      </xdr:nvSpPr>
      <xdr:spPr>
        <a:xfrm>
          <a:off x="1266825" y="85725"/>
          <a:ext cx="152400" cy="219075"/>
        </a:xfrm>
        <a:custGeom>
          <a:pathLst>
            <a:path h="23" w="16">
              <a:moveTo>
                <a:pt x="0" y="8"/>
              </a:moveTo>
              <a:cubicBezTo>
                <a:pt x="8" y="4"/>
                <a:pt x="16" y="0"/>
                <a:pt x="16" y="2"/>
              </a:cubicBezTo>
              <a:cubicBezTo>
                <a:pt x="16" y="4"/>
                <a:pt x="5" y="20"/>
                <a:pt x="3" y="23"/>
              </a:cubicBezTo>
            </a:path>
          </a:pathLst>
        </a:cu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0</xdr:row>
      <xdr:rowOff>85725</xdr:rowOff>
    </xdr:from>
    <xdr:to>
      <xdr:col>0</xdr:col>
      <xdr:colOff>1419225</xdr:colOff>
      <xdr:row>1</xdr:row>
      <xdr:rowOff>76200</xdr:rowOff>
    </xdr:to>
    <xdr:sp>
      <xdr:nvSpPr>
        <xdr:cNvPr id="1" name="AutoShape 4"/>
        <xdr:cNvSpPr>
          <a:spLocks/>
        </xdr:cNvSpPr>
      </xdr:nvSpPr>
      <xdr:spPr>
        <a:xfrm>
          <a:off x="1266825" y="85725"/>
          <a:ext cx="152400" cy="219075"/>
        </a:xfrm>
        <a:custGeom>
          <a:pathLst>
            <a:path h="23" w="16">
              <a:moveTo>
                <a:pt x="0" y="8"/>
              </a:moveTo>
              <a:cubicBezTo>
                <a:pt x="8" y="4"/>
                <a:pt x="16" y="0"/>
                <a:pt x="16" y="2"/>
              </a:cubicBezTo>
              <a:cubicBezTo>
                <a:pt x="16" y="4"/>
                <a:pt x="5" y="20"/>
                <a:pt x="3" y="23"/>
              </a:cubicBezTo>
            </a:path>
          </a:pathLst>
        </a:cu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0</xdr:row>
      <xdr:rowOff>85725</xdr:rowOff>
    </xdr:from>
    <xdr:to>
      <xdr:col>0</xdr:col>
      <xdr:colOff>1419225</xdr:colOff>
      <xdr:row>1</xdr:row>
      <xdr:rowOff>76200</xdr:rowOff>
    </xdr:to>
    <xdr:sp>
      <xdr:nvSpPr>
        <xdr:cNvPr id="1" name="AutoShape 4"/>
        <xdr:cNvSpPr>
          <a:spLocks/>
        </xdr:cNvSpPr>
      </xdr:nvSpPr>
      <xdr:spPr>
        <a:xfrm>
          <a:off x="1266825" y="85725"/>
          <a:ext cx="152400" cy="219075"/>
        </a:xfrm>
        <a:custGeom>
          <a:pathLst>
            <a:path h="23" w="16">
              <a:moveTo>
                <a:pt x="0" y="8"/>
              </a:moveTo>
              <a:cubicBezTo>
                <a:pt x="8" y="4"/>
                <a:pt x="16" y="0"/>
                <a:pt x="16" y="2"/>
              </a:cubicBezTo>
              <a:cubicBezTo>
                <a:pt x="16" y="4"/>
                <a:pt x="5" y="20"/>
                <a:pt x="3" y="23"/>
              </a:cubicBezTo>
            </a:path>
          </a:pathLst>
        </a:cu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0</xdr:row>
      <xdr:rowOff>85725</xdr:rowOff>
    </xdr:from>
    <xdr:to>
      <xdr:col>0</xdr:col>
      <xdr:colOff>1419225</xdr:colOff>
      <xdr:row>1</xdr:row>
      <xdr:rowOff>76200</xdr:rowOff>
    </xdr:to>
    <xdr:sp>
      <xdr:nvSpPr>
        <xdr:cNvPr id="1" name="AutoShape 4"/>
        <xdr:cNvSpPr>
          <a:spLocks/>
        </xdr:cNvSpPr>
      </xdr:nvSpPr>
      <xdr:spPr>
        <a:xfrm>
          <a:off x="1266825" y="85725"/>
          <a:ext cx="152400" cy="219075"/>
        </a:xfrm>
        <a:custGeom>
          <a:pathLst>
            <a:path h="23" w="16">
              <a:moveTo>
                <a:pt x="0" y="8"/>
              </a:moveTo>
              <a:cubicBezTo>
                <a:pt x="8" y="4"/>
                <a:pt x="16" y="0"/>
                <a:pt x="16" y="2"/>
              </a:cubicBezTo>
              <a:cubicBezTo>
                <a:pt x="16" y="4"/>
                <a:pt x="5" y="20"/>
                <a:pt x="3" y="23"/>
              </a:cubicBezTo>
            </a:path>
          </a:pathLst>
        </a:cu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0</xdr:row>
      <xdr:rowOff>85725</xdr:rowOff>
    </xdr:from>
    <xdr:to>
      <xdr:col>0</xdr:col>
      <xdr:colOff>1419225</xdr:colOff>
      <xdr:row>1</xdr:row>
      <xdr:rowOff>76200</xdr:rowOff>
    </xdr:to>
    <xdr:sp>
      <xdr:nvSpPr>
        <xdr:cNvPr id="1" name="AutoShape 4"/>
        <xdr:cNvSpPr>
          <a:spLocks/>
        </xdr:cNvSpPr>
      </xdr:nvSpPr>
      <xdr:spPr>
        <a:xfrm>
          <a:off x="1266825" y="85725"/>
          <a:ext cx="152400" cy="219075"/>
        </a:xfrm>
        <a:custGeom>
          <a:pathLst>
            <a:path h="23" w="16">
              <a:moveTo>
                <a:pt x="0" y="8"/>
              </a:moveTo>
              <a:cubicBezTo>
                <a:pt x="8" y="4"/>
                <a:pt x="16" y="0"/>
                <a:pt x="16" y="2"/>
              </a:cubicBezTo>
              <a:cubicBezTo>
                <a:pt x="16" y="4"/>
                <a:pt x="5" y="20"/>
                <a:pt x="3" y="23"/>
              </a:cubicBezTo>
            </a:path>
          </a:pathLst>
        </a:cu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0</xdr:row>
      <xdr:rowOff>85725</xdr:rowOff>
    </xdr:from>
    <xdr:to>
      <xdr:col>0</xdr:col>
      <xdr:colOff>1419225</xdr:colOff>
      <xdr:row>1</xdr:row>
      <xdr:rowOff>76200</xdr:rowOff>
    </xdr:to>
    <xdr:sp>
      <xdr:nvSpPr>
        <xdr:cNvPr id="1" name="AutoShape 4"/>
        <xdr:cNvSpPr>
          <a:spLocks/>
        </xdr:cNvSpPr>
      </xdr:nvSpPr>
      <xdr:spPr>
        <a:xfrm>
          <a:off x="1266825" y="85725"/>
          <a:ext cx="152400" cy="257175"/>
        </a:xfrm>
        <a:custGeom>
          <a:pathLst>
            <a:path h="23" w="16">
              <a:moveTo>
                <a:pt x="0" y="8"/>
              </a:moveTo>
              <a:cubicBezTo>
                <a:pt x="8" y="4"/>
                <a:pt x="16" y="0"/>
                <a:pt x="16" y="2"/>
              </a:cubicBezTo>
              <a:cubicBezTo>
                <a:pt x="16" y="4"/>
                <a:pt x="5" y="20"/>
                <a:pt x="3" y="23"/>
              </a:cubicBezTo>
            </a:path>
          </a:pathLst>
        </a:cu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0</xdr:row>
      <xdr:rowOff>85725</xdr:rowOff>
    </xdr:from>
    <xdr:to>
      <xdr:col>0</xdr:col>
      <xdr:colOff>1419225</xdr:colOff>
      <xdr:row>1</xdr:row>
      <xdr:rowOff>76200</xdr:rowOff>
    </xdr:to>
    <xdr:sp>
      <xdr:nvSpPr>
        <xdr:cNvPr id="1" name="AutoShape 4"/>
        <xdr:cNvSpPr>
          <a:spLocks/>
        </xdr:cNvSpPr>
      </xdr:nvSpPr>
      <xdr:spPr>
        <a:xfrm>
          <a:off x="1266825" y="85725"/>
          <a:ext cx="152400" cy="219075"/>
        </a:xfrm>
        <a:custGeom>
          <a:pathLst>
            <a:path h="23" w="16">
              <a:moveTo>
                <a:pt x="0" y="8"/>
              </a:moveTo>
              <a:cubicBezTo>
                <a:pt x="8" y="4"/>
                <a:pt x="16" y="0"/>
                <a:pt x="16" y="2"/>
              </a:cubicBezTo>
              <a:cubicBezTo>
                <a:pt x="16" y="4"/>
                <a:pt x="5" y="20"/>
                <a:pt x="3" y="23"/>
              </a:cubicBezTo>
            </a:path>
          </a:pathLst>
        </a:cu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0</xdr:row>
      <xdr:rowOff>85725</xdr:rowOff>
    </xdr:from>
    <xdr:to>
      <xdr:col>0</xdr:col>
      <xdr:colOff>1419225</xdr:colOff>
      <xdr:row>1</xdr:row>
      <xdr:rowOff>76200</xdr:rowOff>
    </xdr:to>
    <xdr:sp>
      <xdr:nvSpPr>
        <xdr:cNvPr id="1" name="AutoShape 1"/>
        <xdr:cNvSpPr>
          <a:spLocks/>
        </xdr:cNvSpPr>
      </xdr:nvSpPr>
      <xdr:spPr>
        <a:xfrm>
          <a:off x="1266825" y="85725"/>
          <a:ext cx="152400" cy="219075"/>
        </a:xfrm>
        <a:custGeom>
          <a:pathLst>
            <a:path h="23" w="16">
              <a:moveTo>
                <a:pt x="0" y="8"/>
              </a:moveTo>
              <a:cubicBezTo>
                <a:pt x="8" y="4"/>
                <a:pt x="16" y="0"/>
                <a:pt x="16" y="2"/>
              </a:cubicBezTo>
              <a:cubicBezTo>
                <a:pt x="16" y="4"/>
                <a:pt x="5" y="20"/>
                <a:pt x="3" y="23"/>
              </a:cubicBezTo>
            </a:path>
          </a:pathLst>
        </a:cu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87"/>
  <sheetViews>
    <sheetView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30.00390625" style="0" bestFit="1" customWidth="1"/>
    <col min="2" max="2" width="13.57421875" style="0" bestFit="1" customWidth="1"/>
    <col min="3" max="3" width="55.140625" style="7" bestFit="1" customWidth="1"/>
    <col min="4" max="4" width="12.140625" style="3" bestFit="1" customWidth="1"/>
    <col min="5" max="8" width="10.7109375" style="4" customWidth="1"/>
    <col min="9" max="9" width="14.00390625" style="0" bestFit="1" customWidth="1"/>
    <col min="10" max="10" width="13.8515625" style="0" customWidth="1"/>
    <col min="11" max="11" width="22.8515625" style="0" bestFit="1" customWidth="1"/>
    <col min="12" max="12" width="16.28125" style="0" customWidth="1"/>
    <col min="13" max="13" width="16.28125" style="4" customWidth="1"/>
    <col min="14" max="14" width="19.57421875" style="0" bestFit="1" customWidth="1"/>
    <col min="15" max="16" width="3.140625" style="0" bestFit="1" customWidth="1"/>
    <col min="17" max="17" width="2.28125" style="0" bestFit="1" customWidth="1"/>
    <col min="18" max="18" width="3.140625" style="0" bestFit="1" customWidth="1"/>
    <col min="19" max="20" width="2.28125" style="0" bestFit="1" customWidth="1"/>
    <col min="21" max="21" width="3.140625" style="0" bestFit="1" customWidth="1"/>
    <col min="22" max="22" width="8.28125" style="5" bestFit="1" customWidth="1"/>
    <col min="23" max="23" width="11.7109375" style="0" bestFit="1" customWidth="1"/>
    <col min="24" max="24" width="13.421875" style="0" bestFit="1" customWidth="1"/>
  </cols>
  <sheetData>
    <row r="1" spans="1:14" ht="18">
      <c r="A1" s="1" t="s">
        <v>1219</v>
      </c>
      <c r="C1" s="2" t="s">
        <v>1220</v>
      </c>
      <c r="D1" s="22" t="s">
        <v>1249</v>
      </c>
      <c r="E1" s="23" t="s">
        <v>1250</v>
      </c>
      <c r="F1" s="23" t="s">
        <v>1251</v>
      </c>
      <c r="G1" s="23" t="s">
        <v>1252</v>
      </c>
      <c r="H1" s="23" t="s">
        <v>1253</v>
      </c>
      <c r="I1" s="20" t="s">
        <v>1254</v>
      </c>
      <c r="J1" s="37" t="s">
        <v>1255</v>
      </c>
      <c r="K1" s="38" t="s">
        <v>1256</v>
      </c>
      <c r="L1" s="20" t="s">
        <v>1257</v>
      </c>
      <c r="M1" s="105" t="s">
        <v>1258</v>
      </c>
      <c r="N1" s="23" t="s">
        <v>1259</v>
      </c>
    </row>
    <row r="2" spans="1:2" ht="12.75">
      <c r="A2" t="s">
        <v>1221</v>
      </c>
      <c r="B2" s="6">
        <v>38261</v>
      </c>
    </row>
    <row r="3" spans="1:2" ht="12.75">
      <c r="A3" t="s">
        <v>1222</v>
      </c>
      <c r="B3" s="6">
        <v>40352</v>
      </c>
    </row>
    <row r="4" spans="1:3" ht="12.75">
      <c r="A4" t="s">
        <v>1223</v>
      </c>
      <c r="B4" s="8" t="s">
        <v>1224</v>
      </c>
      <c r="C4" s="7" t="s">
        <v>1225</v>
      </c>
    </row>
    <row r="5" spans="1:2" ht="12.75">
      <c r="A5" t="s">
        <v>1226</v>
      </c>
      <c r="B5" s="8">
        <f>B85</f>
        <v>60</v>
      </c>
    </row>
    <row r="6" spans="1:3" ht="25.5">
      <c r="A6" t="s">
        <v>1227</v>
      </c>
      <c r="B6" s="9" t="s">
        <v>1228</v>
      </c>
      <c r="C6" s="66" t="s">
        <v>152</v>
      </c>
    </row>
    <row r="7" spans="1:3" ht="12.75">
      <c r="A7" t="s">
        <v>1229</v>
      </c>
      <c r="B7" s="10" t="s">
        <v>1230</v>
      </c>
      <c r="C7" s="11">
        <f>J87</f>
        <v>0.33333333333333337</v>
      </c>
    </row>
    <row r="8" spans="1:8" ht="12.75">
      <c r="A8" t="s">
        <v>1231</v>
      </c>
      <c r="B8" s="12" t="s">
        <v>1230</v>
      </c>
      <c r="C8" s="11">
        <f>K87</f>
        <v>0.5166666666666666</v>
      </c>
      <c r="D8" s="13"/>
      <c r="E8" s="14"/>
      <c r="F8" s="14"/>
      <c r="G8" s="14"/>
      <c r="H8" s="14"/>
    </row>
    <row r="9" spans="1:6" ht="12.75">
      <c r="A9" t="s">
        <v>1232</v>
      </c>
      <c r="B9" s="15" t="s">
        <v>1233</v>
      </c>
      <c r="C9" s="16" t="s">
        <v>153</v>
      </c>
      <c r="D9" s="17"/>
      <c r="E9" s="18"/>
      <c r="F9" s="18"/>
    </row>
    <row r="10" spans="1:6" ht="22.5">
      <c r="A10" t="s">
        <v>1234</v>
      </c>
      <c r="B10" s="8" t="s">
        <v>1235</v>
      </c>
      <c r="C10" s="67" t="s">
        <v>154</v>
      </c>
      <c r="D10" s="13"/>
      <c r="E10" s="14"/>
      <c r="F10" s="14"/>
    </row>
    <row r="11" spans="1:6" ht="12.75">
      <c r="A11" t="s">
        <v>1236</v>
      </c>
      <c r="B11" s="8" t="s">
        <v>1237</v>
      </c>
      <c r="C11" s="7" t="s">
        <v>1238</v>
      </c>
      <c r="F11" s="14"/>
    </row>
    <row r="12" spans="1:6" ht="12.75">
      <c r="A12" t="s">
        <v>1239</v>
      </c>
      <c r="B12" s="8">
        <v>7.1</v>
      </c>
      <c r="E12" s="14"/>
      <c r="F12" s="14"/>
    </row>
    <row r="13" spans="1:8" ht="12.75">
      <c r="A13" t="s">
        <v>1240</v>
      </c>
      <c r="B13" s="8">
        <v>35.5</v>
      </c>
      <c r="E13" s="14"/>
      <c r="F13" s="14"/>
      <c r="G13" s="14"/>
      <c r="H13" s="14"/>
    </row>
    <row r="14" spans="1:6" ht="12.75">
      <c r="A14" t="s">
        <v>1241</v>
      </c>
      <c r="B14" s="8">
        <v>1760</v>
      </c>
      <c r="F14" s="14"/>
    </row>
    <row r="15" spans="1:7" ht="12.75">
      <c r="A15" t="s">
        <v>1242</v>
      </c>
      <c r="B15" s="8">
        <v>18</v>
      </c>
      <c r="C15" s="7" t="s">
        <v>1243</v>
      </c>
      <c r="E15" s="14"/>
      <c r="F15" s="14"/>
      <c r="G15" s="14"/>
    </row>
    <row r="16" spans="1:7" ht="33.75">
      <c r="A16" t="s">
        <v>1244</v>
      </c>
      <c r="B16" s="8" t="s">
        <v>1218</v>
      </c>
      <c r="C16" s="67" t="s">
        <v>155</v>
      </c>
      <c r="G16" s="14"/>
    </row>
    <row r="17" spans="1:7" ht="12.75">
      <c r="A17" t="s">
        <v>1245</v>
      </c>
      <c r="B17" s="8" t="s">
        <v>1228</v>
      </c>
      <c r="C17" s="7" t="s">
        <v>1246</v>
      </c>
      <c r="G17" s="14"/>
    </row>
    <row r="18" spans="1:7" ht="12.75">
      <c r="A18" s="43" t="s">
        <v>156</v>
      </c>
      <c r="B18" s="8">
        <v>6</v>
      </c>
      <c r="C18" s="53" t="s">
        <v>157</v>
      </c>
      <c r="G18" s="14"/>
    </row>
    <row r="19" spans="1:7" ht="18">
      <c r="A19" s="1"/>
      <c r="B19" s="8"/>
      <c r="C19" s="19"/>
      <c r="G19" s="14"/>
    </row>
    <row r="20" spans="1:3" ht="29.25" customHeight="1">
      <c r="A20" s="108" t="s">
        <v>158</v>
      </c>
      <c r="B20" s="108"/>
      <c r="C20" s="108"/>
    </row>
    <row r="21" spans="1:3" ht="12.75">
      <c r="A21" s="68"/>
      <c r="B21" s="68"/>
      <c r="C21" s="68"/>
    </row>
    <row r="22" spans="1:3" ht="44.25" customHeight="1">
      <c r="A22" s="108" t="s">
        <v>159</v>
      </c>
      <c r="B22" s="108"/>
      <c r="C22" s="108"/>
    </row>
    <row r="24" spans="1:24" ht="12.75">
      <c r="A24" s="20"/>
      <c r="B24" s="20" t="s">
        <v>1247</v>
      </c>
      <c r="C24" s="21" t="s">
        <v>1248</v>
      </c>
      <c r="D24" s="22" t="s">
        <v>1249</v>
      </c>
      <c r="E24" s="23" t="s">
        <v>1250</v>
      </c>
      <c r="F24" s="23" t="s">
        <v>1251</v>
      </c>
      <c r="G24" s="23" t="s">
        <v>1252</v>
      </c>
      <c r="H24" s="23" t="s">
        <v>1253</v>
      </c>
      <c r="I24" s="20" t="s">
        <v>1254</v>
      </c>
      <c r="J24" s="24" t="s">
        <v>1255</v>
      </c>
      <c r="K24" s="24" t="s">
        <v>1256</v>
      </c>
      <c r="L24" s="20" t="s">
        <v>1257</v>
      </c>
      <c r="M24" s="105" t="s">
        <v>1258</v>
      </c>
      <c r="N24" s="23" t="s">
        <v>1259</v>
      </c>
      <c r="V24" s="25" t="s">
        <v>1260</v>
      </c>
      <c r="W24" s="24" t="s">
        <v>1261</v>
      </c>
      <c r="X24" s="20" t="s">
        <v>1262</v>
      </c>
    </row>
    <row r="25" spans="2:24" ht="12.75">
      <c r="B25" t="s">
        <v>1263</v>
      </c>
      <c r="C25" t="s">
        <v>1264</v>
      </c>
      <c r="D25" t="s">
        <v>1265</v>
      </c>
      <c r="E25" s="26">
        <v>38628.333333333336</v>
      </c>
      <c r="F25" s="26">
        <v>40352.39722222222</v>
      </c>
      <c r="G25" s="14">
        <f>(H25/365)*220</f>
        <v>1039.1617960426163</v>
      </c>
      <c r="H25" s="27">
        <f>F25-E25</f>
        <v>1724.0638888888861</v>
      </c>
      <c r="I25" s="28">
        <v>3206406.8</v>
      </c>
      <c r="J25" s="29"/>
      <c r="K25" s="30"/>
      <c r="L25" t="s">
        <v>1266</v>
      </c>
      <c r="O25">
        <v>0</v>
      </c>
      <c r="P25">
        <v>0</v>
      </c>
      <c r="Q25">
        <v>0</v>
      </c>
      <c r="R25">
        <v>0</v>
      </c>
      <c r="S25">
        <v>0</v>
      </c>
      <c r="T25">
        <v>0</v>
      </c>
      <c r="U25">
        <v>0</v>
      </c>
      <c r="V25" s="5">
        <v>24.83613457905591</v>
      </c>
      <c r="W25" s="28">
        <v>796347.508</v>
      </c>
      <c r="X25" s="28">
        <v>4002754.3080000007</v>
      </c>
    </row>
    <row r="26" spans="2:24" ht="12.75">
      <c r="B26" t="s">
        <v>1267</v>
      </c>
      <c r="C26" t="s">
        <v>1268</v>
      </c>
      <c r="D26" t="s">
        <v>1269</v>
      </c>
      <c r="E26" s="26">
        <v>38628.333333333336</v>
      </c>
      <c r="F26" s="26">
        <v>39702.375</v>
      </c>
      <c r="G26" s="14">
        <f>(H26/365)*220</f>
        <v>647.3675799086743</v>
      </c>
      <c r="H26" s="27">
        <f aca="true" t="shared" si="0" ref="H26:H84">F26-E26</f>
        <v>1074.0416666666642</v>
      </c>
      <c r="I26" s="28">
        <v>1418439.2</v>
      </c>
      <c r="J26" s="29"/>
      <c r="K26" s="30"/>
      <c r="L26" t="s">
        <v>1266</v>
      </c>
      <c r="O26">
        <v>0</v>
      </c>
      <c r="P26">
        <v>0</v>
      </c>
      <c r="Q26">
        <v>0</v>
      </c>
      <c r="R26">
        <v>0</v>
      </c>
      <c r="S26">
        <v>0</v>
      </c>
      <c r="T26">
        <v>0</v>
      </c>
      <c r="U26">
        <v>0</v>
      </c>
      <c r="V26" s="5">
        <v>25.973633554402614</v>
      </c>
      <c r="W26" s="28">
        <v>368420.2</v>
      </c>
      <c r="X26" s="28">
        <v>1786859.4</v>
      </c>
    </row>
    <row r="27" spans="2:24" ht="12.75">
      <c r="B27" t="s">
        <v>1270</v>
      </c>
      <c r="C27" t="s">
        <v>1271</v>
      </c>
      <c r="D27" t="s">
        <v>1272</v>
      </c>
      <c r="E27" s="26">
        <v>38628.333333333336</v>
      </c>
      <c r="F27" s="26">
        <v>39258.458333333336</v>
      </c>
      <c r="G27" s="14">
        <f>(H27/365)*220</f>
        <v>379.8013698630137</v>
      </c>
      <c r="H27" s="27">
        <f t="shared" si="0"/>
        <v>630.125</v>
      </c>
      <c r="I27" s="28">
        <v>730452.8</v>
      </c>
      <c r="J27" s="29"/>
      <c r="K27" s="30"/>
      <c r="L27" t="s">
        <v>1266</v>
      </c>
      <c r="O27">
        <v>0</v>
      </c>
      <c r="P27">
        <v>0</v>
      </c>
      <c r="Q27">
        <v>0</v>
      </c>
      <c r="R27">
        <v>0</v>
      </c>
      <c r="S27">
        <v>0</v>
      </c>
      <c r="T27">
        <v>0</v>
      </c>
      <c r="U27">
        <v>0</v>
      </c>
      <c r="V27" s="5">
        <v>25.753669504723653</v>
      </c>
      <c r="W27" s="28">
        <v>188118.4</v>
      </c>
      <c r="X27" s="28">
        <v>918571.2</v>
      </c>
    </row>
    <row r="28" spans="2:24" ht="12.75">
      <c r="B28" t="s">
        <v>1273</v>
      </c>
      <c r="C28" t="s">
        <v>1274</v>
      </c>
      <c r="D28" t="s">
        <v>1275</v>
      </c>
      <c r="E28" s="26">
        <v>38628.333333333336</v>
      </c>
      <c r="F28" s="26">
        <v>38989.666666666664</v>
      </c>
      <c r="G28" s="14">
        <f aca="true" t="shared" si="1" ref="G28:G84">(H28/365)*220</f>
        <v>217.78995433789663</v>
      </c>
      <c r="H28" s="27">
        <f t="shared" si="0"/>
        <v>361.3333333333285</v>
      </c>
      <c r="I28" s="28">
        <v>83512</v>
      </c>
      <c r="J28" s="29"/>
      <c r="K28" t="s">
        <v>1276</v>
      </c>
      <c r="L28" t="s">
        <v>1277</v>
      </c>
      <c r="M28" s="31">
        <v>38628.333333333336</v>
      </c>
      <c r="N28" t="s">
        <v>1278</v>
      </c>
      <c r="O28">
        <v>4</v>
      </c>
      <c r="P28">
        <v>1</v>
      </c>
      <c r="Q28">
        <v>8</v>
      </c>
      <c r="R28">
        <v>8</v>
      </c>
      <c r="S28">
        <v>2</v>
      </c>
      <c r="T28">
        <v>1</v>
      </c>
      <c r="U28">
        <v>0</v>
      </c>
      <c r="V28" s="5">
        <v>25</v>
      </c>
      <c r="W28" s="28">
        <v>20878</v>
      </c>
      <c r="X28" s="28">
        <v>104390</v>
      </c>
    </row>
    <row r="29" spans="2:24" ht="12.75">
      <c r="B29" t="s">
        <v>1279</v>
      </c>
      <c r="C29" t="s">
        <v>1280</v>
      </c>
      <c r="D29" t="s">
        <v>1275</v>
      </c>
      <c r="E29" s="26">
        <v>38628.333333333336</v>
      </c>
      <c r="F29" s="26">
        <v>38989.666666666664</v>
      </c>
      <c r="G29" s="14">
        <f t="shared" si="1"/>
        <v>217.78995433789663</v>
      </c>
      <c r="H29" s="27">
        <f t="shared" si="0"/>
        <v>361.3333333333285</v>
      </c>
      <c r="I29" s="28">
        <v>71420.8</v>
      </c>
      <c r="J29" t="s">
        <v>1281</v>
      </c>
      <c r="K29" t="s">
        <v>1282</v>
      </c>
      <c r="L29" t="s">
        <v>1277</v>
      </c>
      <c r="O29">
        <v>4</v>
      </c>
      <c r="P29">
        <v>1</v>
      </c>
      <c r="Q29">
        <v>8</v>
      </c>
      <c r="R29">
        <v>8</v>
      </c>
      <c r="S29">
        <v>2</v>
      </c>
      <c r="T29">
        <v>1</v>
      </c>
      <c r="U29">
        <v>0</v>
      </c>
      <c r="V29" s="5">
        <v>25</v>
      </c>
      <c r="W29" s="28">
        <v>17855.2</v>
      </c>
      <c r="X29" s="28">
        <v>89276</v>
      </c>
    </row>
    <row r="30" spans="2:24" ht="12.75">
      <c r="B30" t="s">
        <v>1283</v>
      </c>
      <c r="C30" t="s">
        <v>1284</v>
      </c>
      <c r="D30" t="s">
        <v>1285</v>
      </c>
      <c r="E30" s="26">
        <v>38992.333333333336</v>
      </c>
      <c r="F30" s="26">
        <v>39258.458333333336</v>
      </c>
      <c r="G30" s="14">
        <f t="shared" si="1"/>
        <v>160.4041095890411</v>
      </c>
      <c r="H30" s="27">
        <f t="shared" si="0"/>
        <v>266.125</v>
      </c>
      <c r="I30" s="28">
        <v>550520</v>
      </c>
      <c r="J30" t="s">
        <v>1286</v>
      </c>
      <c r="K30" t="s">
        <v>1287</v>
      </c>
      <c r="L30" t="s">
        <v>1266</v>
      </c>
      <c r="O30">
        <v>4</v>
      </c>
      <c r="P30">
        <v>2</v>
      </c>
      <c r="Q30">
        <v>8</v>
      </c>
      <c r="R30">
        <v>8</v>
      </c>
      <c r="S30">
        <v>2</v>
      </c>
      <c r="T30">
        <v>1</v>
      </c>
      <c r="U30">
        <v>0</v>
      </c>
      <c r="V30" s="5">
        <v>26</v>
      </c>
      <c r="W30" s="28">
        <v>143135.2</v>
      </c>
      <c r="X30" s="28">
        <v>693655.2</v>
      </c>
    </row>
    <row r="31" spans="2:24" ht="12.75">
      <c r="B31" t="s">
        <v>1288</v>
      </c>
      <c r="C31" t="s">
        <v>1289</v>
      </c>
      <c r="D31" t="s">
        <v>1290</v>
      </c>
      <c r="E31" s="26">
        <v>39241.333333333336</v>
      </c>
      <c r="F31" s="26">
        <v>39258.458333333336</v>
      </c>
      <c r="G31" s="14">
        <f t="shared" si="1"/>
        <v>10.321917808219178</v>
      </c>
      <c r="H31" s="27">
        <f t="shared" si="0"/>
        <v>17.125</v>
      </c>
      <c r="I31" s="28">
        <v>25000</v>
      </c>
      <c r="J31" t="s">
        <v>1291</v>
      </c>
      <c r="K31" t="s">
        <v>1292</v>
      </c>
      <c r="L31" t="s">
        <v>1266</v>
      </c>
      <c r="O31">
        <v>4</v>
      </c>
      <c r="P31">
        <v>1</v>
      </c>
      <c r="Q31">
        <v>8</v>
      </c>
      <c r="R31">
        <v>8</v>
      </c>
      <c r="S31">
        <v>2</v>
      </c>
      <c r="T31">
        <v>1</v>
      </c>
      <c r="U31">
        <v>0</v>
      </c>
      <c r="V31" s="5">
        <v>25</v>
      </c>
      <c r="W31" s="28">
        <v>6250</v>
      </c>
      <c r="X31" s="28">
        <v>31250</v>
      </c>
    </row>
    <row r="32" spans="2:24" ht="12.75">
      <c r="B32" t="s">
        <v>1293</v>
      </c>
      <c r="C32" t="s">
        <v>1294</v>
      </c>
      <c r="D32" t="s">
        <v>1295</v>
      </c>
      <c r="E32" s="26">
        <v>39258.458333333336</v>
      </c>
      <c r="F32" s="26">
        <v>39702.375</v>
      </c>
      <c r="G32" s="14">
        <f t="shared" si="1"/>
        <v>267.5662100456607</v>
      </c>
      <c r="H32" s="27">
        <f t="shared" si="0"/>
        <v>443.91666666666424</v>
      </c>
      <c r="I32" s="28">
        <v>687986.4</v>
      </c>
      <c r="J32" s="29"/>
      <c r="K32" s="30"/>
      <c r="L32" t="s">
        <v>1266</v>
      </c>
      <c r="O32">
        <v>0</v>
      </c>
      <c r="P32">
        <v>0</v>
      </c>
      <c r="Q32">
        <v>0</v>
      </c>
      <c r="R32">
        <v>0</v>
      </c>
      <c r="S32">
        <v>0</v>
      </c>
      <c r="T32">
        <v>0</v>
      </c>
      <c r="U32">
        <v>0</v>
      </c>
      <c r="V32" s="5">
        <v>26.207175025552832</v>
      </c>
      <c r="W32" s="28">
        <v>180301.8</v>
      </c>
      <c r="X32" s="28">
        <v>868288.2</v>
      </c>
    </row>
    <row r="33" spans="2:24" ht="12.75">
      <c r="B33" t="s">
        <v>1296</v>
      </c>
      <c r="C33" t="s">
        <v>1274</v>
      </c>
      <c r="D33" t="s">
        <v>1297</v>
      </c>
      <c r="E33" s="26">
        <v>39258.458333333336</v>
      </c>
      <c r="F33" s="26">
        <v>39440.5</v>
      </c>
      <c r="G33" s="14">
        <f t="shared" si="1"/>
        <v>109.72374429223598</v>
      </c>
      <c r="H33" s="27">
        <f t="shared" si="0"/>
        <v>182.04166666666424</v>
      </c>
      <c r="I33" s="28">
        <v>41756</v>
      </c>
      <c r="J33" t="s">
        <v>1298</v>
      </c>
      <c r="K33" t="s">
        <v>1299</v>
      </c>
      <c r="L33" t="s">
        <v>1277</v>
      </c>
      <c r="O33">
        <v>4</v>
      </c>
      <c r="P33">
        <v>1</v>
      </c>
      <c r="Q33">
        <v>8</v>
      </c>
      <c r="R33">
        <v>8</v>
      </c>
      <c r="S33">
        <v>2</v>
      </c>
      <c r="T33">
        <v>1</v>
      </c>
      <c r="U33">
        <v>0</v>
      </c>
      <c r="V33" s="5">
        <v>25</v>
      </c>
      <c r="W33" s="28">
        <v>10439</v>
      </c>
      <c r="X33" s="28">
        <v>52195</v>
      </c>
    </row>
    <row r="34" spans="2:24" ht="12.75">
      <c r="B34" t="s">
        <v>1300</v>
      </c>
      <c r="C34" t="s">
        <v>1280</v>
      </c>
      <c r="D34" t="s">
        <v>1297</v>
      </c>
      <c r="E34" s="26">
        <v>39258.458333333336</v>
      </c>
      <c r="F34" s="26">
        <v>39440.5</v>
      </c>
      <c r="G34" s="14">
        <f t="shared" si="1"/>
        <v>109.72374429223598</v>
      </c>
      <c r="H34" s="27">
        <f t="shared" si="0"/>
        <v>182.04166666666424</v>
      </c>
      <c r="I34" s="28">
        <v>35710.4</v>
      </c>
      <c r="J34" t="s">
        <v>1301</v>
      </c>
      <c r="K34" t="s">
        <v>1302</v>
      </c>
      <c r="L34" t="s">
        <v>1277</v>
      </c>
      <c r="O34">
        <v>4</v>
      </c>
      <c r="P34">
        <v>1</v>
      </c>
      <c r="Q34">
        <v>8</v>
      </c>
      <c r="R34">
        <v>8</v>
      </c>
      <c r="S34">
        <v>2</v>
      </c>
      <c r="T34">
        <v>1</v>
      </c>
      <c r="U34">
        <v>0</v>
      </c>
      <c r="V34" s="5">
        <v>25</v>
      </c>
      <c r="W34" s="28">
        <v>8927.6</v>
      </c>
      <c r="X34" s="28">
        <v>44638</v>
      </c>
    </row>
    <row r="35" spans="2:24" ht="12.75">
      <c r="B35" t="s">
        <v>1303</v>
      </c>
      <c r="C35" t="s">
        <v>1284</v>
      </c>
      <c r="D35" t="s">
        <v>1285</v>
      </c>
      <c r="E35" s="26">
        <v>39442.333333333336</v>
      </c>
      <c r="F35" s="26">
        <v>39702.375</v>
      </c>
      <c r="G35" s="14">
        <f t="shared" si="1"/>
        <v>156.73744292237296</v>
      </c>
      <c r="H35" s="27">
        <f t="shared" si="0"/>
        <v>260.04166666666424</v>
      </c>
      <c r="I35" s="28">
        <v>380520</v>
      </c>
      <c r="J35" t="s">
        <v>1304</v>
      </c>
      <c r="K35" t="s">
        <v>1305</v>
      </c>
      <c r="L35" t="s">
        <v>1277</v>
      </c>
      <c r="O35">
        <v>4</v>
      </c>
      <c r="P35">
        <v>2</v>
      </c>
      <c r="Q35">
        <v>8</v>
      </c>
      <c r="R35">
        <v>8</v>
      </c>
      <c r="S35">
        <v>2</v>
      </c>
      <c r="T35">
        <v>1</v>
      </c>
      <c r="U35">
        <v>0</v>
      </c>
      <c r="V35" s="5">
        <v>26</v>
      </c>
      <c r="W35" s="28">
        <v>98935.2</v>
      </c>
      <c r="X35" s="28">
        <v>479455.2</v>
      </c>
    </row>
    <row r="36" spans="2:24" ht="12.75">
      <c r="B36" t="s">
        <v>1306</v>
      </c>
      <c r="C36" t="s">
        <v>1289</v>
      </c>
      <c r="D36" t="s">
        <v>1290</v>
      </c>
      <c r="E36" s="26">
        <v>39686.375</v>
      </c>
      <c r="F36" s="26">
        <v>39702.375</v>
      </c>
      <c r="G36" s="14">
        <f t="shared" si="1"/>
        <v>9.643835616438356</v>
      </c>
      <c r="H36" s="27">
        <f t="shared" si="0"/>
        <v>16</v>
      </c>
      <c r="I36" s="28">
        <v>5000</v>
      </c>
      <c r="J36" t="s">
        <v>1307</v>
      </c>
      <c r="K36" s="30"/>
      <c r="L36" t="s">
        <v>1266</v>
      </c>
      <c r="O36">
        <v>4</v>
      </c>
      <c r="P36">
        <v>1</v>
      </c>
      <c r="Q36">
        <v>8</v>
      </c>
      <c r="R36">
        <v>8</v>
      </c>
      <c r="S36">
        <v>2</v>
      </c>
      <c r="T36">
        <v>1</v>
      </c>
      <c r="U36">
        <v>0</v>
      </c>
      <c r="V36" s="5">
        <v>25</v>
      </c>
      <c r="W36" s="28">
        <v>1250</v>
      </c>
      <c r="X36" s="28">
        <v>6250</v>
      </c>
    </row>
    <row r="37" spans="2:24" ht="12.75">
      <c r="B37" t="s">
        <v>1308</v>
      </c>
      <c r="C37" t="s">
        <v>1309</v>
      </c>
      <c r="D37" t="s">
        <v>1297</v>
      </c>
      <c r="E37" s="26">
        <v>39525.583333333336</v>
      </c>
      <c r="F37" s="26">
        <v>39702.375</v>
      </c>
      <c r="G37" s="14">
        <f t="shared" si="1"/>
        <v>106.55936073059215</v>
      </c>
      <c r="H37" s="27">
        <f t="shared" si="0"/>
        <v>176.79166666666424</v>
      </c>
      <c r="I37" s="28">
        <v>225000</v>
      </c>
      <c r="J37" s="29"/>
      <c r="K37" s="30"/>
      <c r="L37" t="s">
        <v>1266</v>
      </c>
      <c r="O37">
        <v>0</v>
      </c>
      <c r="P37">
        <v>0</v>
      </c>
      <c r="Q37">
        <v>0</v>
      </c>
      <c r="R37">
        <v>0</v>
      </c>
      <c r="S37">
        <v>0</v>
      </c>
      <c r="T37">
        <v>0</v>
      </c>
      <c r="U37">
        <v>0</v>
      </c>
      <c r="V37" s="5">
        <v>27</v>
      </c>
      <c r="W37" s="28">
        <v>60750</v>
      </c>
      <c r="X37" s="28">
        <v>285750</v>
      </c>
    </row>
    <row r="38" spans="2:24" ht="12.75">
      <c r="B38" t="s">
        <v>1310</v>
      </c>
      <c r="C38" t="s">
        <v>1311</v>
      </c>
      <c r="D38" t="s">
        <v>1297</v>
      </c>
      <c r="E38" s="26">
        <v>39525.583333333336</v>
      </c>
      <c r="F38" s="26">
        <v>39702.375</v>
      </c>
      <c r="G38" s="14">
        <f t="shared" si="1"/>
        <v>106.55936073059215</v>
      </c>
      <c r="H38" s="27">
        <f t="shared" si="0"/>
        <v>176.79166666666424</v>
      </c>
      <c r="I38" s="28">
        <v>50000</v>
      </c>
      <c r="J38" t="s">
        <v>1307</v>
      </c>
      <c r="K38" s="30"/>
      <c r="L38" t="s">
        <v>1266</v>
      </c>
      <c r="O38">
        <v>4</v>
      </c>
      <c r="P38">
        <v>3</v>
      </c>
      <c r="Q38">
        <v>8</v>
      </c>
      <c r="R38">
        <v>8</v>
      </c>
      <c r="S38">
        <v>2</v>
      </c>
      <c r="T38">
        <v>1</v>
      </c>
      <c r="U38">
        <v>0</v>
      </c>
      <c r="V38" s="5">
        <v>27</v>
      </c>
      <c r="W38" s="28">
        <v>13500</v>
      </c>
      <c r="X38" s="28">
        <v>63500</v>
      </c>
    </row>
    <row r="39" spans="2:24" ht="12.75">
      <c r="B39" t="s">
        <v>1312</v>
      </c>
      <c r="C39" t="s">
        <v>1313</v>
      </c>
      <c r="D39" t="s">
        <v>1297</v>
      </c>
      <c r="E39" s="26">
        <v>39525.583333333336</v>
      </c>
      <c r="F39" s="26">
        <v>39702.375</v>
      </c>
      <c r="G39" s="14">
        <f t="shared" si="1"/>
        <v>106.55936073059215</v>
      </c>
      <c r="H39" s="27">
        <f t="shared" si="0"/>
        <v>176.79166666666424</v>
      </c>
      <c r="I39" s="28">
        <v>100000</v>
      </c>
      <c r="J39" t="s">
        <v>1307</v>
      </c>
      <c r="K39" s="30"/>
      <c r="L39" t="s">
        <v>1266</v>
      </c>
      <c r="O39">
        <v>4</v>
      </c>
      <c r="P39">
        <v>3</v>
      </c>
      <c r="Q39">
        <v>8</v>
      </c>
      <c r="R39">
        <v>8</v>
      </c>
      <c r="S39">
        <v>2</v>
      </c>
      <c r="T39">
        <v>1</v>
      </c>
      <c r="U39">
        <v>0</v>
      </c>
      <c r="V39" s="5">
        <v>27</v>
      </c>
      <c r="W39" s="28">
        <v>27000</v>
      </c>
      <c r="X39" s="28">
        <v>127000</v>
      </c>
    </row>
    <row r="40" spans="2:24" ht="12.75">
      <c r="B40" t="s">
        <v>1314</v>
      </c>
      <c r="C40" t="s">
        <v>1315</v>
      </c>
      <c r="D40" t="s">
        <v>1297</v>
      </c>
      <c r="E40" s="26">
        <v>39525.583333333336</v>
      </c>
      <c r="F40" s="26">
        <v>39702.375</v>
      </c>
      <c r="G40" s="14">
        <f t="shared" si="1"/>
        <v>106.55936073059215</v>
      </c>
      <c r="H40" s="27">
        <f t="shared" si="0"/>
        <v>176.79166666666424</v>
      </c>
      <c r="I40" s="28">
        <v>75000</v>
      </c>
      <c r="J40" t="s">
        <v>1307</v>
      </c>
      <c r="K40" t="s">
        <v>1316</v>
      </c>
      <c r="L40" t="s">
        <v>1266</v>
      </c>
      <c r="O40">
        <v>4</v>
      </c>
      <c r="P40">
        <v>3</v>
      </c>
      <c r="Q40">
        <v>8</v>
      </c>
      <c r="R40">
        <v>8</v>
      </c>
      <c r="S40">
        <v>2</v>
      </c>
      <c r="T40">
        <v>1</v>
      </c>
      <c r="U40">
        <v>0</v>
      </c>
      <c r="V40" s="5">
        <v>27</v>
      </c>
      <c r="W40" s="28">
        <v>20250</v>
      </c>
      <c r="X40" s="28">
        <v>95250</v>
      </c>
    </row>
    <row r="41" spans="2:24" ht="12.75">
      <c r="B41" t="s">
        <v>1317</v>
      </c>
      <c r="C41" t="s">
        <v>1318</v>
      </c>
      <c r="D41" t="s">
        <v>1319</v>
      </c>
      <c r="E41" s="26">
        <v>39702.375</v>
      </c>
      <c r="F41" s="26">
        <v>39702.375</v>
      </c>
      <c r="G41" s="14">
        <f t="shared" si="1"/>
        <v>0</v>
      </c>
      <c r="H41" s="27">
        <f t="shared" si="0"/>
        <v>0</v>
      </c>
      <c r="I41" s="28">
        <v>0</v>
      </c>
      <c r="J41" t="s">
        <v>1320</v>
      </c>
      <c r="K41" s="30"/>
      <c r="L41" t="s">
        <v>1266</v>
      </c>
      <c r="O41">
        <v>0</v>
      </c>
      <c r="P41">
        <v>0</v>
      </c>
      <c r="Q41">
        <v>0</v>
      </c>
      <c r="R41">
        <v>0</v>
      </c>
      <c r="S41">
        <v>0</v>
      </c>
      <c r="T41">
        <v>0</v>
      </c>
      <c r="U41">
        <v>0</v>
      </c>
      <c r="V41" s="5">
        <v>0</v>
      </c>
      <c r="W41" s="28">
        <v>0</v>
      </c>
      <c r="X41" s="28">
        <v>0</v>
      </c>
    </row>
    <row r="42" spans="2:24" ht="12.75">
      <c r="B42" t="s">
        <v>1321</v>
      </c>
      <c r="C42" t="s">
        <v>1322</v>
      </c>
      <c r="D42" t="s">
        <v>1323</v>
      </c>
      <c r="E42" s="26">
        <v>38628.333333333336</v>
      </c>
      <c r="F42" s="26">
        <v>39637.666666666664</v>
      </c>
      <c r="G42" s="14">
        <f t="shared" si="1"/>
        <v>608.36529680365</v>
      </c>
      <c r="H42" s="27">
        <f t="shared" si="0"/>
        <v>1009.3333333333285</v>
      </c>
      <c r="I42" s="28">
        <v>359475.2</v>
      </c>
      <c r="J42" s="29"/>
      <c r="K42" s="30"/>
      <c r="L42" t="s">
        <v>1266</v>
      </c>
      <c r="O42">
        <v>0</v>
      </c>
      <c r="P42">
        <v>0</v>
      </c>
      <c r="Q42">
        <v>0</v>
      </c>
      <c r="R42">
        <v>0</v>
      </c>
      <c r="S42">
        <v>0</v>
      </c>
      <c r="T42">
        <v>0</v>
      </c>
      <c r="U42">
        <v>0</v>
      </c>
      <c r="V42" s="5">
        <v>28.286867077339412</v>
      </c>
      <c r="W42" s="28">
        <v>101684.27200000001</v>
      </c>
      <c r="X42" s="28">
        <v>461159.47200000007</v>
      </c>
    </row>
    <row r="43" spans="2:24" ht="12.75">
      <c r="B43" t="s">
        <v>1324</v>
      </c>
      <c r="C43" t="s">
        <v>1325</v>
      </c>
      <c r="D43" t="s">
        <v>1326</v>
      </c>
      <c r="E43" s="26">
        <v>38628.333333333336</v>
      </c>
      <c r="F43" s="26">
        <v>39387.458333333336</v>
      </c>
      <c r="G43" s="14">
        <f t="shared" si="1"/>
        <v>457.554794520548</v>
      </c>
      <c r="H43" s="27">
        <f t="shared" si="0"/>
        <v>759.125</v>
      </c>
      <c r="I43" s="28">
        <v>227886.8</v>
      </c>
      <c r="J43" s="29"/>
      <c r="K43" s="30"/>
      <c r="L43" t="s">
        <v>1266</v>
      </c>
      <c r="O43">
        <v>0</v>
      </c>
      <c r="P43">
        <v>0</v>
      </c>
      <c r="Q43">
        <v>0</v>
      </c>
      <c r="R43">
        <v>0</v>
      </c>
      <c r="S43">
        <v>0</v>
      </c>
      <c r="T43">
        <v>0</v>
      </c>
      <c r="U43">
        <v>0</v>
      </c>
      <c r="V43" s="5">
        <v>29.526577230449497</v>
      </c>
      <c r="W43" s="28">
        <v>67287.17199999999</v>
      </c>
      <c r="X43" s="28">
        <v>295173.972</v>
      </c>
    </row>
    <row r="44" spans="2:24" ht="12.75">
      <c r="B44" t="s">
        <v>1327</v>
      </c>
      <c r="C44" t="s">
        <v>1271</v>
      </c>
      <c r="D44" t="s">
        <v>1328</v>
      </c>
      <c r="E44" s="26">
        <v>38628.333333333336</v>
      </c>
      <c r="F44" s="26">
        <v>39022.458333333336</v>
      </c>
      <c r="G44" s="14">
        <f t="shared" si="1"/>
        <v>237.55479452054792</v>
      </c>
      <c r="H44" s="27">
        <f t="shared" si="0"/>
        <v>394.125</v>
      </c>
      <c r="I44" s="28">
        <v>118820</v>
      </c>
      <c r="J44" s="29"/>
      <c r="K44" s="30"/>
      <c r="L44" t="s">
        <v>1266</v>
      </c>
      <c r="O44">
        <v>0</v>
      </c>
      <c r="P44">
        <v>0</v>
      </c>
      <c r="Q44">
        <v>0</v>
      </c>
      <c r="R44">
        <v>0</v>
      </c>
      <c r="S44">
        <v>0</v>
      </c>
      <c r="T44">
        <v>0</v>
      </c>
      <c r="U44">
        <v>0</v>
      </c>
      <c r="V44" s="5">
        <v>29.420804578353817</v>
      </c>
      <c r="W44" s="28">
        <v>34957.8</v>
      </c>
      <c r="X44" s="28">
        <v>153777.8</v>
      </c>
    </row>
    <row r="45" spans="2:24" ht="12.75">
      <c r="B45" t="s">
        <v>1329</v>
      </c>
      <c r="C45" t="s">
        <v>1274</v>
      </c>
      <c r="D45" t="s">
        <v>1330</v>
      </c>
      <c r="E45" s="26">
        <v>38628.333333333336</v>
      </c>
      <c r="F45" s="26">
        <v>38925.666666666664</v>
      </c>
      <c r="G45" s="14">
        <f t="shared" si="1"/>
        <v>179.2146118721432</v>
      </c>
      <c r="H45" s="27">
        <f t="shared" si="0"/>
        <v>297.3333333333285</v>
      </c>
      <c r="I45" s="28">
        <v>34164</v>
      </c>
      <c r="J45" t="s">
        <v>1331</v>
      </c>
      <c r="K45" t="s">
        <v>1332</v>
      </c>
      <c r="L45" t="s">
        <v>1266</v>
      </c>
      <c r="O45">
        <v>6</v>
      </c>
      <c r="P45">
        <v>1</v>
      </c>
      <c r="Q45">
        <v>8</v>
      </c>
      <c r="R45">
        <v>8</v>
      </c>
      <c r="S45">
        <v>2</v>
      </c>
      <c r="T45">
        <v>1</v>
      </c>
      <c r="U45">
        <v>0</v>
      </c>
      <c r="V45" s="5">
        <v>29</v>
      </c>
      <c r="W45" s="28">
        <v>9907.56</v>
      </c>
      <c r="X45" s="28">
        <v>44071.56</v>
      </c>
    </row>
    <row r="46" spans="2:24" ht="12.75">
      <c r="B46" t="s">
        <v>1333</v>
      </c>
      <c r="C46" t="s">
        <v>1280</v>
      </c>
      <c r="D46" t="s">
        <v>1297</v>
      </c>
      <c r="E46" s="26">
        <v>38628.333333333336</v>
      </c>
      <c r="F46" s="26">
        <v>38811.666666666664</v>
      </c>
      <c r="G46" s="14">
        <f t="shared" si="1"/>
        <v>110.50228310501991</v>
      </c>
      <c r="H46" s="27">
        <f t="shared" si="0"/>
        <v>183.33333333332848</v>
      </c>
      <c r="I46" s="28">
        <v>35710.4</v>
      </c>
      <c r="J46" t="s">
        <v>1334</v>
      </c>
      <c r="K46" t="s">
        <v>1335</v>
      </c>
      <c r="L46" t="s">
        <v>1266</v>
      </c>
      <c r="O46">
        <v>6</v>
      </c>
      <c r="P46">
        <v>1</v>
      </c>
      <c r="Q46">
        <v>8</v>
      </c>
      <c r="R46">
        <v>8</v>
      </c>
      <c r="S46">
        <v>2</v>
      </c>
      <c r="T46">
        <v>1</v>
      </c>
      <c r="U46">
        <v>0</v>
      </c>
      <c r="V46" s="5">
        <v>29</v>
      </c>
      <c r="W46" s="28">
        <v>10356.016000000001</v>
      </c>
      <c r="X46" s="28">
        <v>46066.416000000005</v>
      </c>
    </row>
    <row r="47" spans="2:24" ht="12.75">
      <c r="B47" t="s">
        <v>1336</v>
      </c>
      <c r="C47" t="s">
        <v>1284</v>
      </c>
      <c r="D47" t="s">
        <v>1297</v>
      </c>
      <c r="E47" s="26">
        <v>38812.333333333336</v>
      </c>
      <c r="F47" s="26">
        <v>38989.666666666664</v>
      </c>
      <c r="G47" s="14">
        <f t="shared" si="1"/>
        <v>106.88584474885552</v>
      </c>
      <c r="H47" s="27">
        <f t="shared" si="0"/>
        <v>177.33333333332848</v>
      </c>
      <c r="I47" s="28">
        <v>25000</v>
      </c>
      <c r="J47" t="s">
        <v>1337</v>
      </c>
      <c r="K47" t="s">
        <v>1338</v>
      </c>
      <c r="L47" t="s">
        <v>1266</v>
      </c>
      <c r="O47">
        <v>6</v>
      </c>
      <c r="P47">
        <v>3</v>
      </c>
      <c r="Q47">
        <v>8</v>
      </c>
      <c r="R47">
        <v>8</v>
      </c>
      <c r="S47">
        <v>2</v>
      </c>
      <c r="T47">
        <v>1</v>
      </c>
      <c r="U47">
        <v>0</v>
      </c>
      <c r="V47" s="5">
        <v>31</v>
      </c>
      <c r="W47" s="28">
        <v>7750</v>
      </c>
      <c r="X47" s="28">
        <v>32750</v>
      </c>
    </row>
    <row r="48" spans="2:24" ht="12.75">
      <c r="B48" t="s">
        <v>1339</v>
      </c>
      <c r="C48" t="s">
        <v>1340</v>
      </c>
      <c r="D48" t="s">
        <v>1341</v>
      </c>
      <c r="E48" s="26">
        <v>38992.333333333336</v>
      </c>
      <c r="F48" s="26">
        <v>39022.458333333336</v>
      </c>
      <c r="G48" s="14">
        <f t="shared" si="1"/>
        <v>18.15753424657534</v>
      </c>
      <c r="H48" s="27">
        <f t="shared" si="0"/>
        <v>30.125</v>
      </c>
      <c r="I48" s="28">
        <v>23945.6</v>
      </c>
      <c r="J48" t="s">
        <v>1335</v>
      </c>
      <c r="K48" s="30"/>
      <c r="L48" t="s">
        <v>1266</v>
      </c>
      <c r="O48">
        <v>6</v>
      </c>
      <c r="P48">
        <v>1</v>
      </c>
      <c r="Q48">
        <v>8</v>
      </c>
      <c r="R48">
        <v>8</v>
      </c>
      <c r="S48">
        <v>2</v>
      </c>
      <c r="T48">
        <v>1</v>
      </c>
      <c r="U48">
        <v>0</v>
      </c>
      <c r="V48" s="5">
        <v>29</v>
      </c>
      <c r="W48" s="28">
        <v>6944.224</v>
      </c>
      <c r="X48" s="28">
        <v>30889.824</v>
      </c>
    </row>
    <row r="49" spans="2:24" ht="12.75">
      <c r="B49" t="s">
        <v>1342</v>
      </c>
      <c r="C49" t="s">
        <v>1294</v>
      </c>
      <c r="D49" t="s">
        <v>1328</v>
      </c>
      <c r="E49" s="26">
        <v>38992.333333333336</v>
      </c>
      <c r="F49" s="26">
        <v>39387.458333333336</v>
      </c>
      <c r="G49" s="14">
        <f t="shared" si="1"/>
        <v>238.15753424657535</v>
      </c>
      <c r="H49" s="27">
        <f t="shared" si="0"/>
        <v>395.125</v>
      </c>
      <c r="I49" s="28">
        <v>109066.8</v>
      </c>
      <c r="J49" s="29"/>
      <c r="K49" s="30"/>
      <c r="L49" t="s">
        <v>1266</v>
      </c>
      <c r="O49">
        <v>0</v>
      </c>
      <c r="P49">
        <v>0</v>
      </c>
      <c r="Q49">
        <v>0</v>
      </c>
      <c r="R49">
        <v>0</v>
      </c>
      <c r="S49">
        <v>0</v>
      </c>
      <c r="T49">
        <v>0</v>
      </c>
      <c r="U49">
        <v>0</v>
      </c>
      <c r="V49" s="5">
        <v>29.641808506346575</v>
      </c>
      <c r="W49" s="28">
        <v>32329.372000000003</v>
      </c>
      <c r="X49" s="28">
        <v>141396.17200000002</v>
      </c>
    </row>
    <row r="50" spans="2:24" ht="12.75">
      <c r="B50" t="s">
        <v>1343</v>
      </c>
      <c r="C50" t="s">
        <v>1274</v>
      </c>
      <c r="D50" t="s">
        <v>1344</v>
      </c>
      <c r="E50" s="26">
        <v>38992.333333333336</v>
      </c>
      <c r="F50" s="26">
        <v>39275.5</v>
      </c>
      <c r="G50" s="14">
        <f t="shared" si="1"/>
        <v>170.67579908675654</v>
      </c>
      <c r="H50" s="27">
        <f t="shared" si="0"/>
        <v>283.16666666666424</v>
      </c>
      <c r="I50" s="28">
        <v>32266</v>
      </c>
      <c r="J50" t="s">
        <v>1335</v>
      </c>
      <c r="K50" t="s">
        <v>1345</v>
      </c>
      <c r="L50" t="s">
        <v>1266</v>
      </c>
      <c r="O50">
        <v>6</v>
      </c>
      <c r="P50">
        <v>1</v>
      </c>
      <c r="Q50">
        <v>8</v>
      </c>
      <c r="R50">
        <v>8</v>
      </c>
      <c r="S50">
        <v>2</v>
      </c>
      <c r="T50">
        <v>1</v>
      </c>
      <c r="U50">
        <v>0</v>
      </c>
      <c r="V50" s="5">
        <v>29</v>
      </c>
      <c r="W50" s="28">
        <v>9357.14</v>
      </c>
      <c r="X50" s="28">
        <v>41623.14</v>
      </c>
    </row>
    <row r="51" spans="2:24" ht="12.75">
      <c r="B51" t="s">
        <v>1346</v>
      </c>
      <c r="C51" t="s">
        <v>1280</v>
      </c>
      <c r="D51" t="s">
        <v>1297</v>
      </c>
      <c r="E51" s="26">
        <v>38992.333333333336</v>
      </c>
      <c r="F51" s="26">
        <v>39177.375</v>
      </c>
      <c r="G51" s="14">
        <f t="shared" si="1"/>
        <v>111.53196347031817</v>
      </c>
      <c r="H51" s="27">
        <f t="shared" si="0"/>
        <v>185.04166666666424</v>
      </c>
      <c r="I51" s="28">
        <v>17855.2</v>
      </c>
      <c r="J51" t="s">
        <v>1347</v>
      </c>
      <c r="K51" t="s">
        <v>1348</v>
      </c>
      <c r="L51" t="s">
        <v>1266</v>
      </c>
      <c r="O51">
        <v>6</v>
      </c>
      <c r="P51">
        <v>1</v>
      </c>
      <c r="Q51">
        <v>8</v>
      </c>
      <c r="R51">
        <v>8</v>
      </c>
      <c r="S51">
        <v>2</v>
      </c>
      <c r="T51">
        <v>1</v>
      </c>
      <c r="U51">
        <v>0</v>
      </c>
      <c r="V51" s="5">
        <v>29</v>
      </c>
      <c r="W51" s="28">
        <v>5178.008000000001</v>
      </c>
      <c r="X51" s="28">
        <v>23033.208000000002</v>
      </c>
    </row>
    <row r="52" spans="2:24" ht="12.75">
      <c r="B52" t="s">
        <v>1349</v>
      </c>
      <c r="C52" t="s">
        <v>1284</v>
      </c>
      <c r="D52" t="s">
        <v>1297</v>
      </c>
      <c r="E52" s="26">
        <v>39177.375</v>
      </c>
      <c r="F52" s="26">
        <v>39356.708333333336</v>
      </c>
      <c r="G52" s="14">
        <f t="shared" si="1"/>
        <v>108.0913242009147</v>
      </c>
      <c r="H52" s="27">
        <f t="shared" si="0"/>
        <v>179.33333333333576</v>
      </c>
      <c r="I52" s="28">
        <v>35000</v>
      </c>
      <c r="J52" t="s">
        <v>1350</v>
      </c>
      <c r="K52" t="s">
        <v>1351</v>
      </c>
      <c r="L52" t="s">
        <v>1266</v>
      </c>
      <c r="O52">
        <v>6</v>
      </c>
      <c r="P52">
        <v>3</v>
      </c>
      <c r="Q52">
        <v>8</v>
      </c>
      <c r="R52">
        <v>8</v>
      </c>
      <c r="S52">
        <v>2</v>
      </c>
      <c r="T52">
        <v>1</v>
      </c>
      <c r="U52">
        <v>0</v>
      </c>
      <c r="V52" s="5">
        <v>31</v>
      </c>
      <c r="W52" s="28">
        <v>10850</v>
      </c>
      <c r="X52" s="28">
        <v>45850</v>
      </c>
    </row>
    <row r="53" spans="2:24" ht="12.75">
      <c r="B53" t="s">
        <v>1352</v>
      </c>
      <c r="C53" t="s">
        <v>1340</v>
      </c>
      <c r="D53" t="s">
        <v>1341</v>
      </c>
      <c r="E53" s="26">
        <v>39357.333333333336</v>
      </c>
      <c r="F53" s="26">
        <v>39387.458333333336</v>
      </c>
      <c r="G53" s="14">
        <f t="shared" si="1"/>
        <v>18.15753424657534</v>
      </c>
      <c r="H53" s="27">
        <f t="shared" si="0"/>
        <v>30.125</v>
      </c>
      <c r="I53" s="28">
        <v>23945.6</v>
      </c>
      <c r="J53" t="s">
        <v>1348</v>
      </c>
      <c r="K53" s="30"/>
      <c r="L53" t="s">
        <v>1266</v>
      </c>
      <c r="O53">
        <v>6</v>
      </c>
      <c r="P53">
        <v>1</v>
      </c>
      <c r="Q53">
        <v>8</v>
      </c>
      <c r="R53">
        <v>8</v>
      </c>
      <c r="S53">
        <v>2</v>
      </c>
      <c r="T53">
        <v>1</v>
      </c>
      <c r="U53">
        <v>0</v>
      </c>
      <c r="V53" s="5">
        <v>29</v>
      </c>
      <c r="W53" s="28">
        <v>6944.224</v>
      </c>
      <c r="X53" s="28">
        <v>30889.824</v>
      </c>
    </row>
    <row r="54" spans="2:24" ht="12.75">
      <c r="B54" t="s">
        <v>1353</v>
      </c>
      <c r="C54" t="s">
        <v>1354</v>
      </c>
      <c r="D54" t="s">
        <v>1319</v>
      </c>
      <c r="E54" s="26">
        <v>39356.708333333336</v>
      </c>
      <c r="F54" s="26">
        <v>39356.708333333336</v>
      </c>
      <c r="G54" s="14">
        <f t="shared" si="1"/>
        <v>0</v>
      </c>
      <c r="H54" s="27">
        <f t="shared" si="0"/>
        <v>0</v>
      </c>
      <c r="I54" s="28">
        <v>0</v>
      </c>
      <c r="J54" t="s">
        <v>1348</v>
      </c>
      <c r="K54" s="30"/>
      <c r="L54" t="s">
        <v>1266</v>
      </c>
      <c r="O54">
        <v>0</v>
      </c>
      <c r="P54">
        <v>0</v>
      </c>
      <c r="Q54">
        <v>0</v>
      </c>
      <c r="R54">
        <v>0</v>
      </c>
      <c r="S54">
        <v>0</v>
      </c>
      <c r="T54">
        <v>0</v>
      </c>
      <c r="U54">
        <v>0</v>
      </c>
      <c r="V54" s="5">
        <v>0</v>
      </c>
      <c r="W54" s="28">
        <v>0</v>
      </c>
      <c r="X54" s="28">
        <v>0</v>
      </c>
    </row>
    <row r="55" spans="2:24" ht="12.75">
      <c r="B55" t="s">
        <v>1355</v>
      </c>
      <c r="C55" t="s">
        <v>1356</v>
      </c>
      <c r="D55" t="s">
        <v>1275</v>
      </c>
      <c r="E55" s="26">
        <v>39275.541666666664</v>
      </c>
      <c r="F55" s="26">
        <v>39637.666666666664</v>
      </c>
      <c r="G55" s="14">
        <f t="shared" si="1"/>
        <v>218.26712328767124</v>
      </c>
      <c r="H55" s="27">
        <f t="shared" si="0"/>
        <v>362.125</v>
      </c>
      <c r="I55" s="28">
        <v>131588.4</v>
      </c>
      <c r="J55" s="29"/>
      <c r="K55" s="30"/>
      <c r="L55" t="s">
        <v>1266</v>
      </c>
      <c r="O55">
        <v>0</v>
      </c>
      <c r="P55">
        <v>0</v>
      </c>
      <c r="Q55">
        <v>0</v>
      </c>
      <c r="R55">
        <v>0</v>
      </c>
      <c r="S55">
        <v>0</v>
      </c>
      <c r="T55">
        <v>0</v>
      </c>
      <c r="U55">
        <v>0</v>
      </c>
      <c r="V55" s="5">
        <v>26.1399181082831</v>
      </c>
      <c r="W55" s="28">
        <v>34397.1</v>
      </c>
      <c r="X55" s="28">
        <v>165985.5</v>
      </c>
    </row>
    <row r="56" spans="2:24" ht="12.75">
      <c r="B56" t="s">
        <v>1357</v>
      </c>
      <c r="C56" t="s">
        <v>1274</v>
      </c>
      <c r="D56" t="s">
        <v>1297</v>
      </c>
      <c r="E56" s="26">
        <v>39275.541666666664</v>
      </c>
      <c r="F56" s="26">
        <v>39458.375</v>
      </c>
      <c r="G56" s="14">
        <f t="shared" si="1"/>
        <v>110.2009132420106</v>
      </c>
      <c r="H56" s="27">
        <f t="shared" si="0"/>
        <v>182.83333333333576</v>
      </c>
      <c r="I56" s="28">
        <v>20878</v>
      </c>
      <c r="J56" t="s">
        <v>1358</v>
      </c>
      <c r="K56" t="s">
        <v>1359</v>
      </c>
      <c r="L56" t="s">
        <v>1266</v>
      </c>
      <c r="O56">
        <v>4</v>
      </c>
      <c r="P56">
        <v>1</v>
      </c>
      <c r="Q56">
        <v>8</v>
      </c>
      <c r="R56">
        <v>8</v>
      </c>
      <c r="S56">
        <v>2</v>
      </c>
      <c r="T56">
        <v>1</v>
      </c>
      <c r="U56">
        <v>0</v>
      </c>
      <c r="V56" s="5">
        <v>25</v>
      </c>
      <c r="W56" s="28">
        <v>5219.5</v>
      </c>
      <c r="X56" s="28">
        <v>26097.5</v>
      </c>
    </row>
    <row r="57" spans="2:24" ht="12.75">
      <c r="B57" t="s">
        <v>1360</v>
      </c>
      <c r="C57" t="s">
        <v>1280</v>
      </c>
      <c r="D57" t="s">
        <v>1297</v>
      </c>
      <c r="E57" s="26">
        <v>39275.541666666664</v>
      </c>
      <c r="F57" s="26">
        <v>39458.375</v>
      </c>
      <c r="G57" s="14">
        <f t="shared" si="1"/>
        <v>110.2009132420106</v>
      </c>
      <c r="H57" s="27">
        <f t="shared" si="0"/>
        <v>182.83333333333576</v>
      </c>
      <c r="I57" s="28">
        <v>35710.4</v>
      </c>
      <c r="J57" t="s">
        <v>1361</v>
      </c>
      <c r="K57" t="s">
        <v>1362</v>
      </c>
      <c r="L57" t="s">
        <v>1266</v>
      </c>
      <c r="O57">
        <v>4</v>
      </c>
      <c r="P57">
        <v>1</v>
      </c>
      <c r="Q57">
        <v>8</v>
      </c>
      <c r="R57">
        <v>8</v>
      </c>
      <c r="S57">
        <v>2</v>
      </c>
      <c r="T57">
        <v>1</v>
      </c>
      <c r="U57">
        <v>0</v>
      </c>
      <c r="V57" s="5">
        <v>25</v>
      </c>
      <c r="W57" s="28">
        <v>8927.6</v>
      </c>
      <c r="X57" s="28">
        <v>44638</v>
      </c>
    </row>
    <row r="58" spans="2:24" ht="12.75">
      <c r="B58" t="s">
        <v>1363</v>
      </c>
      <c r="C58" t="s">
        <v>1284</v>
      </c>
      <c r="D58" t="s">
        <v>1297</v>
      </c>
      <c r="E58" s="26">
        <v>39458.375</v>
      </c>
      <c r="F58" s="26">
        <v>39637.666666666664</v>
      </c>
      <c r="G58" s="14">
        <f t="shared" si="1"/>
        <v>108.06621004566064</v>
      </c>
      <c r="H58" s="27">
        <f t="shared" si="0"/>
        <v>179.29166666666424</v>
      </c>
      <c r="I58" s="28">
        <v>50000</v>
      </c>
      <c r="J58" t="s">
        <v>1364</v>
      </c>
      <c r="K58" t="s">
        <v>1365</v>
      </c>
      <c r="L58" t="s">
        <v>1266</v>
      </c>
      <c r="O58">
        <v>4</v>
      </c>
      <c r="P58">
        <v>3</v>
      </c>
      <c r="Q58">
        <v>8</v>
      </c>
      <c r="R58">
        <v>8</v>
      </c>
      <c r="S58">
        <v>2</v>
      </c>
      <c r="T58">
        <v>1</v>
      </c>
      <c r="U58">
        <v>0</v>
      </c>
      <c r="V58" s="5">
        <v>27</v>
      </c>
      <c r="W58" s="28">
        <v>13500</v>
      </c>
      <c r="X58" s="28">
        <v>63500</v>
      </c>
    </row>
    <row r="59" spans="2:24" ht="12.75">
      <c r="B59" t="s">
        <v>1366</v>
      </c>
      <c r="C59" t="s">
        <v>1309</v>
      </c>
      <c r="D59" t="s">
        <v>1297</v>
      </c>
      <c r="E59" s="26">
        <v>39458.375</v>
      </c>
      <c r="F59" s="26">
        <v>39637.666666666664</v>
      </c>
      <c r="G59" s="14">
        <f t="shared" si="1"/>
        <v>108.06621004566064</v>
      </c>
      <c r="H59" s="27">
        <f t="shared" si="0"/>
        <v>179.29166666666424</v>
      </c>
      <c r="I59" s="28">
        <v>25000</v>
      </c>
      <c r="J59" t="s">
        <v>1367</v>
      </c>
      <c r="K59" t="s">
        <v>1368</v>
      </c>
      <c r="L59" t="s">
        <v>1266</v>
      </c>
      <c r="O59">
        <v>4</v>
      </c>
      <c r="P59">
        <v>3</v>
      </c>
      <c r="Q59">
        <v>8</v>
      </c>
      <c r="R59">
        <v>8</v>
      </c>
      <c r="S59">
        <v>2</v>
      </c>
      <c r="T59">
        <v>1</v>
      </c>
      <c r="U59">
        <v>0</v>
      </c>
      <c r="V59" s="5">
        <v>27</v>
      </c>
      <c r="W59" s="28">
        <v>6750</v>
      </c>
      <c r="X59" s="28">
        <v>31750</v>
      </c>
    </row>
    <row r="60" spans="2:24" ht="12.75">
      <c r="B60" t="s">
        <v>1369</v>
      </c>
      <c r="C60" t="s">
        <v>1370</v>
      </c>
      <c r="D60" t="s">
        <v>1319</v>
      </c>
      <c r="E60" s="26">
        <v>39637.666666666664</v>
      </c>
      <c r="F60" s="26">
        <v>39637.666666666664</v>
      </c>
      <c r="G60" s="14">
        <f t="shared" si="1"/>
        <v>0</v>
      </c>
      <c r="H60" s="27">
        <f t="shared" si="0"/>
        <v>0</v>
      </c>
      <c r="I60" s="28">
        <v>0</v>
      </c>
      <c r="J60" t="s">
        <v>1371</v>
      </c>
      <c r="K60" s="30"/>
      <c r="L60" t="s">
        <v>1266</v>
      </c>
      <c r="O60">
        <v>0</v>
      </c>
      <c r="P60">
        <v>0</v>
      </c>
      <c r="Q60">
        <v>0</v>
      </c>
      <c r="R60">
        <v>0</v>
      </c>
      <c r="S60">
        <v>0</v>
      </c>
      <c r="T60">
        <v>0</v>
      </c>
      <c r="U60">
        <v>0</v>
      </c>
      <c r="V60" s="5">
        <v>0</v>
      </c>
      <c r="W60" s="28">
        <v>0</v>
      </c>
      <c r="X60" s="28">
        <v>0</v>
      </c>
    </row>
    <row r="61" spans="2:24" ht="12.75">
      <c r="B61" t="s">
        <v>1372</v>
      </c>
      <c r="C61" t="s">
        <v>1373</v>
      </c>
      <c r="D61" t="s">
        <v>1374</v>
      </c>
      <c r="E61" s="26">
        <v>38992.333333333336</v>
      </c>
      <c r="F61" s="26">
        <v>39540.583333333336</v>
      </c>
      <c r="G61" s="14">
        <f t="shared" si="1"/>
        <v>330.45205479452056</v>
      </c>
      <c r="H61" s="27">
        <f t="shared" si="0"/>
        <v>548.25</v>
      </c>
      <c r="I61" s="28">
        <v>238176.8</v>
      </c>
      <c r="J61" s="29"/>
      <c r="K61" s="30"/>
      <c r="L61" t="s">
        <v>1266</v>
      </c>
      <c r="O61">
        <v>0</v>
      </c>
      <c r="P61">
        <v>0</v>
      </c>
      <c r="Q61">
        <v>0</v>
      </c>
      <c r="R61">
        <v>0</v>
      </c>
      <c r="S61">
        <v>0</v>
      </c>
      <c r="T61">
        <v>0</v>
      </c>
      <c r="U61">
        <v>0</v>
      </c>
      <c r="V61" s="5">
        <v>26.57446065275879</v>
      </c>
      <c r="W61" s="28">
        <v>63294.2</v>
      </c>
      <c r="X61" s="28">
        <v>301471</v>
      </c>
    </row>
    <row r="62" spans="2:24" ht="12.75">
      <c r="B62" t="s">
        <v>1375</v>
      </c>
      <c r="C62" t="s">
        <v>1274</v>
      </c>
      <c r="D62" t="s">
        <v>1275</v>
      </c>
      <c r="E62" s="26">
        <v>38992.333333333336</v>
      </c>
      <c r="F62" s="26">
        <v>39356.708333333336</v>
      </c>
      <c r="G62" s="14">
        <f t="shared" si="1"/>
        <v>219.6232876712329</v>
      </c>
      <c r="H62" s="27">
        <f t="shared" si="0"/>
        <v>364.375</v>
      </c>
      <c r="I62" s="28">
        <v>41756</v>
      </c>
      <c r="J62" t="s">
        <v>1376</v>
      </c>
      <c r="K62" t="s">
        <v>1377</v>
      </c>
      <c r="L62" t="s">
        <v>1266</v>
      </c>
      <c r="O62">
        <v>4</v>
      </c>
      <c r="P62">
        <v>1</v>
      </c>
      <c r="Q62">
        <v>8</v>
      </c>
      <c r="R62">
        <v>8</v>
      </c>
      <c r="S62">
        <v>2</v>
      </c>
      <c r="T62">
        <v>1</v>
      </c>
      <c r="U62">
        <v>0</v>
      </c>
      <c r="V62" s="5">
        <v>25</v>
      </c>
      <c r="W62" s="28">
        <v>10439</v>
      </c>
      <c r="X62" s="28">
        <v>52195</v>
      </c>
    </row>
    <row r="63" spans="2:24" ht="12.75">
      <c r="B63" t="s">
        <v>1378</v>
      </c>
      <c r="C63" t="s">
        <v>1280</v>
      </c>
      <c r="D63" t="s">
        <v>1275</v>
      </c>
      <c r="E63" s="26">
        <v>38992.333333333336</v>
      </c>
      <c r="F63" s="26">
        <v>39356.708333333336</v>
      </c>
      <c r="G63" s="14">
        <f t="shared" si="1"/>
        <v>219.6232876712329</v>
      </c>
      <c r="H63" s="27">
        <f t="shared" si="0"/>
        <v>364.375</v>
      </c>
      <c r="I63" s="28">
        <v>71420.8</v>
      </c>
      <c r="J63" t="s">
        <v>1379</v>
      </c>
      <c r="K63" t="s">
        <v>1380</v>
      </c>
      <c r="L63" t="s">
        <v>1266</v>
      </c>
      <c r="O63">
        <v>4</v>
      </c>
      <c r="P63">
        <v>1</v>
      </c>
      <c r="Q63">
        <v>8</v>
      </c>
      <c r="R63">
        <v>8</v>
      </c>
      <c r="S63">
        <v>2</v>
      </c>
      <c r="T63">
        <v>1</v>
      </c>
      <c r="U63">
        <v>0</v>
      </c>
      <c r="V63" s="5">
        <v>25</v>
      </c>
      <c r="W63" s="28">
        <v>17855.2</v>
      </c>
      <c r="X63" s="28">
        <v>89276</v>
      </c>
    </row>
    <row r="64" spans="2:24" ht="12.75">
      <c r="B64" t="s">
        <v>1381</v>
      </c>
      <c r="C64" t="s">
        <v>1284</v>
      </c>
      <c r="D64" t="s">
        <v>1297</v>
      </c>
      <c r="E64" s="26">
        <v>39357.333333333336</v>
      </c>
      <c r="F64" s="26">
        <v>39540.583333333336</v>
      </c>
      <c r="G64" s="14">
        <f t="shared" si="1"/>
        <v>110.45205479452054</v>
      </c>
      <c r="H64" s="27">
        <f t="shared" si="0"/>
        <v>183.25</v>
      </c>
      <c r="I64" s="28">
        <v>100000</v>
      </c>
      <c r="J64" t="s">
        <v>1382</v>
      </c>
      <c r="K64" t="s">
        <v>1383</v>
      </c>
      <c r="L64" t="s">
        <v>1266</v>
      </c>
      <c r="O64">
        <v>4</v>
      </c>
      <c r="P64">
        <v>4</v>
      </c>
      <c r="Q64">
        <v>8</v>
      </c>
      <c r="R64">
        <v>8</v>
      </c>
      <c r="S64">
        <v>2</v>
      </c>
      <c r="T64">
        <v>1</v>
      </c>
      <c r="U64">
        <v>0</v>
      </c>
      <c r="V64" s="5">
        <v>28</v>
      </c>
      <c r="W64" s="28">
        <v>28000</v>
      </c>
      <c r="X64" s="28">
        <v>128000</v>
      </c>
    </row>
    <row r="65" spans="2:24" ht="12.75">
      <c r="B65" t="s">
        <v>1384</v>
      </c>
      <c r="C65" t="s">
        <v>1309</v>
      </c>
      <c r="D65" t="s">
        <v>1297</v>
      </c>
      <c r="E65" s="26">
        <v>39357.333333333336</v>
      </c>
      <c r="F65" s="26">
        <v>39540.583333333336</v>
      </c>
      <c r="G65" s="14">
        <f t="shared" si="1"/>
        <v>110.45205479452054</v>
      </c>
      <c r="H65" s="27">
        <f t="shared" si="0"/>
        <v>183.25</v>
      </c>
      <c r="I65" s="28">
        <v>25000</v>
      </c>
      <c r="J65" t="s">
        <v>1385</v>
      </c>
      <c r="K65" t="s">
        <v>1386</v>
      </c>
      <c r="L65" t="s">
        <v>1266</v>
      </c>
      <c r="O65">
        <v>4</v>
      </c>
      <c r="P65">
        <v>4</v>
      </c>
      <c r="Q65">
        <v>8</v>
      </c>
      <c r="R65">
        <v>8</v>
      </c>
      <c r="S65">
        <v>2</v>
      </c>
      <c r="T65">
        <v>1</v>
      </c>
      <c r="U65">
        <v>0</v>
      </c>
      <c r="V65" s="5">
        <v>28</v>
      </c>
      <c r="W65" s="28">
        <v>7000</v>
      </c>
      <c r="X65" s="28">
        <v>32000</v>
      </c>
    </row>
    <row r="66" spans="2:24" ht="12.75">
      <c r="B66" t="s">
        <v>1387</v>
      </c>
      <c r="C66" t="s">
        <v>1388</v>
      </c>
      <c r="D66" t="s">
        <v>1319</v>
      </c>
      <c r="E66" s="26">
        <v>39540.583333333336</v>
      </c>
      <c r="F66" s="26">
        <v>39540.583333333336</v>
      </c>
      <c r="G66" s="14">
        <f t="shared" si="1"/>
        <v>0</v>
      </c>
      <c r="H66" s="27">
        <f t="shared" si="0"/>
        <v>0</v>
      </c>
      <c r="I66" s="28">
        <v>0</v>
      </c>
      <c r="J66" t="s">
        <v>1389</v>
      </c>
      <c r="K66" s="30"/>
      <c r="L66" t="s">
        <v>1266</v>
      </c>
      <c r="O66">
        <v>0</v>
      </c>
      <c r="P66">
        <v>0</v>
      </c>
      <c r="Q66">
        <v>0</v>
      </c>
      <c r="R66">
        <v>0</v>
      </c>
      <c r="S66">
        <v>0</v>
      </c>
      <c r="T66">
        <v>0</v>
      </c>
      <c r="U66">
        <v>0</v>
      </c>
      <c r="V66" s="5">
        <v>0</v>
      </c>
      <c r="W66" s="28">
        <v>0</v>
      </c>
      <c r="X66" s="28">
        <v>0</v>
      </c>
    </row>
    <row r="67" spans="2:24" ht="12.75">
      <c r="B67" t="s">
        <v>1390</v>
      </c>
      <c r="C67" t="s">
        <v>1391</v>
      </c>
      <c r="D67" t="s">
        <v>1392</v>
      </c>
      <c r="E67" s="26">
        <v>39357.333333333336</v>
      </c>
      <c r="F67" s="26">
        <v>40018.5</v>
      </c>
      <c r="G67" s="14">
        <f t="shared" si="1"/>
        <v>398.5114155251127</v>
      </c>
      <c r="H67" s="27">
        <f t="shared" si="0"/>
        <v>661.1666666666642</v>
      </c>
      <c r="I67" s="28">
        <v>393176.8</v>
      </c>
      <c r="J67" s="29"/>
      <c r="K67" s="30"/>
      <c r="L67" t="s">
        <v>1266</v>
      </c>
      <c r="O67">
        <v>0</v>
      </c>
      <c r="P67">
        <v>0</v>
      </c>
      <c r="Q67">
        <v>0</v>
      </c>
      <c r="R67">
        <v>0</v>
      </c>
      <c r="S67">
        <v>0</v>
      </c>
      <c r="T67">
        <v>0</v>
      </c>
      <c r="U67">
        <v>0</v>
      </c>
      <c r="V67" s="5">
        <v>27.13644345241123</v>
      </c>
      <c r="W67" s="28">
        <v>106694.2</v>
      </c>
      <c r="X67" s="28">
        <v>499871</v>
      </c>
    </row>
    <row r="68" spans="2:24" ht="12.75">
      <c r="B68" t="s">
        <v>1393</v>
      </c>
      <c r="C68" t="s">
        <v>1274</v>
      </c>
      <c r="D68" t="s">
        <v>1275</v>
      </c>
      <c r="E68" s="26">
        <v>39357.333333333336</v>
      </c>
      <c r="F68" s="26">
        <v>39717.5</v>
      </c>
      <c r="G68" s="14">
        <f t="shared" si="1"/>
        <v>217.08675799086612</v>
      </c>
      <c r="H68" s="27">
        <f t="shared" si="0"/>
        <v>360.16666666666424</v>
      </c>
      <c r="I68" s="28">
        <v>41756</v>
      </c>
      <c r="J68" t="s">
        <v>1394</v>
      </c>
      <c r="K68" t="s">
        <v>1395</v>
      </c>
      <c r="L68" t="s">
        <v>1266</v>
      </c>
      <c r="O68">
        <v>4</v>
      </c>
      <c r="P68">
        <v>1</v>
      </c>
      <c r="Q68">
        <v>8</v>
      </c>
      <c r="R68">
        <v>8</v>
      </c>
      <c r="S68">
        <v>2</v>
      </c>
      <c r="T68">
        <v>1</v>
      </c>
      <c r="U68">
        <v>0</v>
      </c>
      <c r="V68" s="5">
        <v>25</v>
      </c>
      <c r="W68" s="28">
        <v>10439</v>
      </c>
      <c r="X68" s="28">
        <v>52195</v>
      </c>
    </row>
    <row r="69" spans="2:24" ht="12.75">
      <c r="B69" t="s">
        <v>1396</v>
      </c>
      <c r="C69" t="s">
        <v>1280</v>
      </c>
      <c r="D69" t="s">
        <v>1275</v>
      </c>
      <c r="E69" s="26">
        <v>39357.333333333336</v>
      </c>
      <c r="F69" s="26">
        <v>39717.5</v>
      </c>
      <c r="G69" s="14">
        <f t="shared" si="1"/>
        <v>217.08675799086612</v>
      </c>
      <c r="H69" s="27">
        <f t="shared" si="0"/>
        <v>360.16666666666424</v>
      </c>
      <c r="I69" s="28">
        <v>71420.8</v>
      </c>
      <c r="J69" t="s">
        <v>1397</v>
      </c>
      <c r="K69" t="s">
        <v>1398</v>
      </c>
      <c r="L69" t="s">
        <v>1266</v>
      </c>
      <c r="O69">
        <v>4</v>
      </c>
      <c r="P69">
        <v>1</v>
      </c>
      <c r="Q69">
        <v>8</v>
      </c>
      <c r="R69">
        <v>8</v>
      </c>
      <c r="S69">
        <v>2</v>
      </c>
      <c r="T69">
        <v>1</v>
      </c>
      <c r="U69">
        <v>0</v>
      </c>
      <c r="V69" s="5">
        <v>25</v>
      </c>
      <c r="W69" s="28">
        <v>17855.2</v>
      </c>
      <c r="X69" s="28">
        <v>89276</v>
      </c>
    </row>
    <row r="70" spans="2:24" ht="12.75">
      <c r="B70" t="s">
        <v>1399</v>
      </c>
      <c r="C70" t="s">
        <v>1284</v>
      </c>
      <c r="D70" t="s">
        <v>1330</v>
      </c>
      <c r="E70" s="26">
        <v>39717.541666666664</v>
      </c>
      <c r="F70" s="26">
        <v>40018.5</v>
      </c>
      <c r="G70" s="14">
        <f t="shared" si="1"/>
        <v>181.3995433789969</v>
      </c>
      <c r="H70" s="27">
        <f t="shared" si="0"/>
        <v>300.95833333333576</v>
      </c>
      <c r="I70" s="28">
        <v>250000</v>
      </c>
      <c r="J70" t="s">
        <v>1400</v>
      </c>
      <c r="K70" t="s">
        <v>1401</v>
      </c>
      <c r="L70" t="s">
        <v>1266</v>
      </c>
      <c r="O70">
        <v>4</v>
      </c>
      <c r="P70">
        <v>4</v>
      </c>
      <c r="Q70">
        <v>8</v>
      </c>
      <c r="R70">
        <v>8</v>
      </c>
      <c r="S70">
        <v>2</v>
      </c>
      <c r="T70">
        <v>1</v>
      </c>
      <c r="U70">
        <v>0</v>
      </c>
      <c r="V70" s="5">
        <v>28</v>
      </c>
      <c r="W70" s="28">
        <v>70000</v>
      </c>
      <c r="X70" s="28">
        <v>320000</v>
      </c>
    </row>
    <row r="71" spans="2:24" ht="12.75">
      <c r="B71" t="s">
        <v>1402</v>
      </c>
      <c r="C71" t="s">
        <v>1309</v>
      </c>
      <c r="D71" t="s">
        <v>1330</v>
      </c>
      <c r="E71" s="26">
        <v>39717.541666666664</v>
      </c>
      <c r="F71" s="26">
        <v>40018.5</v>
      </c>
      <c r="G71" s="14">
        <f t="shared" si="1"/>
        <v>181.3995433789969</v>
      </c>
      <c r="H71" s="27">
        <f t="shared" si="0"/>
        <v>300.95833333333576</v>
      </c>
      <c r="I71" s="28">
        <v>30000</v>
      </c>
      <c r="J71" t="s">
        <v>1403</v>
      </c>
      <c r="K71" t="s">
        <v>1404</v>
      </c>
      <c r="L71" t="s">
        <v>1266</v>
      </c>
      <c r="O71">
        <v>4</v>
      </c>
      <c r="P71">
        <v>4</v>
      </c>
      <c r="Q71">
        <v>8</v>
      </c>
      <c r="R71">
        <v>8</v>
      </c>
      <c r="S71">
        <v>2</v>
      </c>
      <c r="T71">
        <v>1</v>
      </c>
      <c r="U71">
        <v>0</v>
      </c>
      <c r="V71" s="5">
        <v>28</v>
      </c>
      <c r="W71" s="28">
        <v>8400</v>
      </c>
      <c r="X71" s="28">
        <v>38400</v>
      </c>
    </row>
    <row r="72" spans="2:24" ht="12.75">
      <c r="B72" t="s">
        <v>1405</v>
      </c>
      <c r="C72" t="s">
        <v>1406</v>
      </c>
      <c r="D72" t="s">
        <v>1319</v>
      </c>
      <c r="E72" s="26">
        <v>40018.5</v>
      </c>
      <c r="F72" s="26">
        <v>40018.5</v>
      </c>
      <c r="G72" s="14">
        <f t="shared" si="1"/>
        <v>0</v>
      </c>
      <c r="H72" s="27">
        <f t="shared" si="0"/>
        <v>0</v>
      </c>
      <c r="I72" s="28">
        <v>0</v>
      </c>
      <c r="J72" t="s">
        <v>1407</v>
      </c>
      <c r="K72" s="30"/>
      <c r="L72" t="s">
        <v>1266</v>
      </c>
      <c r="O72">
        <v>0</v>
      </c>
      <c r="P72">
        <v>0</v>
      </c>
      <c r="Q72">
        <v>0</v>
      </c>
      <c r="R72">
        <v>0</v>
      </c>
      <c r="S72">
        <v>0</v>
      </c>
      <c r="T72">
        <v>0</v>
      </c>
      <c r="U72">
        <v>0</v>
      </c>
      <c r="V72" s="5">
        <v>0</v>
      </c>
      <c r="W72" s="28">
        <v>0</v>
      </c>
      <c r="X72" s="28">
        <v>0</v>
      </c>
    </row>
    <row r="73" spans="2:24" ht="12.75">
      <c r="B73" t="s">
        <v>1408</v>
      </c>
      <c r="C73" t="s">
        <v>1409</v>
      </c>
      <c r="D73" t="s">
        <v>1410</v>
      </c>
      <c r="E73" s="26">
        <v>39262.458333333336</v>
      </c>
      <c r="F73" s="26">
        <v>39919.375</v>
      </c>
      <c r="G73" s="14">
        <f t="shared" si="1"/>
        <v>395.9497716894963</v>
      </c>
      <c r="H73" s="27">
        <f t="shared" si="0"/>
        <v>656.9166666666642</v>
      </c>
      <c r="I73" s="28">
        <v>630114.8</v>
      </c>
      <c r="J73" s="29"/>
      <c r="K73" s="30"/>
      <c r="L73" t="s">
        <v>1266</v>
      </c>
      <c r="O73">
        <v>0</v>
      </c>
      <c r="P73">
        <v>0</v>
      </c>
      <c r="Q73">
        <v>0</v>
      </c>
      <c r="R73">
        <v>0</v>
      </c>
      <c r="S73">
        <v>0</v>
      </c>
      <c r="T73">
        <v>0</v>
      </c>
      <c r="U73">
        <v>0</v>
      </c>
      <c r="V73" s="5">
        <v>18.17107549291018</v>
      </c>
      <c r="W73" s="28">
        <v>114498.636</v>
      </c>
      <c r="X73" s="28">
        <v>744613.4360000001</v>
      </c>
    </row>
    <row r="74" spans="2:24" ht="12.75">
      <c r="B74" t="s">
        <v>1411</v>
      </c>
      <c r="C74" t="s">
        <v>1412</v>
      </c>
      <c r="D74" t="s">
        <v>1413</v>
      </c>
      <c r="E74" s="26">
        <v>39652.625</v>
      </c>
      <c r="F74" s="26">
        <v>39716.708333333336</v>
      </c>
      <c r="G74" s="14">
        <f t="shared" si="1"/>
        <v>38.62557077625717</v>
      </c>
      <c r="H74" s="27">
        <f t="shared" si="0"/>
        <v>64.08333333333576</v>
      </c>
      <c r="I74" s="28">
        <v>30368</v>
      </c>
      <c r="J74" s="29"/>
      <c r="K74" s="30"/>
      <c r="L74" t="s">
        <v>1266</v>
      </c>
      <c r="M74" s="31">
        <v>39716.708333333336</v>
      </c>
      <c r="N74" t="s">
        <v>1414</v>
      </c>
      <c r="O74">
        <v>2</v>
      </c>
      <c r="P74">
        <v>1</v>
      </c>
      <c r="Q74">
        <v>4</v>
      </c>
      <c r="R74">
        <v>8</v>
      </c>
      <c r="S74">
        <v>2</v>
      </c>
      <c r="T74">
        <v>1</v>
      </c>
      <c r="U74">
        <v>0</v>
      </c>
      <c r="V74" s="5">
        <v>17</v>
      </c>
      <c r="W74" s="28">
        <v>5162.56</v>
      </c>
      <c r="X74" s="28">
        <v>35530.56</v>
      </c>
    </row>
    <row r="75" spans="2:24" ht="12.75">
      <c r="B75" t="s">
        <v>1415</v>
      </c>
      <c r="C75" t="s">
        <v>1274</v>
      </c>
      <c r="D75" t="s">
        <v>1297</v>
      </c>
      <c r="E75" s="26">
        <v>39262.458333333336</v>
      </c>
      <c r="F75" s="26">
        <v>39448.708333333336</v>
      </c>
      <c r="G75" s="14">
        <f t="shared" si="1"/>
        <v>112.26027397260275</v>
      </c>
      <c r="H75" s="27">
        <f t="shared" si="0"/>
        <v>186.25</v>
      </c>
      <c r="I75" s="28">
        <v>83512</v>
      </c>
      <c r="J75" s="29"/>
      <c r="K75" t="s">
        <v>1416</v>
      </c>
      <c r="L75" t="s">
        <v>1266</v>
      </c>
      <c r="M75" s="31">
        <v>39448.708333333336</v>
      </c>
      <c r="N75" t="s">
        <v>1414</v>
      </c>
      <c r="O75">
        <v>2</v>
      </c>
      <c r="P75">
        <v>1</v>
      </c>
      <c r="Q75">
        <v>4</v>
      </c>
      <c r="R75">
        <v>8</v>
      </c>
      <c r="S75">
        <v>2</v>
      </c>
      <c r="T75">
        <v>1</v>
      </c>
      <c r="U75">
        <v>0</v>
      </c>
      <c r="V75" s="5">
        <v>17</v>
      </c>
      <c r="W75" s="28">
        <v>14197.04</v>
      </c>
      <c r="X75" s="28">
        <v>97709.04</v>
      </c>
    </row>
    <row r="76" spans="2:24" ht="12.75">
      <c r="B76" t="s">
        <v>1417</v>
      </c>
      <c r="C76" t="s">
        <v>1280</v>
      </c>
      <c r="D76" t="s">
        <v>1418</v>
      </c>
      <c r="E76" s="26">
        <v>39262.458333333336</v>
      </c>
      <c r="F76" s="26">
        <v>39360.5</v>
      </c>
      <c r="G76" s="14">
        <f t="shared" si="1"/>
        <v>59.09360730593461</v>
      </c>
      <c r="H76" s="27">
        <f t="shared" si="0"/>
        <v>98.04166666666424</v>
      </c>
      <c r="I76" s="28">
        <v>38956.8</v>
      </c>
      <c r="J76" t="s">
        <v>1419</v>
      </c>
      <c r="K76" s="30"/>
      <c r="L76" t="s">
        <v>1266</v>
      </c>
      <c r="O76">
        <v>2</v>
      </c>
      <c r="P76">
        <v>1</v>
      </c>
      <c r="Q76">
        <v>4</v>
      </c>
      <c r="R76">
        <v>8</v>
      </c>
      <c r="S76">
        <v>2</v>
      </c>
      <c r="T76">
        <v>1</v>
      </c>
      <c r="U76">
        <v>0</v>
      </c>
      <c r="V76" s="5">
        <v>17</v>
      </c>
      <c r="W76" s="28">
        <v>6622.656000000001</v>
      </c>
      <c r="X76" s="28">
        <v>45579.456000000006</v>
      </c>
    </row>
    <row r="77" spans="2:24" ht="12.75">
      <c r="B77" t="s">
        <v>1420</v>
      </c>
      <c r="C77" t="s">
        <v>1284</v>
      </c>
      <c r="D77" t="s">
        <v>1297</v>
      </c>
      <c r="E77" s="26">
        <v>39449.333333333336</v>
      </c>
      <c r="F77" s="26">
        <v>39626.416666666664</v>
      </c>
      <c r="G77" s="14">
        <f t="shared" si="1"/>
        <v>106.73515981734867</v>
      </c>
      <c r="H77" s="27">
        <f t="shared" si="0"/>
        <v>177.08333333332848</v>
      </c>
      <c r="I77" s="28">
        <v>292800</v>
      </c>
      <c r="J77" t="s">
        <v>1421</v>
      </c>
      <c r="K77" t="s">
        <v>1422</v>
      </c>
      <c r="L77" t="s">
        <v>1266</v>
      </c>
      <c r="O77">
        <v>2</v>
      </c>
      <c r="P77">
        <v>1</v>
      </c>
      <c r="Q77">
        <v>4</v>
      </c>
      <c r="R77">
        <v>8</v>
      </c>
      <c r="S77">
        <v>2</v>
      </c>
      <c r="T77">
        <v>1</v>
      </c>
      <c r="U77">
        <v>0</v>
      </c>
      <c r="V77" s="5">
        <v>17</v>
      </c>
      <c r="W77" s="28">
        <v>49776</v>
      </c>
      <c r="X77" s="28">
        <v>342576</v>
      </c>
    </row>
    <row r="78" spans="2:24" ht="12.75">
      <c r="B78" t="s">
        <v>1423</v>
      </c>
      <c r="C78" t="s">
        <v>1424</v>
      </c>
      <c r="D78" t="s">
        <v>1425</v>
      </c>
      <c r="E78" s="26">
        <v>39626.416666666664</v>
      </c>
      <c r="F78" s="26">
        <v>39919.375</v>
      </c>
      <c r="G78" s="14">
        <f t="shared" si="1"/>
        <v>176.57762557077774</v>
      </c>
      <c r="H78" s="27">
        <f t="shared" si="0"/>
        <v>292.95833333333576</v>
      </c>
      <c r="I78" s="28">
        <v>184478</v>
      </c>
      <c r="J78" s="29"/>
      <c r="K78" s="30"/>
      <c r="L78" t="s">
        <v>1266</v>
      </c>
      <c r="O78">
        <v>0</v>
      </c>
      <c r="P78">
        <v>0</v>
      </c>
      <c r="Q78">
        <v>0</v>
      </c>
      <c r="R78">
        <v>0</v>
      </c>
      <c r="S78">
        <v>0</v>
      </c>
      <c r="T78">
        <v>0</v>
      </c>
      <c r="U78">
        <v>0</v>
      </c>
      <c r="V78" s="5">
        <v>21</v>
      </c>
      <c r="W78" s="28">
        <v>38740.38</v>
      </c>
      <c r="X78" s="28">
        <v>223218.38</v>
      </c>
    </row>
    <row r="79" spans="2:24" ht="12.75">
      <c r="B79" t="s">
        <v>1426</v>
      </c>
      <c r="C79" t="s">
        <v>1427</v>
      </c>
      <c r="D79" t="s">
        <v>1425</v>
      </c>
      <c r="E79" s="26">
        <v>39626.416666666664</v>
      </c>
      <c r="F79" s="26">
        <v>39919.375</v>
      </c>
      <c r="G79" s="14">
        <f t="shared" si="1"/>
        <v>176.57762557077774</v>
      </c>
      <c r="H79" s="27">
        <f t="shared" si="0"/>
        <v>292.95833333333576</v>
      </c>
      <c r="I79" s="28">
        <v>104762</v>
      </c>
      <c r="J79" t="s">
        <v>1428</v>
      </c>
      <c r="K79" t="s">
        <v>1429</v>
      </c>
      <c r="L79" t="s">
        <v>1266</v>
      </c>
      <c r="O79">
        <v>2</v>
      </c>
      <c r="P79">
        <v>1</v>
      </c>
      <c r="Q79">
        <v>8</v>
      </c>
      <c r="R79">
        <v>8</v>
      </c>
      <c r="S79">
        <v>2</v>
      </c>
      <c r="T79">
        <v>1</v>
      </c>
      <c r="U79">
        <v>0</v>
      </c>
      <c r="V79" s="5">
        <v>21</v>
      </c>
      <c r="W79" s="28">
        <v>22000.02</v>
      </c>
      <c r="X79" s="28">
        <v>126762.02</v>
      </c>
    </row>
    <row r="80" spans="2:24" ht="12.75">
      <c r="B80" t="s">
        <v>1430</v>
      </c>
      <c r="C80" t="s">
        <v>1431</v>
      </c>
      <c r="D80" t="s">
        <v>1432</v>
      </c>
      <c r="E80" s="26">
        <v>39738.541666666664</v>
      </c>
      <c r="F80" s="26">
        <v>39919.375</v>
      </c>
      <c r="G80" s="14">
        <f t="shared" si="1"/>
        <v>108.9954337899558</v>
      </c>
      <c r="H80" s="27">
        <f t="shared" si="0"/>
        <v>180.83333333333576</v>
      </c>
      <c r="I80" s="28">
        <v>79716</v>
      </c>
      <c r="J80" t="s">
        <v>1433</v>
      </c>
      <c r="K80" s="30"/>
      <c r="L80" t="s">
        <v>1266</v>
      </c>
      <c r="O80">
        <v>2</v>
      </c>
      <c r="P80">
        <v>1</v>
      </c>
      <c r="Q80">
        <v>8</v>
      </c>
      <c r="R80">
        <v>8</v>
      </c>
      <c r="S80">
        <v>2</v>
      </c>
      <c r="T80">
        <v>1</v>
      </c>
      <c r="U80">
        <v>0</v>
      </c>
      <c r="V80" s="5">
        <v>21</v>
      </c>
      <c r="W80" s="28">
        <v>16740.36</v>
      </c>
      <c r="X80" s="28">
        <v>96456.36</v>
      </c>
    </row>
    <row r="81" spans="2:24" ht="12.75">
      <c r="B81" t="s">
        <v>1434</v>
      </c>
      <c r="C81" t="s">
        <v>1435</v>
      </c>
      <c r="D81" t="s">
        <v>1319</v>
      </c>
      <c r="E81" s="26">
        <v>39626.416666666664</v>
      </c>
      <c r="F81" s="26">
        <v>39626.416666666664</v>
      </c>
      <c r="G81" s="14">
        <f t="shared" si="1"/>
        <v>0</v>
      </c>
      <c r="H81" s="27">
        <f t="shared" si="0"/>
        <v>0</v>
      </c>
      <c r="I81" s="28">
        <v>0</v>
      </c>
      <c r="J81" t="s">
        <v>1428</v>
      </c>
      <c r="K81" s="30"/>
      <c r="L81" t="s">
        <v>1266</v>
      </c>
      <c r="O81">
        <v>0</v>
      </c>
      <c r="P81">
        <v>0</v>
      </c>
      <c r="Q81">
        <v>0</v>
      </c>
      <c r="R81">
        <v>0</v>
      </c>
      <c r="S81">
        <v>0</v>
      </c>
      <c r="T81">
        <v>0</v>
      </c>
      <c r="U81">
        <v>0</v>
      </c>
      <c r="V81" s="5">
        <v>0</v>
      </c>
      <c r="W81" s="28">
        <v>0</v>
      </c>
      <c r="X81" s="28">
        <v>0</v>
      </c>
    </row>
    <row r="82" spans="2:24" ht="12.75">
      <c r="B82" t="s">
        <v>1436</v>
      </c>
      <c r="C82" t="s">
        <v>1437</v>
      </c>
      <c r="D82" t="s">
        <v>1265</v>
      </c>
      <c r="E82" s="26">
        <v>38628.333333333336</v>
      </c>
      <c r="F82" s="26">
        <v>40352.39722222222</v>
      </c>
      <c r="G82" s="14">
        <f t="shared" si="1"/>
        <v>1039.1617960426163</v>
      </c>
      <c r="H82" s="27">
        <f t="shared" si="0"/>
        <v>1724.0638888888861</v>
      </c>
      <c r="I82" s="28">
        <v>167024</v>
      </c>
      <c r="J82" s="29"/>
      <c r="K82" s="30"/>
      <c r="L82" t="s">
        <v>1266</v>
      </c>
      <c r="O82">
        <v>0</v>
      </c>
      <c r="P82">
        <v>0</v>
      </c>
      <c r="Q82">
        <v>0</v>
      </c>
      <c r="R82">
        <v>0</v>
      </c>
      <c r="S82">
        <v>0</v>
      </c>
      <c r="T82">
        <v>0</v>
      </c>
      <c r="U82">
        <v>0</v>
      </c>
      <c r="V82" s="5">
        <v>25</v>
      </c>
      <c r="W82" s="28">
        <v>41756</v>
      </c>
      <c r="X82" s="28">
        <v>208780</v>
      </c>
    </row>
    <row r="83" spans="2:24" ht="12.75">
      <c r="B83" t="s">
        <v>1438</v>
      </c>
      <c r="C83" t="s">
        <v>1439</v>
      </c>
      <c r="D83" t="s">
        <v>1440</v>
      </c>
      <c r="E83" s="26">
        <v>38628.333333333336</v>
      </c>
      <c r="F83" s="26">
        <v>40084.625</v>
      </c>
      <c r="G83" s="14">
        <f t="shared" si="1"/>
        <v>877.7648401826469</v>
      </c>
      <c r="H83" s="27">
        <f t="shared" si="0"/>
        <v>1456.2916666666642</v>
      </c>
      <c r="I83" s="28">
        <v>0</v>
      </c>
      <c r="J83" s="29"/>
      <c r="K83" s="30"/>
      <c r="L83" t="s">
        <v>1266</v>
      </c>
      <c r="M83" s="31">
        <v>38628.333333333336</v>
      </c>
      <c r="N83" t="s">
        <v>1278</v>
      </c>
      <c r="O83">
        <v>4</v>
      </c>
      <c r="P83">
        <v>1</v>
      </c>
      <c r="Q83">
        <v>8</v>
      </c>
      <c r="R83">
        <v>8</v>
      </c>
      <c r="S83">
        <v>2</v>
      </c>
      <c r="T83">
        <v>1</v>
      </c>
      <c r="U83">
        <v>0</v>
      </c>
      <c r="V83" s="5">
        <v>0</v>
      </c>
      <c r="W83" s="28">
        <v>0</v>
      </c>
      <c r="X83" s="28">
        <v>0</v>
      </c>
    </row>
    <row r="84" spans="2:24" ht="12.75">
      <c r="B84" t="s">
        <v>1441</v>
      </c>
      <c r="C84" t="s">
        <v>1442</v>
      </c>
      <c r="D84" t="s">
        <v>1265</v>
      </c>
      <c r="E84" s="26">
        <v>38628.333333333336</v>
      </c>
      <c r="F84" s="26">
        <v>40352.39722222222</v>
      </c>
      <c r="G84" s="14">
        <f t="shared" si="1"/>
        <v>1039.1617960426163</v>
      </c>
      <c r="H84" s="27">
        <f t="shared" si="0"/>
        <v>1724.0638888888861</v>
      </c>
      <c r="I84" s="28">
        <v>167024</v>
      </c>
      <c r="J84" s="29"/>
      <c r="K84" s="30"/>
      <c r="L84" t="s">
        <v>1266</v>
      </c>
      <c r="M84" s="31">
        <v>38628.333333333336</v>
      </c>
      <c r="N84" t="s">
        <v>1278</v>
      </c>
      <c r="O84">
        <v>4</v>
      </c>
      <c r="P84">
        <v>1</v>
      </c>
      <c r="Q84">
        <v>8</v>
      </c>
      <c r="R84">
        <v>8</v>
      </c>
      <c r="S84">
        <v>2</v>
      </c>
      <c r="T84">
        <v>1</v>
      </c>
      <c r="U84">
        <v>0</v>
      </c>
      <c r="V84" s="5">
        <v>25</v>
      </c>
      <c r="W84" s="28">
        <v>41756</v>
      </c>
      <c r="X84" s="28">
        <v>208780</v>
      </c>
    </row>
    <row r="85" spans="1:13" ht="12.75">
      <c r="A85" s="32" t="s">
        <v>1443</v>
      </c>
      <c r="B85" s="33">
        <f>COUNTA(B25:B84)</f>
        <v>60</v>
      </c>
      <c r="I85" s="32" t="s">
        <v>1443</v>
      </c>
      <c r="J85" s="8">
        <f>COUNTA(J25:J84)</f>
        <v>40</v>
      </c>
      <c r="K85" s="8">
        <f>COUNTA(K25:K84)</f>
        <v>29</v>
      </c>
      <c r="M85" s="8">
        <f>COUNTA(M25:M84)</f>
        <v>5</v>
      </c>
    </row>
    <row r="86" spans="9:11" ht="12.75">
      <c r="I86" s="34" t="s">
        <v>1444</v>
      </c>
      <c r="J86" s="14">
        <f>J85/B85</f>
        <v>0.6666666666666666</v>
      </c>
      <c r="K86" s="14">
        <f>K85/B85</f>
        <v>0.48333333333333334</v>
      </c>
    </row>
    <row r="87" spans="9:11" ht="12.75">
      <c r="I87" s="34" t="s">
        <v>1230</v>
      </c>
      <c r="J87" s="14">
        <f>1-J86</f>
        <v>0.33333333333333337</v>
      </c>
      <c r="K87" s="14">
        <f>1-K86</f>
        <v>0.5166666666666666</v>
      </c>
    </row>
  </sheetData>
  <mergeCells count="2">
    <mergeCell ref="A20:C20"/>
    <mergeCell ref="A22:C22"/>
  </mergeCells>
  <printOptions gridLines="1"/>
  <pageMargins left="0.25" right="0.25" top="0.25" bottom="0.25" header="0" footer="0"/>
  <pageSetup fitToHeight="1" fitToWidth="1" horizontalDpi="300" verticalDpi="300" orientation="landscape" scale="4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171"/>
  <sheetViews>
    <sheetView tabSelected="1" workbookViewId="0" topLeftCell="A1">
      <selection activeCell="A1" sqref="A1"/>
    </sheetView>
  </sheetViews>
  <sheetFormatPr defaultColWidth="9.140625" defaultRowHeight="12.75"/>
  <cols>
    <col min="1" max="1" width="13.140625" style="0" bestFit="1" customWidth="1"/>
    <col min="2" max="2" width="26.421875" style="0" bestFit="1" customWidth="1"/>
    <col min="3" max="3" width="8.140625" style="0" bestFit="1" customWidth="1"/>
    <col min="4" max="4" width="15.8515625" style="0" bestFit="1" customWidth="1"/>
    <col min="5" max="5" width="12.00390625" style="0" bestFit="1" customWidth="1"/>
    <col min="6" max="6" width="3.57421875" style="43" customWidth="1"/>
    <col min="7" max="7" width="11.8515625" style="0" customWidth="1"/>
    <col min="8" max="8" width="32.28125" style="0" bestFit="1" customWidth="1"/>
    <col min="11" max="11" width="13.7109375" style="8" bestFit="1" customWidth="1"/>
  </cols>
  <sheetData>
    <row r="1" spans="1:9" ht="12.75">
      <c r="A1" s="43"/>
      <c r="B1" s="24" t="s">
        <v>1244</v>
      </c>
      <c r="C1" s="54"/>
      <c r="D1" s="54"/>
      <c r="E1" s="82" t="s">
        <v>2841</v>
      </c>
      <c r="F1" s="60"/>
      <c r="I1" s="74" t="s">
        <v>2834</v>
      </c>
    </row>
    <row r="2" spans="1:11" ht="12.75">
      <c r="A2" s="20" t="s">
        <v>1247</v>
      </c>
      <c r="B2" s="24" t="s">
        <v>1248</v>
      </c>
      <c r="C2" s="23" t="s">
        <v>1250</v>
      </c>
      <c r="D2" s="23" t="s">
        <v>1251</v>
      </c>
      <c r="E2" s="83" t="s">
        <v>2836</v>
      </c>
      <c r="F2" s="60"/>
      <c r="G2" s="90"/>
      <c r="H2" s="20" t="s">
        <v>2839</v>
      </c>
      <c r="I2" s="23" t="s">
        <v>1250</v>
      </c>
      <c r="J2" s="23" t="s">
        <v>1251</v>
      </c>
      <c r="K2" s="60" t="s">
        <v>2835</v>
      </c>
    </row>
    <row r="3" spans="1:11" ht="12.75">
      <c r="A3" t="s">
        <v>2523</v>
      </c>
      <c r="B3" t="s">
        <v>1797</v>
      </c>
      <c r="C3" s="4">
        <v>39493.333333333336</v>
      </c>
      <c r="D3" s="4">
        <v>39885.708333333336</v>
      </c>
      <c r="E3" s="9">
        <v>1.075</v>
      </c>
      <c r="F3" s="9"/>
      <c r="G3" s="90"/>
      <c r="H3" t="s">
        <v>2548</v>
      </c>
      <c r="I3" s="4">
        <v>38628.333333333336</v>
      </c>
      <c r="J3" s="4">
        <v>38628.333333333336</v>
      </c>
      <c r="K3" s="8" t="s">
        <v>1319</v>
      </c>
    </row>
    <row r="4" spans="1:11" ht="12.75">
      <c r="A4" t="s">
        <v>2579</v>
      </c>
      <c r="B4" t="s">
        <v>1280</v>
      </c>
      <c r="C4" s="4">
        <v>38671.333333333336</v>
      </c>
      <c r="D4" s="4">
        <v>39066.708333333336</v>
      </c>
      <c r="E4" s="9">
        <v>1.0832191780821918</v>
      </c>
      <c r="F4" s="9"/>
      <c r="G4" s="90"/>
      <c r="H4" t="s">
        <v>2610</v>
      </c>
      <c r="I4" s="4">
        <v>38628.333333333336</v>
      </c>
      <c r="J4" s="4">
        <v>38628.333333333336</v>
      </c>
      <c r="K4" s="8" t="s">
        <v>1319</v>
      </c>
    </row>
    <row r="5" spans="1:11" ht="12.75">
      <c r="A5" t="s">
        <v>2699</v>
      </c>
      <c r="B5" t="s">
        <v>1280</v>
      </c>
      <c r="C5" s="4">
        <v>38671.333333333336</v>
      </c>
      <c r="D5" s="4">
        <v>39066.708333333336</v>
      </c>
      <c r="E5" s="9">
        <v>1.0832191780821918</v>
      </c>
      <c r="F5" s="9"/>
      <c r="G5" s="90"/>
      <c r="H5" t="s">
        <v>2674</v>
      </c>
      <c r="I5" s="4">
        <v>38628.333333333336</v>
      </c>
      <c r="J5" s="4">
        <v>38628.333333333336</v>
      </c>
      <c r="K5" s="8" t="s">
        <v>1319</v>
      </c>
    </row>
    <row r="6" spans="1:11" ht="12.75">
      <c r="A6" t="s">
        <v>2482</v>
      </c>
      <c r="B6" t="s">
        <v>2483</v>
      </c>
      <c r="C6" s="4">
        <v>39539.333333333336</v>
      </c>
      <c r="D6" s="4">
        <v>39962.708333333336</v>
      </c>
      <c r="E6" s="9">
        <v>1.159931506849315</v>
      </c>
      <c r="F6" s="9"/>
      <c r="G6" s="90"/>
      <c r="H6" t="s">
        <v>2397</v>
      </c>
      <c r="I6" s="4">
        <v>38642.333333333336</v>
      </c>
      <c r="J6" s="4">
        <v>38642.333333333336</v>
      </c>
      <c r="K6" s="8" t="s">
        <v>1319</v>
      </c>
    </row>
    <row r="7" spans="1:11" ht="12.75">
      <c r="A7" t="s">
        <v>2544</v>
      </c>
      <c r="B7" t="s">
        <v>2483</v>
      </c>
      <c r="C7" s="4">
        <v>39539.333333333336</v>
      </c>
      <c r="D7" s="4">
        <v>39962.708333333336</v>
      </c>
      <c r="E7" s="9">
        <v>1.159931506849315</v>
      </c>
      <c r="F7" s="9"/>
      <c r="G7" s="90"/>
      <c r="H7" t="s">
        <v>2489</v>
      </c>
      <c r="I7" s="4">
        <v>38642.333333333336</v>
      </c>
      <c r="J7" s="4">
        <v>38642.333333333336</v>
      </c>
      <c r="K7" s="8" t="s">
        <v>1319</v>
      </c>
    </row>
    <row r="8" spans="1:11" ht="12.75">
      <c r="A8" t="s">
        <v>2605</v>
      </c>
      <c r="B8" t="s">
        <v>2483</v>
      </c>
      <c r="C8" s="4">
        <v>39539.333333333336</v>
      </c>
      <c r="D8" s="4">
        <v>39962.708333333336</v>
      </c>
      <c r="E8" s="9">
        <v>1.159931506849315</v>
      </c>
      <c r="F8" s="9"/>
      <c r="G8" s="90"/>
      <c r="H8" t="s">
        <v>2391</v>
      </c>
      <c r="I8" s="4">
        <v>38701.333333333336</v>
      </c>
      <c r="J8" s="4">
        <v>38701.333333333336</v>
      </c>
      <c r="K8" s="8" t="s">
        <v>1319</v>
      </c>
    </row>
    <row r="9" spans="1:11" ht="12.75">
      <c r="A9" t="s">
        <v>2670</v>
      </c>
      <c r="B9" t="s">
        <v>2483</v>
      </c>
      <c r="C9" s="4">
        <v>39539.333333333336</v>
      </c>
      <c r="D9" s="4">
        <v>39962.708333333336</v>
      </c>
      <c r="E9" s="9">
        <v>1.159931506849315</v>
      </c>
      <c r="F9" s="9"/>
      <c r="G9" s="90"/>
      <c r="H9" t="s">
        <v>2392</v>
      </c>
      <c r="I9" s="4">
        <v>38776.333333333336</v>
      </c>
      <c r="J9" s="4">
        <v>38776.333333333336</v>
      </c>
      <c r="K9" s="8" t="s">
        <v>1319</v>
      </c>
    </row>
    <row r="10" spans="1:11" ht="12.75">
      <c r="A10" t="s">
        <v>2729</v>
      </c>
      <c r="B10" t="s">
        <v>2483</v>
      </c>
      <c r="C10" s="4">
        <v>39539.333333333336</v>
      </c>
      <c r="D10" s="4">
        <v>39962.708333333336</v>
      </c>
      <c r="E10" s="9">
        <v>1.159931506849315</v>
      </c>
      <c r="F10" s="9"/>
      <c r="G10" s="90"/>
      <c r="H10" t="s">
        <v>2393</v>
      </c>
      <c r="I10" s="4">
        <v>38807.333333333336</v>
      </c>
      <c r="J10" s="4">
        <v>38807.333333333336</v>
      </c>
      <c r="K10" s="8" t="s">
        <v>1319</v>
      </c>
    </row>
    <row r="11" spans="1:11" ht="12.75">
      <c r="A11" t="s">
        <v>2456</v>
      </c>
      <c r="B11" t="s">
        <v>1626</v>
      </c>
      <c r="C11" s="4">
        <v>38992.333333333336</v>
      </c>
      <c r="D11" s="4">
        <v>39447.708333333336</v>
      </c>
      <c r="E11" s="9">
        <v>1.2476027397260274</v>
      </c>
      <c r="F11" s="9"/>
      <c r="G11" s="90"/>
      <c r="H11" t="s">
        <v>2444</v>
      </c>
      <c r="I11" s="4">
        <v>39052.333333333336</v>
      </c>
      <c r="J11" s="4">
        <v>39052.333333333336</v>
      </c>
      <c r="K11" s="8" t="s">
        <v>1319</v>
      </c>
    </row>
    <row r="12" spans="1:11" ht="12.75">
      <c r="A12" t="s">
        <v>2522</v>
      </c>
      <c r="B12" t="s">
        <v>2449</v>
      </c>
      <c r="C12" s="4">
        <v>39217.333333333336</v>
      </c>
      <c r="D12" s="4">
        <v>39672.708333333336</v>
      </c>
      <c r="E12" s="9">
        <v>1.2476027397260274</v>
      </c>
      <c r="F12" s="9"/>
      <c r="G12" s="90"/>
      <c r="H12" t="s">
        <v>2444</v>
      </c>
      <c r="I12" s="4">
        <v>39066.333333333336</v>
      </c>
      <c r="J12" s="4">
        <v>39066.333333333336</v>
      </c>
      <c r="K12" s="8" t="s">
        <v>1319</v>
      </c>
    </row>
    <row r="13" spans="1:11" ht="12.75">
      <c r="A13" t="s">
        <v>2525</v>
      </c>
      <c r="B13" t="s">
        <v>1626</v>
      </c>
      <c r="C13" s="4">
        <v>38992.333333333336</v>
      </c>
      <c r="D13" s="4">
        <v>39447.708333333336</v>
      </c>
      <c r="E13" s="9">
        <v>1.2476027397260274</v>
      </c>
      <c r="F13" s="9"/>
      <c r="G13" s="90"/>
      <c r="H13" t="s">
        <v>2444</v>
      </c>
      <c r="I13" s="4">
        <v>39142.333333333336</v>
      </c>
      <c r="J13" s="4">
        <v>39142.333333333336</v>
      </c>
      <c r="K13" s="8" t="s">
        <v>1319</v>
      </c>
    </row>
    <row r="14" spans="1:11" ht="12.75">
      <c r="A14" t="s">
        <v>2586</v>
      </c>
      <c r="B14" t="s">
        <v>1626</v>
      </c>
      <c r="C14" s="4">
        <v>38992.333333333336</v>
      </c>
      <c r="D14" s="4">
        <v>39447.708333333336</v>
      </c>
      <c r="E14" s="9">
        <v>1.2476027397260274</v>
      </c>
      <c r="F14" s="9"/>
      <c r="G14" s="90"/>
      <c r="H14" t="s">
        <v>2444</v>
      </c>
      <c r="I14" s="4">
        <v>39185.333333333336</v>
      </c>
      <c r="J14" s="4">
        <v>39185.333333333336</v>
      </c>
      <c r="K14" s="8" t="s">
        <v>1319</v>
      </c>
    </row>
    <row r="15" spans="1:11" ht="12.75">
      <c r="A15" t="s">
        <v>2650</v>
      </c>
      <c r="B15" t="s">
        <v>1626</v>
      </c>
      <c r="C15" s="4">
        <v>38992.333333333336</v>
      </c>
      <c r="D15" s="4">
        <v>39447.708333333336</v>
      </c>
      <c r="E15" s="9">
        <v>1.2476027397260274</v>
      </c>
      <c r="F15" s="9"/>
      <c r="G15" s="90"/>
      <c r="H15" t="s">
        <v>2444</v>
      </c>
      <c r="I15" s="4">
        <v>39234.333333333336</v>
      </c>
      <c r="J15" s="4">
        <v>39234.333333333336</v>
      </c>
      <c r="K15" s="8" t="s">
        <v>1319</v>
      </c>
    </row>
    <row r="16" spans="1:11" ht="12.75">
      <c r="A16" t="s">
        <v>2412</v>
      </c>
      <c r="B16" t="s">
        <v>1797</v>
      </c>
      <c r="C16" s="4">
        <v>39462.333333333336</v>
      </c>
      <c r="D16" s="4">
        <v>39918.708333333336</v>
      </c>
      <c r="E16" s="9">
        <v>1.2503424657534246</v>
      </c>
      <c r="F16" s="9"/>
      <c r="G16" s="90"/>
      <c r="H16" t="s">
        <v>1861</v>
      </c>
      <c r="I16" s="4">
        <v>39447.333333333336</v>
      </c>
      <c r="J16" s="4">
        <v>39447.333333333336</v>
      </c>
      <c r="K16" s="8" t="s">
        <v>1319</v>
      </c>
    </row>
    <row r="17" spans="1:11" ht="12.75">
      <c r="A17" t="s">
        <v>2710</v>
      </c>
      <c r="B17" t="s">
        <v>1626</v>
      </c>
      <c r="C17" s="4">
        <v>38992.333333333336</v>
      </c>
      <c r="D17" s="4">
        <v>39448.708333333336</v>
      </c>
      <c r="E17" s="9">
        <v>1.2503424657534246</v>
      </c>
      <c r="F17" s="9"/>
      <c r="G17" s="90"/>
      <c r="H17" t="s">
        <v>1861</v>
      </c>
      <c r="I17" s="4">
        <v>39448.333333333336</v>
      </c>
      <c r="J17" s="4">
        <v>39448.333333333336</v>
      </c>
      <c r="K17" s="8" t="s">
        <v>1319</v>
      </c>
    </row>
    <row r="18" spans="1:11" ht="12.75">
      <c r="A18" t="s">
        <v>2445</v>
      </c>
      <c r="B18" t="s">
        <v>1463</v>
      </c>
      <c r="C18" s="4">
        <v>39248.333333333336</v>
      </c>
      <c r="D18" s="4">
        <v>39707.708333333336</v>
      </c>
      <c r="E18" s="9">
        <v>1.2585616438356164</v>
      </c>
      <c r="F18" s="9"/>
      <c r="G18" s="90"/>
      <c r="H18" t="s">
        <v>1861</v>
      </c>
      <c r="I18" s="4">
        <v>39448.333333333336</v>
      </c>
      <c r="J18" s="4">
        <v>39448.333333333336</v>
      </c>
      <c r="K18" s="8" t="s">
        <v>1319</v>
      </c>
    </row>
    <row r="19" spans="1:11" ht="12.75">
      <c r="A19" t="s">
        <v>2553</v>
      </c>
      <c r="B19" t="s">
        <v>2402</v>
      </c>
      <c r="C19" s="4">
        <v>38628.333333333336</v>
      </c>
      <c r="D19" s="4">
        <v>39094.708333333336</v>
      </c>
      <c r="E19" s="9">
        <v>1.2777397260273973</v>
      </c>
      <c r="F19" s="9"/>
      <c r="G19" s="90"/>
      <c r="H19" t="s">
        <v>1861</v>
      </c>
      <c r="I19" s="4">
        <v>39448.333333333336</v>
      </c>
      <c r="J19" s="4">
        <v>39448.333333333336</v>
      </c>
      <c r="K19" s="8" t="s">
        <v>1319</v>
      </c>
    </row>
    <row r="20" spans="1:11" ht="12.75">
      <c r="A20" t="s">
        <v>2615</v>
      </c>
      <c r="B20" t="s">
        <v>2402</v>
      </c>
      <c r="C20" s="4">
        <v>38628.333333333336</v>
      </c>
      <c r="D20" s="4">
        <v>39094.708333333336</v>
      </c>
      <c r="E20" s="9">
        <v>1.2777397260273973</v>
      </c>
      <c r="F20" s="9"/>
      <c r="G20" s="90"/>
      <c r="H20" t="s">
        <v>1861</v>
      </c>
      <c r="I20" s="4">
        <v>39448.333333333336</v>
      </c>
      <c r="J20" s="4">
        <v>39448.333333333336</v>
      </c>
      <c r="K20" s="8" t="s">
        <v>1319</v>
      </c>
    </row>
    <row r="21" spans="1:11" ht="12.75">
      <c r="A21" t="s">
        <v>2679</v>
      </c>
      <c r="B21" t="s">
        <v>2402</v>
      </c>
      <c r="C21" s="4">
        <v>38628.333333333336</v>
      </c>
      <c r="D21" s="4">
        <v>39094.708333333336</v>
      </c>
      <c r="E21" s="9">
        <v>1.2777397260273973</v>
      </c>
      <c r="F21" s="9"/>
      <c r="G21" s="90"/>
      <c r="H21" t="s">
        <v>2411</v>
      </c>
      <c r="I21" s="4">
        <v>39496.333333333336</v>
      </c>
      <c r="J21" s="4">
        <v>39496.333333333336</v>
      </c>
      <c r="K21" s="8" t="s">
        <v>1319</v>
      </c>
    </row>
    <row r="22" spans="1:11" ht="12.75">
      <c r="A22" t="s">
        <v>2640</v>
      </c>
      <c r="B22" t="s">
        <v>1280</v>
      </c>
      <c r="C22" s="4">
        <v>38671.333333333336</v>
      </c>
      <c r="D22" s="4">
        <v>39156.708333333336</v>
      </c>
      <c r="E22" s="9">
        <v>1.3297945205479451</v>
      </c>
      <c r="F22" s="9"/>
      <c r="G22" s="90"/>
      <c r="H22" t="s">
        <v>2411</v>
      </c>
      <c r="I22" s="4">
        <v>39496.333333333336</v>
      </c>
      <c r="J22" s="4">
        <v>39496.333333333336</v>
      </c>
      <c r="K22" s="8" t="s">
        <v>1319</v>
      </c>
    </row>
    <row r="23" spans="1:11" ht="12.75">
      <c r="A23" t="s">
        <v>2472</v>
      </c>
      <c r="B23" t="s">
        <v>1655</v>
      </c>
      <c r="C23" s="4">
        <v>39265.333333333336</v>
      </c>
      <c r="D23" s="4">
        <v>39780.708333333336</v>
      </c>
      <c r="E23" s="9">
        <v>1.411986301369863</v>
      </c>
      <c r="F23" s="9"/>
      <c r="G23" s="90"/>
      <c r="H23" t="s">
        <v>2451</v>
      </c>
      <c r="I23" s="4">
        <v>39553.333333333336</v>
      </c>
      <c r="J23" s="4">
        <v>39553.333333333336</v>
      </c>
      <c r="K23" s="8" t="s">
        <v>1319</v>
      </c>
    </row>
    <row r="24" spans="1:11" ht="12.75">
      <c r="A24" t="s">
        <v>2537</v>
      </c>
      <c r="B24" t="s">
        <v>1655</v>
      </c>
      <c r="C24" s="4">
        <v>39265.333333333336</v>
      </c>
      <c r="D24" s="4">
        <v>39780.708333333336</v>
      </c>
      <c r="E24" s="9">
        <v>1.411986301369863</v>
      </c>
      <c r="F24" s="9"/>
      <c r="G24" s="90"/>
      <c r="H24" t="s">
        <v>2451</v>
      </c>
      <c r="I24" s="4">
        <v>39553.333333333336</v>
      </c>
      <c r="J24" s="4">
        <v>39553.333333333336</v>
      </c>
      <c r="K24" s="8" t="s">
        <v>1319</v>
      </c>
    </row>
    <row r="25" spans="1:11" ht="12.75">
      <c r="A25" t="s">
        <v>2598</v>
      </c>
      <c r="B25" t="s">
        <v>1655</v>
      </c>
      <c r="C25" s="4">
        <v>39265.333333333336</v>
      </c>
      <c r="D25" s="4">
        <v>39780.708333333336</v>
      </c>
      <c r="E25" s="9">
        <v>1.411986301369863</v>
      </c>
      <c r="F25" s="9"/>
      <c r="G25" s="90"/>
      <c r="H25" t="s">
        <v>2411</v>
      </c>
      <c r="I25" s="4">
        <v>39554.333333333336</v>
      </c>
      <c r="J25" s="4">
        <v>39554.333333333336</v>
      </c>
      <c r="K25" s="8" t="s">
        <v>1319</v>
      </c>
    </row>
    <row r="26" spans="1:11" ht="12.75">
      <c r="A26" t="s">
        <v>2663</v>
      </c>
      <c r="B26" t="s">
        <v>1655</v>
      </c>
      <c r="C26" s="4">
        <v>39265.333333333336</v>
      </c>
      <c r="D26" s="4">
        <v>39780.708333333336</v>
      </c>
      <c r="E26" s="9">
        <v>1.411986301369863</v>
      </c>
      <c r="F26" s="9"/>
      <c r="G26" s="90"/>
      <c r="H26" t="s">
        <v>2451</v>
      </c>
      <c r="I26" s="4">
        <v>39644.333333333336</v>
      </c>
      <c r="J26" s="4">
        <v>39644.333333333336</v>
      </c>
      <c r="K26" s="8" t="s">
        <v>1319</v>
      </c>
    </row>
    <row r="27" spans="1:11" ht="12.75">
      <c r="A27" t="s">
        <v>2722</v>
      </c>
      <c r="B27" t="s">
        <v>1655</v>
      </c>
      <c r="C27" s="4">
        <v>39265.333333333336</v>
      </c>
      <c r="D27" s="4">
        <v>39780.708333333336</v>
      </c>
      <c r="E27" s="9">
        <v>1.411986301369863</v>
      </c>
      <c r="F27" s="9"/>
      <c r="G27" s="90"/>
      <c r="H27" t="s">
        <v>2451</v>
      </c>
      <c r="I27" s="4">
        <v>39672.333333333336</v>
      </c>
      <c r="J27" s="4">
        <v>39672.333333333336</v>
      </c>
      <c r="K27" s="8" t="s">
        <v>1319</v>
      </c>
    </row>
    <row r="28" spans="1:11" ht="12.75">
      <c r="A28" t="s">
        <v>2519</v>
      </c>
      <c r="B28" t="s">
        <v>1280</v>
      </c>
      <c r="C28" s="4">
        <v>38642.333333333336</v>
      </c>
      <c r="D28" s="4">
        <v>39185.708333333336</v>
      </c>
      <c r="E28" s="9">
        <v>1.4886986301369862</v>
      </c>
      <c r="F28" s="9"/>
      <c r="G28" s="90"/>
      <c r="H28" t="s">
        <v>2436</v>
      </c>
      <c r="I28" s="4">
        <v>39783.333333333336</v>
      </c>
      <c r="J28" s="4">
        <v>39783.333333333336</v>
      </c>
      <c r="K28" s="8" t="s">
        <v>1319</v>
      </c>
    </row>
    <row r="29" spans="1:11" ht="12.75">
      <c r="A29" t="s">
        <v>2500</v>
      </c>
      <c r="B29" t="s">
        <v>1797</v>
      </c>
      <c r="C29" s="4">
        <v>39342.333333333336</v>
      </c>
      <c r="D29" s="4">
        <v>39918.708333333336</v>
      </c>
      <c r="E29" s="9">
        <v>1.579109589041096</v>
      </c>
      <c r="F29" s="9"/>
      <c r="G29" s="90"/>
      <c r="H29" t="s">
        <v>2436</v>
      </c>
      <c r="I29" s="4">
        <v>39783.333333333336</v>
      </c>
      <c r="J29" s="4">
        <v>39783.333333333336</v>
      </c>
      <c r="K29" s="8" t="s">
        <v>1319</v>
      </c>
    </row>
    <row r="30" spans="1:11" ht="12.75">
      <c r="A30" t="s">
        <v>2520</v>
      </c>
      <c r="B30" t="s">
        <v>1463</v>
      </c>
      <c r="C30" s="4">
        <v>39583.333333333336</v>
      </c>
      <c r="D30" s="4">
        <v>40162.708333333336</v>
      </c>
      <c r="E30" s="9">
        <v>1.5873287671232876</v>
      </c>
      <c r="F30" s="9"/>
      <c r="G30" s="90"/>
      <c r="H30" t="s">
        <v>2436</v>
      </c>
      <c r="I30" s="4">
        <v>39783.333333333336</v>
      </c>
      <c r="J30" s="4">
        <v>39783.333333333336</v>
      </c>
      <c r="K30" s="8" t="s">
        <v>1319</v>
      </c>
    </row>
    <row r="31" spans="1:11" ht="12.75">
      <c r="A31" t="s">
        <v>2443</v>
      </c>
      <c r="B31" t="s">
        <v>1280</v>
      </c>
      <c r="C31" s="4">
        <v>38642.333333333336</v>
      </c>
      <c r="D31" s="4">
        <v>39248.708333333336</v>
      </c>
      <c r="E31" s="9">
        <v>1.6613013698630137</v>
      </c>
      <c r="F31" s="9"/>
      <c r="G31" s="90"/>
      <c r="H31" t="s">
        <v>2436</v>
      </c>
      <c r="I31" s="4">
        <v>39783.333333333336</v>
      </c>
      <c r="J31" s="4">
        <v>39783.333333333336</v>
      </c>
      <c r="K31" s="8" t="s">
        <v>1319</v>
      </c>
    </row>
    <row r="32" spans="1:11" ht="12.75">
      <c r="A32" t="s">
        <v>2620</v>
      </c>
      <c r="B32" t="s">
        <v>1800</v>
      </c>
      <c r="C32" s="4">
        <v>38883.333333333336</v>
      </c>
      <c r="D32" s="4">
        <v>39554.708333333336</v>
      </c>
      <c r="E32" s="9">
        <v>1.8393835616438357</v>
      </c>
      <c r="F32" s="9"/>
      <c r="G32" s="90"/>
      <c r="H32" t="s">
        <v>2436</v>
      </c>
      <c r="I32" s="4">
        <v>39783.333333333336</v>
      </c>
      <c r="J32" s="4">
        <v>39783.333333333336</v>
      </c>
      <c r="K32" s="8" t="s">
        <v>1319</v>
      </c>
    </row>
    <row r="33" spans="1:11" ht="12.75">
      <c r="A33" t="s">
        <v>2559</v>
      </c>
      <c r="B33" t="s">
        <v>1800</v>
      </c>
      <c r="C33" s="4">
        <v>38824.333333333336</v>
      </c>
      <c r="D33" s="4">
        <v>39496.708333333336</v>
      </c>
      <c r="E33" s="9">
        <v>1.8421232876712328</v>
      </c>
      <c r="F33" s="9"/>
      <c r="G33" s="90"/>
      <c r="H33" t="s">
        <v>2411</v>
      </c>
      <c r="I33" s="4">
        <v>39798.333333333336</v>
      </c>
      <c r="J33" s="4">
        <v>39798.333333333336</v>
      </c>
      <c r="K33" s="8" t="s">
        <v>1319</v>
      </c>
    </row>
    <row r="34" spans="1:11" ht="12.75">
      <c r="A34" t="s">
        <v>2682</v>
      </c>
      <c r="B34" t="s">
        <v>1800</v>
      </c>
      <c r="C34" s="4">
        <v>38824.333333333336</v>
      </c>
      <c r="D34" s="4">
        <v>39496.708333333336</v>
      </c>
      <c r="E34" s="9">
        <v>1.8421232876712328</v>
      </c>
      <c r="F34" s="9"/>
      <c r="G34" s="90"/>
      <c r="H34" t="s">
        <v>2411</v>
      </c>
      <c r="I34" s="4">
        <v>39798.333333333336</v>
      </c>
      <c r="J34" s="4">
        <v>39798.333333333336</v>
      </c>
      <c r="K34" s="8" t="s">
        <v>1319</v>
      </c>
    </row>
    <row r="35" spans="1:11" ht="12.75">
      <c r="A35" t="s">
        <v>2468</v>
      </c>
      <c r="B35" t="s">
        <v>1463</v>
      </c>
      <c r="C35" s="4">
        <v>39085.333333333336</v>
      </c>
      <c r="D35" s="4">
        <v>39783.708333333336</v>
      </c>
      <c r="E35" s="9">
        <v>1.9133561643835617</v>
      </c>
      <c r="F35" s="9"/>
      <c r="G35" s="90"/>
      <c r="H35" t="s">
        <v>1861</v>
      </c>
      <c r="I35" s="4">
        <v>39874.333333333336</v>
      </c>
      <c r="J35" s="4">
        <v>39874.333333333336</v>
      </c>
      <c r="K35" s="8" t="s">
        <v>1319</v>
      </c>
    </row>
    <row r="36" spans="1:11" ht="12.75">
      <c r="A36" t="s">
        <v>2535</v>
      </c>
      <c r="B36" t="s">
        <v>1463</v>
      </c>
      <c r="C36" s="4">
        <v>39085.333333333336</v>
      </c>
      <c r="D36" s="4">
        <v>39783.708333333336</v>
      </c>
      <c r="E36" s="9">
        <v>1.9133561643835617</v>
      </c>
      <c r="F36" s="9"/>
      <c r="G36" s="90"/>
      <c r="H36" t="s">
        <v>1861</v>
      </c>
      <c r="I36" s="4">
        <v>39874.333333333336</v>
      </c>
      <c r="J36" s="4">
        <v>39874.333333333336</v>
      </c>
      <c r="K36" s="8" t="s">
        <v>1319</v>
      </c>
    </row>
    <row r="37" spans="1:11" ht="12.75">
      <c r="A37" t="s">
        <v>2596</v>
      </c>
      <c r="B37" t="s">
        <v>1463</v>
      </c>
      <c r="C37" s="4">
        <v>39085.333333333336</v>
      </c>
      <c r="D37" s="4">
        <v>39783.708333333336</v>
      </c>
      <c r="E37" s="9">
        <v>1.9133561643835617</v>
      </c>
      <c r="F37" s="9"/>
      <c r="G37" s="90"/>
      <c r="H37" t="s">
        <v>1861</v>
      </c>
      <c r="I37" s="4">
        <v>39874.333333333336</v>
      </c>
      <c r="J37" s="4">
        <v>39874.333333333336</v>
      </c>
      <c r="K37" s="8" t="s">
        <v>1319</v>
      </c>
    </row>
    <row r="38" spans="1:11" ht="12.75">
      <c r="A38" t="s">
        <v>2661</v>
      </c>
      <c r="B38" t="s">
        <v>1463</v>
      </c>
      <c r="C38" s="4">
        <v>39085.333333333336</v>
      </c>
      <c r="D38" s="4">
        <v>39783.708333333336</v>
      </c>
      <c r="E38" s="9">
        <v>1.9133561643835617</v>
      </c>
      <c r="F38" s="9"/>
      <c r="G38" s="90"/>
      <c r="H38" t="s">
        <v>1861</v>
      </c>
      <c r="I38" s="4">
        <v>39874.333333333336</v>
      </c>
      <c r="J38" s="4">
        <v>39874.333333333336</v>
      </c>
      <c r="K38" s="8" t="s">
        <v>1319</v>
      </c>
    </row>
    <row r="39" spans="1:11" ht="12.75">
      <c r="A39" t="s">
        <v>2720</v>
      </c>
      <c r="B39" t="s">
        <v>1463</v>
      </c>
      <c r="C39" s="4">
        <v>39085.333333333336</v>
      </c>
      <c r="D39" s="4">
        <v>39783.708333333336</v>
      </c>
      <c r="E39" s="9">
        <v>1.9133561643835617</v>
      </c>
      <c r="F39" s="9"/>
      <c r="G39" s="90"/>
      <c r="H39" t="s">
        <v>1861</v>
      </c>
      <c r="I39" s="4">
        <v>39874.333333333336</v>
      </c>
      <c r="J39" s="4">
        <v>39874.333333333336</v>
      </c>
      <c r="K39" s="8" t="s">
        <v>1319</v>
      </c>
    </row>
    <row r="40" spans="1:11" ht="12.75">
      <c r="A40" t="s">
        <v>2470</v>
      </c>
      <c r="B40" t="s">
        <v>1431</v>
      </c>
      <c r="C40" s="4">
        <v>39174.333333333336</v>
      </c>
      <c r="D40" s="4">
        <v>39874.708333333336</v>
      </c>
      <c r="E40" s="9">
        <v>1.9188356164383562</v>
      </c>
      <c r="F40" s="9"/>
      <c r="G40" s="90"/>
      <c r="H40" t="s">
        <v>1861</v>
      </c>
      <c r="I40" s="4">
        <v>39994.333333333336</v>
      </c>
      <c r="J40" s="4">
        <v>39994.333333333336</v>
      </c>
      <c r="K40" s="8" t="s">
        <v>1319</v>
      </c>
    </row>
    <row r="41" spans="1:11" ht="12.75">
      <c r="A41" t="s">
        <v>2536</v>
      </c>
      <c r="B41" t="s">
        <v>1431</v>
      </c>
      <c r="C41" s="4">
        <v>39174.333333333336</v>
      </c>
      <c r="D41" s="4">
        <v>39874.708333333336</v>
      </c>
      <c r="E41" s="9">
        <v>1.9188356164383562</v>
      </c>
      <c r="F41" s="9"/>
      <c r="G41" s="90"/>
      <c r="H41" t="s">
        <v>2451</v>
      </c>
      <c r="I41" s="4">
        <v>40025.333333333336</v>
      </c>
      <c r="J41" s="4">
        <v>40025.333333333336</v>
      </c>
      <c r="K41" s="8" t="s">
        <v>1319</v>
      </c>
    </row>
    <row r="42" spans="1:11" ht="12.75">
      <c r="A42" t="s">
        <v>2597</v>
      </c>
      <c r="B42" t="s">
        <v>1431</v>
      </c>
      <c r="C42" s="4">
        <v>39174.333333333336</v>
      </c>
      <c r="D42" s="4">
        <v>39874.708333333336</v>
      </c>
      <c r="E42" s="9">
        <v>1.9188356164383562</v>
      </c>
      <c r="F42" s="9"/>
      <c r="G42" s="90"/>
      <c r="H42" t="s">
        <v>2081</v>
      </c>
      <c r="I42" s="4">
        <v>40268.333333333336</v>
      </c>
      <c r="J42" s="4">
        <v>40268.333333333336</v>
      </c>
      <c r="K42" s="8" t="s">
        <v>1319</v>
      </c>
    </row>
    <row r="43" spans="1:11" ht="12.75">
      <c r="A43" t="s">
        <v>2662</v>
      </c>
      <c r="B43" t="s">
        <v>1431</v>
      </c>
      <c r="C43" s="4">
        <v>39174.333333333336</v>
      </c>
      <c r="D43" s="4">
        <v>39874.708333333336</v>
      </c>
      <c r="E43" s="9">
        <v>1.9188356164383562</v>
      </c>
      <c r="F43" s="9"/>
      <c r="G43" s="90"/>
      <c r="H43" t="s">
        <v>2081</v>
      </c>
      <c r="I43" s="4">
        <v>40268.333333333336</v>
      </c>
      <c r="J43" s="4">
        <v>40268.333333333336</v>
      </c>
      <c r="K43" s="8" t="s">
        <v>1319</v>
      </c>
    </row>
    <row r="44" spans="1:11" ht="12.75">
      <c r="A44" t="s">
        <v>2721</v>
      </c>
      <c r="B44" t="s">
        <v>1431</v>
      </c>
      <c r="C44" s="4">
        <v>39174.333333333336</v>
      </c>
      <c r="D44" s="4">
        <v>39874.708333333336</v>
      </c>
      <c r="E44" s="9">
        <v>1.9188356164383562</v>
      </c>
      <c r="F44" s="9"/>
      <c r="G44" s="90"/>
      <c r="H44" t="s">
        <v>2607</v>
      </c>
      <c r="I44" s="4">
        <v>40268.333333333336</v>
      </c>
      <c r="J44" s="4">
        <v>40268.333333333336</v>
      </c>
      <c r="K44" s="8" t="s">
        <v>1319</v>
      </c>
    </row>
    <row r="45" spans="1:11" ht="12.75">
      <c r="A45" t="s">
        <v>2477</v>
      </c>
      <c r="B45" t="s">
        <v>1675</v>
      </c>
      <c r="C45" s="4">
        <v>39539.333333333336</v>
      </c>
      <c r="D45" s="4">
        <v>40268.708333333336</v>
      </c>
      <c r="E45" s="9">
        <v>1.9982876712328768</v>
      </c>
      <c r="F45" s="9"/>
      <c r="G45" s="90"/>
      <c r="H45" t="s">
        <v>2081</v>
      </c>
      <c r="I45" s="4">
        <v>40268.333333333336</v>
      </c>
      <c r="J45" s="4">
        <v>40268.333333333336</v>
      </c>
      <c r="K45" s="8" t="s">
        <v>1319</v>
      </c>
    </row>
    <row r="46" spans="1:11" ht="12.75">
      <c r="A46" t="s">
        <v>2541</v>
      </c>
      <c r="B46" t="s">
        <v>1675</v>
      </c>
      <c r="C46" s="4">
        <v>39539.333333333336</v>
      </c>
      <c r="D46" s="4">
        <v>40268.708333333336</v>
      </c>
      <c r="E46" s="9">
        <v>1.9982876712328768</v>
      </c>
      <c r="F46" s="9"/>
      <c r="G46" s="90"/>
      <c r="H46" t="s">
        <v>2081</v>
      </c>
      <c r="I46" s="4">
        <v>40268.333333333336</v>
      </c>
      <c r="J46" s="4">
        <v>40268.333333333336</v>
      </c>
      <c r="K46" s="8" t="s">
        <v>1319</v>
      </c>
    </row>
    <row r="47" spans="1:9" ht="12.75">
      <c r="A47" t="s">
        <v>2602</v>
      </c>
      <c r="B47" t="s">
        <v>1675</v>
      </c>
      <c r="C47" s="4">
        <v>39539.333333333336</v>
      </c>
      <c r="D47" s="4">
        <v>40268.708333333336</v>
      </c>
      <c r="E47" s="9">
        <v>1.9982876712328768</v>
      </c>
      <c r="F47" s="9"/>
      <c r="G47" s="90"/>
      <c r="H47" s="84" t="s">
        <v>1443</v>
      </c>
      <c r="I47" s="85">
        <f>COUNTA(H3:H46)</f>
        <v>44</v>
      </c>
    </row>
    <row r="48" spans="1:12" ht="12.75">
      <c r="A48" t="s">
        <v>2667</v>
      </c>
      <c r="B48" t="s">
        <v>1675</v>
      </c>
      <c r="C48" s="4">
        <v>39539.333333333336</v>
      </c>
      <c r="D48" s="4">
        <v>40268.708333333336</v>
      </c>
      <c r="E48" s="9">
        <v>1.9982876712328768</v>
      </c>
      <c r="F48" s="9"/>
      <c r="G48" s="90"/>
      <c r="I48" s="85"/>
      <c r="J48" s="43"/>
      <c r="K48" s="86"/>
      <c r="L48" s="43"/>
    </row>
    <row r="49" spans="1:7" ht="12.75">
      <c r="A49" t="s">
        <v>2726</v>
      </c>
      <c r="B49" t="s">
        <v>1675</v>
      </c>
      <c r="C49" s="4">
        <v>39539.333333333336</v>
      </c>
      <c r="D49" s="4">
        <v>40268.708333333336</v>
      </c>
      <c r="E49" s="9">
        <v>1.9982876712328768</v>
      </c>
      <c r="F49" s="9"/>
      <c r="G49" s="90"/>
    </row>
    <row r="50" spans="1:7" ht="12.75">
      <c r="A50" t="s">
        <v>2466</v>
      </c>
      <c r="B50" t="s">
        <v>1648</v>
      </c>
      <c r="C50" s="4">
        <v>39085.333333333336</v>
      </c>
      <c r="D50" s="4">
        <v>39874.708333333336</v>
      </c>
      <c r="E50" s="9">
        <v>2.162671232876712</v>
      </c>
      <c r="F50" s="9"/>
      <c r="G50" s="90"/>
    </row>
    <row r="51" spans="1:7" ht="12.75">
      <c r="A51" t="s">
        <v>2534</v>
      </c>
      <c r="B51" t="s">
        <v>1648</v>
      </c>
      <c r="C51" s="4">
        <v>39085.333333333336</v>
      </c>
      <c r="D51" s="4">
        <v>39874.708333333336</v>
      </c>
      <c r="E51" s="9">
        <v>2.162671232876712</v>
      </c>
      <c r="F51" s="9"/>
      <c r="G51" s="90"/>
    </row>
    <row r="52" spans="1:7" ht="12.75">
      <c r="A52" t="s">
        <v>2595</v>
      </c>
      <c r="B52" t="s">
        <v>1648</v>
      </c>
      <c r="C52" s="4">
        <v>39085.333333333336</v>
      </c>
      <c r="D52" s="4">
        <v>39874.708333333336</v>
      </c>
      <c r="E52" s="9">
        <v>2.162671232876712</v>
      </c>
      <c r="F52" s="9"/>
      <c r="G52" s="90"/>
    </row>
    <row r="53" spans="1:7" ht="12.75">
      <c r="A53" t="s">
        <v>2660</v>
      </c>
      <c r="B53" t="s">
        <v>1648</v>
      </c>
      <c r="C53" s="4">
        <v>39085.333333333336</v>
      </c>
      <c r="D53" s="4">
        <v>39874.708333333336</v>
      </c>
      <c r="E53" s="9">
        <v>2.162671232876712</v>
      </c>
      <c r="F53" s="9"/>
      <c r="G53" s="90"/>
    </row>
    <row r="54" spans="1:7" ht="12.75">
      <c r="A54" t="s">
        <v>2719</v>
      </c>
      <c r="B54" t="s">
        <v>1648</v>
      </c>
      <c r="C54" s="4">
        <v>39085.333333333336</v>
      </c>
      <c r="D54" s="4">
        <v>39874.708333333336</v>
      </c>
      <c r="E54" s="9">
        <v>2.162671232876712</v>
      </c>
      <c r="F54" s="9"/>
      <c r="G54" s="90"/>
    </row>
    <row r="55" spans="1:7" ht="12.75">
      <c r="A55" t="s">
        <v>2430</v>
      </c>
      <c r="B55" t="s">
        <v>1762</v>
      </c>
      <c r="C55" s="4">
        <v>38901.333333333336</v>
      </c>
      <c r="D55" s="4">
        <v>39692.708333333336</v>
      </c>
      <c r="E55" s="9">
        <v>2.168150684931507</v>
      </c>
      <c r="F55" s="9"/>
      <c r="G55" s="90"/>
    </row>
    <row r="56" spans="1:7" ht="12.75">
      <c r="A56" t="s">
        <v>2432</v>
      </c>
      <c r="B56" t="s">
        <v>1764</v>
      </c>
      <c r="C56" s="4">
        <v>38901.333333333336</v>
      </c>
      <c r="D56" s="4">
        <v>39692.708333333336</v>
      </c>
      <c r="E56" s="9">
        <v>2.168150684931507</v>
      </c>
      <c r="F56" s="9"/>
      <c r="G56" s="90"/>
    </row>
    <row r="57" spans="1:7" ht="12.75">
      <c r="A57" t="s">
        <v>2433</v>
      </c>
      <c r="B57" t="s">
        <v>1945</v>
      </c>
      <c r="C57" s="4">
        <v>38901.333333333336</v>
      </c>
      <c r="D57" s="4">
        <v>39692.708333333336</v>
      </c>
      <c r="E57" s="9">
        <v>2.168150684931507</v>
      </c>
      <c r="F57" s="9"/>
      <c r="G57" s="90"/>
    </row>
    <row r="58" spans="1:7" ht="12.75">
      <c r="A58" t="s">
        <v>2434</v>
      </c>
      <c r="B58" t="s">
        <v>2435</v>
      </c>
      <c r="C58" s="4">
        <v>38992.333333333336</v>
      </c>
      <c r="D58" s="4">
        <v>39783.708333333336</v>
      </c>
      <c r="E58" s="9">
        <v>2.168150684931507</v>
      </c>
      <c r="F58" s="9"/>
      <c r="G58" s="90"/>
    </row>
    <row r="59" spans="1:7" ht="12.75">
      <c r="A59" t="s">
        <v>2437</v>
      </c>
      <c r="B59" t="s">
        <v>2438</v>
      </c>
      <c r="C59" s="4">
        <v>38992.333333333336</v>
      </c>
      <c r="D59" s="4">
        <v>39783.708333333336</v>
      </c>
      <c r="E59" s="9">
        <v>2.168150684931507</v>
      </c>
      <c r="F59" s="9"/>
      <c r="G59" s="90"/>
    </row>
    <row r="60" spans="1:7" ht="12.75">
      <c r="A60" t="s">
        <v>2439</v>
      </c>
      <c r="B60" t="s">
        <v>2440</v>
      </c>
      <c r="C60" s="4">
        <v>38992.333333333336</v>
      </c>
      <c r="D60" s="4">
        <v>39783.708333333336</v>
      </c>
      <c r="E60" s="9">
        <v>2.168150684931507</v>
      </c>
      <c r="F60" s="9"/>
      <c r="G60" s="90"/>
    </row>
    <row r="61" spans="1:7" ht="12.75">
      <c r="A61" t="s">
        <v>2511</v>
      </c>
      <c r="B61" t="s">
        <v>1762</v>
      </c>
      <c r="C61" s="4">
        <v>38901.333333333336</v>
      </c>
      <c r="D61" s="4">
        <v>39692.708333333336</v>
      </c>
      <c r="E61" s="9">
        <v>2.168150684931507</v>
      </c>
      <c r="F61" s="9"/>
      <c r="G61" s="90"/>
    </row>
    <row r="62" spans="1:7" ht="12.75">
      <c r="A62" t="s">
        <v>2512</v>
      </c>
      <c r="B62" t="s">
        <v>1764</v>
      </c>
      <c r="C62" s="4">
        <v>38901.333333333336</v>
      </c>
      <c r="D62" s="4">
        <v>39692.708333333336</v>
      </c>
      <c r="E62" s="9">
        <v>2.168150684931507</v>
      </c>
      <c r="F62" s="9"/>
      <c r="G62" s="90"/>
    </row>
    <row r="63" spans="1:7" ht="12.75">
      <c r="A63" t="s">
        <v>2513</v>
      </c>
      <c r="B63" t="s">
        <v>1945</v>
      </c>
      <c r="C63" s="4">
        <v>38901.333333333336</v>
      </c>
      <c r="D63" s="4">
        <v>39692.708333333336</v>
      </c>
      <c r="E63" s="9">
        <v>2.168150684931507</v>
      </c>
      <c r="F63" s="9"/>
      <c r="G63" s="90"/>
    </row>
    <row r="64" spans="1:7" ht="12.75">
      <c r="A64" t="s">
        <v>2514</v>
      </c>
      <c r="B64" t="s">
        <v>2435</v>
      </c>
      <c r="C64" s="4">
        <v>38992.333333333336</v>
      </c>
      <c r="D64" s="4">
        <v>39783.708333333336</v>
      </c>
      <c r="E64" s="9">
        <v>2.168150684931507</v>
      </c>
      <c r="F64" s="9"/>
      <c r="G64" s="90"/>
    </row>
    <row r="65" spans="1:7" ht="12.75">
      <c r="A65" t="s">
        <v>2515</v>
      </c>
      <c r="B65" t="s">
        <v>2438</v>
      </c>
      <c r="C65" s="4">
        <v>38992.333333333336</v>
      </c>
      <c r="D65" s="4">
        <v>39783.708333333336</v>
      </c>
      <c r="E65" s="9">
        <v>2.168150684931507</v>
      </c>
      <c r="F65" s="9"/>
      <c r="G65" s="90"/>
    </row>
    <row r="66" spans="1:7" ht="12.75">
      <c r="A66" t="s">
        <v>2516</v>
      </c>
      <c r="B66" t="s">
        <v>2440</v>
      </c>
      <c r="C66" s="4">
        <v>38992.333333333336</v>
      </c>
      <c r="D66" s="4">
        <v>39783.708333333336</v>
      </c>
      <c r="E66" s="9">
        <v>2.168150684931507</v>
      </c>
      <c r="F66" s="9"/>
      <c r="G66" s="90"/>
    </row>
    <row r="67" spans="1:7" ht="12.75">
      <c r="A67" t="s">
        <v>2571</v>
      </c>
      <c r="B67" t="s">
        <v>1762</v>
      </c>
      <c r="C67" s="4">
        <v>38901.333333333336</v>
      </c>
      <c r="D67" s="4">
        <v>39692.708333333336</v>
      </c>
      <c r="E67" s="9">
        <v>2.168150684931507</v>
      </c>
      <c r="F67" s="9"/>
      <c r="G67" s="90"/>
    </row>
    <row r="68" spans="1:7" ht="12.75">
      <c r="A68" t="s">
        <v>2572</v>
      </c>
      <c r="B68" t="s">
        <v>1764</v>
      </c>
      <c r="C68" s="4">
        <v>38901.333333333336</v>
      </c>
      <c r="D68" s="4">
        <v>39692.708333333336</v>
      </c>
      <c r="E68" s="9">
        <v>2.168150684931507</v>
      </c>
      <c r="F68" s="9"/>
      <c r="G68" s="90"/>
    </row>
    <row r="69" spans="1:7" ht="12.75">
      <c r="A69" t="s">
        <v>2573</v>
      </c>
      <c r="B69" t="s">
        <v>1945</v>
      </c>
      <c r="C69" s="4">
        <v>38901.333333333336</v>
      </c>
      <c r="D69" s="4">
        <v>39692.708333333336</v>
      </c>
      <c r="E69" s="9">
        <v>2.168150684931507</v>
      </c>
      <c r="F69" s="9"/>
      <c r="G69" s="90"/>
    </row>
    <row r="70" spans="1:7" ht="12.75">
      <c r="A70" t="s">
        <v>2574</v>
      </c>
      <c r="B70" t="s">
        <v>2435</v>
      </c>
      <c r="C70" s="4">
        <v>38992.333333333336</v>
      </c>
      <c r="D70" s="4">
        <v>39783.708333333336</v>
      </c>
      <c r="E70" s="9">
        <v>2.168150684931507</v>
      </c>
      <c r="F70" s="9"/>
      <c r="G70" s="90"/>
    </row>
    <row r="71" spans="1:7" ht="12.75">
      <c r="A71" t="s">
        <v>2575</v>
      </c>
      <c r="B71" t="s">
        <v>2438</v>
      </c>
      <c r="C71" s="4">
        <v>38992.333333333336</v>
      </c>
      <c r="D71" s="4">
        <v>39783.708333333336</v>
      </c>
      <c r="E71" s="9">
        <v>2.168150684931507</v>
      </c>
      <c r="F71" s="9"/>
      <c r="G71" s="90"/>
    </row>
    <row r="72" spans="1:7" ht="12.75">
      <c r="A72" t="s">
        <v>2576</v>
      </c>
      <c r="B72" t="s">
        <v>2440</v>
      </c>
      <c r="C72" s="4">
        <v>38992.333333333336</v>
      </c>
      <c r="D72" s="4">
        <v>39783.708333333336</v>
      </c>
      <c r="E72" s="9">
        <v>2.168150684931507</v>
      </c>
      <c r="F72" s="9"/>
      <c r="G72" s="90"/>
    </row>
    <row r="73" spans="1:7" ht="12.75">
      <c r="A73" t="s">
        <v>2632</v>
      </c>
      <c r="B73" t="s">
        <v>1762</v>
      </c>
      <c r="C73" s="4">
        <v>38901.333333333336</v>
      </c>
      <c r="D73" s="4">
        <v>39692.708333333336</v>
      </c>
      <c r="E73" s="9">
        <v>2.168150684931507</v>
      </c>
      <c r="F73" s="9"/>
      <c r="G73" s="90"/>
    </row>
    <row r="74" spans="1:7" ht="12.75">
      <c r="A74" t="s">
        <v>2633</v>
      </c>
      <c r="B74" t="s">
        <v>1764</v>
      </c>
      <c r="C74" s="4">
        <v>38901.333333333336</v>
      </c>
      <c r="D74" s="4">
        <v>39692.708333333336</v>
      </c>
      <c r="E74" s="9">
        <v>2.168150684931507</v>
      </c>
      <c r="F74" s="9"/>
      <c r="G74" s="90"/>
    </row>
    <row r="75" spans="1:7" ht="12.75">
      <c r="A75" t="s">
        <v>2634</v>
      </c>
      <c r="B75" t="s">
        <v>1945</v>
      </c>
      <c r="C75" s="4">
        <v>38901.333333333336</v>
      </c>
      <c r="D75" s="4">
        <v>39692.708333333336</v>
      </c>
      <c r="E75" s="9">
        <v>2.168150684931507</v>
      </c>
      <c r="F75" s="9"/>
      <c r="G75" s="90"/>
    </row>
    <row r="76" spans="1:7" ht="12.75">
      <c r="A76" t="s">
        <v>2635</v>
      </c>
      <c r="B76" t="s">
        <v>2435</v>
      </c>
      <c r="C76" s="4">
        <v>38992.333333333336</v>
      </c>
      <c r="D76" s="4">
        <v>39783.708333333336</v>
      </c>
      <c r="E76" s="9">
        <v>2.168150684931507</v>
      </c>
      <c r="F76" s="9"/>
      <c r="G76" s="90"/>
    </row>
    <row r="77" spans="1:7" ht="12.75">
      <c r="A77" t="s">
        <v>2636</v>
      </c>
      <c r="B77" t="s">
        <v>2438</v>
      </c>
      <c r="C77" s="4">
        <v>38992.333333333336</v>
      </c>
      <c r="D77" s="4">
        <v>39783.708333333336</v>
      </c>
      <c r="E77" s="9">
        <v>2.168150684931507</v>
      </c>
      <c r="F77" s="9"/>
      <c r="G77" s="90"/>
    </row>
    <row r="78" spans="1:7" ht="12.75">
      <c r="A78" t="s">
        <v>2637</v>
      </c>
      <c r="B78" t="s">
        <v>2440</v>
      </c>
      <c r="C78" s="4">
        <v>38992.333333333336</v>
      </c>
      <c r="D78" s="4">
        <v>39783.708333333336</v>
      </c>
      <c r="E78" s="9">
        <v>2.168150684931507</v>
      </c>
      <c r="F78" s="9"/>
      <c r="G78" s="90"/>
    </row>
    <row r="79" spans="1:7" ht="12.75">
      <c r="A79" t="s">
        <v>2692</v>
      </c>
      <c r="B79" t="s">
        <v>1762</v>
      </c>
      <c r="C79" s="4">
        <v>38901.333333333336</v>
      </c>
      <c r="D79" s="4">
        <v>39692.708333333336</v>
      </c>
      <c r="E79" s="9">
        <v>2.168150684931507</v>
      </c>
      <c r="F79" s="9"/>
      <c r="G79" s="90"/>
    </row>
    <row r="80" spans="1:7" ht="12.75">
      <c r="A80" t="s">
        <v>2693</v>
      </c>
      <c r="B80" t="s">
        <v>1764</v>
      </c>
      <c r="C80" s="4">
        <v>38901.333333333336</v>
      </c>
      <c r="D80" s="4">
        <v>39692.708333333336</v>
      </c>
      <c r="E80" s="9">
        <v>2.168150684931507</v>
      </c>
      <c r="F80" s="9"/>
      <c r="G80" s="90"/>
    </row>
    <row r="81" spans="1:7" ht="12.75">
      <c r="A81" t="s">
        <v>2694</v>
      </c>
      <c r="B81" t="s">
        <v>1945</v>
      </c>
      <c r="C81" s="4">
        <v>38901.333333333336</v>
      </c>
      <c r="D81" s="4">
        <v>39692.708333333336</v>
      </c>
      <c r="E81" s="9">
        <v>2.168150684931507</v>
      </c>
      <c r="F81" s="9"/>
      <c r="G81" s="90"/>
    </row>
    <row r="82" spans="1:7" ht="12.75">
      <c r="A82" t="s">
        <v>2695</v>
      </c>
      <c r="B82" t="s">
        <v>2435</v>
      </c>
      <c r="C82" s="4">
        <v>38992.333333333336</v>
      </c>
      <c r="D82" s="4">
        <v>39783.708333333336</v>
      </c>
      <c r="E82" s="9">
        <v>2.168150684931507</v>
      </c>
      <c r="F82" s="9"/>
      <c r="G82" s="90"/>
    </row>
    <row r="83" spans="1:7" ht="12.75">
      <c r="A83" t="s">
        <v>2696</v>
      </c>
      <c r="B83" t="s">
        <v>2438</v>
      </c>
      <c r="C83" s="4">
        <v>38992.333333333336</v>
      </c>
      <c r="D83" s="4">
        <v>39783.708333333336</v>
      </c>
      <c r="E83" s="9">
        <v>2.168150684931507</v>
      </c>
      <c r="F83" s="9"/>
      <c r="G83" s="90"/>
    </row>
    <row r="84" spans="1:7" ht="12.75">
      <c r="A84" t="s">
        <v>2697</v>
      </c>
      <c r="B84" t="s">
        <v>2440</v>
      </c>
      <c r="C84" s="4">
        <v>38992.333333333336</v>
      </c>
      <c r="D84" s="4">
        <v>39783.708333333336</v>
      </c>
      <c r="E84" s="9">
        <v>2.168150684931507</v>
      </c>
      <c r="F84" s="9"/>
      <c r="G84" s="90"/>
    </row>
    <row r="85" spans="1:7" ht="12.75">
      <c r="A85" t="s">
        <v>2409</v>
      </c>
      <c r="B85" t="s">
        <v>1800</v>
      </c>
      <c r="C85" s="4">
        <v>39006.333333333336</v>
      </c>
      <c r="D85" s="4">
        <v>39798.708333333336</v>
      </c>
      <c r="E85" s="9">
        <v>2.1708904109589042</v>
      </c>
      <c r="F85" s="9"/>
      <c r="G85" s="90"/>
    </row>
    <row r="86" spans="1:7" ht="12.75">
      <c r="A86" t="s">
        <v>2499</v>
      </c>
      <c r="B86" t="s">
        <v>1800</v>
      </c>
      <c r="C86" s="4">
        <v>39006.333333333336</v>
      </c>
      <c r="D86" s="4">
        <v>39798.708333333336</v>
      </c>
      <c r="E86" s="9">
        <v>2.1708904109589042</v>
      </c>
      <c r="F86" s="9"/>
      <c r="G86" s="90"/>
    </row>
    <row r="87" spans="1:7" ht="12.75">
      <c r="A87" t="s">
        <v>2555</v>
      </c>
      <c r="B87" t="s">
        <v>2405</v>
      </c>
      <c r="C87" s="4">
        <v>38628.333333333336</v>
      </c>
      <c r="D87" s="4">
        <v>39496.708333333336</v>
      </c>
      <c r="E87" s="9">
        <v>2.379109589041096</v>
      </c>
      <c r="F87" s="9"/>
      <c r="G87" s="90"/>
    </row>
    <row r="88" spans="1:7" ht="12.75">
      <c r="A88" t="s">
        <v>2557</v>
      </c>
      <c r="B88" t="s">
        <v>2407</v>
      </c>
      <c r="C88" s="4">
        <v>38628.333333333336</v>
      </c>
      <c r="D88" s="4">
        <v>39496.708333333336</v>
      </c>
      <c r="E88" s="9">
        <v>2.379109589041096</v>
      </c>
      <c r="F88" s="9"/>
      <c r="G88" s="90"/>
    </row>
    <row r="89" spans="1:7" ht="12.75">
      <c r="A89" t="s">
        <v>2558</v>
      </c>
      <c r="B89" t="s">
        <v>1445</v>
      </c>
      <c r="C89" s="4">
        <v>38628.333333333336</v>
      </c>
      <c r="D89" s="4">
        <v>39496.708333333336</v>
      </c>
      <c r="E89" s="9">
        <v>2.379109589041096</v>
      </c>
      <c r="F89" s="9"/>
      <c r="G89" s="90"/>
    </row>
    <row r="90" spans="1:7" ht="12.75">
      <c r="A90" t="s">
        <v>2680</v>
      </c>
      <c r="B90" t="s">
        <v>2405</v>
      </c>
      <c r="C90" s="4">
        <v>38628.333333333336</v>
      </c>
      <c r="D90" s="4">
        <v>39496.708333333336</v>
      </c>
      <c r="E90" s="9">
        <v>2.379109589041096</v>
      </c>
      <c r="F90" s="9"/>
      <c r="G90" s="90"/>
    </row>
    <row r="91" spans="1:7" ht="12.75">
      <c r="A91" t="s">
        <v>2681</v>
      </c>
      <c r="B91" t="s">
        <v>2407</v>
      </c>
      <c r="C91" s="4">
        <v>38628.333333333336</v>
      </c>
      <c r="D91" s="4">
        <v>39496.708333333336</v>
      </c>
      <c r="E91" s="9">
        <v>2.379109589041096</v>
      </c>
      <c r="F91" s="9"/>
      <c r="G91" s="90"/>
    </row>
    <row r="92" spans="1:7" ht="12.75">
      <c r="A92" t="s">
        <v>2577</v>
      </c>
      <c r="B92" t="s">
        <v>1766</v>
      </c>
      <c r="C92" s="4">
        <v>38671.333333333336</v>
      </c>
      <c r="D92" s="4">
        <v>39553.708333333336</v>
      </c>
      <c r="E92" s="9">
        <v>2.4174657534246577</v>
      </c>
      <c r="F92" s="9"/>
      <c r="G92" s="90"/>
    </row>
    <row r="93" spans="1:7" ht="12.75">
      <c r="A93" t="s">
        <v>2698</v>
      </c>
      <c r="B93" t="s">
        <v>1766</v>
      </c>
      <c r="C93" s="4">
        <v>38671.333333333336</v>
      </c>
      <c r="D93" s="4">
        <v>39553.708333333336</v>
      </c>
      <c r="E93" s="9">
        <v>2.4174657534246577</v>
      </c>
      <c r="F93" s="9"/>
      <c r="G93" s="90"/>
    </row>
    <row r="94" spans="1:7" ht="12.75">
      <c r="A94" t="s">
        <v>2550</v>
      </c>
      <c r="B94" t="s">
        <v>2400</v>
      </c>
      <c r="C94" s="4">
        <v>38628.333333333336</v>
      </c>
      <c r="D94" s="4">
        <v>39521.708333333336</v>
      </c>
      <c r="E94" s="9">
        <v>2.4476027397260274</v>
      </c>
      <c r="F94" s="9"/>
      <c r="G94" s="90"/>
    </row>
    <row r="95" spans="1:7" ht="12.75">
      <c r="A95" t="s">
        <v>2676</v>
      </c>
      <c r="B95" t="s">
        <v>2677</v>
      </c>
      <c r="C95" s="4">
        <v>38628.333333333336</v>
      </c>
      <c r="D95" s="4">
        <v>39521.708333333336</v>
      </c>
      <c r="E95" s="9">
        <v>2.4476027397260274</v>
      </c>
      <c r="F95" s="9"/>
      <c r="G95" s="90"/>
    </row>
    <row r="96" spans="1:7" ht="12.75">
      <c r="A96" t="s">
        <v>2616</v>
      </c>
      <c r="B96" t="s">
        <v>2405</v>
      </c>
      <c r="C96" s="4">
        <v>38628.333333333336</v>
      </c>
      <c r="D96" s="4">
        <v>39524.708333333336</v>
      </c>
      <c r="E96" s="9">
        <v>2.455821917808219</v>
      </c>
      <c r="F96" s="9"/>
      <c r="G96" s="90"/>
    </row>
    <row r="97" spans="1:7" ht="12.75">
      <c r="A97" t="s">
        <v>2618</v>
      </c>
      <c r="B97" t="s">
        <v>2407</v>
      </c>
      <c r="C97" s="4">
        <v>38628.333333333336</v>
      </c>
      <c r="D97" s="4">
        <v>39524.708333333336</v>
      </c>
      <c r="E97" s="9">
        <v>2.455821917808219</v>
      </c>
      <c r="F97" s="9"/>
      <c r="G97" s="90"/>
    </row>
    <row r="98" spans="1:7" ht="12.75">
      <c r="A98" t="s">
        <v>2619</v>
      </c>
      <c r="B98" t="s">
        <v>1445</v>
      </c>
      <c r="C98" s="4">
        <v>38628.333333333336</v>
      </c>
      <c r="D98" s="4">
        <v>39524.708333333336</v>
      </c>
      <c r="E98" s="9">
        <v>2.455821917808219</v>
      </c>
      <c r="F98" s="9"/>
      <c r="G98" s="90"/>
    </row>
    <row r="99" spans="1:7" ht="12.75">
      <c r="A99" t="s">
        <v>2465</v>
      </c>
      <c r="B99" t="s">
        <v>1645</v>
      </c>
      <c r="C99" s="4">
        <v>39085.333333333336</v>
      </c>
      <c r="D99" s="4">
        <v>39994.708333333336</v>
      </c>
      <c r="E99" s="9">
        <v>2.4914383561643834</v>
      </c>
      <c r="F99" s="9"/>
      <c r="G99" s="90"/>
    </row>
    <row r="100" spans="1:7" ht="12.75">
      <c r="A100" t="s">
        <v>2533</v>
      </c>
      <c r="B100" t="s">
        <v>1645</v>
      </c>
      <c r="C100" s="4">
        <v>39085.333333333336</v>
      </c>
      <c r="D100" s="4">
        <v>39994.708333333336</v>
      </c>
      <c r="E100" s="9">
        <v>2.4914383561643834</v>
      </c>
      <c r="F100" s="9"/>
      <c r="G100" s="90"/>
    </row>
    <row r="101" spans="1:7" ht="12.75">
      <c r="A101" t="s">
        <v>2594</v>
      </c>
      <c r="B101" t="s">
        <v>1645</v>
      </c>
      <c r="C101" s="4">
        <v>39085.333333333336</v>
      </c>
      <c r="D101" s="4">
        <v>39994.708333333336</v>
      </c>
      <c r="E101" s="9">
        <v>2.4914383561643834</v>
      </c>
      <c r="F101" s="9"/>
      <c r="G101" s="90"/>
    </row>
    <row r="102" spans="1:7" ht="12.75">
      <c r="A102" t="s">
        <v>2659</v>
      </c>
      <c r="B102" t="s">
        <v>1645</v>
      </c>
      <c r="C102" s="4">
        <v>39085.333333333336</v>
      </c>
      <c r="D102" s="4">
        <v>39994.708333333336</v>
      </c>
      <c r="E102" s="9">
        <v>2.4914383561643834</v>
      </c>
      <c r="F102" s="9"/>
      <c r="G102" s="90"/>
    </row>
    <row r="103" spans="1:7" ht="12.75">
      <c r="A103" t="s">
        <v>2718</v>
      </c>
      <c r="B103" t="s">
        <v>1645</v>
      </c>
      <c r="C103" s="4">
        <v>39085.333333333336</v>
      </c>
      <c r="D103" s="4">
        <v>39994.708333333336</v>
      </c>
      <c r="E103" s="9">
        <v>2.4914383561643834</v>
      </c>
      <c r="F103" s="9"/>
      <c r="G103" s="90"/>
    </row>
    <row r="104" spans="1:7" ht="12.75">
      <c r="A104" t="s">
        <v>2638</v>
      </c>
      <c r="B104" t="s">
        <v>1766</v>
      </c>
      <c r="C104" s="4">
        <v>38671.333333333336</v>
      </c>
      <c r="D104" s="4">
        <v>39644.708333333336</v>
      </c>
      <c r="E104" s="9">
        <v>2.666780821917808</v>
      </c>
      <c r="F104" s="9"/>
      <c r="G104" s="90"/>
    </row>
    <row r="105" spans="1:7" ht="12.75">
      <c r="A105" t="s">
        <v>2420</v>
      </c>
      <c r="B105" t="s">
        <v>1758</v>
      </c>
      <c r="C105" s="4">
        <v>38901.333333333336</v>
      </c>
      <c r="D105" s="4">
        <v>39883.708333333336</v>
      </c>
      <c r="E105" s="9">
        <v>2.6914383561643835</v>
      </c>
      <c r="F105" s="9"/>
      <c r="G105" s="90"/>
    </row>
    <row r="106" spans="1:7" ht="12.75">
      <c r="A106" t="s">
        <v>2422</v>
      </c>
      <c r="B106" t="s">
        <v>2423</v>
      </c>
      <c r="C106" s="4">
        <v>38901.333333333336</v>
      </c>
      <c r="D106" s="4">
        <v>39883.708333333336</v>
      </c>
      <c r="E106" s="9">
        <v>2.6914383561643835</v>
      </c>
      <c r="F106" s="9"/>
      <c r="G106" s="90"/>
    </row>
    <row r="107" spans="1:7" ht="12.75">
      <c r="A107" t="s">
        <v>2424</v>
      </c>
      <c r="B107" t="s">
        <v>2425</v>
      </c>
      <c r="C107" s="4">
        <v>38901.333333333336</v>
      </c>
      <c r="D107" s="4">
        <v>39883.708333333336</v>
      </c>
      <c r="E107" s="9">
        <v>2.6914383561643835</v>
      </c>
      <c r="F107" s="9"/>
      <c r="G107" s="90"/>
    </row>
    <row r="108" spans="1:7" ht="12.75">
      <c r="A108" t="s">
        <v>2426</v>
      </c>
      <c r="B108" t="s">
        <v>2427</v>
      </c>
      <c r="C108" s="4">
        <v>38901.333333333336</v>
      </c>
      <c r="D108" s="4">
        <v>39883.708333333336</v>
      </c>
      <c r="E108" s="9">
        <v>2.6914383561643835</v>
      </c>
      <c r="F108" s="9"/>
      <c r="G108" s="90"/>
    </row>
    <row r="109" spans="1:7" ht="12.75">
      <c r="A109" t="s">
        <v>2428</v>
      </c>
      <c r="B109" t="s">
        <v>2429</v>
      </c>
      <c r="C109" s="4">
        <v>38901.333333333336</v>
      </c>
      <c r="D109" s="4">
        <v>39883.708333333336</v>
      </c>
      <c r="E109" s="9">
        <v>2.6914383561643835</v>
      </c>
      <c r="F109" s="9"/>
      <c r="G109" s="90"/>
    </row>
    <row r="110" spans="1:7" ht="12.75">
      <c r="A110" t="s">
        <v>2506</v>
      </c>
      <c r="B110" t="s">
        <v>1758</v>
      </c>
      <c r="C110" s="4">
        <v>38901.333333333336</v>
      </c>
      <c r="D110" s="4">
        <v>39883.708333333336</v>
      </c>
      <c r="E110" s="9">
        <v>2.6914383561643835</v>
      </c>
      <c r="F110" s="9"/>
      <c r="G110" s="90"/>
    </row>
    <row r="111" spans="1:7" ht="12.75">
      <c r="A111" t="s">
        <v>2507</v>
      </c>
      <c r="B111" t="s">
        <v>2423</v>
      </c>
      <c r="C111" s="4">
        <v>38901.333333333336</v>
      </c>
      <c r="D111" s="4">
        <v>39883.708333333336</v>
      </c>
      <c r="E111" s="9">
        <v>2.6914383561643835</v>
      </c>
      <c r="F111" s="9"/>
      <c r="G111" s="90"/>
    </row>
    <row r="112" spans="1:7" ht="12.75">
      <c r="A112" t="s">
        <v>2508</v>
      </c>
      <c r="B112" t="s">
        <v>2425</v>
      </c>
      <c r="C112" s="4">
        <v>38901.333333333336</v>
      </c>
      <c r="D112" s="4">
        <v>39883.708333333336</v>
      </c>
      <c r="E112" s="9">
        <v>2.6914383561643835</v>
      </c>
      <c r="F112" s="9"/>
      <c r="G112" s="90"/>
    </row>
    <row r="113" spans="1:7" ht="12.75">
      <c r="A113" t="s">
        <v>2509</v>
      </c>
      <c r="B113" t="s">
        <v>2427</v>
      </c>
      <c r="C113" s="4">
        <v>38901.333333333336</v>
      </c>
      <c r="D113" s="4">
        <v>39883.708333333336</v>
      </c>
      <c r="E113" s="9">
        <v>2.6914383561643835</v>
      </c>
      <c r="F113" s="9"/>
      <c r="G113" s="90"/>
    </row>
    <row r="114" spans="1:7" ht="12.75">
      <c r="A114" t="s">
        <v>2510</v>
      </c>
      <c r="B114" t="s">
        <v>2429</v>
      </c>
      <c r="C114" s="4">
        <v>38901.333333333336</v>
      </c>
      <c r="D114" s="4">
        <v>39883.708333333336</v>
      </c>
      <c r="E114" s="9">
        <v>2.6914383561643835</v>
      </c>
      <c r="F114" s="9"/>
      <c r="G114" s="90"/>
    </row>
    <row r="115" spans="1:7" ht="12.75">
      <c r="A115" t="s">
        <v>2566</v>
      </c>
      <c r="B115" t="s">
        <v>1758</v>
      </c>
      <c r="C115" s="4">
        <v>38901.333333333336</v>
      </c>
      <c r="D115" s="4">
        <v>39883.708333333336</v>
      </c>
      <c r="E115" s="9">
        <v>2.6914383561643835</v>
      </c>
      <c r="F115" s="9"/>
      <c r="G115" s="90"/>
    </row>
    <row r="116" spans="1:7" ht="12.75">
      <c r="A116" t="s">
        <v>2567</v>
      </c>
      <c r="B116" t="s">
        <v>2423</v>
      </c>
      <c r="C116" s="4">
        <v>38901.333333333336</v>
      </c>
      <c r="D116" s="4">
        <v>39883.708333333336</v>
      </c>
      <c r="E116" s="9">
        <v>2.6914383561643835</v>
      </c>
      <c r="F116" s="9"/>
      <c r="G116" s="90"/>
    </row>
    <row r="117" spans="1:7" ht="12.75">
      <c r="A117" t="s">
        <v>2568</v>
      </c>
      <c r="B117" t="s">
        <v>2425</v>
      </c>
      <c r="C117" s="4">
        <v>38901.333333333336</v>
      </c>
      <c r="D117" s="4">
        <v>39883.708333333336</v>
      </c>
      <c r="E117" s="9">
        <v>2.6914383561643835</v>
      </c>
      <c r="F117" s="9"/>
      <c r="G117" s="90"/>
    </row>
    <row r="118" spans="1:7" ht="12.75">
      <c r="A118" t="s">
        <v>2569</v>
      </c>
      <c r="B118" t="s">
        <v>2427</v>
      </c>
      <c r="C118" s="4">
        <v>38901.333333333336</v>
      </c>
      <c r="D118" s="4">
        <v>39883.708333333336</v>
      </c>
      <c r="E118" s="9">
        <v>2.6914383561643835</v>
      </c>
      <c r="F118" s="9"/>
      <c r="G118" s="90"/>
    </row>
    <row r="119" spans="1:7" ht="12.75">
      <c r="A119" t="s">
        <v>2570</v>
      </c>
      <c r="B119" t="s">
        <v>2429</v>
      </c>
      <c r="C119" s="4">
        <v>38901.333333333336</v>
      </c>
      <c r="D119" s="4">
        <v>39883.708333333336</v>
      </c>
      <c r="E119" s="9">
        <v>2.6914383561643835</v>
      </c>
      <c r="F119" s="9"/>
      <c r="G119" s="90"/>
    </row>
    <row r="120" spans="1:7" ht="12.75">
      <c r="A120" t="s">
        <v>2627</v>
      </c>
      <c r="B120" t="s">
        <v>1758</v>
      </c>
      <c r="C120" s="4">
        <v>38901.333333333336</v>
      </c>
      <c r="D120" s="4">
        <v>39883.708333333336</v>
      </c>
      <c r="E120" s="9">
        <v>2.6914383561643835</v>
      </c>
      <c r="F120" s="9"/>
      <c r="G120" s="90"/>
    </row>
    <row r="121" spans="1:7" ht="12.75">
      <c r="A121" t="s">
        <v>2628</v>
      </c>
      <c r="B121" t="s">
        <v>2423</v>
      </c>
      <c r="C121" s="4">
        <v>38901.333333333336</v>
      </c>
      <c r="D121" s="4">
        <v>39883.708333333336</v>
      </c>
      <c r="E121" s="9">
        <v>2.6914383561643835</v>
      </c>
      <c r="F121" s="9"/>
      <c r="G121" s="90"/>
    </row>
    <row r="122" spans="1:7" ht="12.75">
      <c r="A122" t="s">
        <v>2629</v>
      </c>
      <c r="B122" t="s">
        <v>2425</v>
      </c>
      <c r="C122" s="4">
        <v>38901.333333333336</v>
      </c>
      <c r="D122" s="4">
        <v>39883.708333333336</v>
      </c>
      <c r="E122" s="9">
        <v>2.6914383561643835</v>
      </c>
      <c r="F122" s="9"/>
      <c r="G122" s="90"/>
    </row>
    <row r="123" spans="1:7" ht="12.75">
      <c r="A123" t="s">
        <v>2630</v>
      </c>
      <c r="B123" t="s">
        <v>2427</v>
      </c>
      <c r="C123" s="4">
        <v>38901.333333333336</v>
      </c>
      <c r="D123" s="4">
        <v>39883.708333333336</v>
      </c>
      <c r="E123" s="9">
        <v>2.6914383561643835</v>
      </c>
      <c r="F123" s="9"/>
      <c r="G123" s="90"/>
    </row>
    <row r="124" spans="1:7" ht="12.75">
      <c r="A124" t="s">
        <v>2631</v>
      </c>
      <c r="B124" t="s">
        <v>2429</v>
      </c>
      <c r="C124" s="4">
        <v>38901.333333333336</v>
      </c>
      <c r="D124" s="4">
        <v>39883.708333333336</v>
      </c>
      <c r="E124" s="9">
        <v>2.6914383561643835</v>
      </c>
      <c r="F124" s="9"/>
      <c r="G124" s="90"/>
    </row>
    <row r="125" spans="1:7" ht="12.75">
      <c r="A125" t="s">
        <v>2687</v>
      </c>
      <c r="B125" t="s">
        <v>1758</v>
      </c>
      <c r="C125" s="4">
        <v>38901.333333333336</v>
      </c>
      <c r="D125" s="4">
        <v>39883.708333333336</v>
      </c>
      <c r="E125" s="9">
        <v>2.6914383561643835</v>
      </c>
      <c r="F125" s="9"/>
      <c r="G125" s="90"/>
    </row>
    <row r="126" spans="1:7" ht="12.75">
      <c r="A126" t="s">
        <v>2688</v>
      </c>
      <c r="B126" t="s">
        <v>2423</v>
      </c>
      <c r="C126" s="4">
        <v>38901.333333333336</v>
      </c>
      <c r="D126" s="4">
        <v>39883.708333333336</v>
      </c>
      <c r="E126" s="9">
        <v>2.6914383561643835</v>
      </c>
      <c r="F126" s="9"/>
      <c r="G126" s="90"/>
    </row>
    <row r="127" spans="1:7" ht="12.75">
      <c r="A127" t="s">
        <v>2689</v>
      </c>
      <c r="B127" t="s">
        <v>1941</v>
      </c>
      <c r="C127" s="4">
        <v>38901.333333333336</v>
      </c>
      <c r="D127" s="4">
        <v>39883.708333333336</v>
      </c>
      <c r="E127" s="9">
        <v>2.6914383561643835</v>
      </c>
      <c r="F127" s="9"/>
      <c r="G127" s="90"/>
    </row>
    <row r="128" spans="1:7" ht="12.75">
      <c r="A128" t="s">
        <v>2690</v>
      </c>
      <c r="B128" t="s">
        <v>2427</v>
      </c>
      <c r="C128" s="4">
        <v>38901.333333333336</v>
      </c>
      <c r="D128" s="4">
        <v>39883.708333333336</v>
      </c>
      <c r="E128" s="9">
        <v>2.6914383561643835</v>
      </c>
      <c r="F128" s="9"/>
      <c r="G128" s="90"/>
    </row>
    <row r="129" spans="1:7" ht="12.75">
      <c r="A129" t="s">
        <v>2691</v>
      </c>
      <c r="B129" t="s">
        <v>2429</v>
      </c>
      <c r="C129" s="4">
        <v>38901.333333333336</v>
      </c>
      <c r="D129" s="4">
        <v>39883.708333333336</v>
      </c>
      <c r="E129" s="9">
        <v>2.6914383561643835</v>
      </c>
      <c r="F129" s="9"/>
      <c r="G129" s="90"/>
    </row>
    <row r="130" spans="1:7" ht="12.75">
      <c r="A130" t="s">
        <v>2612</v>
      </c>
      <c r="B130" t="s">
        <v>2400</v>
      </c>
      <c r="C130" s="4">
        <v>38628.333333333336</v>
      </c>
      <c r="D130" s="4">
        <v>39612.708333333336</v>
      </c>
      <c r="E130" s="9">
        <v>2.6969178082191783</v>
      </c>
      <c r="F130" s="9"/>
      <c r="G130" s="90"/>
    </row>
    <row r="131" spans="1:7" ht="12.75">
      <c r="A131" t="s">
        <v>2454</v>
      </c>
      <c r="B131" t="s">
        <v>1774</v>
      </c>
      <c r="C131" s="4">
        <v>38992.333333333336</v>
      </c>
      <c r="D131" s="4">
        <v>39994.708333333336</v>
      </c>
      <c r="E131" s="9">
        <v>2.746232876712329</v>
      </c>
      <c r="F131" s="9"/>
      <c r="G131" s="90"/>
    </row>
    <row r="132" spans="1:7" ht="12.75">
      <c r="A132" t="s">
        <v>2524</v>
      </c>
      <c r="B132" t="s">
        <v>1774</v>
      </c>
      <c r="C132" s="4">
        <v>38992.333333333336</v>
      </c>
      <c r="D132" s="4">
        <v>39994.708333333336</v>
      </c>
      <c r="E132" s="9">
        <v>2.746232876712329</v>
      </c>
      <c r="F132" s="9"/>
      <c r="G132" s="90"/>
    </row>
    <row r="133" spans="1:7" ht="12.75">
      <c r="A133" t="s">
        <v>2585</v>
      </c>
      <c r="B133" t="s">
        <v>1774</v>
      </c>
      <c r="C133" s="4">
        <v>38992.333333333336</v>
      </c>
      <c r="D133" s="4">
        <v>39994.708333333336</v>
      </c>
      <c r="E133" s="9">
        <v>2.746232876712329</v>
      </c>
      <c r="F133" s="9"/>
      <c r="G133" s="90"/>
    </row>
    <row r="134" spans="1:7" ht="12.75">
      <c r="A134" t="s">
        <v>2649</v>
      </c>
      <c r="B134" t="s">
        <v>1774</v>
      </c>
      <c r="C134" s="4">
        <v>38992.333333333336</v>
      </c>
      <c r="D134" s="4">
        <v>39994.708333333336</v>
      </c>
      <c r="E134" s="9">
        <v>2.746232876712329</v>
      </c>
      <c r="F134" s="9"/>
      <c r="G134" s="90"/>
    </row>
    <row r="135" spans="1:7" ht="12.75">
      <c r="A135" t="s">
        <v>2709</v>
      </c>
      <c r="B135" t="s">
        <v>1774</v>
      </c>
      <c r="C135" s="4">
        <v>38992.333333333336</v>
      </c>
      <c r="D135" s="4">
        <v>39994.708333333336</v>
      </c>
      <c r="E135" s="9">
        <v>2.746232876712329</v>
      </c>
      <c r="F135" s="9"/>
      <c r="G135" s="90"/>
    </row>
    <row r="136" spans="1:7" ht="12.75">
      <c r="A136" t="s">
        <v>2401</v>
      </c>
      <c r="B136" t="s">
        <v>2402</v>
      </c>
      <c r="C136" s="4">
        <v>38642.333333333336</v>
      </c>
      <c r="D136" s="4">
        <v>39798.708333333336</v>
      </c>
      <c r="E136" s="9">
        <v>3.168150684931507</v>
      </c>
      <c r="F136" s="9"/>
      <c r="G136" s="90"/>
    </row>
    <row r="137" spans="1:7" ht="12.75">
      <c r="A137" t="s">
        <v>2404</v>
      </c>
      <c r="B137" t="s">
        <v>2405</v>
      </c>
      <c r="C137" s="4">
        <v>38642.333333333336</v>
      </c>
      <c r="D137" s="4">
        <v>39798.708333333336</v>
      </c>
      <c r="E137" s="9">
        <v>3.168150684931507</v>
      </c>
      <c r="F137" s="9"/>
      <c r="G137" s="90"/>
    </row>
    <row r="138" spans="1:7" ht="12.75">
      <c r="A138" t="s">
        <v>2406</v>
      </c>
      <c r="B138" t="s">
        <v>2407</v>
      </c>
      <c r="C138" s="4">
        <v>38642.333333333336</v>
      </c>
      <c r="D138" s="4">
        <v>39798.708333333336</v>
      </c>
      <c r="E138" s="9">
        <v>3.168150684931507</v>
      </c>
      <c r="F138" s="9"/>
      <c r="G138" s="90"/>
    </row>
    <row r="139" spans="1:7" ht="12.75">
      <c r="A139" t="s">
        <v>2408</v>
      </c>
      <c r="B139" t="s">
        <v>1445</v>
      </c>
      <c r="C139" s="4">
        <v>38642.333333333336</v>
      </c>
      <c r="D139" s="4">
        <v>39798.708333333336</v>
      </c>
      <c r="E139" s="9">
        <v>3.168150684931507</v>
      </c>
      <c r="F139" s="9"/>
      <c r="G139" s="90"/>
    </row>
    <row r="140" spans="1:7" ht="12.75">
      <c r="A140" t="s">
        <v>2493</v>
      </c>
      <c r="B140" t="s">
        <v>2402</v>
      </c>
      <c r="C140" s="4">
        <v>38642.333333333336</v>
      </c>
      <c r="D140" s="4">
        <v>39798.708333333336</v>
      </c>
      <c r="E140" s="9">
        <v>3.168150684931507</v>
      </c>
      <c r="F140" s="9"/>
      <c r="G140" s="90"/>
    </row>
    <row r="141" spans="1:7" ht="12.75">
      <c r="A141" t="s">
        <v>2494</v>
      </c>
      <c r="B141" t="s">
        <v>2405</v>
      </c>
      <c r="C141" s="4">
        <v>38642.333333333336</v>
      </c>
      <c r="D141" s="4">
        <v>39798.708333333336</v>
      </c>
      <c r="E141" s="9">
        <v>3.168150684931507</v>
      </c>
      <c r="F141" s="9"/>
      <c r="G141" s="90"/>
    </row>
    <row r="142" spans="1:7" ht="12.75">
      <c r="A142" t="s">
        <v>2495</v>
      </c>
      <c r="B142" t="s">
        <v>2496</v>
      </c>
      <c r="C142" s="4">
        <v>38642.333333333336</v>
      </c>
      <c r="D142" s="4">
        <v>39798.708333333336</v>
      </c>
      <c r="E142" s="9">
        <v>3.168150684931507</v>
      </c>
      <c r="F142" s="9"/>
      <c r="G142" s="90"/>
    </row>
    <row r="143" spans="1:7" ht="12.75">
      <c r="A143" t="s">
        <v>2497</v>
      </c>
      <c r="B143" t="s">
        <v>2498</v>
      </c>
      <c r="C143" s="4">
        <v>38642.333333333336</v>
      </c>
      <c r="D143" s="4">
        <v>39798.708333333336</v>
      </c>
      <c r="E143" s="9">
        <v>3.168150684931507</v>
      </c>
      <c r="F143" s="9"/>
      <c r="G143" s="90"/>
    </row>
    <row r="144" spans="1:7" ht="12.75">
      <c r="A144" t="s">
        <v>2399</v>
      </c>
      <c r="B144" t="s">
        <v>2400</v>
      </c>
      <c r="C144" s="4">
        <v>38642.333333333336</v>
      </c>
      <c r="D144" s="4">
        <v>39918.708333333336</v>
      </c>
      <c r="E144" s="9">
        <v>3.496917808219178</v>
      </c>
      <c r="F144" s="9"/>
      <c r="G144" s="90"/>
    </row>
    <row r="145" spans="1:7" ht="12.75">
      <c r="A145" t="s">
        <v>2491</v>
      </c>
      <c r="B145" t="s">
        <v>2492</v>
      </c>
      <c r="C145" s="4">
        <v>38642.333333333336</v>
      </c>
      <c r="D145" s="4">
        <v>39918.708333333336</v>
      </c>
      <c r="E145" s="9">
        <v>3.496917808219178</v>
      </c>
      <c r="F145" s="9"/>
      <c r="G145" s="90"/>
    </row>
    <row r="146" spans="1:7" ht="12.75">
      <c r="A146" t="s">
        <v>2441</v>
      </c>
      <c r="B146" t="s">
        <v>1766</v>
      </c>
      <c r="C146" s="4">
        <v>38642.333333333336</v>
      </c>
      <c r="D146" s="4">
        <v>40025.708333333336</v>
      </c>
      <c r="E146" s="9">
        <v>3.790068493150685</v>
      </c>
      <c r="F146" s="9"/>
      <c r="G146" s="90"/>
    </row>
    <row r="147" spans="1:7" ht="12.75">
      <c r="A147" t="s">
        <v>2517</v>
      </c>
      <c r="B147" t="s">
        <v>1766</v>
      </c>
      <c r="C147" s="4">
        <v>38642.333333333336</v>
      </c>
      <c r="D147" s="4">
        <v>40162.708333333336</v>
      </c>
      <c r="E147" s="9">
        <v>4.1654109589041095</v>
      </c>
      <c r="F147" s="9"/>
      <c r="G147" s="90"/>
    </row>
    <row r="148" spans="1:7" ht="12.75">
      <c r="A148" t="s">
        <v>2394</v>
      </c>
      <c r="B148" t="s">
        <v>2395</v>
      </c>
      <c r="C148" s="4">
        <v>38642.333333333336</v>
      </c>
      <c r="D148" s="4">
        <v>40452.708333333336</v>
      </c>
      <c r="E148" s="9">
        <v>4.9599315068493155</v>
      </c>
      <c r="F148" s="9"/>
      <c r="G148" s="90"/>
    </row>
    <row r="149" spans="1:7" ht="12.75">
      <c r="A149" t="s">
        <v>2414</v>
      </c>
      <c r="B149" t="s">
        <v>2415</v>
      </c>
      <c r="C149" s="4">
        <v>38642.333333333336</v>
      </c>
      <c r="D149" s="4">
        <v>40452.708333333336</v>
      </c>
      <c r="E149" s="9">
        <v>4.9599315068493155</v>
      </c>
      <c r="F149" s="9"/>
      <c r="G149" s="90"/>
    </row>
    <row r="150" spans="1:7" ht="12.75">
      <c r="A150" t="s">
        <v>2416</v>
      </c>
      <c r="B150" t="s">
        <v>2417</v>
      </c>
      <c r="C150" s="4">
        <v>38642.333333333336</v>
      </c>
      <c r="D150" s="4">
        <v>40452.708333333336</v>
      </c>
      <c r="E150" s="9">
        <v>4.9599315068493155</v>
      </c>
      <c r="F150" s="9"/>
      <c r="G150" s="90"/>
    </row>
    <row r="151" spans="1:7" ht="12.75">
      <c r="A151" t="s">
        <v>2418</v>
      </c>
      <c r="B151" t="s">
        <v>2419</v>
      </c>
      <c r="C151" s="4">
        <v>38642.333333333336</v>
      </c>
      <c r="D151" s="4">
        <v>40452.708333333336</v>
      </c>
      <c r="E151" s="9">
        <v>4.9599315068493155</v>
      </c>
      <c r="F151" s="9"/>
      <c r="G151" s="90"/>
    </row>
    <row r="152" spans="1:7" ht="12.75">
      <c r="A152" t="s">
        <v>2487</v>
      </c>
      <c r="B152" t="s">
        <v>2488</v>
      </c>
      <c r="C152" s="4">
        <v>38642.333333333336</v>
      </c>
      <c r="D152" s="4">
        <v>40452.708333333336</v>
      </c>
      <c r="E152" s="9">
        <v>4.9599315068493155</v>
      </c>
      <c r="F152" s="9"/>
      <c r="G152" s="90"/>
    </row>
    <row r="153" spans="1:7" ht="12.75">
      <c r="A153" t="s">
        <v>2502</v>
      </c>
      <c r="B153" t="s">
        <v>2503</v>
      </c>
      <c r="C153" s="4">
        <v>38642.333333333336</v>
      </c>
      <c r="D153" s="4">
        <v>40452.708333333336</v>
      </c>
      <c r="E153" s="9">
        <v>4.9599315068493155</v>
      </c>
      <c r="F153" s="9"/>
      <c r="G153" s="90"/>
    </row>
    <row r="154" spans="1:7" ht="12.75">
      <c r="A154" t="s">
        <v>2504</v>
      </c>
      <c r="B154" t="s">
        <v>2417</v>
      </c>
      <c r="C154" s="4">
        <v>38642.333333333336</v>
      </c>
      <c r="D154" s="4">
        <v>40452.708333333336</v>
      </c>
      <c r="E154" s="9">
        <v>4.9599315068493155</v>
      </c>
      <c r="F154" s="9"/>
      <c r="G154" s="90"/>
    </row>
    <row r="155" spans="1:7" ht="12.75">
      <c r="A155" t="s">
        <v>2505</v>
      </c>
      <c r="B155" t="s">
        <v>2419</v>
      </c>
      <c r="C155" s="4">
        <v>38642.333333333336</v>
      </c>
      <c r="D155" s="4">
        <v>40452.708333333336</v>
      </c>
      <c r="E155" s="9">
        <v>4.9599315068493155</v>
      </c>
      <c r="F155" s="9"/>
      <c r="G155" s="90"/>
    </row>
    <row r="156" spans="1:7" ht="12.75">
      <c r="A156" t="s">
        <v>2388</v>
      </c>
      <c r="B156" t="s">
        <v>2389</v>
      </c>
      <c r="C156" s="4">
        <v>38628.333333333336</v>
      </c>
      <c r="D156" s="4">
        <v>40452.708333333336</v>
      </c>
      <c r="E156" s="9">
        <v>4.998287671232877</v>
      </c>
      <c r="F156" s="9"/>
      <c r="G156" s="103" t="s">
        <v>2211</v>
      </c>
    </row>
    <row r="157" spans="1:7" ht="12.75">
      <c r="A157" t="s">
        <v>2546</v>
      </c>
      <c r="B157" t="s">
        <v>2547</v>
      </c>
      <c r="C157" s="4">
        <v>38628.333333333336</v>
      </c>
      <c r="D157" s="4">
        <v>40452.708333333336</v>
      </c>
      <c r="E157" s="9">
        <v>4.998287671232877</v>
      </c>
      <c r="F157" s="9"/>
      <c r="G157" s="90"/>
    </row>
    <row r="158" spans="1:7" ht="12.75">
      <c r="A158" t="s">
        <v>2562</v>
      </c>
      <c r="B158" t="s">
        <v>2563</v>
      </c>
      <c r="C158" s="4">
        <v>38628.333333333336</v>
      </c>
      <c r="D158" s="4">
        <v>40452.708333333336</v>
      </c>
      <c r="E158" s="9">
        <v>4.998287671232877</v>
      </c>
      <c r="F158" s="9"/>
      <c r="G158" s="90"/>
    </row>
    <row r="159" spans="1:7" ht="12.75">
      <c r="A159" t="s">
        <v>2564</v>
      </c>
      <c r="B159" t="s">
        <v>2417</v>
      </c>
      <c r="C159" s="4">
        <v>38628.333333333336</v>
      </c>
      <c r="D159" s="4">
        <v>40452.708333333336</v>
      </c>
      <c r="E159" s="9">
        <v>4.998287671232877</v>
      </c>
      <c r="F159" s="9"/>
      <c r="G159" s="90"/>
    </row>
    <row r="160" spans="1:7" ht="12.75">
      <c r="A160" t="s">
        <v>2565</v>
      </c>
      <c r="B160" t="s">
        <v>2419</v>
      </c>
      <c r="C160" s="4">
        <v>38628.333333333336</v>
      </c>
      <c r="D160" s="4">
        <v>40452.708333333336</v>
      </c>
      <c r="E160" s="9">
        <v>4.998287671232877</v>
      </c>
      <c r="F160" s="9"/>
      <c r="G160" s="90"/>
    </row>
    <row r="161" spans="1:7" ht="12.75">
      <c r="A161" t="s">
        <v>2608</v>
      </c>
      <c r="B161" t="s">
        <v>2609</v>
      </c>
      <c r="C161" s="4">
        <v>38628.333333333336</v>
      </c>
      <c r="D161" s="4">
        <v>40452.708333333336</v>
      </c>
      <c r="E161" s="9">
        <v>4.998287671232877</v>
      </c>
      <c r="F161" s="9"/>
      <c r="G161" s="90"/>
    </row>
    <row r="162" spans="1:7" ht="12.75">
      <c r="A162" t="s">
        <v>2623</v>
      </c>
      <c r="B162" t="s">
        <v>2624</v>
      </c>
      <c r="C162" s="4">
        <v>38628.333333333336</v>
      </c>
      <c r="D162" s="4">
        <v>40452.708333333336</v>
      </c>
      <c r="E162" s="9">
        <v>4.998287671232877</v>
      </c>
      <c r="F162" s="9"/>
      <c r="G162" s="90"/>
    </row>
    <row r="163" spans="1:7" ht="12.75">
      <c r="A163" t="s">
        <v>2625</v>
      </c>
      <c r="B163" t="s">
        <v>2417</v>
      </c>
      <c r="C163" s="4">
        <v>38628.333333333336</v>
      </c>
      <c r="D163" s="4">
        <v>40452.708333333336</v>
      </c>
      <c r="E163" s="9">
        <v>4.998287671232877</v>
      </c>
      <c r="F163" s="9"/>
      <c r="G163" s="90"/>
    </row>
    <row r="164" spans="1:7" ht="12.75">
      <c r="A164" t="s">
        <v>2626</v>
      </c>
      <c r="B164" t="s">
        <v>2419</v>
      </c>
      <c r="C164" s="4">
        <v>38628.333333333336</v>
      </c>
      <c r="D164" s="4">
        <v>40452.708333333336</v>
      </c>
      <c r="E164" s="9">
        <v>4.998287671232877</v>
      </c>
      <c r="F164" s="9"/>
      <c r="G164" s="90"/>
    </row>
    <row r="165" spans="1:7" ht="12.75">
      <c r="A165" t="s">
        <v>2672</v>
      </c>
      <c r="B165" t="s">
        <v>2673</v>
      </c>
      <c r="C165" s="4">
        <v>38628.333333333336</v>
      </c>
      <c r="D165" s="4">
        <v>40452.708333333336</v>
      </c>
      <c r="E165" s="9">
        <v>4.998287671232877</v>
      </c>
      <c r="F165" s="9"/>
      <c r="G165" s="90"/>
    </row>
    <row r="166" spans="1:7" ht="12.75">
      <c r="A166" t="s">
        <v>2684</v>
      </c>
      <c r="B166" t="s">
        <v>2563</v>
      </c>
      <c r="C166" s="4">
        <v>38628.333333333336</v>
      </c>
      <c r="D166" s="4">
        <v>40452.708333333336</v>
      </c>
      <c r="E166" s="9">
        <v>4.998287671232877</v>
      </c>
      <c r="F166" s="9"/>
      <c r="G166" s="90"/>
    </row>
    <row r="167" spans="1:7" ht="12.75">
      <c r="A167" t="s">
        <v>2685</v>
      </c>
      <c r="B167" t="s">
        <v>2417</v>
      </c>
      <c r="C167" s="4">
        <v>38628.333333333336</v>
      </c>
      <c r="D167" s="4">
        <v>40452.708333333336</v>
      </c>
      <c r="E167" s="9">
        <v>4.998287671232877</v>
      </c>
      <c r="F167" s="9"/>
      <c r="G167" s="90"/>
    </row>
    <row r="168" spans="1:7" ht="12.75">
      <c r="A168" t="s">
        <v>2686</v>
      </c>
      <c r="B168" t="s">
        <v>2419</v>
      </c>
      <c r="C168" s="4">
        <v>38628.333333333336</v>
      </c>
      <c r="D168" s="4">
        <v>40452.708333333336</v>
      </c>
      <c r="E168" s="9">
        <v>4.998287671232877</v>
      </c>
      <c r="F168" s="9"/>
      <c r="G168" s="90"/>
    </row>
    <row r="169" spans="1:7" ht="12.75">
      <c r="A169" s="43"/>
      <c r="B169" s="53"/>
      <c r="C169" s="54"/>
      <c r="D169" s="32" t="s">
        <v>2837</v>
      </c>
      <c r="E169" s="79">
        <v>166</v>
      </c>
      <c r="F169" s="79"/>
      <c r="G169" s="90"/>
    </row>
    <row r="170" spans="1:6" ht="12.75">
      <c r="A170" s="43"/>
      <c r="B170" s="53"/>
      <c r="C170" s="54"/>
      <c r="D170" s="23"/>
      <c r="E170" s="23" t="s">
        <v>2838</v>
      </c>
      <c r="F170" s="59"/>
    </row>
    <row r="171" spans="1:6" ht="12.75">
      <c r="A171" s="43"/>
      <c r="B171" s="53"/>
      <c r="C171" s="54"/>
      <c r="D171" s="79"/>
      <c r="E171" s="80">
        <v>0.5743944636678201</v>
      </c>
      <c r="F171" s="80"/>
    </row>
  </sheetData>
  <printOptions gridLines="1"/>
  <pageMargins left="0.25" right="0.25" top="0.25" bottom="0.25" header="0" footer="0"/>
  <pageSetup fitToHeight="4" fitToWidth="1" horizontalDpi="300" verticalDpi="300" orientation="landscape" scale="86" r:id="rId1"/>
</worksheet>
</file>

<file path=xl/worksheets/sheet11.xml><?xml version="1.0" encoding="utf-8"?>
<worksheet xmlns="http://schemas.openxmlformats.org/spreadsheetml/2006/main" xmlns:r="http://schemas.openxmlformats.org/officeDocument/2006/relationships">
  <sheetPr>
    <pageSetUpPr fitToPage="1"/>
  </sheetPr>
  <dimension ref="A1:AI107"/>
  <sheetViews>
    <sheetView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30.00390625" style="0" bestFit="1" customWidth="1"/>
    <col min="2" max="2" width="22.140625" style="0" customWidth="1"/>
    <col min="3" max="3" width="47.140625" style="7" customWidth="1"/>
    <col min="4" max="4" width="12.140625" style="3" bestFit="1" customWidth="1"/>
    <col min="5" max="5" width="14.421875" style="4" bestFit="1" customWidth="1"/>
    <col min="6" max="6" width="15.421875" style="4" bestFit="1" customWidth="1"/>
    <col min="7" max="7" width="10.7109375" style="35" customWidth="1"/>
    <col min="8" max="8" width="10.7109375" style="4" customWidth="1"/>
    <col min="9" max="9" width="14.00390625" style="0" bestFit="1" customWidth="1"/>
    <col min="10" max="10" width="13.8515625" style="0" customWidth="1"/>
    <col min="11" max="11" width="16.140625" style="0" customWidth="1"/>
    <col min="12" max="12" width="16.28125" style="0" customWidth="1"/>
    <col min="13" max="13" width="16.28125" style="4" customWidth="1"/>
    <col min="14" max="14" width="19.57421875" style="0" bestFit="1" customWidth="1"/>
    <col min="15" max="16" width="3.140625" style="0" bestFit="1" customWidth="1"/>
    <col min="17" max="17" width="2.28125" style="0" bestFit="1" customWidth="1"/>
    <col min="18" max="18" width="3.140625" style="0" bestFit="1" customWidth="1"/>
    <col min="19" max="20" width="2.28125" style="0" bestFit="1" customWidth="1"/>
    <col min="21" max="21" width="3.140625" style="0" bestFit="1" customWidth="1"/>
    <col min="22" max="22" width="8.421875" style="5" bestFit="1" customWidth="1"/>
    <col min="23" max="23" width="13.421875" style="40" bestFit="1" customWidth="1"/>
    <col min="24" max="24" width="15.140625" style="40" bestFit="1" customWidth="1"/>
    <col min="25" max="25" width="100.7109375" style="41" customWidth="1"/>
  </cols>
  <sheetData>
    <row r="1" spans="1:14" ht="18">
      <c r="A1" s="1" t="s">
        <v>1219</v>
      </c>
      <c r="C1" s="2" t="s">
        <v>2731</v>
      </c>
      <c r="D1" s="22" t="s">
        <v>1249</v>
      </c>
      <c r="E1" s="23" t="s">
        <v>1250</v>
      </c>
      <c r="F1" s="23" t="s">
        <v>1251</v>
      </c>
      <c r="G1" s="48" t="s">
        <v>1252</v>
      </c>
      <c r="H1" s="23" t="s">
        <v>1253</v>
      </c>
      <c r="I1" s="20" t="s">
        <v>1254</v>
      </c>
      <c r="J1" s="37" t="s">
        <v>1255</v>
      </c>
      <c r="K1" s="38" t="s">
        <v>1256</v>
      </c>
      <c r="L1" s="20" t="s">
        <v>1257</v>
      </c>
      <c r="M1" s="105" t="s">
        <v>1258</v>
      </c>
      <c r="N1" s="23" t="s">
        <v>1259</v>
      </c>
    </row>
    <row r="2" spans="1:2" ht="12.75" customHeight="1">
      <c r="A2" s="43" t="s">
        <v>1221</v>
      </c>
      <c r="B2" s="6">
        <v>38657</v>
      </c>
    </row>
    <row r="3" spans="1:2" ht="12.75" customHeight="1">
      <c r="A3" s="43" t="s">
        <v>1222</v>
      </c>
      <c r="B3" s="6">
        <v>40024</v>
      </c>
    </row>
    <row r="4" spans="1:3" ht="12.75" customHeight="1">
      <c r="A4" s="43" t="s">
        <v>1223</v>
      </c>
      <c r="B4" s="8" t="s">
        <v>2091</v>
      </c>
      <c r="C4" s="21" t="s">
        <v>2092</v>
      </c>
    </row>
    <row r="5" spans="1:2" ht="12.75" customHeight="1">
      <c r="A5" s="43" t="s">
        <v>1226</v>
      </c>
      <c r="B5" s="8">
        <f>C105</f>
        <v>80</v>
      </c>
    </row>
    <row r="6" spans="1:3" ht="26.25" customHeight="1">
      <c r="A6" s="43" t="s">
        <v>1227</v>
      </c>
      <c r="B6" s="9" t="s">
        <v>1228</v>
      </c>
      <c r="C6" s="66" t="s">
        <v>152</v>
      </c>
    </row>
    <row r="7" spans="1:3" ht="12.75" customHeight="1">
      <c r="A7" s="43" t="s">
        <v>1229</v>
      </c>
      <c r="B7" s="10" t="s">
        <v>1230</v>
      </c>
      <c r="C7" s="11">
        <f>J107</f>
        <v>0.275</v>
      </c>
    </row>
    <row r="8" spans="1:8" ht="12.75" customHeight="1">
      <c r="A8" s="43" t="s">
        <v>1231</v>
      </c>
      <c r="B8" s="12" t="s">
        <v>1230</v>
      </c>
      <c r="C8" s="11">
        <f>K107</f>
        <v>0.4375</v>
      </c>
      <c r="D8" s="13"/>
      <c r="H8" s="14"/>
    </row>
    <row r="9" spans="1:4" ht="12.75" customHeight="1">
      <c r="A9" s="43" t="s">
        <v>1232</v>
      </c>
      <c r="B9" s="15" t="s">
        <v>2093</v>
      </c>
      <c r="C9" s="16" t="s">
        <v>153</v>
      </c>
      <c r="D9" s="17"/>
    </row>
    <row r="10" spans="1:4" ht="29.25" customHeight="1">
      <c r="A10" s="43" t="s">
        <v>1234</v>
      </c>
      <c r="B10" s="8" t="s">
        <v>1235</v>
      </c>
      <c r="C10" s="67" t="s">
        <v>173</v>
      </c>
      <c r="D10" s="52"/>
    </row>
    <row r="11" spans="1:3" ht="12.75" customHeight="1">
      <c r="A11" s="43" t="s">
        <v>1236</v>
      </c>
      <c r="B11" s="8" t="s">
        <v>1237</v>
      </c>
      <c r="C11" s="7" t="s">
        <v>1839</v>
      </c>
    </row>
    <row r="12" spans="1:2" ht="12.75" customHeight="1">
      <c r="A12" s="43" t="s">
        <v>1239</v>
      </c>
      <c r="B12" s="8">
        <v>8</v>
      </c>
    </row>
    <row r="13" spans="1:8" ht="12.75" customHeight="1">
      <c r="A13" s="43" t="s">
        <v>1240</v>
      </c>
      <c r="B13" s="8">
        <v>40</v>
      </c>
      <c r="H13" s="14"/>
    </row>
    <row r="14" spans="1:3" ht="12.75" customHeight="1">
      <c r="A14" s="43" t="s">
        <v>1241</v>
      </c>
      <c r="B14" s="8">
        <v>2080</v>
      </c>
      <c r="C14" s="7" t="s">
        <v>2094</v>
      </c>
    </row>
    <row r="15" spans="1:3" ht="12.75" customHeight="1">
      <c r="A15" s="43" t="s">
        <v>1242</v>
      </c>
      <c r="B15" s="8">
        <v>21.7</v>
      </c>
      <c r="C15" s="7" t="s">
        <v>2095</v>
      </c>
    </row>
    <row r="16" spans="1:3" ht="45" customHeight="1">
      <c r="A16" s="43" t="s">
        <v>1244</v>
      </c>
      <c r="B16" s="8" t="s">
        <v>174</v>
      </c>
      <c r="C16" s="67" t="s">
        <v>175</v>
      </c>
    </row>
    <row r="17" spans="1:3" ht="13.5" customHeight="1">
      <c r="A17" s="43" t="s">
        <v>1245</v>
      </c>
      <c r="B17" s="8" t="s">
        <v>1228</v>
      </c>
      <c r="C17" s="53" t="s">
        <v>1246</v>
      </c>
    </row>
    <row r="18" spans="1:3" ht="13.5" customHeight="1">
      <c r="A18" s="43" t="s">
        <v>156</v>
      </c>
      <c r="B18" s="8">
        <v>18</v>
      </c>
      <c r="C18" s="53" t="s">
        <v>157</v>
      </c>
    </row>
    <row r="19" spans="1:3" ht="10.5" customHeight="1">
      <c r="A19" s="1"/>
      <c r="B19" s="8"/>
      <c r="C19" s="19"/>
    </row>
    <row r="20" spans="1:3" ht="29.25" customHeight="1">
      <c r="A20" s="108" t="s">
        <v>158</v>
      </c>
      <c r="B20" s="108"/>
      <c r="C20" s="108"/>
    </row>
    <row r="21" spans="1:3" ht="7.5" customHeight="1">
      <c r="A21" s="68"/>
      <c r="B21" s="68"/>
      <c r="C21" s="68"/>
    </row>
    <row r="22" spans="1:3" ht="40.5" customHeight="1">
      <c r="A22" s="108" t="s">
        <v>159</v>
      </c>
      <c r="B22" s="108"/>
      <c r="C22" s="108"/>
    </row>
    <row r="23" spans="1:35" ht="6.75" customHeight="1">
      <c r="A23" s="43"/>
      <c r="B23" s="43"/>
      <c r="C23" s="53"/>
      <c r="E23" s="54"/>
      <c r="F23" s="54"/>
      <c r="G23" s="55"/>
      <c r="H23" s="56"/>
      <c r="I23" s="43"/>
      <c r="J23" s="43"/>
      <c r="K23" s="43"/>
      <c r="L23" s="43"/>
      <c r="M23" s="54"/>
      <c r="N23" s="43"/>
      <c r="O23" s="43"/>
      <c r="P23" s="43"/>
      <c r="Q23" s="43"/>
      <c r="R23" s="43"/>
      <c r="S23" s="43"/>
      <c r="T23" s="43"/>
      <c r="U23" s="43"/>
      <c r="V23" s="3"/>
      <c r="W23" s="47"/>
      <c r="X23" s="47"/>
      <c r="Y23" s="43"/>
      <c r="AF23" s="5"/>
      <c r="AI23" s="41"/>
    </row>
    <row r="24" spans="1:25" ht="12.75" customHeight="1">
      <c r="A24" s="20"/>
      <c r="B24" s="20" t="s">
        <v>1247</v>
      </c>
      <c r="C24" s="21" t="s">
        <v>1248</v>
      </c>
      <c r="D24" s="22" t="s">
        <v>1249</v>
      </c>
      <c r="E24" s="23" t="s">
        <v>1250</v>
      </c>
      <c r="F24" s="23" t="s">
        <v>1251</v>
      </c>
      <c r="G24" s="48" t="s">
        <v>1252</v>
      </c>
      <c r="H24" s="23" t="s">
        <v>1253</v>
      </c>
      <c r="I24" s="20" t="s">
        <v>1254</v>
      </c>
      <c r="J24" s="37" t="s">
        <v>1255</v>
      </c>
      <c r="K24" s="38" t="s">
        <v>1256</v>
      </c>
      <c r="L24" s="20" t="s">
        <v>1257</v>
      </c>
      <c r="M24" s="105" t="s">
        <v>1258</v>
      </c>
      <c r="N24" s="23" t="s">
        <v>1259</v>
      </c>
      <c r="V24" s="25" t="s">
        <v>1260</v>
      </c>
      <c r="W24" s="44" t="s">
        <v>1261</v>
      </c>
      <c r="X24" s="45" t="s">
        <v>1262</v>
      </c>
      <c r="Y24" s="46" t="s">
        <v>1840</v>
      </c>
    </row>
    <row r="25" spans="2:24" ht="12.75" customHeight="1">
      <c r="B25" t="s">
        <v>2732</v>
      </c>
      <c r="C25" t="s">
        <v>2733</v>
      </c>
      <c r="D25" t="s">
        <v>2734</v>
      </c>
      <c r="E25" s="4">
        <v>38915.333333333336</v>
      </c>
      <c r="F25" s="4">
        <v>40024.708333333336</v>
      </c>
      <c r="G25" s="35">
        <f aca="true" t="shared" si="0" ref="G25:G89">(H25/365)*260</f>
        <v>790.2397260273973</v>
      </c>
      <c r="H25" s="27">
        <f>F25-E25</f>
        <v>1109.375</v>
      </c>
      <c r="I25" s="28">
        <v>3151187.42</v>
      </c>
      <c r="J25" s="29"/>
      <c r="K25" s="30"/>
      <c r="L25" t="s">
        <v>1266</v>
      </c>
      <c r="O25">
        <v>0</v>
      </c>
      <c r="P25">
        <v>0</v>
      </c>
      <c r="Q25">
        <v>0</v>
      </c>
      <c r="R25">
        <v>0</v>
      </c>
      <c r="S25">
        <v>0</v>
      </c>
      <c r="T25">
        <v>0</v>
      </c>
      <c r="U25">
        <v>0</v>
      </c>
      <c r="V25">
        <v>20.928710130481544</v>
      </c>
      <c r="W25" s="28">
        <v>659502.8808</v>
      </c>
      <c r="X25" s="28">
        <v>3810690.3008</v>
      </c>
    </row>
    <row r="26" spans="2:24" ht="12.75" customHeight="1">
      <c r="B26" t="s">
        <v>2735</v>
      </c>
      <c r="C26" t="s">
        <v>2736</v>
      </c>
      <c r="D26" t="s">
        <v>2737</v>
      </c>
      <c r="E26" s="4">
        <v>38915.333333333336</v>
      </c>
      <c r="F26" s="4">
        <v>39721.708333333336</v>
      </c>
      <c r="G26" s="35">
        <f t="shared" si="0"/>
        <v>574.4041095890411</v>
      </c>
      <c r="H26" s="27">
        <f aca="true" t="shared" si="1" ref="H26:H89">F26-E26</f>
        <v>806.375</v>
      </c>
      <c r="I26" s="28">
        <v>2265800</v>
      </c>
      <c r="J26" s="29"/>
      <c r="K26" s="30"/>
      <c r="L26" t="s">
        <v>1266</v>
      </c>
      <c r="O26">
        <v>0</v>
      </c>
      <c r="P26">
        <v>0</v>
      </c>
      <c r="Q26">
        <v>0</v>
      </c>
      <c r="R26">
        <v>0</v>
      </c>
      <c r="S26">
        <v>0</v>
      </c>
      <c r="T26">
        <v>0</v>
      </c>
      <c r="U26">
        <v>0</v>
      </c>
      <c r="V26">
        <v>17.07603495454144</v>
      </c>
      <c r="W26" s="28">
        <v>386908.8</v>
      </c>
      <c r="X26" s="28">
        <v>2652708.8</v>
      </c>
    </row>
    <row r="27" spans="2:24" ht="12.75" customHeight="1">
      <c r="B27" t="s">
        <v>2738</v>
      </c>
      <c r="C27" t="s">
        <v>1742</v>
      </c>
      <c r="D27" t="s">
        <v>2737</v>
      </c>
      <c r="E27" s="4">
        <v>38915.333333333336</v>
      </c>
      <c r="F27" s="4">
        <v>39721.708333333336</v>
      </c>
      <c r="G27" s="35">
        <f t="shared" si="0"/>
        <v>574.4041095890411</v>
      </c>
      <c r="H27" s="27">
        <f t="shared" si="1"/>
        <v>806.375</v>
      </c>
      <c r="I27" s="28">
        <v>2219800</v>
      </c>
      <c r="J27" s="29"/>
      <c r="K27" s="30"/>
      <c r="L27" t="s">
        <v>1266</v>
      </c>
      <c r="O27">
        <v>0</v>
      </c>
      <c r="P27">
        <v>0</v>
      </c>
      <c r="Q27">
        <v>0</v>
      </c>
      <c r="R27">
        <v>0</v>
      </c>
      <c r="S27">
        <v>0</v>
      </c>
      <c r="T27">
        <v>0</v>
      </c>
      <c r="U27">
        <v>0</v>
      </c>
      <c r="V27">
        <v>17.01544283268763</v>
      </c>
      <c r="W27" s="28">
        <v>377708.8</v>
      </c>
      <c r="X27" s="28">
        <v>2597508.8</v>
      </c>
    </row>
    <row r="28" spans="2:24" ht="12.75" customHeight="1">
      <c r="B28" t="s">
        <v>2739</v>
      </c>
      <c r="C28" t="s">
        <v>2740</v>
      </c>
      <c r="D28" t="s">
        <v>2741</v>
      </c>
      <c r="E28" s="4">
        <v>39128.333333333336</v>
      </c>
      <c r="F28" s="4">
        <v>39629.708333333336</v>
      </c>
      <c r="G28" s="35">
        <f t="shared" si="0"/>
        <v>357.14383561643837</v>
      </c>
      <c r="H28" s="27">
        <f t="shared" si="1"/>
        <v>501.375</v>
      </c>
      <c r="I28" s="28">
        <v>860000</v>
      </c>
      <c r="J28" s="29"/>
      <c r="K28" t="s">
        <v>2742</v>
      </c>
      <c r="L28" t="s">
        <v>1266</v>
      </c>
      <c r="M28" s="31">
        <v>39128</v>
      </c>
      <c r="N28" t="s">
        <v>1278</v>
      </c>
      <c r="O28">
        <v>2</v>
      </c>
      <c r="P28">
        <v>8</v>
      </c>
      <c r="Q28">
        <v>8</v>
      </c>
      <c r="R28">
        <v>0</v>
      </c>
      <c r="S28">
        <v>2</v>
      </c>
      <c r="T28">
        <v>1</v>
      </c>
      <c r="U28">
        <v>1</v>
      </c>
      <c r="V28">
        <v>20</v>
      </c>
      <c r="W28" s="28">
        <v>172000</v>
      </c>
      <c r="X28" s="28">
        <v>1032000</v>
      </c>
    </row>
    <row r="29" spans="3:24" ht="12.75" customHeight="1">
      <c r="C29" t="s">
        <v>2743</v>
      </c>
      <c r="D29" t="s">
        <v>1319</v>
      </c>
      <c r="E29" s="4">
        <v>39629.708333333336</v>
      </c>
      <c r="F29" s="4">
        <v>39629.708333333336</v>
      </c>
      <c r="G29" s="35">
        <f t="shared" si="0"/>
        <v>0</v>
      </c>
      <c r="H29" s="27">
        <f t="shared" si="1"/>
        <v>0</v>
      </c>
      <c r="I29" s="28">
        <v>0</v>
      </c>
      <c r="J29" s="43" t="s">
        <v>1376</v>
      </c>
      <c r="K29" s="30"/>
      <c r="L29" t="s">
        <v>1266</v>
      </c>
      <c r="O29">
        <v>0</v>
      </c>
      <c r="P29">
        <v>0</v>
      </c>
      <c r="Q29">
        <v>0</v>
      </c>
      <c r="R29">
        <v>0</v>
      </c>
      <c r="S29">
        <v>0</v>
      </c>
      <c r="T29">
        <v>0</v>
      </c>
      <c r="U29">
        <v>0</v>
      </c>
      <c r="V29">
        <v>0</v>
      </c>
      <c r="W29" s="28">
        <v>0</v>
      </c>
      <c r="X29" s="28">
        <v>0</v>
      </c>
    </row>
    <row r="30" spans="2:24" ht="12.75" customHeight="1">
      <c r="B30" t="s">
        <v>2744</v>
      </c>
      <c r="C30" t="s">
        <v>2745</v>
      </c>
      <c r="D30" t="s">
        <v>2342</v>
      </c>
      <c r="E30" s="4">
        <v>39444.333333333336</v>
      </c>
      <c r="F30" s="4">
        <v>39629.708333333336</v>
      </c>
      <c r="G30" s="35">
        <f t="shared" si="0"/>
        <v>132.04794520547944</v>
      </c>
      <c r="H30" s="27">
        <f t="shared" si="1"/>
        <v>185.375</v>
      </c>
      <c r="I30" s="28">
        <v>7000</v>
      </c>
      <c r="J30" s="43" t="s">
        <v>1281</v>
      </c>
      <c r="K30" s="30"/>
      <c r="L30" t="s">
        <v>1266</v>
      </c>
      <c r="M30" s="31">
        <v>39629.708333333336</v>
      </c>
      <c r="N30" t="s">
        <v>1414</v>
      </c>
      <c r="O30">
        <v>2</v>
      </c>
      <c r="P30">
        <v>4</v>
      </c>
      <c r="Q30">
        <v>8</v>
      </c>
      <c r="R30">
        <v>0</v>
      </c>
      <c r="S30">
        <v>2</v>
      </c>
      <c r="T30">
        <v>1</v>
      </c>
      <c r="U30">
        <v>1</v>
      </c>
      <c r="V30">
        <v>16</v>
      </c>
      <c r="W30" s="28">
        <v>1120</v>
      </c>
      <c r="X30" s="28">
        <v>8120</v>
      </c>
    </row>
    <row r="31" spans="2:24" ht="12.75" customHeight="1">
      <c r="B31" t="s">
        <v>2746</v>
      </c>
      <c r="C31" t="s">
        <v>2425</v>
      </c>
      <c r="D31" t="s">
        <v>2747</v>
      </c>
      <c r="E31" s="4">
        <v>38915.333333333336</v>
      </c>
      <c r="F31" s="4">
        <v>39353.708333333336</v>
      </c>
      <c r="G31" s="35">
        <f t="shared" si="0"/>
        <v>312.26712328767127</v>
      </c>
      <c r="H31" s="27">
        <f t="shared" si="1"/>
        <v>438.375</v>
      </c>
      <c r="I31" s="28">
        <v>1005000</v>
      </c>
      <c r="J31" s="29"/>
      <c r="L31" t="s">
        <v>1266</v>
      </c>
      <c r="O31">
        <v>1</v>
      </c>
      <c r="P31">
        <v>1</v>
      </c>
      <c r="Q31">
        <v>8</v>
      </c>
      <c r="R31">
        <v>0</v>
      </c>
      <c r="S31">
        <v>2</v>
      </c>
      <c r="T31">
        <v>1</v>
      </c>
      <c r="U31">
        <v>1</v>
      </c>
      <c r="V31">
        <v>13.371144278606964</v>
      </c>
      <c r="W31" s="28">
        <v>134380</v>
      </c>
      <c r="X31" s="28">
        <v>1139380</v>
      </c>
    </row>
    <row r="32" spans="2:24" ht="12.75" customHeight="1">
      <c r="B32" t="s">
        <v>2748</v>
      </c>
      <c r="C32" t="s">
        <v>2749</v>
      </c>
      <c r="D32" t="s">
        <v>2750</v>
      </c>
      <c r="E32" s="4">
        <v>38915.333333333336</v>
      </c>
      <c r="F32" s="4">
        <v>39352.708333333336</v>
      </c>
      <c r="G32" s="35">
        <f t="shared" si="0"/>
        <v>311.55479452054794</v>
      </c>
      <c r="H32" s="27">
        <f t="shared" si="1"/>
        <v>437.375</v>
      </c>
      <c r="I32" s="28">
        <v>735000</v>
      </c>
      <c r="J32" s="29"/>
      <c r="K32" t="s">
        <v>2751</v>
      </c>
      <c r="L32" t="s">
        <v>1266</v>
      </c>
      <c r="M32" s="31">
        <v>38913</v>
      </c>
      <c r="N32" t="s">
        <v>1278</v>
      </c>
      <c r="O32">
        <v>2</v>
      </c>
      <c r="P32">
        <v>3</v>
      </c>
      <c r="Q32">
        <v>4</v>
      </c>
      <c r="R32">
        <v>0</v>
      </c>
      <c r="S32">
        <v>2</v>
      </c>
      <c r="T32">
        <v>1</v>
      </c>
      <c r="U32">
        <v>1</v>
      </c>
      <c r="V32">
        <v>11</v>
      </c>
      <c r="W32" s="28">
        <v>80850</v>
      </c>
      <c r="X32" s="28">
        <v>815850</v>
      </c>
    </row>
    <row r="33" spans="3:24" ht="12.75" customHeight="1">
      <c r="C33" t="s">
        <v>2752</v>
      </c>
      <c r="D33" t="s">
        <v>1319</v>
      </c>
      <c r="E33" s="4">
        <v>39352.708333333336</v>
      </c>
      <c r="F33" s="4">
        <v>39352.708333333336</v>
      </c>
      <c r="G33" s="35">
        <f t="shared" si="0"/>
        <v>0</v>
      </c>
      <c r="H33" s="27">
        <f t="shared" si="1"/>
        <v>0</v>
      </c>
      <c r="I33" s="28">
        <v>0</v>
      </c>
      <c r="J33" s="43" t="s">
        <v>1856</v>
      </c>
      <c r="K33" s="30"/>
      <c r="L33" t="s">
        <v>1266</v>
      </c>
      <c r="O33">
        <v>0</v>
      </c>
      <c r="P33">
        <v>0</v>
      </c>
      <c r="Q33">
        <v>0</v>
      </c>
      <c r="R33">
        <v>0</v>
      </c>
      <c r="S33">
        <v>0</v>
      </c>
      <c r="T33">
        <v>0</v>
      </c>
      <c r="U33">
        <v>0</v>
      </c>
      <c r="V33">
        <v>0</v>
      </c>
      <c r="W33" s="28">
        <v>0</v>
      </c>
      <c r="X33" s="28">
        <v>0</v>
      </c>
    </row>
    <row r="34" spans="2:24" ht="12.75" customHeight="1">
      <c r="B34" t="s">
        <v>2753</v>
      </c>
      <c r="C34" t="s">
        <v>2427</v>
      </c>
      <c r="D34" t="s">
        <v>2747</v>
      </c>
      <c r="E34" s="4">
        <v>38915.333333333336</v>
      </c>
      <c r="F34" s="4">
        <v>39353.708333333336</v>
      </c>
      <c r="G34" s="35">
        <f t="shared" si="0"/>
        <v>312.26712328767127</v>
      </c>
      <c r="H34" s="27">
        <f t="shared" si="1"/>
        <v>438.375</v>
      </c>
      <c r="I34" s="28">
        <v>11000</v>
      </c>
      <c r="J34" s="43" t="s">
        <v>2754</v>
      </c>
      <c r="K34" t="s">
        <v>1307</v>
      </c>
      <c r="L34" t="s">
        <v>1266</v>
      </c>
      <c r="M34" s="31">
        <v>38913</v>
      </c>
      <c r="N34" t="s">
        <v>1278</v>
      </c>
      <c r="O34">
        <v>4</v>
      </c>
      <c r="P34">
        <v>4</v>
      </c>
      <c r="Q34">
        <v>4</v>
      </c>
      <c r="R34">
        <v>8</v>
      </c>
      <c r="S34">
        <v>2</v>
      </c>
      <c r="T34">
        <v>1</v>
      </c>
      <c r="U34">
        <v>1</v>
      </c>
      <c r="V34">
        <v>24</v>
      </c>
      <c r="W34" s="28">
        <v>2640</v>
      </c>
      <c r="X34" s="28">
        <v>13640</v>
      </c>
    </row>
    <row r="35" spans="2:24" ht="12.75" customHeight="1">
      <c r="B35" t="s">
        <v>2755</v>
      </c>
      <c r="C35" t="s">
        <v>2756</v>
      </c>
      <c r="D35" t="s">
        <v>2747</v>
      </c>
      <c r="E35" s="4">
        <v>38915.333333333336</v>
      </c>
      <c r="F35" s="4">
        <v>39353.708333333336</v>
      </c>
      <c r="G35" s="35">
        <f t="shared" si="0"/>
        <v>312.26712328767127</v>
      </c>
      <c r="H35" s="27">
        <f t="shared" si="1"/>
        <v>438.375</v>
      </c>
      <c r="I35" s="28">
        <v>41000</v>
      </c>
      <c r="J35" s="43" t="s">
        <v>1299</v>
      </c>
      <c r="K35" t="s">
        <v>2757</v>
      </c>
      <c r="L35" t="s">
        <v>1266</v>
      </c>
      <c r="M35" s="31">
        <v>38915.333333333336</v>
      </c>
      <c r="N35" t="s">
        <v>1278</v>
      </c>
      <c r="O35">
        <v>4</v>
      </c>
      <c r="P35">
        <v>4</v>
      </c>
      <c r="Q35">
        <v>4</v>
      </c>
      <c r="R35">
        <v>15</v>
      </c>
      <c r="S35">
        <v>2</v>
      </c>
      <c r="T35">
        <v>1</v>
      </c>
      <c r="U35">
        <v>1</v>
      </c>
      <c r="V35">
        <v>31</v>
      </c>
      <c r="W35" s="28">
        <v>12710</v>
      </c>
      <c r="X35" s="28">
        <v>53710</v>
      </c>
    </row>
    <row r="36" spans="2:24" ht="12.75" customHeight="1">
      <c r="B36" t="s">
        <v>2758</v>
      </c>
      <c r="C36" t="s">
        <v>1762</v>
      </c>
      <c r="D36" t="s">
        <v>2747</v>
      </c>
      <c r="E36" s="4">
        <v>38915.333333333336</v>
      </c>
      <c r="F36" s="4">
        <v>39353.708333333336</v>
      </c>
      <c r="G36" s="35">
        <f t="shared" si="0"/>
        <v>312.26712328767127</v>
      </c>
      <c r="H36" s="27">
        <f t="shared" si="1"/>
        <v>438.375</v>
      </c>
      <c r="I36" s="28">
        <v>14000</v>
      </c>
      <c r="J36" s="43" t="s">
        <v>1307</v>
      </c>
      <c r="K36" t="s">
        <v>2759</v>
      </c>
      <c r="L36" t="s">
        <v>1266</v>
      </c>
      <c r="M36" s="31">
        <v>38915.333333333336</v>
      </c>
      <c r="N36" t="s">
        <v>1278</v>
      </c>
      <c r="O36">
        <v>2</v>
      </c>
      <c r="P36">
        <v>3</v>
      </c>
      <c r="Q36">
        <v>8</v>
      </c>
      <c r="R36">
        <v>0</v>
      </c>
      <c r="S36">
        <v>2</v>
      </c>
      <c r="T36">
        <v>2</v>
      </c>
      <c r="U36">
        <v>1</v>
      </c>
      <c r="V36">
        <v>18</v>
      </c>
      <c r="W36" s="28">
        <v>2520</v>
      </c>
      <c r="X36" s="28">
        <v>16520</v>
      </c>
    </row>
    <row r="37" spans="2:24" ht="12.75" customHeight="1">
      <c r="B37" t="s">
        <v>2760</v>
      </c>
      <c r="C37" t="s">
        <v>2761</v>
      </c>
      <c r="D37" t="s">
        <v>2747</v>
      </c>
      <c r="E37" s="4">
        <v>38915.333333333336</v>
      </c>
      <c r="F37" s="4">
        <v>39353.708333333336</v>
      </c>
      <c r="G37" s="35">
        <f t="shared" si="0"/>
        <v>312.26712328767127</v>
      </c>
      <c r="H37" s="27">
        <f t="shared" si="1"/>
        <v>438.375</v>
      </c>
      <c r="I37" s="28">
        <v>52000</v>
      </c>
      <c r="J37" s="43" t="s">
        <v>2757</v>
      </c>
      <c r="K37" t="s">
        <v>2762</v>
      </c>
      <c r="L37" t="s">
        <v>1266</v>
      </c>
      <c r="M37" s="31">
        <v>38915.333333333336</v>
      </c>
      <c r="N37" t="s">
        <v>1278</v>
      </c>
      <c r="O37">
        <v>1</v>
      </c>
      <c r="P37">
        <v>3</v>
      </c>
      <c r="Q37">
        <v>8</v>
      </c>
      <c r="R37">
        <v>0</v>
      </c>
      <c r="S37">
        <v>2</v>
      </c>
      <c r="T37">
        <v>2</v>
      </c>
      <c r="U37">
        <v>0</v>
      </c>
      <c r="V37">
        <v>16</v>
      </c>
      <c r="W37" s="28">
        <v>8320</v>
      </c>
      <c r="X37" s="28">
        <v>60320</v>
      </c>
    </row>
    <row r="38" spans="2:24" ht="12.75" customHeight="1">
      <c r="B38" t="s">
        <v>2763</v>
      </c>
      <c r="C38" t="s">
        <v>2764</v>
      </c>
      <c r="D38" t="s">
        <v>2747</v>
      </c>
      <c r="E38" s="4">
        <v>38915.333333333336</v>
      </c>
      <c r="F38" s="4">
        <v>39353.708333333336</v>
      </c>
      <c r="G38" s="35">
        <f t="shared" si="0"/>
        <v>312.26712328767127</v>
      </c>
      <c r="H38" s="27">
        <f t="shared" si="1"/>
        <v>438.375</v>
      </c>
      <c r="I38" s="28">
        <v>24000</v>
      </c>
      <c r="J38" s="43" t="s">
        <v>2759</v>
      </c>
      <c r="K38" t="s">
        <v>2765</v>
      </c>
      <c r="L38" t="s">
        <v>1266</v>
      </c>
      <c r="M38" s="31">
        <v>38915.333333333336</v>
      </c>
      <c r="N38" t="s">
        <v>1278</v>
      </c>
      <c r="O38">
        <v>2</v>
      </c>
      <c r="P38">
        <v>3</v>
      </c>
      <c r="Q38">
        <v>8</v>
      </c>
      <c r="R38">
        <v>0</v>
      </c>
      <c r="S38">
        <v>2</v>
      </c>
      <c r="T38">
        <v>2</v>
      </c>
      <c r="U38">
        <v>1</v>
      </c>
      <c r="V38">
        <v>18</v>
      </c>
      <c r="W38" s="28">
        <v>4320</v>
      </c>
      <c r="X38" s="28">
        <v>28320</v>
      </c>
    </row>
    <row r="39" spans="2:24" ht="12.75" customHeight="1">
      <c r="B39" t="s">
        <v>2766</v>
      </c>
      <c r="C39" t="s">
        <v>2767</v>
      </c>
      <c r="D39" t="s">
        <v>2747</v>
      </c>
      <c r="E39" s="4">
        <v>38915.333333333336</v>
      </c>
      <c r="F39" s="4">
        <v>39353.708333333336</v>
      </c>
      <c r="G39" s="35">
        <f t="shared" si="0"/>
        <v>312.26712328767127</v>
      </c>
      <c r="H39" s="27">
        <f t="shared" si="1"/>
        <v>438.375</v>
      </c>
      <c r="I39" s="28">
        <v>105000</v>
      </c>
      <c r="J39" s="43" t="s">
        <v>2762</v>
      </c>
      <c r="K39" t="s">
        <v>2768</v>
      </c>
      <c r="L39" t="s">
        <v>1266</v>
      </c>
      <c r="M39" s="31">
        <v>38915.333333333336</v>
      </c>
      <c r="N39" t="s">
        <v>1278</v>
      </c>
      <c r="O39">
        <v>2</v>
      </c>
      <c r="P39">
        <v>3</v>
      </c>
      <c r="Q39">
        <v>8</v>
      </c>
      <c r="R39">
        <v>0</v>
      </c>
      <c r="S39">
        <v>2</v>
      </c>
      <c r="T39">
        <v>2</v>
      </c>
      <c r="U39">
        <v>1</v>
      </c>
      <c r="V39">
        <v>18</v>
      </c>
      <c r="W39" s="28">
        <v>18900</v>
      </c>
      <c r="X39" s="28">
        <v>123900</v>
      </c>
    </row>
    <row r="40" spans="2:24" ht="12.75" customHeight="1">
      <c r="B40" t="s">
        <v>2769</v>
      </c>
      <c r="C40" t="s">
        <v>2770</v>
      </c>
      <c r="D40" t="s">
        <v>2747</v>
      </c>
      <c r="E40" s="4">
        <v>38915.333333333336</v>
      </c>
      <c r="F40" s="4">
        <v>39353.708333333336</v>
      </c>
      <c r="G40" s="35">
        <f t="shared" si="0"/>
        <v>312.26712328767127</v>
      </c>
      <c r="H40" s="27">
        <f t="shared" si="1"/>
        <v>438.375</v>
      </c>
      <c r="I40" s="28">
        <v>15000</v>
      </c>
      <c r="J40" s="43" t="s">
        <v>2765</v>
      </c>
      <c r="K40" t="s">
        <v>2771</v>
      </c>
      <c r="L40" t="s">
        <v>1266</v>
      </c>
      <c r="M40" s="31">
        <v>38915.333333333336</v>
      </c>
      <c r="N40" t="s">
        <v>1278</v>
      </c>
      <c r="O40">
        <v>2</v>
      </c>
      <c r="P40">
        <v>4</v>
      </c>
      <c r="Q40">
        <v>8</v>
      </c>
      <c r="R40">
        <v>0</v>
      </c>
      <c r="S40">
        <v>2</v>
      </c>
      <c r="T40">
        <v>2</v>
      </c>
      <c r="U40">
        <v>1</v>
      </c>
      <c r="V40">
        <v>20</v>
      </c>
      <c r="W40" s="28">
        <v>3000</v>
      </c>
      <c r="X40" s="28">
        <v>18000</v>
      </c>
    </row>
    <row r="41" spans="2:24" ht="12.75" customHeight="1">
      <c r="B41" t="s">
        <v>2772</v>
      </c>
      <c r="C41" t="s">
        <v>2773</v>
      </c>
      <c r="D41" t="s">
        <v>2747</v>
      </c>
      <c r="E41" s="4">
        <v>38915.333333333336</v>
      </c>
      <c r="F41" s="4">
        <v>39353.708333333336</v>
      </c>
      <c r="G41" s="35">
        <f t="shared" si="0"/>
        <v>312.26712328767127</v>
      </c>
      <c r="H41" s="27">
        <f t="shared" si="1"/>
        <v>438.375</v>
      </c>
      <c r="I41" s="28">
        <v>8000</v>
      </c>
      <c r="J41" s="43" t="s">
        <v>2768</v>
      </c>
      <c r="K41" t="s">
        <v>1334</v>
      </c>
      <c r="L41" t="s">
        <v>1266</v>
      </c>
      <c r="M41" s="31">
        <v>38915.333333333336</v>
      </c>
      <c r="N41" t="s">
        <v>1278</v>
      </c>
      <c r="O41">
        <v>1</v>
      </c>
      <c r="P41">
        <v>2</v>
      </c>
      <c r="Q41">
        <v>8</v>
      </c>
      <c r="R41">
        <v>0</v>
      </c>
      <c r="S41">
        <v>2</v>
      </c>
      <c r="T41">
        <v>2</v>
      </c>
      <c r="U41">
        <v>1</v>
      </c>
      <c r="V41">
        <v>14</v>
      </c>
      <c r="W41" s="28">
        <v>1120</v>
      </c>
      <c r="X41" s="28">
        <v>9120</v>
      </c>
    </row>
    <row r="42" spans="2:24" ht="12.75" customHeight="1">
      <c r="B42" t="s">
        <v>2774</v>
      </c>
      <c r="C42" t="s">
        <v>2775</v>
      </c>
      <c r="D42" t="s">
        <v>2776</v>
      </c>
      <c r="E42" s="4">
        <v>39188.333333333336</v>
      </c>
      <c r="F42" s="4">
        <v>39539.708333333336</v>
      </c>
      <c r="G42" s="35">
        <f t="shared" si="0"/>
        <v>250.2945205479452</v>
      </c>
      <c r="H42" s="27">
        <f t="shared" si="1"/>
        <v>351.375</v>
      </c>
      <c r="I42" s="28">
        <v>115000</v>
      </c>
      <c r="J42" s="29"/>
      <c r="K42" t="s">
        <v>2777</v>
      </c>
      <c r="L42" t="s">
        <v>1266</v>
      </c>
      <c r="M42" s="31">
        <v>39187</v>
      </c>
      <c r="N42" t="s">
        <v>1278</v>
      </c>
      <c r="O42">
        <v>2</v>
      </c>
      <c r="P42">
        <v>3</v>
      </c>
      <c r="Q42">
        <v>8</v>
      </c>
      <c r="R42">
        <v>0</v>
      </c>
      <c r="S42">
        <v>2</v>
      </c>
      <c r="T42">
        <v>1</v>
      </c>
      <c r="U42">
        <v>1</v>
      </c>
      <c r="V42">
        <v>15</v>
      </c>
      <c r="W42" s="28">
        <v>17250</v>
      </c>
      <c r="X42" s="28">
        <v>132250</v>
      </c>
    </row>
    <row r="43" spans="2:24" ht="12.75" customHeight="1">
      <c r="B43" t="s">
        <v>2778</v>
      </c>
      <c r="C43" t="s">
        <v>2779</v>
      </c>
      <c r="D43" t="s">
        <v>2776</v>
      </c>
      <c r="E43" s="4">
        <v>39188.333333333336</v>
      </c>
      <c r="F43" s="4">
        <v>39539.708333333336</v>
      </c>
      <c r="G43" s="35">
        <f t="shared" si="0"/>
        <v>250.2945205479452</v>
      </c>
      <c r="H43" s="27">
        <f t="shared" si="1"/>
        <v>351.375</v>
      </c>
      <c r="I43" s="28">
        <v>191000</v>
      </c>
      <c r="J43" s="43" t="s">
        <v>2780</v>
      </c>
      <c r="K43" t="s">
        <v>2781</v>
      </c>
      <c r="L43" t="s">
        <v>1266</v>
      </c>
      <c r="M43" s="31">
        <v>39187</v>
      </c>
      <c r="N43" t="s">
        <v>1278</v>
      </c>
      <c r="O43">
        <v>4</v>
      </c>
      <c r="P43">
        <v>3</v>
      </c>
      <c r="Q43">
        <v>8</v>
      </c>
      <c r="R43">
        <v>4</v>
      </c>
      <c r="S43">
        <v>2</v>
      </c>
      <c r="T43">
        <v>1</v>
      </c>
      <c r="U43">
        <v>1</v>
      </c>
      <c r="V43">
        <v>23</v>
      </c>
      <c r="W43" s="28">
        <v>43930</v>
      </c>
      <c r="X43" s="28">
        <v>234930</v>
      </c>
    </row>
    <row r="44" spans="3:24" ht="12.75" customHeight="1">
      <c r="C44" t="s">
        <v>2782</v>
      </c>
      <c r="D44" t="s">
        <v>1319</v>
      </c>
      <c r="E44" s="4">
        <v>39539.708333333336</v>
      </c>
      <c r="F44" s="4">
        <v>39539.708333333336</v>
      </c>
      <c r="G44" s="35">
        <f t="shared" si="0"/>
        <v>0</v>
      </c>
      <c r="H44" s="27">
        <f t="shared" si="1"/>
        <v>0</v>
      </c>
      <c r="I44" s="28">
        <v>0</v>
      </c>
      <c r="J44" s="43" t="s">
        <v>2783</v>
      </c>
      <c r="K44" s="30"/>
      <c r="L44" t="s">
        <v>1266</v>
      </c>
      <c r="O44">
        <v>0</v>
      </c>
      <c r="P44">
        <v>0</v>
      </c>
      <c r="Q44">
        <v>0</v>
      </c>
      <c r="R44">
        <v>0</v>
      </c>
      <c r="S44">
        <v>0</v>
      </c>
      <c r="T44">
        <v>0</v>
      </c>
      <c r="U44">
        <v>0</v>
      </c>
      <c r="V44">
        <v>0</v>
      </c>
      <c r="W44" s="28">
        <v>0</v>
      </c>
      <c r="X44" s="28">
        <v>0</v>
      </c>
    </row>
    <row r="45" spans="2:24" ht="12.75" customHeight="1">
      <c r="B45" t="s">
        <v>2784</v>
      </c>
      <c r="C45" t="s">
        <v>2785</v>
      </c>
      <c r="D45" t="s">
        <v>2786</v>
      </c>
      <c r="E45" s="4">
        <v>38915.333333333336</v>
      </c>
      <c r="F45" s="4">
        <v>39660.708333333336</v>
      </c>
      <c r="G45" s="35">
        <f t="shared" si="0"/>
        <v>530.9520547945206</v>
      </c>
      <c r="H45" s="27">
        <f t="shared" si="1"/>
        <v>745.375</v>
      </c>
      <c r="I45" s="28">
        <v>16720</v>
      </c>
      <c r="J45" s="43" t="s">
        <v>2787</v>
      </c>
      <c r="K45" t="s">
        <v>1332</v>
      </c>
      <c r="L45" t="s">
        <v>1266</v>
      </c>
      <c r="M45" s="31">
        <v>38913</v>
      </c>
      <c r="N45" t="s">
        <v>1278</v>
      </c>
      <c r="O45">
        <v>4</v>
      </c>
      <c r="P45">
        <v>4</v>
      </c>
      <c r="Q45">
        <v>8</v>
      </c>
      <c r="R45">
        <v>0</v>
      </c>
      <c r="S45">
        <v>2</v>
      </c>
      <c r="T45">
        <v>2</v>
      </c>
      <c r="U45">
        <v>1</v>
      </c>
      <c r="V45">
        <v>24</v>
      </c>
      <c r="W45" s="28">
        <v>4012.8</v>
      </c>
      <c r="X45" s="28">
        <v>20732.8</v>
      </c>
    </row>
    <row r="46" spans="2:24" ht="12.75" customHeight="1">
      <c r="B46" t="s">
        <v>2788</v>
      </c>
      <c r="C46" t="s">
        <v>1800</v>
      </c>
      <c r="D46" t="s">
        <v>2789</v>
      </c>
      <c r="E46" s="4">
        <v>39188.333333333336</v>
      </c>
      <c r="F46" s="4">
        <v>39721.708333333336</v>
      </c>
      <c r="G46" s="35">
        <f t="shared" si="0"/>
        <v>379.93835616438355</v>
      </c>
      <c r="H46" s="27">
        <f t="shared" si="1"/>
        <v>533.375</v>
      </c>
      <c r="I46" s="28">
        <v>25080</v>
      </c>
      <c r="J46" s="43" t="s">
        <v>1334</v>
      </c>
      <c r="K46" t="s">
        <v>1335</v>
      </c>
      <c r="L46" t="s">
        <v>1266</v>
      </c>
      <c r="M46" s="31">
        <v>39187</v>
      </c>
      <c r="N46" t="s">
        <v>1278</v>
      </c>
      <c r="O46">
        <v>4</v>
      </c>
      <c r="P46">
        <v>4</v>
      </c>
      <c r="Q46">
        <v>4</v>
      </c>
      <c r="R46">
        <v>0</v>
      </c>
      <c r="S46">
        <v>2</v>
      </c>
      <c r="T46">
        <v>2</v>
      </c>
      <c r="U46">
        <v>1</v>
      </c>
      <c r="V46">
        <v>20</v>
      </c>
      <c r="W46" s="28">
        <v>5016</v>
      </c>
      <c r="X46" s="28">
        <v>30096</v>
      </c>
    </row>
    <row r="47" spans="3:24" ht="12.75" customHeight="1">
      <c r="C47" t="s">
        <v>2790</v>
      </c>
      <c r="D47" t="s">
        <v>1319</v>
      </c>
      <c r="E47" s="4">
        <v>39721.708333333336</v>
      </c>
      <c r="F47" s="4">
        <v>39721.708333333336</v>
      </c>
      <c r="G47" s="35">
        <f t="shared" si="0"/>
        <v>0</v>
      </c>
      <c r="H47" s="27">
        <f t="shared" si="1"/>
        <v>0</v>
      </c>
      <c r="I47" s="28">
        <v>0</v>
      </c>
      <c r="J47" s="43" t="s">
        <v>1337</v>
      </c>
      <c r="K47" s="30"/>
      <c r="L47" t="s">
        <v>1266</v>
      </c>
      <c r="O47">
        <v>0</v>
      </c>
      <c r="P47">
        <v>0</v>
      </c>
      <c r="Q47">
        <v>0</v>
      </c>
      <c r="R47">
        <v>0</v>
      </c>
      <c r="S47">
        <v>0</v>
      </c>
      <c r="T47">
        <v>0</v>
      </c>
      <c r="U47">
        <v>0</v>
      </c>
      <c r="V47">
        <v>0</v>
      </c>
      <c r="W47" s="28">
        <v>0</v>
      </c>
      <c r="X47" s="28">
        <v>0</v>
      </c>
    </row>
    <row r="48" spans="2:24" ht="12.75" customHeight="1">
      <c r="B48" t="s">
        <v>2791</v>
      </c>
      <c r="C48" t="s">
        <v>2792</v>
      </c>
      <c r="D48" t="s">
        <v>2793</v>
      </c>
      <c r="E48" s="4">
        <v>39458.333333333336</v>
      </c>
      <c r="F48" s="4">
        <v>39539.708333333336</v>
      </c>
      <c r="G48" s="35">
        <f t="shared" si="0"/>
        <v>57.96575342465753</v>
      </c>
      <c r="H48" s="27">
        <f t="shared" si="1"/>
        <v>81.375</v>
      </c>
      <c r="I48" s="28">
        <v>46000</v>
      </c>
      <c r="J48" s="43" t="s">
        <v>2777</v>
      </c>
      <c r="K48" s="30"/>
      <c r="L48" t="s">
        <v>1266</v>
      </c>
      <c r="M48" s="31">
        <v>39458</v>
      </c>
      <c r="N48" t="s">
        <v>1278</v>
      </c>
      <c r="O48">
        <v>4</v>
      </c>
      <c r="P48">
        <v>4</v>
      </c>
      <c r="Q48">
        <v>4</v>
      </c>
      <c r="R48">
        <v>4</v>
      </c>
      <c r="S48">
        <v>2</v>
      </c>
      <c r="T48">
        <v>1</v>
      </c>
      <c r="U48">
        <v>1</v>
      </c>
      <c r="V48">
        <v>20</v>
      </c>
      <c r="W48" s="28">
        <v>9200</v>
      </c>
      <c r="X48" s="28">
        <v>55200</v>
      </c>
    </row>
    <row r="49" spans="2:24" ht="12.75" customHeight="1">
      <c r="B49" t="s">
        <v>2794</v>
      </c>
      <c r="C49" t="s">
        <v>2795</v>
      </c>
      <c r="D49" t="s">
        <v>2130</v>
      </c>
      <c r="E49" s="4">
        <v>39356.333333333336</v>
      </c>
      <c r="F49" s="4">
        <v>39721.708333333336</v>
      </c>
      <c r="G49" s="35">
        <f t="shared" si="0"/>
        <v>260.2671232876712</v>
      </c>
      <c r="H49" s="27">
        <f t="shared" si="1"/>
        <v>365.375</v>
      </c>
      <c r="I49" s="28">
        <v>421020</v>
      </c>
      <c r="J49" s="29"/>
      <c r="K49" s="30"/>
      <c r="L49" t="s">
        <v>1266</v>
      </c>
      <c r="O49">
        <v>0</v>
      </c>
      <c r="P49">
        <v>0</v>
      </c>
      <c r="Q49">
        <v>0</v>
      </c>
      <c r="R49">
        <v>0</v>
      </c>
      <c r="S49">
        <v>0</v>
      </c>
      <c r="T49">
        <v>0</v>
      </c>
      <c r="U49">
        <v>0</v>
      </c>
      <c r="V49">
        <v>22.63954206451</v>
      </c>
      <c r="W49" s="28">
        <v>95317</v>
      </c>
      <c r="X49" s="28">
        <v>516337</v>
      </c>
    </row>
    <row r="50" spans="2:24" ht="12.75" customHeight="1">
      <c r="B50" t="s">
        <v>2796</v>
      </c>
      <c r="C50" t="s">
        <v>1742</v>
      </c>
      <c r="D50" t="s">
        <v>2130</v>
      </c>
      <c r="E50" s="4">
        <v>39356.333333333336</v>
      </c>
      <c r="F50" s="4">
        <v>39721.708333333336</v>
      </c>
      <c r="G50" s="35">
        <f t="shared" si="0"/>
        <v>260.2671232876712</v>
      </c>
      <c r="H50" s="27">
        <f t="shared" si="1"/>
        <v>365.375</v>
      </c>
      <c r="I50" s="28">
        <v>375020</v>
      </c>
      <c r="J50" s="29"/>
      <c r="K50" s="30"/>
      <c r="L50" t="s">
        <v>1266</v>
      </c>
      <c r="O50">
        <v>0</v>
      </c>
      <c r="P50">
        <v>0</v>
      </c>
      <c r="Q50">
        <v>0</v>
      </c>
      <c r="R50">
        <v>0</v>
      </c>
      <c r="S50">
        <v>0</v>
      </c>
      <c r="T50">
        <v>0</v>
      </c>
      <c r="U50">
        <v>0</v>
      </c>
      <c r="V50">
        <v>21.982027625193325</v>
      </c>
      <c r="W50" s="28">
        <v>82437</v>
      </c>
      <c r="X50" s="28">
        <v>457457</v>
      </c>
    </row>
    <row r="51" spans="2:24" ht="12.75" customHeight="1">
      <c r="B51" t="s">
        <v>2797</v>
      </c>
      <c r="C51" t="s">
        <v>2798</v>
      </c>
      <c r="D51" t="s">
        <v>2342</v>
      </c>
      <c r="E51" s="4">
        <v>39356.333333333336</v>
      </c>
      <c r="F51" s="4">
        <v>39539.708333333336</v>
      </c>
      <c r="G51" s="35">
        <f t="shared" si="0"/>
        <v>130.62328767123287</v>
      </c>
      <c r="H51" s="27">
        <f t="shared" si="1"/>
        <v>183.375</v>
      </c>
      <c r="I51" s="28">
        <v>9000</v>
      </c>
      <c r="J51" s="29"/>
      <c r="K51" t="s">
        <v>2799</v>
      </c>
      <c r="L51" t="s">
        <v>1266</v>
      </c>
      <c r="M51" s="31">
        <v>39356.333333333336</v>
      </c>
      <c r="N51" t="s">
        <v>1278</v>
      </c>
      <c r="O51">
        <v>2</v>
      </c>
      <c r="P51">
        <v>4</v>
      </c>
      <c r="Q51">
        <v>4</v>
      </c>
      <c r="R51">
        <v>0</v>
      </c>
      <c r="S51">
        <v>2</v>
      </c>
      <c r="T51">
        <v>1</v>
      </c>
      <c r="U51">
        <v>1</v>
      </c>
      <c r="V51">
        <v>12</v>
      </c>
      <c r="W51" s="28">
        <v>1080</v>
      </c>
      <c r="X51" s="28">
        <v>10080</v>
      </c>
    </row>
    <row r="52" spans="2:24" ht="12.75" customHeight="1">
      <c r="B52" t="s">
        <v>2800</v>
      </c>
      <c r="C52" t="s">
        <v>2745</v>
      </c>
      <c r="D52" t="s">
        <v>2342</v>
      </c>
      <c r="E52" s="4">
        <v>39356.333333333336</v>
      </c>
      <c r="F52" s="4">
        <v>39539.708333333336</v>
      </c>
      <c r="G52" s="35">
        <f t="shared" si="0"/>
        <v>130.62328767123287</v>
      </c>
      <c r="H52" s="27">
        <f t="shared" si="1"/>
        <v>183.375</v>
      </c>
      <c r="I52" s="28">
        <v>5000</v>
      </c>
      <c r="J52" s="43" t="s">
        <v>2801</v>
      </c>
      <c r="K52" t="s">
        <v>2802</v>
      </c>
      <c r="L52" t="s">
        <v>1266</v>
      </c>
      <c r="M52" s="31">
        <v>39356</v>
      </c>
      <c r="N52" t="s">
        <v>1278</v>
      </c>
      <c r="O52">
        <v>2</v>
      </c>
      <c r="P52">
        <v>4</v>
      </c>
      <c r="Q52">
        <v>4</v>
      </c>
      <c r="R52">
        <v>0</v>
      </c>
      <c r="S52">
        <v>2</v>
      </c>
      <c r="T52">
        <v>1</v>
      </c>
      <c r="U52">
        <v>1</v>
      </c>
      <c r="V52">
        <v>12</v>
      </c>
      <c r="W52" s="28">
        <v>600</v>
      </c>
      <c r="X52" s="28">
        <v>5600</v>
      </c>
    </row>
    <row r="53" spans="3:24" ht="12.75" customHeight="1">
      <c r="C53" t="s">
        <v>2743</v>
      </c>
      <c r="D53" t="s">
        <v>1319</v>
      </c>
      <c r="E53" s="4">
        <v>39539.708333333336</v>
      </c>
      <c r="F53" s="4">
        <v>39539.708333333336</v>
      </c>
      <c r="G53" s="35">
        <f t="shared" si="0"/>
        <v>0</v>
      </c>
      <c r="H53" s="27">
        <f t="shared" si="1"/>
        <v>0</v>
      </c>
      <c r="I53" s="28">
        <v>0</v>
      </c>
      <c r="J53" s="43" t="s">
        <v>1348</v>
      </c>
      <c r="K53" s="30"/>
      <c r="L53" t="s">
        <v>1266</v>
      </c>
      <c r="O53">
        <v>0</v>
      </c>
      <c r="P53">
        <v>0</v>
      </c>
      <c r="Q53">
        <v>0</v>
      </c>
      <c r="R53">
        <v>0</v>
      </c>
      <c r="S53">
        <v>0</v>
      </c>
      <c r="T53">
        <v>0</v>
      </c>
      <c r="U53">
        <v>0</v>
      </c>
      <c r="V53">
        <v>0</v>
      </c>
      <c r="W53" s="28">
        <v>0</v>
      </c>
      <c r="X53" s="28">
        <v>0</v>
      </c>
    </row>
    <row r="54" spans="2:24" ht="12.75" customHeight="1">
      <c r="B54" t="s">
        <v>2803</v>
      </c>
      <c r="C54" t="s">
        <v>2804</v>
      </c>
      <c r="D54" t="s">
        <v>2272</v>
      </c>
      <c r="E54" s="4">
        <v>39356.333333333336</v>
      </c>
      <c r="F54" s="4">
        <v>39629.708333333336</v>
      </c>
      <c r="G54" s="35">
        <f t="shared" si="0"/>
        <v>194.73287671232876</v>
      </c>
      <c r="H54" s="27">
        <f t="shared" si="1"/>
        <v>273.375</v>
      </c>
      <c r="I54" s="28">
        <v>344300</v>
      </c>
      <c r="J54" s="29"/>
      <c r="K54" s="30"/>
      <c r="L54" t="s">
        <v>1266</v>
      </c>
      <c r="O54">
        <v>2</v>
      </c>
      <c r="P54">
        <v>3</v>
      </c>
      <c r="Q54">
        <v>4</v>
      </c>
      <c r="R54">
        <v>0</v>
      </c>
      <c r="S54">
        <v>2</v>
      </c>
      <c r="T54">
        <v>1</v>
      </c>
      <c r="U54">
        <v>1</v>
      </c>
      <c r="V54">
        <v>22.484170781295383</v>
      </c>
      <c r="W54" s="28">
        <v>77413</v>
      </c>
      <c r="X54" s="28">
        <v>421713</v>
      </c>
    </row>
    <row r="55" spans="2:24" ht="12.75" customHeight="1">
      <c r="B55" t="s">
        <v>2805</v>
      </c>
      <c r="C55" t="s">
        <v>2749</v>
      </c>
      <c r="D55" t="s">
        <v>2272</v>
      </c>
      <c r="E55" s="4">
        <v>39356.333333333336</v>
      </c>
      <c r="F55" s="4">
        <v>39629.708333333336</v>
      </c>
      <c r="G55" s="35">
        <f t="shared" si="0"/>
        <v>194.73287671232876</v>
      </c>
      <c r="H55" s="27">
        <f t="shared" si="1"/>
        <v>273.375</v>
      </c>
      <c r="I55" s="28">
        <v>252000</v>
      </c>
      <c r="J55" s="43" t="s">
        <v>2799</v>
      </c>
      <c r="K55" t="s">
        <v>1361</v>
      </c>
      <c r="L55" t="s">
        <v>1266</v>
      </c>
      <c r="M55" s="31">
        <v>39356</v>
      </c>
      <c r="N55" t="s">
        <v>1278</v>
      </c>
      <c r="O55">
        <v>4</v>
      </c>
      <c r="P55">
        <v>4</v>
      </c>
      <c r="Q55">
        <v>4</v>
      </c>
      <c r="R55">
        <v>8</v>
      </c>
      <c r="S55">
        <v>2</v>
      </c>
      <c r="T55">
        <v>1</v>
      </c>
      <c r="U55">
        <v>1</v>
      </c>
      <c r="V55">
        <v>24</v>
      </c>
      <c r="W55" s="28">
        <v>60480</v>
      </c>
      <c r="X55" s="28">
        <v>312480</v>
      </c>
    </row>
    <row r="56" spans="2:24" ht="12.75" customHeight="1">
      <c r="B56" t="s">
        <v>2806</v>
      </c>
      <c r="C56" t="s">
        <v>2427</v>
      </c>
      <c r="D56" t="s">
        <v>2272</v>
      </c>
      <c r="E56" s="4">
        <v>39356.333333333336</v>
      </c>
      <c r="F56" s="4">
        <v>39629.708333333336</v>
      </c>
      <c r="G56" s="35">
        <f t="shared" si="0"/>
        <v>194.73287671232876</v>
      </c>
      <c r="H56" s="27">
        <f t="shared" si="1"/>
        <v>273.375</v>
      </c>
      <c r="I56" s="28">
        <v>3700</v>
      </c>
      <c r="J56" s="43" t="s">
        <v>2807</v>
      </c>
      <c r="K56" t="s">
        <v>1359</v>
      </c>
      <c r="L56" t="s">
        <v>1266</v>
      </c>
      <c r="M56" s="31">
        <v>39356</v>
      </c>
      <c r="N56" t="s">
        <v>1278</v>
      </c>
      <c r="O56">
        <v>4</v>
      </c>
      <c r="P56">
        <v>4</v>
      </c>
      <c r="Q56">
        <v>4</v>
      </c>
      <c r="R56">
        <v>15</v>
      </c>
      <c r="S56">
        <v>2</v>
      </c>
      <c r="T56">
        <v>1</v>
      </c>
      <c r="U56">
        <v>1</v>
      </c>
      <c r="V56">
        <v>31</v>
      </c>
      <c r="W56" s="28">
        <v>1147</v>
      </c>
      <c r="X56" s="28">
        <v>4847</v>
      </c>
    </row>
    <row r="57" spans="2:24" ht="12.75" customHeight="1">
      <c r="B57" t="s">
        <v>2808</v>
      </c>
      <c r="C57" t="s">
        <v>2756</v>
      </c>
      <c r="D57" t="s">
        <v>2272</v>
      </c>
      <c r="E57" s="4">
        <v>39356.333333333336</v>
      </c>
      <c r="F57" s="4">
        <v>39629.708333333336</v>
      </c>
      <c r="G57" s="35">
        <f t="shared" si="0"/>
        <v>194.73287671232876</v>
      </c>
      <c r="H57" s="27">
        <f t="shared" si="1"/>
        <v>273.375</v>
      </c>
      <c r="I57" s="28">
        <v>14000</v>
      </c>
      <c r="J57" s="43" t="s">
        <v>1361</v>
      </c>
      <c r="K57" t="s">
        <v>2809</v>
      </c>
      <c r="L57" t="s">
        <v>1266</v>
      </c>
      <c r="M57" s="31">
        <v>39356.333333333336</v>
      </c>
      <c r="N57" t="s">
        <v>1278</v>
      </c>
      <c r="O57">
        <v>2</v>
      </c>
      <c r="P57">
        <v>3</v>
      </c>
      <c r="Q57">
        <v>8</v>
      </c>
      <c r="R57">
        <v>0</v>
      </c>
      <c r="S57">
        <v>2</v>
      </c>
      <c r="T57">
        <v>2</v>
      </c>
      <c r="U57">
        <v>1</v>
      </c>
      <c r="V57">
        <v>18</v>
      </c>
      <c r="W57" s="28">
        <v>2520</v>
      </c>
      <c r="X57" s="28">
        <v>16520</v>
      </c>
    </row>
    <row r="58" spans="2:24" ht="12.75" customHeight="1">
      <c r="B58" t="s">
        <v>2810</v>
      </c>
      <c r="C58" t="s">
        <v>1762</v>
      </c>
      <c r="D58" t="s">
        <v>2272</v>
      </c>
      <c r="E58" s="4">
        <v>39356.333333333336</v>
      </c>
      <c r="F58" s="4">
        <v>39629.708333333336</v>
      </c>
      <c r="G58" s="35">
        <f t="shared" si="0"/>
        <v>194.73287671232876</v>
      </c>
      <c r="H58" s="27">
        <f t="shared" si="1"/>
        <v>273.375</v>
      </c>
      <c r="I58" s="28">
        <v>4800</v>
      </c>
      <c r="J58" s="43" t="s">
        <v>1359</v>
      </c>
      <c r="K58" t="s">
        <v>2811</v>
      </c>
      <c r="L58" t="s">
        <v>1266</v>
      </c>
      <c r="M58" s="31">
        <v>39356.333333333336</v>
      </c>
      <c r="N58" t="s">
        <v>1278</v>
      </c>
      <c r="O58">
        <v>1</v>
      </c>
      <c r="P58">
        <v>2</v>
      </c>
      <c r="Q58">
        <v>8</v>
      </c>
      <c r="R58">
        <v>0</v>
      </c>
      <c r="S58">
        <v>2</v>
      </c>
      <c r="T58">
        <v>2</v>
      </c>
      <c r="U58">
        <v>1</v>
      </c>
      <c r="V58">
        <v>14</v>
      </c>
      <c r="W58" s="28">
        <v>672</v>
      </c>
      <c r="X58" s="28">
        <v>5472</v>
      </c>
    </row>
    <row r="59" spans="2:24" ht="12.75" customHeight="1">
      <c r="B59" t="s">
        <v>2812</v>
      </c>
      <c r="C59" t="s">
        <v>2761</v>
      </c>
      <c r="D59" t="s">
        <v>2272</v>
      </c>
      <c r="E59" s="4">
        <v>39356.333333333336</v>
      </c>
      <c r="F59" s="4">
        <v>39629.708333333336</v>
      </c>
      <c r="G59" s="35">
        <f t="shared" si="0"/>
        <v>194.73287671232876</v>
      </c>
      <c r="H59" s="27">
        <f t="shared" si="1"/>
        <v>273.375</v>
      </c>
      <c r="I59" s="28">
        <v>17800</v>
      </c>
      <c r="J59" s="43" t="s">
        <v>2809</v>
      </c>
      <c r="K59" t="s">
        <v>2813</v>
      </c>
      <c r="L59" t="s">
        <v>1266</v>
      </c>
      <c r="M59" s="31">
        <v>39356.333333333336</v>
      </c>
      <c r="N59" t="s">
        <v>1278</v>
      </c>
      <c r="O59">
        <v>2</v>
      </c>
      <c r="P59">
        <v>3</v>
      </c>
      <c r="Q59">
        <v>8</v>
      </c>
      <c r="R59">
        <v>0</v>
      </c>
      <c r="S59">
        <v>2</v>
      </c>
      <c r="T59">
        <v>2</v>
      </c>
      <c r="U59">
        <v>1</v>
      </c>
      <c r="V59">
        <v>18</v>
      </c>
      <c r="W59" s="28">
        <v>3204</v>
      </c>
      <c r="X59" s="28">
        <v>21004</v>
      </c>
    </row>
    <row r="60" spans="2:24" ht="12.75" customHeight="1">
      <c r="B60" t="s">
        <v>2814</v>
      </c>
      <c r="C60" t="s">
        <v>2764</v>
      </c>
      <c r="D60" t="s">
        <v>2272</v>
      </c>
      <c r="E60" s="4">
        <v>39356.333333333336</v>
      </c>
      <c r="F60" s="4">
        <v>39629.708333333336</v>
      </c>
      <c r="G60" s="35">
        <f t="shared" si="0"/>
        <v>194.73287671232876</v>
      </c>
      <c r="H60" s="27">
        <f t="shared" si="1"/>
        <v>273.375</v>
      </c>
      <c r="I60" s="28">
        <v>8200</v>
      </c>
      <c r="J60" s="43" t="s">
        <v>2811</v>
      </c>
      <c r="K60" t="s">
        <v>2815</v>
      </c>
      <c r="L60" t="s">
        <v>1266</v>
      </c>
      <c r="M60" s="31">
        <v>39356.333333333336</v>
      </c>
      <c r="N60" t="s">
        <v>1278</v>
      </c>
      <c r="O60">
        <v>2</v>
      </c>
      <c r="P60">
        <v>3</v>
      </c>
      <c r="Q60">
        <v>8</v>
      </c>
      <c r="R60">
        <v>0</v>
      </c>
      <c r="S60">
        <v>2</v>
      </c>
      <c r="T60">
        <v>2</v>
      </c>
      <c r="U60">
        <v>1</v>
      </c>
      <c r="V60">
        <v>18</v>
      </c>
      <c r="W60" s="28">
        <v>1476</v>
      </c>
      <c r="X60" s="28">
        <v>9676</v>
      </c>
    </row>
    <row r="61" spans="3:24" ht="12.75" customHeight="1">
      <c r="C61" t="s">
        <v>2752</v>
      </c>
      <c r="D61" t="s">
        <v>1319</v>
      </c>
      <c r="E61" s="4">
        <v>39629.708333333336</v>
      </c>
      <c r="F61" s="4">
        <v>39629.708333333336</v>
      </c>
      <c r="G61" s="35">
        <f t="shared" si="0"/>
        <v>0</v>
      </c>
      <c r="H61" s="27">
        <f t="shared" si="1"/>
        <v>0</v>
      </c>
      <c r="I61" s="28">
        <v>0</v>
      </c>
      <c r="J61" s="43" t="s">
        <v>1368</v>
      </c>
      <c r="K61" s="30"/>
      <c r="L61" t="s">
        <v>1266</v>
      </c>
      <c r="O61">
        <v>0</v>
      </c>
      <c r="P61">
        <v>0</v>
      </c>
      <c r="Q61">
        <v>0</v>
      </c>
      <c r="R61">
        <v>0</v>
      </c>
      <c r="S61">
        <v>0</v>
      </c>
      <c r="T61">
        <v>0</v>
      </c>
      <c r="U61">
        <v>0</v>
      </c>
      <c r="V61">
        <v>0</v>
      </c>
      <c r="W61" s="28">
        <v>0</v>
      </c>
      <c r="X61" s="28">
        <v>0</v>
      </c>
    </row>
    <row r="62" spans="2:24" ht="12.75" customHeight="1">
      <c r="B62" t="s">
        <v>2816</v>
      </c>
      <c r="C62" t="s">
        <v>2767</v>
      </c>
      <c r="D62" t="s">
        <v>2272</v>
      </c>
      <c r="E62" s="4">
        <v>39356.333333333336</v>
      </c>
      <c r="F62" s="4">
        <v>39629.708333333336</v>
      </c>
      <c r="G62" s="35">
        <f t="shared" si="0"/>
        <v>194.73287671232876</v>
      </c>
      <c r="H62" s="27">
        <f t="shared" si="1"/>
        <v>273.375</v>
      </c>
      <c r="I62" s="28">
        <v>36000</v>
      </c>
      <c r="J62" s="43" t="s">
        <v>2813</v>
      </c>
      <c r="K62" t="s">
        <v>2232</v>
      </c>
      <c r="L62" t="s">
        <v>1266</v>
      </c>
      <c r="M62" s="31">
        <v>39356.333333333336</v>
      </c>
      <c r="N62" t="s">
        <v>1278</v>
      </c>
      <c r="O62">
        <v>2</v>
      </c>
      <c r="P62">
        <v>4</v>
      </c>
      <c r="Q62">
        <v>8</v>
      </c>
      <c r="R62">
        <v>0</v>
      </c>
      <c r="S62">
        <v>2</v>
      </c>
      <c r="T62">
        <v>2</v>
      </c>
      <c r="U62">
        <v>1</v>
      </c>
      <c r="V62">
        <v>20</v>
      </c>
      <c r="W62" s="28">
        <v>7200</v>
      </c>
      <c r="X62" s="28">
        <v>43200</v>
      </c>
    </row>
    <row r="63" spans="2:24" ht="12.75" customHeight="1">
      <c r="B63" t="s">
        <v>2817</v>
      </c>
      <c r="C63" t="s">
        <v>2770</v>
      </c>
      <c r="D63" t="s">
        <v>2272</v>
      </c>
      <c r="E63" s="4">
        <v>39356.333333333336</v>
      </c>
      <c r="F63" s="4">
        <v>39629.708333333336</v>
      </c>
      <c r="G63" s="35">
        <f t="shared" si="0"/>
        <v>194.73287671232876</v>
      </c>
      <c r="H63" s="27">
        <f t="shared" si="1"/>
        <v>273.375</v>
      </c>
      <c r="I63" s="28">
        <v>5100</v>
      </c>
      <c r="J63" s="43" t="s">
        <v>1379</v>
      </c>
      <c r="K63" t="s">
        <v>2818</v>
      </c>
      <c r="L63" t="s">
        <v>1266</v>
      </c>
      <c r="M63" s="31">
        <v>39356.333333333336</v>
      </c>
      <c r="N63" t="s">
        <v>1278</v>
      </c>
      <c r="O63">
        <v>1</v>
      </c>
      <c r="P63">
        <v>2</v>
      </c>
      <c r="Q63">
        <v>8</v>
      </c>
      <c r="R63">
        <v>0</v>
      </c>
      <c r="S63">
        <v>2</v>
      </c>
      <c r="T63">
        <v>2</v>
      </c>
      <c r="U63">
        <v>1</v>
      </c>
      <c r="V63">
        <v>14</v>
      </c>
      <c r="W63" s="28">
        <v>714</v>
      </c>
      <c r="X63" s="28">
        <v>5814</v>
      </c>
    </row>
    <row r="64" spans="2:24" ht="12.75" customHeight="1">
      <c r="B64" t="s">
        <v>2819</v>
      </c>
      <c r="C64" t="s">
        <v>2773</v>
      </c>
      <c r="D64" t="s">
        <v>2272</v>
      </c>
      <c r="E64" s="4">
        <v>39356.333333333336</v>
      </c>
      <c r="F64" s="4">
        <v>39629.708333333336</v>
      </c>
      <c r="G64" s="35">
        <f t="shared" si="0"/>
        <v>194.73287671232876</v>
      </c>
      <c r="H64" s="27">
        <f t="shared" si="1"/>
        <v>273.375</v>
      </c>
      <c r="I64" s="28">
        <v>2700</v>
      </c>
      <c r="J64" s="43" t="s">
        <v>2232</v>
      </c>
      <c r="K64" t="s">
        <v>2820</v>
      </c>
      <c r="L64" t="s">
        <v>1266</v>
      </c>
      <c r="M64" s="31">
        <v>39356.333333333336</v>
      </c>
      <c r="N64" t="s">
        <v>1278</v>
      </c>
      <c r="O64">
        <v>0</v>
      </c>
      <c r="P64">
        <v>0</v>
      </c>
      <c r="Q64">
        <v>0</v>
      </c>
      <c r="R64">
        <v>0</v>
      </c>
      <c r="S64">
        <v>0</v>
      </c>
      <c r="T64">
        <v>0</v>
      </c>
      <c r="U64">
        <v>0</v>
      </c>
      <c r="V64">
        <v>0</v>
      </c>
      <c r="W64" s="28">
        <v>0</v>
      </c>
      <c r="X64" s="28">
        <v>2700</v>
      </c>
    </row>
    <row r="65" spans="2:24" ht="12.75" customHeight="1">
      <c r="B65" t="s">
        <v>2821</v>
      </c>
      <c r="C65" t="s">
        <v>2785</v>
      </c>
      <c r="D65" t="s">
        <v>2822</v>
      </c>
      <c r="E65" s="4">
        <v>39356.333333333336</v>
      </c>
      <c r="F65" s="4">
        <v>39660.708333333336</v>
      </c>
      <c r="G65" s="35">
        <f t="shared" si="0"/>
        <v>216.81506849315068</v>
      </c>
      <c r="H65" s="27">
        <f t="shared" si="1"/>
        <v>304.375</v>
      </c>
      <c r="I65" s="28">
        <v>4180</v>
      </c>
      <c r="J65" s="43" t="s">
        <v>2818</v>
      </c>
      <c r="K65" t="s">
        <v>2823</v>
      </c>
      <c r="L65" t="s">
        <v>1266</v>
      </c>
      <c r="M65" s="31">
        <v>39356</v>
      </c>
      <c r="N65" t="s">
        <v>1278</v>
      </c>
      <c r="O65">
        <v>4</v>
      </c>
      <c r="P65">
        <v>4</v>
      </c>
      <c r="Q65">
        <v>4</v>
      </c>
      <c r="R65">
        <v>0</v>
      </c>
      <c r="S65">
        <v>2</v>
      </c>
      <c r="T65">
        <v>2</v>
      </c>
      <c r="U65">
        <v>1</v>
      </c>
      <c r="V65">
        <v>20</v>
      </c>
      <c r="W65" s="28">
        <v>836</v>
      </c>
      <c r="X65" s="28">
        <v>5016</v>
      </c>
    </row>
    <row r="66" spans="2:24" ht="12.75" customHeight="1">
      <c r="B66" t="s">
        <v>2824</v>
      </c>
      <c r="C66" t="s">
        <v>1800</v>
      </c>
      <c r="D66" t="s">
        <v>2130</v>
      </c>
      <c r="E66" s="4">
        <v>39356.333333333336</v>
      </c>
      <c r="F66" s="4">
        <v>39721.708333333336</v>
      </c>
      <c r="G66" s="35">
        <f t="shared" si="0"/>
        <v>260.2671232876712</v>
      </c>
      <c r="H66" s="27">
        <f t="shared" si="1"/>
        <v>365.375</v>
      </c>
      <c r="I66" s="28">
        <v>12540</v>
      </c>
      <c r="J66" s="43" t="s">
        <v>2825</v>
      </c>
      <c r="K66" t="s">
        <v>2826</v>
      </c>
      <c r="L66" t="s">
        <v>1266</v>
      </c>
      <c r="M66" s="31">
        <v>39356</v>
      </c>
      <c r="N66" t="s">
        <v>1278</v>
      </c>
      <c r="O66">
        <v>4</v>
      </c>
      <c r="P66">
        <v>4</v>
      </c>
      <c r="Q66">
        <v>4</v>
      </c>
      <c r="R66">
        <v>0</v>
      </c>
      <c r="S66">
        <v>2</v>
      </c>
      <c r="T66">
        <v>2</v>
      </c>
      <c r="U66">
        <v>1</v>
      </c>
      <c r="V66">
        <v>20</v>
      </c>
      <c r="W66" s="28">
        <v>2508</v>
      </c>
      <c r="X66" s="28">
        <v>15048</v>
      </c>
    </row>
    <row r="67" spans="3:24" ht="12.75" customHeight="1">
      <c r="C67" t="s">
        <v>2790</v>
      </c>
      <c r="D67" t="s">
        <v>1319</v>
      </c>
      <c r="E67" s="4">
        <v>39721.708333333336</v>
      </c>
      <c r="F67" s="4">
        <v>39721.708333333336</v>
      </c>
      <c r="G67" s="35">
        <f t="shared" si="0"/>
        <v>0</v>
      </c>
      <c r="H67" s="27">
        <f t="shared" si="1"/>
        <v>0</v>
      </c>
      <c r="I67" s="28">
        <v>0</v>
      </c>
      <c r="J67" s="43" t="s">
        <v>1386</v>
      </c>
      <c r="K67" s="30"/>
      <c r="L67" t="s">
        <v>1266</v>
      </c>
      <c r="O67">
        <v>0</v>
      </c>
      <c r="P67">
        <v>0</v>
      </c>
      <c r="Q67">
        <v>0</v>
      </c>
      <c r="R67">
        <v>0</v>
      </c>
      <c r="S67">
        <v>0</v>
      </c>
      <c r="T67">
        <v>0</v>
      </c>
      <c r="U67">
        <v>0</v>
      </c>
      <c r="V67">
        <v>0</v>
      </c>
      <c r="W67" s="28">
        <v>0</v>
      </c>
      <c r="X67" s="28">
        <v>0</v>
      </c>
    </row>
    <row r="68" spans="2:24" ht="12.75" customHeight="1">
      <c r="B68" t="s">
        <v>2827</v>
      </c>
      <c r="C68" t="s">
        <v>2792</v>
      </c>
      <c r="D68" t="s">
        <v>2084</v>
      </c>
      <c r="E68" s="4">
        <v>39549.333333333336</v>
      </c>
      <c r="F68" s="4">
        <v>39629.708333333336</v>
      </c>
      <c r="G68" s="35">
        <f t="shared" si="0"/>
        <v>57.25342465753425</v>
      </c>
      <c r="H68" s="27">
        <f t="shared" si="1"/>
        <v>80.375</v>
      </c>
      <c r="I68" s="28">
        <v>46000</v>
      </c>
      <c r="J68" s="43" t="s">
        <v>1385</v>
      </c>
      <c r="K68" s="30"/>
      <c r="L68" t="s">
        <v>1266</v>
      </c>
      <c r="M68" s="31">
        <v>39549.333333333336</v>
      </c>
      <c r="N68" t="s">
        <v>1278</v>
      </c>
      <c r="O68">
        <v>4</v>
      </c>
      <c r="P68">
        <v>4</v>
      </c>
      <c r="Q68">
        <v>4</v>
      </c>
      <c r="R68">
        <v>4</v>
      </c>
      <c r="S68">
        <v>4</v>
      </c>
      <c r="T68">
        <v>1</v>
      </c>
      <c r="U68">
        <v>1</v>
      </c>
      <c r="V68">
        <v>28</v>
      </c>
      <c r="W68" s="28">
        <v>12880</v>
      </c>
      <c r="X68" s="28">
        <v>58880</v>
      </c>
    </row>
    <row r="69" spans="3:24" ht="12.75" customHeight="1">
      <c r="C69" t="s">
        <v>2743</v>
      </c>
      <c r="D69" t="s">
        <v>1319</v>
      </c>
      <c r="E69" s="4">
        <v>39721.708333333336</v>
      </c>
      <c r="F69" s="4">
        <v>39721.708333333336</v>
      </c>
      <c r="G69" s="35">
        <f t="shared" si="0"/>
        <v>0</v>
      </c>
      <c r="H69" s="27">
        <f t="shared" si="1"/>
        <v>0</v>
      </c>
      <c r="I69" s="28">
        <v>0</v>
      </c>
      <c r="J69" s="43" t="s">
        <v>1386</v>
      </c>
      <c r="K69" s="30"/>
      <c r="L69" t="s">
        <v>1266</v>
      </c>
      <c r="O69">
        <v>0</v>
      </c>
      <c r="P69">
        <v>0</v>
      </c>
      <c r="Q69">
        <v>0</v>
      </c>
      <c r="R69">
        <v>0</v>
      </c>
      <c r="S69">
        <v>0</v>
      </c>
      <c r="T69">
        <v>0</v>
      </c>
      <c r="U69">
        <v>0</v>
      </c>
      <c r="V69">
        <v>0</v>
      </c>
      <c r="W69" s="28">
        <v>0</v>
      </c>
      <c r="X69" s="28">
        <v>0</v>
      </c>
    </row>
    <row r="70" spans="2:24" ht="12.75" customHeight="1">
      <c r="B70" t="s">
        <v>2828</v>
      </c>
      <c r="C70" t="s">
        <v>2829</v>
      </c>
      <c r="D70" t="s">
        <v>2830</v>
      </c>
      <c r="E70" s="4">
        <v>39553.333333333336</v>
      </c>
      <c r="F70" s="4">
        <v>39843.708333333336</v>
      </c>
      <c r="G70" s="35">
        <f t="shared" si="0"/>
        <v>206.84246575342465</v>
      </c>
      <c r="H70" s="27">
        <f t="shared" si="1"/>
        <v>290.375</v>
      </c>
      <c r="I70" s="28">
        <v>422647.42</v>
      </c>
      <c r="J70" s="29"/>
      <c r="K70" s="30"/>
      <c r="L70" t="s">
        <v>1266</v>
      </c>
      <c r="O70">
        <v>0</v>
      </c>
      <c r="P70">
        <v>0</v>
      </c>
      <c r="Q70">
        <v>0</v>
      </c>
      <c r="R70">
        <v>0</v>
      </c>
      <c r="S70">
        <v>0</v>
      </c>
      <c r="T70">
        <v>0</v>
      </c>
      <c r="U70">
        <v>0</v>
      </c>
      <c r="V70">
        <v>39.497006937839586</v>
      </c>
      <c r="W70" s="28">
        <v>166933.0808</v>
      </c>
      <c r="X70" s="28">
        <v>589580.5008</v>
      </c>
    </row>
    <row r="71" spans="2:24" ht="12.75" customHeight="1">
      <c r="B71" t="s">
        <v>2831</v>
      </c>
      <c r="C71" t="s">
        <v>2832</v>
      </c>
      <c r="D71" t="s">
        <v>2138</v>
      </c>
      <c r="E71" s="4">
        <v>39630.333333333336</v>
      </c>
      <c r="F71" s="4">
        <v>39843.708333333336</v>
      </c>
      <c r="G71" s="35">
        <f t="shared" si="0"/>
        <v>151.9931506849315</v>
      </c>
      <c r="H71" s="27">
        <f t="shared" si="1"/>
        <v>213.375</v>
      </c>
      <c r="I71" s="28">
        <v>42710</v>
      </c>
      <c r="J71" s="29"/>
      <c r="K71" s="30"/>
      <c r="L71" t="s">
        <v>1266</v>
      </c>
      <c r="O71">
        <v>2</v>
      </c>
      <c r="P71">
        <v>4</v>
      </c>
      <c r="Q71">
        <v>4</v>
      </c>
      <c r="R71">
        <v>4</v>
      </c>
      <c r="S71">
        <v>4</v>
      </c>
      <c r="T71">
        <v>1</v>
      </c>
      <c r="U71">
        <v>1</v>
      </c>
      <c r="V71">
        <v>16</v>
      </c>
      <c r="W71" s="28">
        <v>6833.6</v>
      </c>
      <c r="X71" s="28">
        <v>49543.6</v>
      </c>
    </row>
    <row r="72" spans="2:24" ht="12.75" customHeight="1">
      <c r="B72" t="s">
        <v>2833</v>
      </c>
      <c r="C72" t="s">
        <v>1629</v>
      </c>
      <c r="D72" t="s">
        <v>2138</v>
      </c>
      <c r="E72" s="4">
        <v>39630.333333333336</v>
      </c>
      <c r="F72" s="4">
        <v>39843.708333333336</v>
      </c>
      <c r="G72" s="35">
        <f t="shared" si="0"/>
        <v>151.9931506849315</v>
      </c>
      <c r="H72" s="27">
        <f t="shared" si="1"/>
        <v>213.375</v>
      </c>
      <c r="I72" s="28">
        <v>5310</v>
      </c>
      <c r="J72" s="29"/>
      <c r="K72" t="s">
        <v>2843</v>
      </c>
      <c r="L72" t="s">
        <v>1266</v>
      </c>
      <c r="M72" s="31">
        <v>39630.333333333336</v>
      </c>
      <c r="N72" t="s">
        <v>1278</v>
      </c>
      <c r="O72">
        <v>2</v>
      </c>
      <c r="P72">
        <v>2</v>
      </c>
      <c r="Q72">
        <v>8</v>
      </c>
      <c r="R72">
        <v>0</v>
      </c>
      <c r="S72">
        <v>2</v>
      </c>
      <c r="T72">
        <v>2</v>
      </c>
      <c r="U72">
        <v>1</v>
      </c>
      <c r="V72">
        <v>16</v>
      </c>
      <c r="W72" s="28">
        <v>849.6</v>
      </c>
      <c r="X72" s="28">
        <v>6159.6</v>
      </c>
    </row>
    <row r="73" spans="2:24" ht="12.75" customHeight="1">
      <c r="B73" t="s">
        <v>2844</v>
      </c>
      <c r="C73" t="s">
        <v>2360</v>
      </c>
      <c r="D73" t="s">
        <v>2138</v>
      </c>
      <c r="E73" s="4">
        <v>39630.333333333336</v>
      </c>
      <c r="F73" s="4">
        <v>39843.708333333336</v>
      </c>
      <c r="G73" s="35">
        <f t="shared" si="0"/>
        <v>151.9931506849315</v>
      </c>
      <c r="H73" s="27">
        <f t="shared" si="1"/>
        <v>213.375</v>
      </c>
      <c r="I73" s="28">
        <v>29700</v>
      </c>
      <c r="J73" s="43" t="s">
        <v>2845</v>
      </c>
      <c r="K73" t="s">
        <v>2846</v>
      </c>
      <c r="L73" t="s">
        <v>1266</v>
      </c>
      <c r="M73" s="31">
        <v>39630.333333333336</v>
      </c>
      <c r="N73" t="s">
        <v>1278</v>
      </c>
      <c r="O73">
        <v>2</v>
      </c>
      <c r="P73">
        <v>2</v>
      </c>
      <c r="Q73">
        <v>8</v>
      </c>
      <c r="R73">
        <v>0</v>
      </c>
      <c r="S73">
        <v>2</v>
      </c>
      <c r="T73">
        <v>2</v>
      </c>
      <c r="U73">
        <v>1</v>
      </c>
      <c r="V73">
        <v>16</v>
      </c>
      <c r="W73" s="28">
        <v>4752</v>
      </c>
      <c r="X73" s="28">
        <v>34452</v>
      </c>
    </row>
    <row r="74" spans="2:24" ht="12.75" customHeight="1">
      <c r="B74" t="s">
        <v>2847</v>
      </c>
      <c r="C74" t="s">
        <v>2848</v>
      </c>
      <c r="D74" t="s">
        <v>2138</v>
      </c>
      <c r="E74" s="4">
        <v>39630.333333333336</v>
      </c>
      <c r="F74" s="4">
        <v>39843.708333333336</v>
      </c>
      <c r="G74" s="35">
        <f t="shared" si="0"/>
        <v>151.9931506849315</v>
      </c>
      <c r="H74" s="27">
        <f t="shared" si="1"/>
        <v>213.375</v>
      </c>
      <c r="I74" s="28">
        <v>7700</v>
      </c>
      <c r="J74" s="43" t="s">
        <v>2843</v>
      </c>
      <c r="K74" t="s">
        <v>2849</v>
      </c>
      <c r="L74" t="s">
        <v>1266</v>
      </c>
      <c r="M74" s="31">
        <v>39630.333333333336</v>
      </c>
      <c r="N74" t="s">
        <v>1278</v>
      </c>
      <c r="O74">
        <v>2</v>
      </c>
      <c r="P74">
        <v>2</v>
      </c>
      <c r="Q74">
        <v>8</v>
      </c>
      <c r="R74">
        <v>0</v>
      </c>
      <c r="S74">
        <v>2</v>
      </c>
      <c r="T74">
        <v>2</v>
      </c>
      <c r="U74">
        <v>1</v>
      </c>
      <c r="V74">
        <v>16</v>
      </c>
      <c r="W74" s="28">
        <v>1232</v>
      </c>
      <c r="X74" s="28">
        <v>8932</v>
      </c>
    </row>
    <row r="75" spans="3:24" ht="12.75" customHeight="1">
      <c r="C75" t="s">
        <v>2752</v>
      </c>
      <c r="D75" t="s">
        <v>1319</v>
      </c>
      <c r="E75" s="4">
        <v>39843.708333333336</v>
      </c>
      <c r="F75" s="4">
        <v>39843.708333333336</v>
      </c>
      <c r="G75" s="35">
        <f t="shared" si="0"/>
        <v>0</v>
      </c>
      <c r="H75" s="27">
        <f t="shared" si="1"/>
        <v>0</v>
      </c>
      <c r="I75" s="28">
        <v>0</v>
      </c>
      <c r="J75" s="43" t="s">
        <v>2850</v>
      </c>
      <c r="K75" s="30"/>
      <c r="L75" t="s">
        <v>1266</v>
      </c>
      <c r="O75">
        <v>0</v>
      </c>
      <c r="P75">
        <v>0</v>
      </c>
      <c r="Q75">
        <v>0</v>
      </c>
      <c r="R75">
        <v>0</v>
      </c>
      <c r="S75">
        <v>0</v>
      </c>
      <c r="T75">
        <v>0</v>
      </c>
      <c r="U75">
        <v>0</v>
      </c>
      <c r="V75">
        <v>0</v>
      </c>
      <c r="W75" s="28">
        <v>0</v>
      </c>
      <c r="X75" s="28">
        <v>0</v>
      </c>
    </row>
    <row r="76" spans="2:24" ht="12.75" customHeight="1">
      <c r="B76" t="s">
        <v>2851</v>
      </c>
      <c r="C76" t="s">
        <v>1431</v>
      </c>
      <c r="D76" t="s">
        <v>2138</v>
      </c>
      <c r="E76" s="4">
        <v>39630.333333333336</v>
      </c>
      <c r="F76" s="4">
        <v>39843.708333333336</v>
      </c>
      <c r="G76" s="35">
        <f t="shared" si="0"/>
        <v>151.9931506849315</v>
      </c>
      <c r="H76" s="27">
        <f t="shared" si="1"/>
        <v>213.375</v>
      </c>
      <c r="I76" s="28">
        <v>0</v>
      </c>
      <c r="J76" s="43" t="s">
        <v>2846</v>
      </c>
      <c r="K76" t="s">
        <v>1428</v>
      </c>
      <c r="L76" t="s">
        <v>1266</v>
      </c>
      <c r="M76" s="31">
        <v>39630.333333333336</v>
      </c>
      <c r="N76" t="s">
        <v>1278</v>
      </c>
      <c r="O76">
        <v>0</v>
      </c>
      <c r="P76">
        <v>0</v>
      </c>
      <c r="Q76">
        <v>0</v>
      </c>
      <c r="R76">
        <v>0</v>
      </c>
      <c r="S76">
        <v>0</v>
      </c>
      <c r="T76">
        <v>0</v>
      </c>
      <c r="U76">
        <v>0</v>
      </c>
      <c r="V76">
        <v>0</v>
      </c>
      <c r="W76" s="28">
        <v>0</v>
      </c>
      <c r="X76" s="28">
        <v>0</v>
      </c>
    </row>
    <row r="77" spans="3:24" ht="12.75" customHeight="1">
      <c r="C77" t="s">
        <v>2790</v>
      </c>
      <c r="D77" t="s">
        <v>1319</v>
      </c>
      <c r="E77" s="4">
        <v>39843.708333333336</v>
      </c>
      <c r="F77" s="4">
        <v>39843.708333333336</v>
      </c>
      <c r="G77" s="35">
        <f t="shared" si="0"/>
        <v>0</v>
      </c>
      <c r="H77" s="27">
        <f t="shared" si="1"/>
        <v>0</v>
      </c>
      <c r="I77" s="28">
        <v>0</v>
      </c>
      <c r="J77" s="43" t="s">
        <v>2852</v>
      </c>
      <c r="K77" s="30"/>
      <c r="L77" t="s">
        <v>1266</v>
      </c>
      <c r="O77">
        <v>0</v>
      </c>
      <c r="P77">
        <v>0</v>
      </c>
      <c r="Q77">
        <v>0</v>
      </c>
      <c r="R77">
        <v>0</v>
      </c>
      <c r="S77">
        <v>0</v>
      </c>
      <c r="T77">
        <v>0</v>
      </c>
      <c r="U77">
        <v>0</v>
      </c>
      <c r="V77">
        <v>0</v>
      </c>
      <c r="W77" s="28">
        <v>0</v>
      </c>
      <c r="X77" s="28">
        <v>0</v>
      </c>
    </row>
    <row r="78" spans="2:24" ht="12.75" customHeight="1">
      <c r="B78" t="s">
        <v>2853</v>
      </c>
      <c r="C78" t="s">
        <v>1874</v>
      </c>
      <c r="D78" t="s">
        <v>2854</v>
      </c>
      <c r="E78" s="4">
        <v>39553.333333333336</v>
      </c>
      <c r="F78" s="4">
        <v>39721.708333333336</v>
      </c>
      <c r="G78" s="35">
        <f t="shared" si="0"/>
        <v>119.93835616438355</v>
      </c>
      <c r="H78" s="27">
        <f t="shared" si="1"/>
        <v>168.375</v>
      </c>
      <c r="I78" s="28">
        <v>36016.75</v>
      </c>
      <c r="J78" s="29"/>
      <c r="K78" s="30"/>
      <c r="L78" t="s">
        <v>1266</v>
      </c>
      <c r="O78">
        <v>4</v>
      </c>
      <c r="P78">
        <v>4</v>
      </c>
      <c r="Q78">
        <v>4</v>
      </c>
      <c r="R78">
        <v>0</v>
      </c>
      <c r="S78">
        <v>4</v>
      </c>
      <c r="T78">
        <v>1</v>
      </c>
      <c r="U78">
        <v>1</v>
      </c>
      <c r="V78">
        <v>20</v>
      </c>
      <c r="W78" s="28">
        <v>7203.35</v>
      </c>
      <c r="X78" s="28">
        <v>43220.1</v>
      </c>
    </row>
    <row r="79" spans="2:24" ht="12.75" customHeight="1">
      <c r="B79" t="s">
        <v>2855</v>
      </c>
      <c r="C79" t="s">
        <v>2856</v>
      </c>
      <c r="D79" t="s">
        <v>2854</v>
      </c>
      <c r="E79" s="4">
        <v>39553.333333333336</v>
      </c>
      <c r="F79" s="4">
        <v>39721.708333333336</v>
      </c>
      <c r="G79" s="35">
        <f t="shared" si="0"/>
        <v>119.93835616438355</v>
      </c>
      <c r="H79" s="27">
        <f t="shared" si="1"/>
        <v>168.375</v>
      </c>
      <c r="I79" s="28">
        <v>32045.75</v>
      </c>
      <c r="J79" s="29"/>
      <c r="K79" t="s">
        <v>2857</v>
      </c>
      <c r="L79" t="s">
        <v>1266</v>
      </c>
      <c r="M79" s="31">
        <v>39553.333333333336</v>
      </c>
      <c r="N79" t="s">
        <v>1278</v>
      </c>
      <c r="O79">
        <v>4</v>
      </c>
      <c r="P79">
        <v>4</v>
      </c>
      <c r="Q79">
        <v>4</v>
      </c>
      <c r="R79">
        <v>0</v>
      </c>
      <c r="S79">
        <v>2</v>
      </c>
      <c r="T79">
        <v>2</v>
      </c>
      <c r="U79">
        <v>0</v>
      </c>
      <c r="V79">
        <v>20</v>
      </c>
      <c r="W79" s="28">
        <v>6409.15</v>
      </c>
      <c r="X79" s="28">
        <v>38454.9</v>
      </c>
    </row>
    <row r="80" spans="2:24" ht="12.75" customHeight="1">
      <c r="B80" t="s">
        <v>2858</v>
      </c>
      <c r="C80" t="s">
        <v>2859</v>
      </c>
      <c r="D80" t="s">
        <v>2854</v>
      </c>
      <c r="E80" s="4">
        <v>39553.333333333336</v>
      </c>
      <c r="F80" s="4">
        <v>39721.708333333336</v>
      </c>
      <c r="G80" s="35">
        <f t="shared" si="0"/>
        <v>119.93835616438355</v>
      </c>
      <c r="H80" s="27">
        <f t="shared" si="1"/>
        <v>168.375</v>
      </c>
      <c r="I80" s="28">
        <v>3971</v>
      </c>
      <c r="J80" s="43" t="s">
        <v>2860</v>
      </c>
      <c r="K80" t="s">
        <v>1565</v>
      </c>
      <c r="L80" t="s">
        <v>1266</v>
      </c>
      <c r="M80" s="31">
        <v>39553.333333333336</v>
      </c>
      <c r="N80" t="s">
        <v>1278</v>
      </c>
      <c r="O80">
        <v>4</v>
      </c>
      <c r="P80">
        <v>4</v>
      </c>
      <c r="Q80">
        <v>4</v>
      </c>
      <c r="R80">
        <v>0</v>
      </c>
      <c r="S80">
        <v>2</v>
      </c>
      <c r="T80">
        <v>2</v>
      </c>
      <c r="U80">
        <v>0</v>
      </c>
      <c r="V80">
        <v>20</v>
      </c>
      <c r="W80" s="28">
        <v>794.2</v>
      </c>
      <c r="X80" s="28">
        <v>4765.2</v>
      </c>
    </row>
    <row r="81" spans="3:24" ht="12.75" customHeight="1">
      <c r="C81" t="s">
        <v>2790</v>
      </c>
      <c r="D81" t="s">
        <v>1319</v>
      </c>
      <c r="E81" s="4">
        <v>39721.708333333336</v>
      </c>
      <c r="F81" s="4">
        <v>39721.708333333336</v>
      </c>
      <c r="G81" s="35">
        <f t="shared" si="0"/>
        <v>0</v>
      </c>
      <c r="H81" s="27">
        <f t="shared" si="1"/>
        <v>0</v>
      </c>
      <c r="I81" s="28">
        <v>0</v>
      </c>
      <c r="J81" s="43" t="s">
        <v>1561</v>
      </c>
      <c r="K81" s="30"/>
      <c r="L81" t="s">
        <v>1266</v>
      </c>
      <c r="O81">
        <v>0</v>
      </c>
      <c r="P81">
        <v>0</v>
      </c>
      <c r="Q81">
        <v>0</v>
      </c>
      <c r="R81">
        <v>0</v>
      </c>
      <c r="S81">
        <v>0</v>
      </c>
      <c r="T81">
        <v>0</v>
      </c>
      <c r="U81">
        <v>0</v>
      </c>
      <c r="V81">
        <v>0</v>
      </c>
      <c r="W81" s="28">
        <v>0</v>
      </c>
      <c r="X81" s="28">
        <v>0</v>
      </c>
    </row>
    <row r="82" spans="2:24" ht="12.75" customHeight="1">
      <c r="B82" t="s">
        <v>2861</v>
      </c>
      <c r="C82" t="s">
        <v>2016</v>
      </c>
      <c r="D82" t="s">
        <v>2138</v>
      </c>
      <c r="E82" s="4">
        <v>39630.333333333336</v>
      </c>
      <c r="F82" s="4">
        <v>39843.708333333336</v>
      </c>
      <c r="G82" s="35">
        <f t="shared" si="0"/>
        <v>151.9931506849315</v>
      </c>
      <c r="H82" s="27">
        <f t="shared" si="1"/>
        <v>213.375</v>
      </c>
      <c r="I82" s="28">
        <v>280499.92</v>
      </c>
      <c r="J82" s="29"/>
      <c r="K82" s="30"/>
      <c r="L82" t="s">
        <v>1266</v>
      </c>
      <c r="O82">
        <v>0</v>
      </c>
      <c r="P82">
        <v>0</v>
      </c>
      <c r="Q82">
        <v>0</v>
      </c>
      <c r="R82">
        <v>0</v>
      </c>
      <c r="S82">
        <v>0</v>
      </c>
      <c r="T82">
        <v>0</v>
      </c>
      <c r="U82">
        <v>0</v>
      </c>
      <c r="V82">
        <v>49.986460174391496</v>
      </c>
      <c r="W82" s="28">
        <v>140211.9808</v>
      </c>
      <c r="X82" s="28">
        <v>420711.9008</v>
      </c>
    </row>
    <row r="83" spans="2:24" ht="12.75" customHeight="1">
      <c r="B83" t="s">
        <v>2862</v>
      </c>
      <c r="C83" t="s">
        <v>1648</v>
      </c>
      <c r="D83" t="s">
        <v>2138</v>
      </c>
      <c r="E83" s="4">
        <v>39630.333333333336</v>
      </c>
      <c r="F83" s="4">
        <v>39843.708333333336</v>
      </c>
      <c r="G83" s="35">
        <f t="shared" si="0"/>
        <v>151.9931506849315</v>
      </c>
      <c r="H83" s="27">
        <f t="shared" si="1"/>
        <v>213.375</v>
      </c>
      <c r="I83" s="28">
        <v>249099.92</v>
      </c>
      <c r="J83" s="29"/>
      <c r="K83" s="30"/>
      <c r="L83" t="s">
        <v>1266</v>
      </c>
      <c r="O83">
        <v>8</v>
      </c>
      <c r="P83">
        <v>4</v>
      </c>
      <c r="Q83">
        <v>4</v>
      </c>
      <c r="R83">
        <v>4</v>
      </c>
      <c r="S83">
        <v>2</v>
      </c>
      <c r="T83">
        <v>2</v>
      </c>
      <c r="U83">
        <v>1</v>
      </c>
      <c r="V83">
        <v>54.52269145650468</v>
      </c>
      <c r="W83" s="28">
        <v>135815.9808</v>
      </c>
      <c r="X83" s="28">
        <v>384915.9008</v>
      </c>
    </row>
    <row r="84" spans="2:24" ht="12.75" customHeight="1">
      <c r="B84" t="s">
        <v>2863</v>
      </c>
      <c r="C84" t="s">
        <v>1463</v>
      </c>
      <c r="D84" t="s">
        <v>2138</v>
      </c>
      <c r="E84" s="4">
        <v>39630.333333333336</v>
      </c>
      <c r="F84" s="4">
        <v>39843.708333333336</v>
      </c>
      <c r="G84" s="35">
        <f t="shared" si="0"/>
        <v>151.9931506849315</v>
      </c>
      <c r="H84" s="27">
        <f t="shared" si="1"/>
        <v>213.375</v>
      </c>
      <c r="I84" s="28">
        <v>237600</v>
      </c>
      <c r="J84" s="29"/>
      <c r="K84" t="s">
        <v>2864</v>
      </c>
      <c r="L84" t="s">
        <v>1266</v>
      </c>
      <c r="M84" s="31">
        <v>39630.333333333336</v>
      </c>
      <c r="N84" t="s">
        <v>1278</v>
      </c>
      <c r="O84">
        <v>10</v>
      </c>
      <c r="P84">
        <v>4</v>
      </c>
      <c r="Q84">
        <v>4</v>
      </c>
      <c r="R84">
        <v>4</v>
      </c>
      <c r="S84">
        <v>4</v>
      </c>
      <c r="T84">
        <v>2</v>
      </c>
      <c r="U84">
        <v>1</v>
      </c>
      <c r="V84">
        <v>56</v>
      </c>
      <c r="W84" s="28">
        <v>133056</v>
      </c>
      <c r="X84" s="28">
        <v>370656</v>
      </c>
    </row>
    <row r="85" spans="1:24" ht="12.75" customHeight="1">
      <c r="A85" s="32"/>
      <c r="C85" t="s">
        <v>2752</v>
      </c>
      <c r="D85" t="s">
        <v>1319</v>
      </c>
      <c r="E85" s="4">
        <v>39843.708333333336</v>
      </c>
      <c r="F85" s="4">
        <v>39843.708333333336</v>
      </c>
      <c r="G85" s="35">
        <f t="shared" si="0"/>
        <v>0</v>
      </c>
      <c r="H85" s="27">
        <f t="shared" si="1"/>
        <v>0</v>
      </c>
      <c r="I85" s="28">
        <v>0</v>
      </c>
      <c r="J85" s="43" t="s">
        <v>1967</v>
      </c>
      <c r="K85" s="30"/>
      <c r="L85" t="s">
        <v>1266</v>
      </c>
      <c r="O85">
        <v>0</v>
      </c>
      <c r="P85">
        <v>0</v>
      </c>
      <c r="Q85">
        <v>0</v>
      </c>
      <c r="R85">
        <v>0</v>
      </c>
      <c r="S85">
        <v>0</v>
      </c>
      <c r="T85">
        <v>0</v>
      </c>
      <c r="U85">
        <v>0</v>
      </c>
      <c r="V85">
        <v>0</v>
      </c>
      <c r="W85" s="28">
        <v>0</v>
      </c>
      <c r="X85" s="28">
        <v>0</v>
      </c>
    </row>
    <row r="86" spans="2:24" ht="12.75" customHeight="1">
      <c r="B86" t="s">
        <v>2865</v>
      </c>
      <c r="C86" t="s">
        <v>1431</v>
      </c>
      <c r="D86" t="s">
        <v>2138</v>
      </c>
      <c r="E86" s="4">
        <v>39630.333333333336</v>
      </c>
      <c r="F86" s="4">
        <v>39843.708333333336</v>
      </c>
      <c r="G86" s="35">
        <f t="shared" si="0"/>
        <v>151.9931506849315</v>
      </c>
      <c r="H86" s="27">
        <f t="shared" si="1"/>
        <v>213.375</v>
      </c>
      <c r="I86" s="28">
        <v>11499.92</v>
      </c>
      <c r="J86" s="43" t="s">
        <v>2866</v>
      </c>
      <c r="K86" t="s">
        <v>2867</v>
      </c>
      <c r="L86" t="s">
        <v>1266</v>
      </c>
      <c r="M86" s="31">
        <v>39630.333333333336</v>
      </c>
      <c r="N86" t="s">
        <v>1278</v>
      </c>
      <c r="O86">
        <v>4</v>
      </c>
      <c r="P86">
        <v>4</v>
      </c>
      <c r="Q86">
        <v>8</v>
      </c>
      <c r="R86">
        <v>0</v>
      </c>
      <c r="S86">
        <v>2</v>
      </c>
      <c r="T86">
        <v>2</v>
      </c>
      <c r="U86">
        <v>0</v>
      </c>
      <c r="V86">
        <v>24</v>
      </c>
      <c r="W86" s="28">
        <v>2759.9808000000003</v>
      </c>
      <c r="X86" s="28">
        <v>14259.9008</v>
      </c>
    </row>
    <row r="87" spans="3:24" ht="12.75" customHeight="1">
      <c r="C87" t="s">
        <v>2868</v>
      </c>
      <c r="D87" t="s">
        <v>1319</v>
      </c>
      <c r="E87" s="4">
        <v>39843.708333333336</v>
      </c>
      <c r="F87" s="4">
        <v>39843.708333333336</v>
      </c>
      <c r="G87" s="35">
        <f t="shared" si="0"/>
        <v>0</v>
      </c>
      <c r="H87" s="27">
        <f t="shared" si="1"/>
        <v>0</v>
      </c>
      <c r="I87" s="28">
        <v>0</v>
      </c>
      <c r="J87" s="43" t="s">
        <v>2257</v>
      </c>
      <c r="K87" s="30"/>
      <c r="L87" t="s">
        <v>1266</v>
      </c>
      <c r="O87">
        <v>0</v>
      </c>
      <c r="P87">
        <v>0</v>
      </c>
      <c r="Q87">
        <v>0</v>
      </c>
      <c r="R87">
        <v>0</v>
      </c>
      <c r="S87">
        <v>0</v>
      </c>
      <c r="T87">
        <v>0</v>
      </c>
      <c r="U87">
        <v>0</v>
      </c>
      <c r="V87">
        <v>0</v>
      </c>
      <c r="W87" s="28">
        <v>0</v>
      </c>
      <c r="X87" s="28">
        <v>0</v>
      </c>
    </row>
    <row r="88" spans="2:24" ht="12.75" customHeight="1">
      <c r="B88" t="s">
        <v>2869</v>
      </c>
      <c r="C88" t="s">
        <v>2870</v>
      </c>
      <c r="D88" t="s">
        <v>2138</v>
      </c>
      <c r="E88" s="4">
        <v>39630.333333333336</v>
      </c>
      <c r="F88" s="4">
        <v>39843.708333333336</v>
      </c>
      <c r="G88" s="35">
        <f t="shared" si="0"/>
        <v>151.9931506849315</v>
      </c>
      <c r="H88" s="27">
        <f t="shared" si="1"/>
        <v>213.375</v>
      </c>
      <c r="I88" s="28">
        <v>12400</v>
      </c>
      <c r="J88" s="43" t="s">
        <v>2871</v>
      </c>
      <c r="K88" t="s">
        <v>2872</v>
      </c>
      <c r="L88" t="s">
        <v>1266</v>
      </c>
      <c r="M88" s="31">
        <v>39630</v>
      </c>
      <c r="N88" t="s">
        <v>1278</v>
      </c>
      <c r="O88">
        <v>1</v>
      </c>
      <c r="P88">
        <v>2</v>
      </c>
      <c r="Q88">
        <v>8</v>
      </c>
      <c r="R88">
        <v>0</v>
      </c>
      <c r="S88">
        <v>2</v>
      </c>
      <c r="T88">
        <v>2</v>
      </c>
      <c r="U88">
        <v>0</v>
      </c>
      <c r="V88">
        <v>14</v>
      </c>
      <c r="W88" s="28">
        <v>1736</v>
      </c>
      <c r="X88" s="28">
        <v>14136</v>
      </c>
    </row>
    <row r="89" spans="2:24" ht="12.75" customHeight="1">
      <c r="B89" t="s">
        <v>2873</v>
      </c>
      <c r="C89" t="s">
        <v>2374</v>
      </c>
      <c r="D89" t="s">
        <v>2138</v>
      </c>
      <c r="E89" s="4">
        <v>39630.333333333336</v>
      </c>
      <c r="F89" s="4">
        <v>39843.708333333336</v>
      </c>
      <c r="G89" s="35">
        <f t="shared" si="0"/>
        <v>151.9931506849315</v>
      </c>
      <c r="H89" s="27">
        <f t="shared" si="1"/>
        <v>213.375</v>
      </c>
      <c r="I89" s="28">
        <v>19000</v>
      </c>
      <c r="J89" s="43" t="s">
        <v>2874</v>
      </c>
      <c r="K89" t="s">
        <v>2875</v>
      </c>
      <c r="L89" t="s">
        <v>1266</v>
      </c>
      <c r="M89" s="31">
        <v>39630</v>
      </c>
      <c r="N89" t="s">
        <v>1278</v>
      </c>
      <c r="O89">
        <v>1</v>
      </c>
      <c r="P89">
        <v>2</v>
      </c>
      <c r="Q89">
        <v>8</v>
      </c>
      <c r="R89">
        <v>0</v>
      </c>
      <c r="S89">
        <v>2</v>
      </c>
      <c r="T89">
        <v>2</v>
      </c>
      <c r="U89">
        <v>0</v>
      </c>
      <c r="V89">
        <v>14</v>
      </c>
      <c r="W89" s="28">
        <v>2660</v>
      </c>
      <c r="X89" s="28">
        <v>21660</v>
      </c>
    </row>
    <row r="90" spans="2:24" ht="12.75" customHeight="1">
      <c r="B90" t="s">
        <v>2876</v>
      </c>
      <c r="C90" t="s">
        <v>2031</v>
      </c>
      <c r="D90" t="s">
        <v>2138</v>
      </c>
      <c r="E90" s="4">
        <v>39630.333333333336</v>
      </c>
      <c r="F90" s="4">
        <v>39843.708333333336</v>
      </c>
      <c r="G90" s="35">
        <f aca="true" t="shared" si="2" ref="G90:G104">(H90/365)*260</f>
        <v>151.9931506849315</v>
      </c>
      <c r="H90" s="27">
        <f aca="true" t="shared" si="3" ref="H90:H104">F90-E90</f>
        <v>213.375</v>
      </c>
      <c r="I90" s="28">
        <v>0</v>
      </c>
      <c r="J90" s="43" t="s">
        <v>2872</v>
      </c>
      <c r="K90" t="s">
        <v>2877</v>
      </c>
      <c r="L90" t="s">
        <v>1266</v>
      </c>
      <c r="M90" s="31">
        <v>39630.333333333336</v>
      </c>
      <c r="N90" t="s">
        <v>1278</v>
      </c>
      <c r="O90">
        <v>0</v>
      </c>
      <c r="P90">
        <v>0</v>
      </c>
      <c r="Q90">
        <v>0</v>
      </c>
      <c r="R90">
        <v>0</v>
      </c>
      <c r="S90">
        <v>0</v>
      </c>
      <c r="T90">
        <v>0</v>
      </c>
      <c r="U90">
        <v>0</v>
      </c>
      <c r="V90">
        <v>0</v>
      </c>
      <c r="W90" s="28">
        <v>0</v>
      </c>
      <c r="X90" s="28">
        <v>0</v>
      </c>
    </row>
    <row r="91" spans="3:24" ht="12.75" customHeight="1">
      <c r="C91" t="s">
        <v>2878</v>
      </c>
      <c r="D91" t="s">
        <v>1319</v>
      </c>
      <c r="E91" s="4">
        <v>39843.708333333336</v>
      </c>
      <c r="F91" s="4">
        <v>39843.708333333336</v>
      </c>
      <c r="G91" s="35">
        <f t="shared" si="2"/>
        <v>0</v>
      </c>
      <c r="H91" s="27">
        <f t="shared" si="3"/>
        <v>0</v>
      </c>
      <c r="I91" s="28">
        <v>0</v>
      </c>
      <c r="J91" s="43" t="s">
        <v>2879</v>
      </c>
      <c r="K91" s="30"/>
      <c r="L91" t="s">
        <v>1266</v>
      </c>
      <c r="O91">
        <v>0</v>
      </c>
      <c r="P91">
        <v>0</v>
      </c>
      <c r="Q91">
        <v>0</v>
      </c>
      <c r="R91">
        <v>0</v>
      </c>
      <c r="S91">
        <v>0</v>
      </c>
      <c r="T91">
        <v>0</v>
      </c>
      <c r="U91">
        <v>0</v>
      </c>
      <c r="V91">
        <v>0</v>
      </c>
      <c r="W91" s="28">
        <v>0</v>
      </c>
      <c r="X91" s="28">
        <v>0</v>
      </c>
    </row>
    <row r="92" spans="2:24" ht="12.75" customHeight="1">
      <c r="B92" t="s">
        <v>2880</v>
      </c>
      <c r="C92" t="s">
        <v>1671</v>
      </c>
      <c r="D92" t="s">
        <v>2138</v>
      </c>
      <c r="E92" s="4">
        <v>39630.333333333336</v>
      </c>
      <c r="F92" s="4">
        <v>39843.708333333336</v>
      </c>
      <c r="G92" s="35">
        <f t="shared" si="2"/>
        <v>151.9931506849315</v>
      </c>
      <c r="H92" s="27">
        <f t="shared" si="3"/>
        <v>213.375</v>
      </c>
      <c r="I92" s="28">
        <v>5439.25</v>
      </c>
      <c r="J92" s="43" t="s">
        <v>2875</v>
      </c>
      <c r="K92" t="s">
        <v>2881</v>
      </c>
      <c r="L92" t="s">
        <v>1266</v>
      </c>
      <c r="M92" s="31">
        <v>39630.333333333336</v>
      </c>
      <c r="N92" t="s">
        <v>1278</v>
      </c>
      <c r="O92">
        <v>4</v>
      </c>
      <c r="P92">
        <v>4</v>
      </c>
      <c r="Q92">
        <v>4</v>
      </c>
      <c r="R92">
        <v>0</v>
      </c>
      <c r="S92">
        <v>2</v>
      </c>
      <c r="T92">
        <v>2</v>
      </c>
      <c r="U92">
        <v>0</v>
      </c>
      <c r="V92">
        <v>20</v>
      </c>
      <c r="W92" s="28">
        <v>1087.85</v>
      </c>
      <c r="X92" s="28">
        <v>6527.1</v>
      </c>
    </row>
    <row r="93" spans="3:24" ht="12.75" customHeight="1">
      <c r="C93" t="s">
        <v>2752</v>
      </c>
      <c r="D93" t="s">
        <v>1319</v>
      </c>
      <c r="E93" s="4">
        <v>39843.708333333336</v>
      </c>
      <c r="F93" s="4">
        <v>39843.708333333336</v>
      </c>
      <c r="G93" s="35">
        <f t="shared" si="2"/>
        <v>0</v>
      </c>
      <c r="H93" s="27">
        <f t="shared" si="3"/>
        <v>0</v>
      </c>
      <c r="I93" s="28">
        <v>0</v>
      </c>
      <c r="J93" s="43" t="s">
        <v>1984</v>
      </c>
      <c r="K93" s="30"/>
      <c r="L93" t="s">
        <v>1266</v>
      </c>
      <c r="O93">
        <v>0</v>
      </c>
      <c r="P93">
        <v>0</v>
      </c>
      <c r="Q93">
        <v>0</v>
      </c>
      <c r="R93">
        <v>0</v>
      </c>
      <c r="S93">
        <v>0</v>
      </c>
      <c r="T93">
        <v>0</v>
      </c>
      <c r="U93">
        <v>0</v>
      </c>
      <c r="V93">
        <v>0</v>
      </c>
      <c r="W93" s="28">
        <v>0</v>
      </c>
      <c r="X93" s="28">
        <v>0</v>
      </c>
    </row>
    <row r="94" spans="2:24" ht="12.75" customHeight="1">
      <c r="B94" t="s">
        <v>2882</v>
      </c>
      <c r="C94" t="s">
        <v>1675</v>
      </c>
      <c r="D94" t="s">
        <v>2114</v>
      </c>
      <c r="E94" s="4">
        <v>39569.333333333336</v>
      </c>
      <c r="F94" s="4">
        <v>39597.708333333336</v>
      </c>
      <c r="G94" s="35">
        <f t="shared" si="2"/>
        <v>20.21232876712329</v>
      </c>
      <c r="H94" s="27">
        <f t="shared" si="3"/>
        <v>28.375</v>
      </c>
      <c r="I94" s="28">
        <v>57981.5</v>
      </c>
      <c r="J94" s="29"/>
      <c r="K94" s="30"/>
      <c r="L94" t="s">
        <v>1266</v>
      </c>
      <c r="O94">
        <v>0</v>
      </c>
      <c r="P94">
        <v>0</v>
      </c>
      <c r="Q94">
        <v>0</v>
      </c>
      <c r="R94">
        <v>0</v>
      </c>
      <c r="S94">
        <v>0</v>
      </c>
      <c r="T94">
        <v>0</v>
      </c>
      <c r="U94">
        <v>0</v>
      </c>
      <c r="V94">
        <v>20</v>
      </c>
      <c r="W94" s="28">
        <v>11596.3</v>
      </c>
      <c r="X94" s="28">
        <v>69577.8</v>
      </c>
    </row>
    <row r="95" spans="2:24" ht="12.75" customHeight="1">
      <c r="B95" t="s">
        <v>2883</v>
      </c>
      <c r="C95" t="s">
        <v>2884</v>
      </c>
      <c r="D95" t="s">
        <v>2114</v>
      </c>
      <c r="E95" s="4">
        <v>39569.333333333336</v>
      </c>
      <c r="F95" s="4">
        <v>39597.708333333336</v>
      </c>
      <c r="G95" s="35">
        <f t="shared" si="2"/>
        <v>20.21232876712329</v>
      </c>
      <c r="H95" s="27">
        <f t="shared" si="3"/>
        <v>28.375</v>
      </c>
      <c r="I95" s="28">
        <v>17564.5</v>
      </c>
      <c r="J95" s="29"/>
      <c r="K95" t="s">
        <v>2885</v>
      </c>
      <c r="L95" t="s">
        <v>1266</v>
      </c>
      <c r="M95" s="31">
        <v>39569.333333333336</v>
      </c>
      <c r="N95" t="s">
        <v>1278</v>
      </c>
      <c r="O95">
        <v>2</v>
      </c>
      <c r="P95">
        <v>4</v>
      </c>
      <c r="Q95">
        <v>8</v>
      </c>
      <c r="R95">
        <v>0</v>
      </c>
      <c r="S95">
        <v>2</v>
      </c>
      <c r="T95">
        <v>2</v>
      </c>
      <c r="U95">
        <v>1</v>
      </c>
      <c r="V95">
        <v>20</v>
      </c>
      <c r="W95" s="28">
        <v>3512.9</v>
      </c>
      <c r="X95" s="28">
        <v>21077.4</v>
      </c>
    </row>
    <row r="96" spans="2:24" ht="12.75" customHeight="1">
      <c r="B96" t="s">
        <v>2886</v>
      </c>
      <c r="C96" t="s">
        <v>2887</v>
      </c>
      <c r="D96" t="s">
        <v>2114</v>
      </c>
      <c r="E96" s="4">
        <v>39569.333333333336</v>
      </c>
      <c r="F96" s="4">
        <v>39597.708333333336</v>
      </c>
      <c r="G96" s="35">
        <f t="shared" si="2"/>
        <v>20.21232876712329</v>
      </c>
      <c r="H96" s="27">
        <f t="shared" si="3"/>
        <v>28.375</v>
      </c>
      <c r="I96" s="28">
        <v>5620</v>
      </c>
      <c r="J96" s="43" t="s">
        <v>2261</v>
      </c>
      <c r="K96" t="s">
        <v>2888</v>
      </c>
      <c r="L96" t="s">
        <v>1266</v>
      </c>
      <c r="M96" s="31">
        <v>39569.333333333336</v>
      </c>
      <c r="N96" t="s">
        <v>1278</v>
      </c>
      <c r="O96">
        <v>2</v>
      </c>
      <c r="P96">
        <v>4</v>
      </c>
      <c r="Q96">
        <v>8</v>
      </c>
      <c r="R96">
        <v>0</v>
      </c>
      <c r="S96">
        <v>2</v>
      </c>
      <c r="T96">
        <v>2</v>
      </c>
      <c r="U96">
        <v>1</v>
      </c>
      <c r="V96">
        <v>20</v>
      </c>
      <c r="W96" s="28">
        <v>1124</v>
      </c>
      <c r="X96" s="28">
        <v>6744</v>
      </c>
    </row>
    <row r="97" spans="2:24" ht="12.75" customHeight="1">
      <c r="B97" t="s">
        <v>2889</v>
      </c>
      <c r="C97" t="s">
        <v>2890</v>
      </c>
      <c r="D97" t="s">
        <v>2114</v>
      </c>
      <c r="E97" s="4">
        <v>39569.333333333336</v>
      </c>
      <c r="F97" s="4">
        <v>39597.708333333336</v>
      </c>
      <c r="G97" s="35">
        <f t="shared" si="2"/>
        <v>20.21232876712329</v>
      </c>
      <c r="H97" s="27">
        <f t="shared" si="3"/>
        <v>28.375</v>
      </c>
      <c r="I97" s="28">
        <v>13240</v>
      </c>
      <c r="J97" s="43" t="s">
        <v>2885</v>
      </c>
      <c r="K97" t="s">
        <v>2891</v>
      </c>
      <c r="L97" t="s">
        <v>1266</v>
      </c>
      <c r="M97" s="31">
        <v>39569.333333333336</v>
      </c>
      <c r="N97" t="s">
        <v>1278</v>
      </c>
      <c r="O97">
        <v>2</v>
      </c>
      <c r="P97">
        <v>4</v>
      </c>
      <c r="Q97">
        <v>8</v>
      </c>
      <c r="R97">
        <v>0</v>
      </c>
      <c r="S97">
        <v>2</v>
      </c>
      <c r="T97">
        <v>2</v>
      </c>
      <c r="U97">
        <v>1</v>
      </c>
      <c r="V97">
        <v>20</v>
      </c>
      <c r="W97" s="28">
        <v>2648</v>
      </c>
      <c r="X97" s="28">
        <v>15888</v>
      </c>
    </row>
    <row r="98" spans="3:24" ht="12.75" customHeight="1">
      <c r="C98" t="s">
        <v>2892</v>
      </c>
      <c r="D98" t="s">
        <v>1319</v>
      </c>
      <c r="E98" s="4">
        <v>39597.708333333336</v>
      </c>
      <c r="F98" s="4">
        <v>39597.708333333336</v>
      </c>
      <c r="G98" s="35">
        <f t="shared" si="2"/>
        <v>0</v>
      </c>
      <c r="H98" s="27">
        <f t="shared" si="3"/>
        <v>0</v>
      </c>
      <c r="I98" s="28">
        <v>0</v>
      </c>
      <c r="J98" s="43" t="s">
        <v>1592</v>
      </c>
      <c r="K98" s="30"/>
      <c r="L98" t="s">
        <v>1266</v>
      </c>
      <c r="O98">
        <v>0</v>
      </c>
      <c r="P98">
        <v>0</v>
      </c>
      <c r="Q98">
        <v>0</v>
      </c>
      <c r="R98">
        <v>0</v>
      </c>
      <c r="S98">
        <v>0</v>
      </c>
      <c r="T98">
        <v>0</v>
      </c>
      <c r="U98">
        <v>0</v>
      </c>
      <c r="V98">
        <v>0</v>
      </c>
      <c r="W98" s="28">
        <v>0</v>
      </c>
      <c r="X98" s="28">
        <v>0</v>
      </c>
    </row>
    <row r="99" spans="2:24" ht="12.75" customHeight="1">
      <c r="B99" t="s">
        <v>2893</v>
      </c>
      <c r="C99" t="s">
        <v>2894</v>
      </c>
      <c r="D99" t="s">
        <v>2114</v>
      </c>
      <c r="E99" s="4">
        <v>39569.333333333336</v>
      </c>
      <c r="F99" s="4">
        <v>39597.708333333336</v>
      </c>
      <c r="G99" s="35">
        <f t="shared" si="2"/>
        <v>20.21232876712329</v>
      </c>
      <c r="H99" s="27">
        <f t="shared" si="3"/>
        <v>28.375</v>
      </c>
      <c r="I99" s="28">
        <v>21557</v>
      </c>
      <c r="J99" s="43" t="s">
        <v>2888</v>
      </c>
      <c r="K99" t="s">
        <v>1869</v>
      </c>
      <c r="L99" t="s">
        <v>1266</v>
      </c>
      <c r="M99" s="31">
        <v>39569.333333333336</v>
      </c>
      <c r="N99" t="s">
        <v>1278</v>
      </c>
      <c r="O99">
        <v>2</v>
      </c>
      <c r="P99">
        <v>4</v>
      </c>
      <c r="Q99">
        <v>8</v>
      </c>
      <c r="R99">
        <v>0</v>
      </c>
      <c r="S99">
        <v>2</v>
      </c>
      <c r="T99">
        <v>2</v>
      </c>
      <c r="U99">
        <v>1</v>
      </c>
      <c r="V99">
        <v>20</v>
      </c>
      <c r="W99" s="28">
        <v>4311.4</v>
      </c>
      <c r="X99" s="28">
        <v>25868.4</v>
      </c>
    </row>
    <row r="100" spans="3:24" ht="12.75" customHeight="1">
      <c r="C100" t="s">
        <v>2895</v>
      </c>
      <c r="D100" t="s">
        <v>1319</v>
      </c>
      <c r="E100" s="4">
        <v>39597.708333333336</v>
      </c>
      <c r="F100" s="4">
        <v>39597.708333333336</v>
      </c>
      <c r="G100" s="35">
        <f t="shared" si="2"/>
        <v>0</v>
      </c>
      <c r="H100" s="27">
        <f t="shared" si="3"/>
        <v>0</v>
      </c>
      <c r="I100" s="28">
        <v>0</v>
      </c>
      <c r="J100" s="43" t="s">
        <v>2896</v>
      </c>
      <c r="K100" s="30"/>
      <c r="L100" t="s">
        <v>1266</v>
      </c>
      <c r="O100">
        <v>0</v>
      </c>
      <c r="P100">
        <v>0</v>
      </c>
      <c r="Q100">
        <v>0</v>
      </c>
      <c r="R100">
        <v>0</v>
      </c>
      <c r="S100">
        <v>0</v>
      </c>
      <c r="T100">
        <v>0</v>
      </c>
      <c r="U100">
        <v>0</v>
      </c>
      <c r="V100">
        <v>0</v>
      </c>
      <c r="W100" s="28">
        <v>0</v>
      </c>
      <c r="X100" s="28">
        <v>0</v>
      </c>
    </row>
    <row r="101" spans="2:24" ht="12.75" customHeight="1">
      <c r="B101" t="s">
        <v>2897</v>
      </c>
      <c r="C101" t="s">
        <v>1797</v>
      </c>
      <c r="D101" t="s">
        <v>2155</v>
      </c>
      <c r="E101" s="4">
        <v>39419.333333333336</v>
      </c>
      <c r="F101" s="4">
        <v>39689.708333333336</v>
      </c>
      <c r="G101" s="35">
        <f t="shared" si="2"/>
        <v>192.5958904109589</v>
      </c>
      <c r="H101" s="27">
        <f t="shared" si="3"/>
        <v>270.375</v>
      </c>
      <c r="I101" s="28">
        <v>25000</v>
      </c>
      <c r="J101" s="29"/>
      <c r="K101" t="s">
        <v>2898</v>
      </c>
      <c r="L101" t="s">
        <v>1266</v>
      </c>
      <c r="M101" s="31">
        <v>39419.333333333336</v>
      </c>
      <c r="N101" t="s">
        <v>1278</v>
      </c>
      <c r="O101">
        <v>0</v>
      </c>
      <c r="P101">
        <v>10</v>
      </c>
      <c r="Q101">
        <v>8</v>
      </c>
      <c r="R101">
        <v>0</v>
      </c>
      <c r="S101">
        <v>0</v>
      </c>
      <c r="T101">
        <v>2</v>
      </c>
      <c r="U101">
        <v>1</v>
      </c>
      <c r="V101">
        <v>28</v>
      </c>
      <c r="W101" s="28">
        <v>7000</v>
      </c>
      <c r="X101" s="28">
        <v>32000</v>
      </c>
    </row>
    <row r="102" spans="2:24" ht="12.75" customHeight="1">
      <c r="B102" t="s">
        <v>2899</v>
      </c>
      <c r="C102" t="s">
        <v>2059</v>
      </c>
      <c r="D102" t="s">
        <v>1457</v>
      </c>
      <c r="E102" s="4">
        <v>39722.333333333336</v>
      </c>
      <c r="F102" s="4">
        <v>39933.708333333336</v>
      </c>
      <c r="G102" s="35">
        <f t="shared" si="2"/>
        <v>150.56849315068493</v>
      </c>
      <c r="H102" s="27">
        <f t="shared" si="3"/>
        <v>211.375</v>
      </c>
      <c r="I102" s="28">
        <v>16720</v>
      </c>
      <c r="J102" s="43" t="s">
        <v>2300</v>
      </c>
      <c r="K102" t="s">
        <v>2900</v>
      </c>
      <c r="L102" t="s">
        <v>1266</v>
      </c>
      <c r="M102" s="31">
        <v>39722.333333333336</v>
      </c>
      <c r="N102" t="s">
        <v>1278</v>
      </c>
      <c r="O102">
        <v>2</v>
      </c>
      <c r="P102">
        <v>4</v>
      </c>
      <c r="Q102">
        <v>8</v>
      </c>
      <c r="R102">
        <v>0</v>
      </c>
      <c r="S102">
        <v>2</v>
      </c>
      <c r="T102">
        <v>2</v>
      </c>
      <c r="U102">
        <v>1</v>
      </c>
      <c r="V102">
        <v>20</v>
      </c>
      <c r="W102" s="28">
        <v>3344</v>
      </c>
      <c r="X102" s="28">
        <v>20064</v>
      </c>
    </row>
    <row r="103" spans="3:24" ht="12.75" customHeight="1">
      <c r="C103" t="s">
        <v>2901</v>
      </c>
      <c r="D103" t="s">
        <v>1319</v>
      </c>
      <c r="E103" s="4">
        <v>39933.708333333336</v>
      </c>
      <c r="F103" s="4">
        <v>39933.708333333336</v>
      </c>
      <c r="G103" s="35">
        <f t="shared" si="2"/>
        <v>0</v>
      </c>
      <c r="H103" s="27">
        <f t="shared" si="3"/>
        <v>0</v>
      </c>
      <c r="I103" s="28">
        <v>0</v>
      </c>
      <c r="J103" s="43" t="s">
        <v>2898</v>
      </c>
      <c r="K103" s="30"/>
      <c r="L103" t="s">
        <v>1266</v>
      </c>
      <c r="O103">
        <v>0</v>
      </c>
      <c r="P103">
        <v>0</v>
      </c>
      <c r="Q103">
        <v>0</v>
      </c>
      <c r="R103">
        <v>0</v>
      </c>
      <c r="S103">
        <v>0</v>
      </c>
      <c r="T103">
        <v>0</v>
      </c>
      <c r="U103">
        <v>0</v>
      </c>
      <c r="V103">
        <v>0</v>
      </c>
      <c r="W103" s="28">
        <v>0</v>
      </c>
      <c r="X103" s="28">
        <v>0</v>
      </c>
    </row>
    <row r="104" spans="2:24" ht="12.75" customHeight="1">
      <c r="B104" t="s">
        <v>2902</v>
      </c>
      <c r="C104" t="s">
        <v>0</v>
      </c>
      <c r="D104" t="s">
        <v>2242</v>
      </c>
      <c r="E104" s="4">
        <v>39965.333333333336</v>
      </c>
      <c r="F104" s="4">
        <v>40024.708333333336</v>
      </c>
      <c r="G104" s="35">
        <f t="shared" si="2"/>
        <v>42.29452054794521</v>
      </c>
      <c r="H104" s="27">
        <f t="shared" si="3"/>
        <v>59.375</v>
      </c>
      <c r="I104" s="28">
        <v>0</v>
      </c>
      <c r="J104" s="43" t="s">
        <v>2898</v>
      </c>
      <c r="K104" s="30"/>
      <c r="L104" t="s">
        <v>1266</v>
      </c>
      <c r="M104" s="31">
        <v>39965.333333333336</v>
      </c>
      <c r="N104" t="s">
        <v>1278</v>
      </c>
      <c r="O104">
        <v>2</v>
      </c>
      <c r="P104">
        <v>4</v>
      </c>
      <c r="Q104">
        <v>8</v>
      </c>
      <c r="R104">
        <v>0</v>
      </c>
      <c r="S104">
        <v>2</v>
      </c>
      <c r="T104">
        <v>2</v>
      </c>
      <c r="U104">
        <v>1</v>
      </c>
      <c r="V104">
        <v>0</v>
      </c>
      <c r="W104" s="28">
        <v>0</v>
      </c>
      <c r="X104" s="28">
        <v>0</v>
      </c>
    </row>
    <row r="105" spans="3:14" ht="12.75" customHeight="1">
      <c r="C105" s="49">
        <f>COUNTA(C25:C104)</f>
        <v>80</v>
      </c>
      <c r="I105" s="34" t="s">
        <v>1443</v>
      </c>
      <c r="J105" s="49">
        <f>COUNTA(J25:J104)</f>
        <v>58</v>
      </c>
      <c r="K105" s="49">
        <f>COUNTA(K25:K104)</f>
        <v>45</v>
      </c>
      <c r="L105" s="49">
        <f>COUNTA(L25:L104)</f>
        <v>80</v>
      </c>
      <c r="M105" s="50">
        <f>COUNTA(M25:M104)</f>
        <v>49</v>
      </c>
      <c r="N105" s="49">
        <f>COUNTA(N25:N104)</f>
        <v>49</v>
      </c>
    </row>
    <row r="106" spans="9:11" ht="12.75" customHeight="1">
      <c r="I106" s="34" t="s">
        <v>1444</v>
      </c>
      <c r="J106" s="51">
        <f>J105/C105</f>
        <v>0.725</v>
      </c>
      <c r="K106" s="51">
        <f>K105/C105</f>
        <v>0.5625</v>
      </c>
    </row>
    <row r="107" spans="9:11" ht="12.75" customHeight="1">
      <c r="I107" s="34" t="s">
        <v>1230</v>
      </c>
      <c r="J107" s="51">
        <f>1-J106</f>
        <v>0.275</v>
      </c>
      <c r="K107" s="51">
        <f>1-K106</f>
        <v>0.4375</v>
      </c>
    </row>
  </sheetData>
  <mergeCells count="2">
    <mergeCell ref="A20:C20"/>
    <mergeCell ref="A22:C22"/>
  </mergeCells>
  <printOptions gridLines="1"/>
  <pageMargins left="0" right="0" top="0.25" bottom="0.25" header="0" footer="0"/>
  <pageSetup fitToHeight="4" fitToWidth="1" horizontalDpi="300" verticalDpi="300" orientation="landscape" scale="43"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21"/>
  <sheetViews>
    <sheetView tabSelected="1" workbookViewId="0" topLeftCell="A1">
      <selection activeCell="A1" sqref="A1"/>
    </sheetView>
  </sheetViews>
  <sheetFormatPr defaultColWidth="9.140625" defaultRowHeight="12.75"/>
  <cols>
    <col min="1" max="1" width="11.421875" style="0" bestFit="1" customWidth="1"/>
    <col min="2" max="2" width="21.8515625" style="0" bestFit="1" customWidth="1"/>
    <col min="3" max="3" width="8.140625" style="0" bestFit="1" customWidth="1"/>
    <col min="4" max="4" width="15.8515625" style="0" bestFit="1" customWidth="1"/>
    <col min="5" max="5" width="12.00390625" style="0" bestFit="1" customWidth="1"/>
    <col min="6" max="6" width="3.00390625" style="0" customWidth="1"/>
    <col min="8" max="8" width="28.28125" style="0" bestFit="1" customWidth="1"/>
    <col min="9" max="10" width="8.140625" style="0" customWidth="1"/>
    <col min="11" max="11" width="7.8515625" style="0" bestFit="1" customWidth="1"/>
  </cols>
  <sheetData>
    <row r="1" spans="1:9" ht="12.75">
      <c r="A1" s="43"/>
      <c r="B1" s="24" t="s">
        <v>1244</v>
      </c>
      <c r="C1" s="54"/>
      <c r="D1" s="54"/>
      <c r="E1" s="82" t="s">
        <v>2841</v>
      </c>
      <c r="F1" s="60"/>
      <c r="I1" s="82" t="s">
        <v>2841</v>
      </c>
    </row>
    <row r="2" spans="1:11" ht="12.75">
      <c r="A2" s="20" t="s">
        <v>1247</v>
      </c>
      <c r="B2" s="24" t="s">
        <v>1248</v>
      </c>
      <c r="C2" s="23" t="s">
        <v>1250</v>
      </c>
      <c r="D2" s="23" t="s">
        <v>1251</v>
      </c>
      <c r="E2" s="60" t="s">
        <v>2836</v>
      </c>
      <c r="F2" s="60"/>
      <c r="G2" s="90"/>
      <c r="H2" s="20" t="s">
        <v>2839</v>
      </c>
      <c r="I2" s="60" t="s">
        <v>2842</v>
      </c>
      <c r="J2" s="43" t="s">
        <v>1251</v>
      </c>
      <c r="K2" s="43" t="s">
        <v>2840</v>
      </c>
    </row>
    <row r="3" spans="1:11" ht="12.75">
      <c r="A3" t="s">
        <v>2748</v>
      </c>
      <c r="B3" t="s">
        <v>2749</v>
      </c>
      <c r="C3" s="4">
        <v>38915.333333333336</v>
      </c>
      <c r="D3" s="4">
        <v>39352.708333333336</v>
      </c>
      <c r="E3" s="87">
        <v>1.1982876712328767</v>
      </c>
      <c r="F3" s="87"/>
      <c r="G3" s="90"/>
      <c r="H3" t="s">
        <v>2752</v>
      </c>
      <c r="I3" s="4">
        <v>39352.708333333336</v>
      </c>
      <c r="J3" s="4">
        <v>39352.708333333336</v>
      </c>
      <c r="K3" t="s">
        <v>1319</v>
      </c>
    </row>
    <row r="4" spans="1:11" ht="12.75">
      <c r="A4" t="s">
        <v>2746</v>
      </c>
      <c r="B4" t="s">
        <v>2425</v>
      </c>
      <c r="C4" s="4">
        <v>38915.333333333336</v>
      </c>
      <c r="D4" s="4">
        <v>39353.708333333336</v>
      </c>
      <c r="E4" s="87">
        <v>1.201027397260274</v>
      </c>
      <c r="F4" s="87"/>
      <c r="G4" s="90"/>
      <c r="H4" t="s">
        <v>2782</v>
      </c>
      <c r="I4" s="4">
        <v>39539.708333333336</v>
      </c>
      <c r="J4" s="4">
        <v>39539.708333333336</v>
      </c>
      <c r="K4" t="s">
        <v>1319</v>
      </c>
    </row>
    <row r="5" spans="1:11" ht="12.75">
      <c r="A5" t="s">
        <v>2753</v>
      </c>
      <c r="B5" t="s">
        <v>2427</v>
      </c>
      <c r="C5" s="4">
        <v>38915.333333333336</v>
      </c>
      <c r="D5" s="4">
        <v>39353.708333333336</v>
      </c>
      <c r="E5" s="87">
        <v>1.201027397260274</v>
      </c>
      <c r="F5" s="87"/>
      <c r="G5" s="90"/>
      <c r="H5" t="s">
        <v>2743</v>
      </c>
      <c r="I5" s="4">
        <v>39539.708333333336</v>
      </c>
      <c r="J5" s="4">
        <v>39539.708333333336</v>
      </c>
      <c r="K5" t="s">
        <v>1319</v>
      </c>
    </row>
    <row r="6" spans="1:11" ht="12.75">
      <c r="A6" t="s">
        <v>2755</v>
      </c>
      <c r="B6" t="s">
        <v>2756</v>
      </c>
      <c r="C6" s="4">
        <v>38915.333333333336</v>
      </c>
      <c r="D6" s="4">
        <v>39353.708333333336</v>
      </c>
      <c r="E6" s="87">
        <v>1.201027397260274</v>
      </c>
      <c r="F6" s="87"/>
      <c r="G6" s="90"/>
      <c r="H6" t="s">
        <v>2892</v>
      </c>
      <c r="I6" s="4">
        <v>39597.708333333336</v>
      </c>
      <c r="J6" s="4">
        <v>39597.708333333336</v>
      </c>
      <c r="K6" t="s">
        <v>1319</v>
      </c>
    </row>
    <row r="7" spans="1:11" ht="12.75">
      <c r="A7" t="s">
        <v>2758</v>
      </c>
      <c r="B7" t="s">
        <v>1762</v>
      </c>
      <c r="C7" s="4">
        <v>38915.333333333336</v>
      </c>
      <c r="D7" s="4">
        <v>39353.708333333336</v>
      </c>
      <c r="E7" s="87">
        <v>1.201027397260274</v>
      </c>
      <c r="F7" s="87"/>
      <c r="G7" s="90"/>
      <c r="H7" t="s">
        <v>2895</v>
      </c>
      <c r="I7" s="4">
        <v>39597.708333333336</v>
      </c>
      <c r="J7" s="4">
        <v>39597.708333333336</v>
      </c>
      <c r="K7" t="s">
        <v>1319</v>
      </c>
    </row>
    <row r="8" spans="1:11" ht="12.75">
      <c r="A8" t="s">
        <v>2760</v>
      </c>
      <c r="B8" t="s">
        <v>2761</v>
      </c>
      <c r="C8" s="4">
        <v>38915.333333333336</v>
      </c>
      <c r="D8" s="4">
        <v>39353.708333333336</v>
      </c>
      <c r="E8" s="87">
        <v>1.201027397260274</v>
      </c>
      <c r="F8" s="87"/>
      <c r="G8" s="90"/>
      <c r="H8" t="s">
        <v>2743</v>
      </c>
      <c r="I8" s="4">
        <v>39629.708333333336</v>
      </c>
      <c r="J8" s="4">
        <v>39629.708333333336</v>
      </c>
      <c r="K8" t="s">
        <v>1319</v>
      </c>
    </row>
    <row r="9" spans="1:11" ht="12.75">
      <c r="A9" t="s">
        <v>2763</v>
      </c>
      <c r="B9" t="s">
        <v>2764</v>
      </c>
      <c r="C9" s="4">
        <v>38915.333333333336</v>
      </c>
      <c r="D9" s="4">
        <v>39353.708333333336</v>
      </c>
      <c r="E9" s="87">
        <v>1.201027397260274</v>
      </c>
      <c r="F9" s="87"/>
      <c r="G9" s="90"/>
      <c r="H9" t="s">
        <v>2752</v>
      </c>
      <c r="I9" s="4">
        <v>39629.708333333336</v>
      </c>
      <c r="J9" s="4">
        <v>39629.708333333336</v>
      </c>
      <c r="K9" t="s">
        <v>1319</v>
      </c>
    </row>
    <row r="10" spans="1:11" ht="12.75">
      <c r="A10" t="s">
        <v>2766</v>
      </c>
      <c r="B10" t="s">
        <v>2767</v>
      </c>
      <c r="C10" s="4">
        <v>38915.333333333336</v>
      </c>
      <c r="D10" s="4">
        <v>39353.708333333336</v>
      </c>
      <c r="E10" s="87">
        <v>1.201027397260274</v>
      </c>
      <c r="F10" s="87"/>
      <c r="G10" s="90"/>
      <c r="H10" t="s">
        <v>2790</v>
      </c>
      <c r="I10" s="4">
        <v>39721.708333333336</v>
      </c>
      <c r="J10" s="4">
        <v>39721.708333333336</v>
      </c>
      <c r="K10" t="s">
        <v>1319</v>
      </c>
    </row>
    <row r="11" spans="1:11" ht="12.75">
      <c r="A11" t="s">
        <v>2769</v>
      </c>
      <c r="B11" t="s">
        <v>2770</v>
      </c>
      <c r="C11" s="4">
        <v>38915.333333333336</v>
      </c>
      <c r="D11" s="4">
        <v>39353.708333333336</v>
      </c>
      <c r="E11" s="87">
        <v>1.201027397260274</v>
      </c>
      <c r="F11" s="87"/>
      <c r="G11" s="90"/>
      <c r="H11" t="s">
        <v>2790</v>
      </c>
      <c r="I11" s="4">
        <v>39721.708333333336</v>
      </c>
      <c r="J11" s="4">
        <v>39721.708333333336</v>
      </c>
      <c r="K11" t="s">
        <v>1319</v>
      </c>
    </row>
    <row r="12" spans="1:11" ht="12.75">
      <c r="A12" t="s">
        <v>2772</v>
      </c>
      <c r="B12" t="s">
        <v>2773</v>
      </c>
      <c r="C12" s="4">
        <v>38915.333333333336</v>
      </c>
      <c r="D12" s="4">
        <v>39353.708333333336</v>
      </c>
      <c r="E12" s="87">
        <v>1.201027397260274</v>
      </c>
      <c r="F12" s="87"/>
      <c r="G12" s="90"/>
      <c r="H12" t="s">
        <v>2743</v>
      </c>
      <c r="I12" s="4">
        <v>39721.708333333336</v>
      </c>
      <c r="J12" s="4">
        <v>39721.708333333336</v>
      </c>
      <c r="K12" t="s">
        <v>1319</v>
      </c>
    </row>
    <row r="13" spans="1:11" ht="12.75">
      <c r="A13" t="s">
        <v>2739</v>
      </c>
      <c r="B13" t="s">
        <v>2740</v>
      </c>
      <c r="C13" s="4">
        <v>39128.333333333336</v>
      </c>
      <c r="D13" s="4">
        <v>39629.708333333336</v>
      </c>
      <c r="E13" s="87">
        <v>1.3736301369863013</v>
      </c>
      <c r="F13" s="87"/>
      <c r="G13" s="90"/>
      <c r="H13" t="s">
        <v>2790</v>
      </c>
      <c r="I13" s="4">
        <v>39721.708333333336</v>
      </c>
      <c r="J13" s="4">
        <v>39721.708333333336</v>
      </c>
      <c r="K13" t="s">
        <v>1319</v>
      </c>
    </row>
    <row r="14" spans="1:11" ht="12.75">
      <c r="A14" t="s">
        <v>2788</v>
      </c>
      <c r="B14" t="s">
        <v>1800</v>
      </c>
      <c r="C14" s="4">
        <v>39188.333333333336</v>
      </c>
      <c r="D14" s="4">
        <v>39721.708333333336</v>
      </c>
      <c r="E14" s="87">
        <v>1.4613013698630137</v>
      </c>
      <c r="F14" s="87"/>
      <c r="G14" s="90"/>
      <c r="H14" t="s">
        <v>2752</v>
      </c>
      <c r="I14" s="4">
        <v>39843.708333333336</v>
      </c>
      <c r="J14" s="4">
        <v>39843.708333333336</v>
      </c>
      <c r="K14" t="s">
        <v>1319</v>
      </c>
    </row>
    <row r="15" spans="1:11" ht="12.75">
      <c r="A15" t="s">
        <v>2784</v>
      </c>
      <c r="B15" t="s">
        <v>2785</v>
      </c>
      <c r="C15" s="4">
        <v>38915.333333333336</v>
      </c>
      <c r="D15" s="4">
        <v>39660.708333333336</v>
      </c>
      <c r="E15" s="87">
        <v>2.0421232876712327</v>
      </c>
      <c r="F15" s="87"/>
      <c r="G15" s="90"/>
      <c r="H15" t="s">
        <v>2790</v>
      </c>
      <c r="I15" s="4">
        <v>39843.708333333336</v>
      </c>
      <c r="J15" s="4">
        <v>39843.708333333336</v>
      </c>
      <c r="K15" t="s">
        <v>1319</v>
      </c>
    </row>
    <row r="16" spans="1:11" ht="12.75">
      <c r="A16" t="s">
        <v>2735</v>
      </c>
      <c r="B16" t="s">
        <v>2736</v>
      </c>
      <c r="C16" s="4">
        <v>38915.333333333336</v>
      </c>
      <c r="D16" s="4">
        <v>39721.708333333336</v>
      </c>
      <c r="E16" s="87">
        <v>2.209246575342466</v>
      </c>
      <c r="F16" s="87"/>
      <c r="G16" s="90"/>
      <c r="H16" t="s">
        <v>2752</v>
      </c>
      <c r="I16" s="4">
        <v>39843.708333333336</v>
      </c>
      <c r="J16" s="4">
        <v>39843.708333333336</v>
      </c>
      <c r="K16" t="s">
        <v>1319</v>
      </c>
    </row>
    <row r="17" spans="1:11" ht="12.75">
      <c r="A17" t="s">
        <v>2738</v>
      </c>
      <c r="B17" t="s">
        <v>1742</v>
      </c>
      <c r="C17" s="4">
        <v>38915.333333333336</v>
      </c>
      <c r="D17" s="4">
        <v>39721.708333333336</v>
      </c>
      <c r="E17" s="87">
        <v>2.209246575342466</v>
      </c>
      <c r="F17" s="87"/>
      <c r="G17" s="90"/>
      <c r="H17" t="s">
        <v>2868</v>
      </c>
      <c r="I17" s="4">
        <v>39843.708333333336</v>
      </c>
      <c r="J17" s="4">
        <v>39843.708333333336</v>
      </c>
      <c r="K17" t="s">
        <v>1319</v>
      </c>
    </row>
    <row r="18" spans="1:11" ht="12.75">
      <c r="A18" t="s">
        <v>2732</v>
      </c>
      <c r="B18" t="s">
        <v>2733</v>
      </c>
      <c r="C18" s="4">
        <v>38915.333333333336</v>
      </c>
      <c r="D18" s="4">
        <v>40024.708333333336</v>
      </c>
      <c r="E18" s="87">
        <v>3.039383561643836</v>
      </c>
      <c r="F18" s="104" t="s">
        <v>2211</v>
      </c>
      <c r="G18" s="90"/>
      <c r="H18" t="s">
        <v>2878</v>
      </c>
      <c r="I18" s="4">
        <v>39843.708333333336</v>
      </c>
      <c r="J18" s="4">
        <v>39843.708333333336</v>
      </c>
      <c r="K18" t="s">
        <v>1319</v>
      </c>
    </row>
    <row r="19" spans="1:11" ht="12.75">
      <c r="A19" s="43"/>
      <c r="B19" s="86">
        <f>COUNTA(B3:B18)</f>
        <v>16</v>
      </c>
      <c r="C19" s="54"/>
      <c r="D19" s="32" t="s">
        <v>2837</v>
      </c>
      <c r="E19" s="86">
        <f>COUNTA(E3:E18)</f>
        <v>16</v>
      </c>
      <c r="F19" s="86"/>
      <c r="G19" s="90"/>
      <c r="H19" t="s">
        <v>2752</v>
      </c>
      <c r="I19" s="4">
        <v>39843.708333333336</v>
      </c>
      <c r="J19" s="4">
        <v>39843.708333333336</v>
      </c>
      <c r="K19" t="s">
        <v>1319</v>
      </c>
    </row>
    <row r="20" spans="1:11" ht="12.75">
      <c r="A20" s="43"/>
      <c r="B20" s="53"/>
      <c r="C20" s="54"/>
      <c r="D20" s="23"/>
      <c r="E20" s="23" t="s">
        <v>2838</v>
      </c>
      <c r="F20" s="23"/>
      <c r="H20" t="s">
        <v>2901</v>
      </c>
      <c r="I20" s="4">
        <v>39933.708333333336</v>
      </c>
      <c r="J20" s="4">
        <v>39933.708333333336</v>
      </c>
      <c r="K20" t="s">
        <v>1319</v>
      </c>
    </row>
    <row r="21" spans="1:9" ht="12.75">
      <c r="A21" s="43"/>
      <c r="B21" s="53"/>
      <c r="C21" s="54"/>
      <c r="D21" s="79"/>
      <c r="E21" s="80">
        <f>E19/80</f>
        <v>0.2</v>
      </c>
      <c r="F21" s="80"/>
      <c r="H21" s="32" t="s">
        <v>1443</v>
      </c>
      <c r="I21" s="86">
        <f>COUNTA(I3:I20)</f>
        <v>18</v>
      </c>
    </row>
  </sheetData>
  <printOptions gridLines="1"/>
  <pageMargins left="0.25" right="0.25" top="0.25" bottom="0.25" header="0" footer="0"/>
  <pageSetup fitToHeight="1" fitToWidth="1" horizontalDpi="300" verticalDpi="3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AI125"/>
  <sheetViews>
    <sheetView tabSelected="1" workbookViewId="0" topLeftCell="F1">
      <pane ySplit="1" topLeftCell="BM101" activePane="bottomLeft" state="frozen"/>
      <selection pane="topLeft" activeCell="A1" sqref="A1"/>
      <selection pane="bottomLeft" activeCell="A1" sqref="A1"/>
    </sheetView>
  </sheetViews>
  <sheetFormatPr defaultColWidth="9.140625" defaultRowHeight="12.75"/>
  <cols>
    <col min="1" max="1" width="30.00390625" style="0" bestFit="1" customWidth="1"/>
    <col min="2" max="2" width="22.140625" style="0" customWidth="1"/>
    <col min="3" max="3" width="47.140625" style="7" customWidth="1"/>
    <col min="4" max="4" width="12.140625" style="3" bestFit="1" customWidth="1"/>
    <col min="5" max="5" width="14.421875" style="4" bestFit="1" customWidth="1"/>
    <col min="6" max="6" width="15.421875" style="4" bestFit="1" customWidth="1"/>
    <col min="7" max="7" width="10.7109375" style="35" customWidth="1"/>
    <col min="8" max="8" width="10.7109375" style="4" customWidth="1"/>
    <col min="9" max="9" width="14.00390625" style="0" bestFit="1" customWidth="1"/>
    <col min="10" max="10" width="13.8515625" style="0" customWidth="1"/>
    <col min="11" max="11" width="16.140625" style="0" customWidth="1"/>
    <col min="12" max="12" width="16.28125" style="0" customWidth="1"/>
    <col min="13" max="13" width="16.28125" style="4" customWidth="1"/>
    <col min="14" max="14" width="19.57421875" style="0" bestFit="1" customWidth="1"/>
    <col min="15" max="16" width="3.140625" style="0" bestFit="1" customWidth="1"/>
    <col min="17" max="17" width="2.28125" style="0" bestFit="1" customWidth="1"/>
    <col min="18" max="18" width="3.140625" style="0" bestFit="1" customWidth="1"/>
    <col min="19" max="20" width="2.28125" style="0" bestFit="1" customWidth="1"/>
    <col min="21" max="21" width="3.140625" style="0" bestFit="1" customWidth="1"/>
    <col min="22" max="22" width="8.421875" style="5" bestFit="1" customWidth="1"/>
    <col min="23" max="23" width="13.421875" style="40" bestFit="1" customWidth="1"/>
    <col min="24" max="24" width="15.140625" style="40" bestFit="1" customWidth="1"/>
    <col min="25" max="25" width="100.7109375" style="41" customWidth="1"/>
  </cols>
  <sheetData>
    <row r="1" spans="1:14" ht="21" customHeight="1">
      <c r="A1" s="1" t="s">
        <v>1219</v>
      </c>
      <c r="C1" s="2" t="s">
        <v>1</v>
      </c>
      <c r="D1" s="22" t="s">
        <v>1249</v>
      </c>
      <c r="E1" s="23" t="s">
        <v>1250</v>
      </c>
      <c r="F1" s="23" t="s">
        <v>1251</v>
      </c>
      <c r="G1" s="48" t="s">
        <v>1252</v>
      </c>
      <c r="H1" s="23" t="s">
        <v>1253</v>
      </c>
      <c r="I1" s="20" t="s">
        <v>1254</v>
      </c>
      <c r="J1" s="37" t="s">
        <v>1255</v>
      </c>
      <c r="K1" s="38" t="s">
        <v>1256</v>
      </c>
      <c r="L1" s="20" t="s">
        <v>1257</v>
      </c>
      <c r="M1" s="105" t="s">
        <v>1258</v>
      </c>
      <c r="N1" s="23" t="s">
        <v>1259</v>
      </c>
    </row>
    <row r="2" spans="1:2" ht="12.75" customHeight="1">
      <c r="A2" s="43" t="s">
        <v>1221</v>
      </c>
      <c r="B2" s="6">
        <v>38292</v>
      </c>
    </row>
    <row r="3" spans="1:2" ht="12.75" customHeight="1">
      <c r="A3" s="43" t="s">
        <v>1222</v>
      </c>
      <c r="B3" s="6">
        <v>40094</v>
      </c>
    </row>
    <row r="4" spans="1:3" ht="12.75" customHeight="1">
      <c r="A4" s="43" t="s">
        <v>1223</v>
      </c>
      <c r="B4" s="8" t="s">
        <v>2091</v>
      </c>
      <c r="C4" s="21" t="s">
        <v>2092</v>
      </c>
    </row>
    <row r="5" spans="1:2" ht="12.75" customHeight="1">
      <c r="A5" s="43" t="s">
        <v>1226</v>
      </c>
      <c r="B5" s="8">
        <v>98</v>
      </c>
    </row>
    <row r="6" spans="1:3" ht="24" customHeight="1">
      <c r="A6" s="43" t="s">
        <v>1227</v>
      </c>
      <c r="B6" s="9" t="s">
        <v>1228</v>
      </c>
      <c r="C6" s="66" t="s">
        <v>152</v>
      </c>
    </row>
    <row r="7" spans="1:3" ht="12.75" customHeight="1">
      <c r="A7" s="43" t="s">
        <v>1229</v>
      </c>
      <c r="B7" s="10" t="s">
        <v>1230</v>
      </c>
      <c r="C7" s="11">
        <f>J125</f>
        <v>0.29591836734693877</v>
      </c>
    </row>
    <row r="8" spans="1:8" ht="12.75" customHeight="1">
      <c r="A8" s="43" t="s">
        <v>1231</v>
      </c>
      <c r="B8" s="12" t="s">
        <v>1230</v>
      </c>
      <c r="C8" s="11">
        <f>K125</f>
        <v>0.3571428571428571</v>
      </c>
      <c r="D8" s="13"/>
      <c r="H8" s="14"/>
    </row>
    <row r="9" spans="1:4" ht="12.75" customHeight="1">
      <c r="A9" s="43" t="s">
        <v>1232</v>
      </c>
      <c r="B9" s="15" t="s">
        <v>2</v>
      </c>
      <c r="C9" s="16" t="s">
        <v>153</v>
      </c>
      <c r="D9" s="17"/>
    </row>
    <row r="10" spans="1:4" ht="24" customHeight="1">
      <c r="A10" s="43" t="s">
        <v>1234</v>
      </c>
      <c r="B10" s="8" t="s">
        <v>1235</v>
      </c>
      <c r="C10" s="67" t="s">
        <v>176</v>
      </c>
      <c r="D10" s="52"/>
    </row>
    <row r="11" spans="1:3" ht="12.75" customHeight="1">
      <c r="A11" s="43" t="s">
        <v>1236</v>
      </c>
      <c r="B11" s="8" t="s">
        <v>1237</v>
      </c>
      <c r="C11" s="7" t="s">
        <v>1839</v>
      </c>
    </row>
    <row r="12" spans="1:2" ht="12.75" customHeight="1">
      <c r="A12" s="43" t="s">
        <v>1239</v>
      </c>
      <c r="B12" s="8">
        <v>8</v>
      </c>
    </row>
    <row r="13" spans="1:8" ht="12.75" customHeight="1">
      <c r="A13" s="43" t="s">
        <v>1240</v>
      </c>
      <c r="B13" s="8">
        <v>40</v>
      </c>
      <c r="H13" s="14"/>
    </row>
    <row r="14" spans="1:3" ht="12.75" customHeight="1">
      <c r="A14" s="43" t="s">
        <v>1241</v>
      </c>
      <c r="B14" s="8">
        <v>2080</v>
      </c>
      <c r="C14" s="7" t="s">
        <v>2094</v>
      </c>
    </row>
    <row r="15" spans="1:3" ht="12.75" customHeight="1">
      <c r="A15" s="43" t="s">
        <v>1242</v>
      </c>
      <c r="B15" s="8">
        <v>21.7</v>
      </c>
      <c r="C15" s="7" t="s">
        <v>2095</v>
      </c>
    </row>
    <row r="16" spans="1:3" ht="36.75" customHeight="1">
      <c r="A16" s="43" t="s">
        <v>1244</v>
      </c>
      <c r="B16" s="8" t="s">
        <v>177</v>
      </c>
      <c r="C16" s="67" t="s">
        <v>178</v>
      </c>
    </row>
    <row r="17" spans="1:3" ht="12.75" customHeight="1">
      <c r="A17" s="43" t="s">
        <v>1245</v>
      </c>
      <c r="B17" s="8" t="s">
        <v>1228</v>
      </c>
      <c r="C17" s="53" t="s">
        <v>1246</v>
      </c>
    </row>
    <row r="18" spans="1:3" ht="12.75" customHeight="1">
      <c r="A18" s="43" t="s">
        <v>156</v>
      </c>
      <c r="B18" s="8">
        <v>20</v>
      </c>
      <c r="C18" s="53" t="s">
        <v>157</v>
      </c>
    </row>
    <row r="19" spans="1:3" ht="10.5" customHeight="1">
      <c r="A19" s="1"/>
      <c r="B19" s="8"/>
      <c r="C19" s="19"/>
    </row>
    <row r="20" spans="1:3" ht="27" customHeight="1">
      <c r="A20" s="108" t="s">
        <v>158</v>
      </c>
      <c r="B20" s="108"/>
      <c r="C20" s="108"/>
    </row>
    <row r="21" spans="1:3" ht="12.75" customHeight="1">
      <c r="A21" s="68"/>
      <c r="B21" s="68"/>
      <c r="C21" s="68"/>
    </row>
    <row r="22" spans="1:3" ht="45" customHeight="1">
      <c r="A22" s="108" t="s">
        <v>159</v>
      </c>
      <c r="B22" s="108"/>
      <c r="C22" s="108"/>
    </row>
    <row r="23" spans="1:35" ht="12.75" customHeight="1">
      <c r="A23" s="43"/>
      <c r="B23" s="43"/>
      <c r="C23" s="53"/>
      <c r="E23" s="54"/>
      <c r="F23" s="54"/>
      <c r="G23" s="55"/>
      <c r="H23" s="56"/>
      <c r="I23" s="43"/>
      <c r="J23" s="43"/>
      <c r="K23" s="43"/>
      <c r="L23" s="43"/>
      <c r="M23" s="54"/>
      <c r="N23" s="43"/>
      <c r="O23" s="43"/>
      <c r="P23" s="43"/>
      <c r="Q23" s="43"/>
      <c r="R23" s="43"/>
      <c r="S23" s="43"/>
      <c r="T23" s="43"/>
      <c r="U23" s="43"/>
      <c r="V23" s="3"/>
      <c r="W23" s="47"/>
      <c r="X23" s="47"/>
      <c r="Y23" s="43"/>
      <c r="AF23" s="5"/>
      <c r="AI23" s="41"/>
    </row>
    <row r="24" spans="1:25" ht="12.75" customHeight="1">
      <c r="A24" s="20"/>
      <c r="B24" s="57" t="s">
        <v>1247</v>
      </c>
      <c r="C24" s="58" t="s">
        <v>1248</v>
      </c>
      <c r="D24" s="22" t="s">
        <v>1249</v>
      </c>
      <c r="E24" s="59" t="s">
        <v>1250</v>
      </c>
      <c r="F24" s="59" t="s">
        <v>1251</v>
      </c>
      <c r="G24" s="36" t="s">
        <v>1252</v>
      </c>
      <c r="H24" s="59" t="s">
        <v>1253</v>
      </c>
      <c r="I24" s="57" t="s">
        <v>1254</v>
      </c>
      <c r="J24" s="37" t="s">
        <v>1255</v>
      </c>
      <c r="K24" s="38" t="s">
        <v>1256</v>
      </c>
      <c r="L24" s="57" t="s">
        <v>1257</v>
      </c>
      <c r="M24" s="105" t="s">
        <v>1258</v>
      </c>
      <c r="N24" s="59" t="s">
        <v>1259</v>
      </c>
      <c r="O24" s="43"/>
      <c r="P24" s="43"/>
      <c r="Q24" s="43"/>
      <c r="R24" s="43"/>
      <c r="S24" s="43"/>
      <c r="T24" s="43"/>
      <c r="U24" s="43"/>
      <c r="V24" s="60" t="s">
        <v>1260</v>
      </c>
      <c r="W24" s="61" t="s">
        <v>1261</v>
      </c>
      <c r="X24" s="62" t="s">
        <v>1262</v>
      </c>
      <c r="Y24" s="63" t="s">
        <v>1840</v>
      </c>
    </row>
    <row r="25" spans="2:24" ht="12.75" customHeight="1">
      <c r="B25" t="s">
        <v>3</v>
      </c>
      <c r="C25" t="s">
        <v>4</v>
      </c>
      <c r="D25" t="s">
        <v>5</v>
      </c>
      <c r="E25" s="4">
        <v>38418.333333333336</v>
      </c>
      <c r="F25" s="4">
        <v>40094.708333333336</v>
      </c>
      <c r="G25" s="35">
        <f aca="true" t="shared" si="0" ref="G25:G89">(H25/365)*260</f>
        <v>1194.1301369863015</v>
      </c>
      <c r="H25" s="27">
        <f>F25-E25</f>
        <v>1676.375</v>
      </c>
      <c r="I25" s="28">
        <v>2622447.28</v>
      </c>
      <c r="J25" s="29"/>
      <c r="K25" s="30"/>
      <c r="L25" t="s">
        <v>1266</v>
      </c>
      <c r="M25"/>
      <c r="O25">
        <v>0</v>
      </c>
      <c r="P25">
        <v>0</v>
      </c>
      <c r="Q25">
        <v>0</v>
      </c>
      <c r="R25">
        <v>0</v>
      </c>
      <c r="S25">
        <v>0</v>
      </c>
      <c r="T25">
        <v>0</v>
      </c>
      <c r="U25">
        <v>0</v>
      </c>
      <c r="V25">
        <v>52.20260970889756</v>
      </c>
      <c r="W25" s="28">
        <v>1368985.9184</v>
      </c>
      <c r="X25" s="28">
        <v>3991433.1983999996</v>
      </c>
    </row>
    <row r="26" spans="2:24" ht="12.75" customHeight="1">
      <c r="B26" t="s">
        <v>6</v>
      </c>
      <c r="C26" t="s">
        <v>7</v>
      </c>
      <c r="D26" t="s">
        <v>8</v>
      </c>
      <c r="E26" s="4">
        <v>38418.333333333336</v>
      </c>
      <c r="F26" s="4">
        <v>38765.708333333336</v>
      </c>
      <c r="G26" s="35">
        <f t="shared" si="0"/>
        <v>247.44520547945206</v>
      </c>
      <c r="H26" s="27">
        <f aca="true" t="shared" si="1" ref="H26:H89">F26-E26</f>
        <v>347.375</v>
      </c>
      <c r="I26" s="28">
        <v>36542.4</v>
      </c>
      <c r="J26" s="29"/>
      <c r="K26" t="s">
        <v>9</v>
      </c>
      <c r="L26" t="s">
        <v>1266</v>
      </c>
      <c r="M26"/>
      <c r="O26">
        <v>0</v>
      </c>
      <c r="P26">
        <v>0</v>
      </c>
      <c r="Q26">
        <v>0</v>
      </c>
      <c r="R26">
        <v>0</v>
      </c>
      <c r="S26">
        <v>0</v>
      </c>
      <c r="T26">
        <v>0</v>
      </c>
      <c r="U26">
        <v>0</v>
      </c>
      <c r="V26">
        <v>28</v>
      </c>
      <c r="W26" s="28">
        <v>10231.872000000001</v>
      </c>
      <c r="X26" s="28">
        <v>46774.272000000004</v>
      </c>
    </row>
    <row r="27" spans="2:24" ht="12.75" customHeight="1">
      <c r="B27" t="s">
        <v>10</v>
      </c>
      <c r="C27" t="s">
        <v>11</v>
      </c>
      <c r="D27" t="s">
        <v>12</v>
      </c>
      <c r="E27" s="4">
        <v>38418.333333333336</v>
      </c>
      <c r="F27" s="4">
        <v>38555.708333333336</v>
      </c>
      <c r="G27" s="35">
        <f t="shared" si="0"/>
        <v>97.85616438356165</v>
      </c>
      <c r="H27" s="27">
        <f t="shared" si="1"/>
        <v>137.375</v>
      </c>
      <c r="I27" s="28">
        <v>0</v>
      </c>
      <c r="J27" s="29"/>
      <c r="K27" t="s">
        <v>1286</v>
      </c>
      <c r="L27" t="s">
        <v>1266</v>
      </c>
      <c r="M27" s="31">
        <v>38418.333333333336</v>
      </c>
      <c r="N27" t="s">
        <v>1278</v>
      </c>
      <c r="O27">
        <v>2</v>
      </c>
      <c r="P27">
        <v>4</v>
      </c>
      <c r="Q27">
        <v>8</v>
      </c>
      <c r="R27">
        <v>0</v>
      </c>
      <c r="S27">
        <v>2</v>
      </c>
      <c r="T27">
        <v>1</v>
      </c>
      <c r="U27">
        <v>0</v>
      </c>
      <c r="V27">
        <v>0</v>
      </c>
      <c r="W27" s="28">
        <v>0</v>
      </c>
      <c r="X27" s="28">
        <v>0</v>
      </c>
    </row>
    <row r="28" spans="2:24" ht="12.75" customHeight="1">
      <c r="B28" t="s">
        <v>13</v>
      </c>
      <c r="C28" t="s">
        <v>14</v>
      </c>
      <c r="D28" t="s">
        <v>1341</v>
      </c>
      <c r="E28" s="4">
        <v>38628.333333333336</v>
      </c>
      <c r="F28" s="4">
        <v>38653.708333333336</v>
      </c>
      <c r="G28" s="35">
        <f t="shared" si="0"/>
        <v>18.075342465753426</v>
      </c>
      <c r="H28" s="27">
        <f t="shared" si="1"/>
        <v>25.375</v>
      </c>
      <c r="I28" s="28">
        <v>12180.8</v>
      </c>
      <c r="J28" s="29"/>
      <c r="K28" t="s">
        <v>1286</v>
      </c>
      <c r="L28" t="s">
        <v>1266</v>
      </c>
      <c r="M28" s="31">
        <v>38628.333333333336</v>
      </c>
      <c r="N28" t="s">
        <v>1278</v>
      </c>
      <c r="O28">
        <v>4</v>
      </c>
      <c r="P28">
        <v>4</v>
      </c>
      <c r="Q28">
        <v>8</v>
      </c>
      <c r="R28">
        <v>8</v>
      </c>
      <c r="S28">
        <v>2</v>
      </c>
      <c r="T28">
        <v>1</v>
      </c>
      <c r="U28">
        <v>0</v>
      </c>
      <c r="V28">
        <v>28</v>
      </c>
      <c r="W28" s="28">
        <v>3410.6240000000003</v>
      </c>
      <c r="X28" s="28">
        <v>15591.424</v>
      </c>
    </row>
    <row r="29" spans="2:24" ht="12.75" customHeight="1">
      <c r="B29" t="s">
        <v>15</v>
      </c>
      <c r="C29" t="s">
        <v>16</v>
      </c>
      <c r="D29" t="s">
        <v>17</v>
      </c>
      <c r="E29" s="4">
        <v>38656.333333333336</v>
      </c>
      <c r="F29" s="4">
        <v>38765.708333333336</v>
      </c>
      <c r="G29" s="35">
        <f t="shared" si="0"/>
        <v>77.91095890410958</v>
      </c>
      <c r="H29" s="27">
        <f t="shared" si="1"/>
        <v>109.375</v>
      </c>
      <c r="I29" s="28">
        <v>12180.8</v>
      </c>
      <c r="J29" t="s">
        <v>18</v>
      </c>
      <c r="K29" s="30"/>
      <c r="L29" t="s">
        <v>1266</v>
      </c>
      <c r="M29" s="31">
        <v>38656.333333333336</v>
      </c>
      <c r="N29" t="s">
        <v>1278</v>
      </c>
      <c r="O29">
        <v>4</v>
      </c>
      <c r="P29">
        <v>4</v>
      </c>
      <c r="Q29">
        <v>8</v>
      </c>
      <c r="R29">
        <v>8</v>
      </c>
      <c r="S29">
        <v>2</v>
      </c>
      <c r="T29">
        <v>1</v>
      </c>
      <c r="U29">
        <v>0</v>
      </c>
      <c r="V29">
        <v>28</v>
      </c>
      <c r="W29" s="28">
        <v>3410.6240000000003</v>
      </c>
      <c r="X29" s="28">
        <v>15591.424</v>
      </c>
    </row>
    <row r="30" spans="2:24" ht="12.75" customHeight="1">
      <c r="B30" t="s">
        <v>19</v>
      </c>
      <c r="C30" t="s">
        <v>20</v>
      </c>
      <c r="D30" t="s">
        <v>17</v>
      </c>
      <c r="E30" s="4">
        <v>38656.333333333336</v>
      </c>
      <c r="F30" s="4">
        <v>38765.708333333336</v>
      </c>
      <c r="G30" s="35">
        <f t="shared" si="0"/>
        <v>77.91095890410958</v>
      </c>
      <c r="H30" s="27">
        <f t="shared" si="1"/>
        <v>109.375</v>
      </c>
      <c r="I30" s="28">
        <v>12180.8</v>
      </c>
      <c r="J30" s="29"/>
      <c r="K30" t="s">
        <v>21</v>
      </c>
      <c r="L30" t="s">
        <v>1266</v>
      </c>
      <c r="M30" s="31">
        <v>38656.333333333336</v>
      </c>
      <c r="N30" t="s">
        <v>1278</v>
      </c>
      <c r="O30">
        <v>4</v>
      </c>
      <c r="P30">
        <v>4</v>
      </c>
      <c r="Q30">
        <v>8</v>
      </c>
      <c r="R30">
        <v>8</v>
      </c>
      <c r="S30">
        <v>2</v>
      </c>
      <c r="T30">
        <v>1</v>
      </c>
      <c r="U30">
        <v>0</v>
      </c>
      <c r="V30">
        <v>28</v>
      </c>
      <c r="W30" s="28">
        <v>3410.6240000000003</v>
      </c>
      <c r="X30" s="28">
        <v>15591.424</v>
      </c>
    </row>
    <row r="31" spans="2:24" ht="12.75" customHeight="1">
      <c r="B31" t="s">
        <v>22</v>
      </c>
      <c r="C31" t="s">
        <v>23</v>
      </c>
      <c r="D31" t="s">
        <v>1319</v>
      </c>
      <c r="E31" s="4">
        <v>38765.708333333336</v>
      </c>
      <c r="F31" s="4">
        <v>38765.708333333336</v>
      </c>
      <c r="G31" s="35">
        <f t="shared" si="0"/>
        <v>0</v>
      </c>
      <c r="H31" s="27">
        <f t="shared" si="1"/>
        <v>0</v>
      </c>
      <c r="I31" s="28">
        <v>0</v>
      </c>
      <c r="J31" t="s">
        <v>24</v>
      </c>
      <c r="K31" t="s">
        <v>25</v>
      </c>
      <c r="L31" t="s">
        <v>1277</v>
      </c>
      <c r="M31" s="54"/>
      <c r="O31">
        <v>0</v>
      </c>
      <c r="P31">
        <v>0</v>
      </c>
      <c r="Q31">
        <v>0</v>
      </c>
      <c r="R31">
        <v>0</v>
      </c>
      <c r="S31">
        <v>0</v>
      </c>
      <c r="T31">
        <v>0</v>
      </c>
      <c r="U31">
        <v>0</v>
      </c>
      <c r="V31">
        <v>0</v>
      </c>
      <c r="W31" s="28">
        <v>0</v>
      </c>
      <c r="X31" s="28">
        <v>0</v>
      </c>
    </row>
    <row r="32" spans="2:24" ht="12.75" customHeight="1">
      <c r="B32" t="s">
        <v>26</v>
      </c>
      <c r="C32" t="s">
        <v>27</v>
      </c>
      <c r="D32" t="s">
        <v>1285</v>
      </c>
      <c r="E32" s="4">
        <v>38740.333333333336</v>
      </c>
      <c r="F32" s="4">
        <v>38961.708333333336</v>
      </c>
      <c r="G32" s="35">
        <f t="shared" si="0"/>
        <v>157.6917808219178</v>
      </c>
      <c r="H32" s="27">
        <f t="shared" si="1"/>
        <v>221.375</v>
      </c>
      <c r="I32" s="28">
        <v>161117.6</v>
      </c>
      <c r="J32" s="29"/>
      <c r="K32" t="s">
        <v>28</v>
      </c>
      <c r="L32" t="s">
        <v>1266</v>
      </c>
      <c r="M32" s="54"/>
      <c r="O32">
        <v>0</v>
      </c>
      <c r="P32">
        <v>0</v>
      </c>
      <c r="Q32">
        <v>0</v>
      </c>
      <c r="R32">
        <v>0</v>
      </c>
      <c r="S32">
        <v>0</v>
      </c>
      <c r="T32">
        <v>0</v>
      </c>
      <c r="U32">
        <v>0</v>
      </c>
      <c r="V32">
        <v>52.75975808974314</v>
      </c>
      <c r="W32" s="28">
        <v>85005.256</v>
      </c>
      <c r="X32" s="28">
        <v>246122.85600000003</v>
      </c>
    </row>
    <row r="33" spans="2:24" ht="12.75" customHeight="1">
      <c r="B33" t="s">
        <v>29</v>
      </c>
      <c r="C33" t="s">
        <v>1459</v>
      </c>
      <c r="D33" t="s">
        <v>12</v>
      </c>
      <c r="E33" s="4">
        <v>38740.333333333336</v>
      </c>
      <c r="F33" s="4">
        <v>38877.708333333336</v>
      </c>
      <c r="G33" s="35">
        <f t="shared" si="0"/>
        <v>97.85616438356165</v>
      </c>
      <c r="H33" s="27">
        <f t="shared" si="1"/>
        <v>137.375</v>
      </c>
      <c r="I33" s="28">
        <v>90684.8</v>
      </c>
      <c r="J33" t="s">
        <v>30</v>
      </c>
      <c r="K33" t="s">
        <v>1304</v>
      </c>
      <c r="L33" t="s">
        <v>1266</v>
      </c>
      <c r="M33" s="31">
        <v>38740.333333333336</v>
      </c>
      <c r="N33" t="s">
        <v>1278</v>
      </c>
      <c r="O33">
        <v>6</v>
      </c>
      <c r="P33">
        <v>15</v>
      </c>
      <c r="Q33">
        <v>8</v>
      </c>
      <c r="R33">
        <v>15</v>
      </c>
      <c r="S33">
        <v>2</v>
      </c>
      <c r="T33">
        <v>2</v>
      </c>
      <c r="U33">
        <v>0</v>
      </c>
      <c r="V33">
        <v>65</v>
      </c>
      <c r="W33" s="28">
        <v>58945.12</v>
      </c>
      <c r="X33" s="28">
        <v>149629.92</v>
      </c>
    </row>
    <row r="34" spans="2:24" ht="12.75" customHeight="1">
      <c r="B34" t="s">
        <v>22</v>
      </c>
      <c r="C34" t="s">
        <v>31</v>
      </c>
      <c r="D34" t="s">
        <v>1319</v>
      </c>
      <c r="E34" s="4">
        <v>38877.708333333336</v>
      </c>
      <c r="F34" s="4">
        <v>38877.708333333336</v>
      </c>
      <c r="G34" s="35">
        <f t="shared" si="0"/>
        <v>0</v>
      </c>
      <c r="H34" s="27">
        <f t="shared" si="1"/>
        <v>0</v>
      </c>
      <c r="I34" s="28">
        <v>0</v>
      </c>
      <c r="J34" t="s">
        <v>1292</v>
      </c>
      <c r="K34" t="s">
        <v>1302</v>
      </c>
      <c r="L34" t="s">
        <v>1277</v>
      </c>
      <c r="M34" s="54"/>
      <c r="O34">
        <v>0</v>
      </c>
      <c r="P34">
        <v>0</v>
      </c>
      <c r="Q34">
        <v>0</v>
      </c>
      <c r="R34">
        <v>0</v>
      </c>
      <c r="S34">
        <v>0</v>
      </c>
      <c r="T34">
        <v>0</v>
      </c>
      <c r="U34">
        <v>0</v>
      </c>
      <c r="V34">
        <v>0</v>
      </c>
      <c r="W34" s="28">
        <v>0</v>
      </c>
      <c r="X34" s="28">
        <v>0</v>
      </c>
    </row>
    <row r="35" spans="2:24" ht="12.75" customHeight="1">
      <c r="B35" t="s">
        <v>32</v>
      </c>
      <c r="C35" t="s">
        <v>1463</v>
      </c>
      <c r="D35" t="s">
        <v>1418</v>
      </c>
      <c r="E35" s="4">
        <v>38880.333333333336</v>
      </c>
      <c r="F35" s="4">
        <v>38961.708333333336</v>
      </c>
      <c r="G35" s="35">
        <f t="shared" si="0"/>
        <v>57.96575342465753</v>
      </c>
      <c r="H35" s="27">
        <f t="shared" si="1"/>
        <v>81.375</v>
      </c>
      <c r="I35" s="28">
        <v>70432.8</v>
      </c>
      <c r="J35" t="s">
        <v>1304</v>
      </c>
      <c r="K35" t="s">
        <v>33</v>
      </c>
      <c r="L35" t="s">
        <v>1266</v>
      </c>
      <c r="M35" s="31">
        <v>38880.333333333336</v>
      </c>
      <c r="N35" t="s">
        <v>1278</v>
      </c>
      <c r="O35">
        <v>4</v>
      </c>
      <c r="P35">
        <v>10</v>
      </c>
      <c r="Q35">
        <v>4</v>
      </c>
      <c r="R35">
        <v>15</v>
      </c>
      <c r="S35">
        <v>2</v>
      </c>
      <c r="T35">
        <v>1</v>
      </c>
      <c r="U35">
        <v>0</v>
      </c>
      <c r="V35">
        <v>37</v>
      </c>
      <c r="W35" s="28">
        <v>26060.136000000002</v>
      </c>
      <c r="X35" s="28">
        <v>96492.936</v>
      </c>
    </row>
    <row r="36" spans="2:24" ht="12.75" customHeight="1">
      <c r="B36" t="s">
        <v>34</v>
      </c>
      <c r="C36" t="s">
        <v>35</v>
      </c>
      <c r="D36" t="s">
        <v>36</v>
      </c>
      <c r="E36" s="4">
        <v>38768.333333333336</v>
      </c>
      <c r="F36" s="4">
        <v>39743.708333333336</v>
      </c>
      <c r="G36" s="35">
        <f t="shared" si="0"/>
        <v>694.7876712328767</v>
      </c>
      <c r="H36" s="27">
        <f t="shared" si="1"/>
        <v>975.375</v>
      </c>
      <c r="I36" s="28">
        <v>284369.6</v>
      </c>
      <c r="J36" t="s">
        <v>24</v>
      </c>
      <c r="K36" s="30"/>
      <c r="L36" t="s">
        <v>1266</v>
      </c>
      <c r="M36" s="54"/>
      <c r="O36">
        <v>0</v>
      </c>
      <c r="P36">
        <v>0</v>
      </c>
      <c r="Q36">
        <v>0</v>
      </c>
      <c r="R36">
        <v>0</v>
      </c>
      <c r="S36">
        <v>0</v>
      </c>
      <c r="T36">
        <v>0</v>
      </c>
      <c r="U36">
        <v>0</v>
      </c>
      <c r="V36">
        <v>54.18932544125672</v>
      </c>
      <c r="W36" s="28">
        <v>154097.968</v>
      </c>
      <c r="X36" s="28">
        <v>438467.568</v>
      </c>
    </row>
    <row r="37" spans="2:24" ht="12.75" customHeight="1">
      <c r="B37" t="s">
        <v>37</v>
      </c>
      <c r="C37" t="s">
        <v>1280</v>
      </c>
      <c r="D37" t="s">
        <v>1413</v>
      </c>
      <c r="E37" s="4">
        <v>38768.333333333336</v>
      </c>
      <c r="F37" s="4">
        <v>38821.708333333336</v>
      </c>
      <c r="G37" s="35">
        <f t="shared" si="0"/>
        <v>38.02054794520548</v>
      </c>
      <c r="H37" s="27">
        <f t="shared" si="1"/>
        <v>53.375</v>
      </c>
      <c r="I37" s="28">
        <v>24361.6</v>
      </c>
      <c r="J37" s="29"/>
      <c r="K37" t="s">
        <v>38</v>
      </c>
      <c r="L37" t="s">
        <v>1266</v>
      </c>
      <c r="M37" s="31">
        <v>38768.333333333336</v>
      </c>
      <c r="N37" t="s">
        <v>1278</v>
      </c>
      <c r="O37">
        <v>6</v>
      </c>
      <c r="P37">
        <v>15</v>
      </c>
      <c r="Q37">
        <v>4</v>
      </c>
      <c r="R37">
        <v>15</v>
      </c>
      <c r="S37">
        <v>2</v>
      </c>
      <c r="T37">
        <v>1</v>
      </c>
      <c r="U37">
        <v>0</v>
      </c>
      <c r="V37">
        <v>46</v>
      </c>
      <c r="W37" s="28">
        <v>11206.336000000001</v>
      </c>
      <c r="X37" s="28">
        <v>35567.936</v>
      </c>
    </row>
    <row r="38" spans="2:24" ht="12.75" customHeight="1">
      <c r="B38" t="s">
        <v>22</v>
      </c>
      <c r="C38" t="s">
        <v>39</v>
      </c>
      <c r="D38" t="s">
        <v>1319</v>
      </c>
      <c r="E38" s="4">
        <v>38821.708333333336</v>
      </c>
      <c r="F38" s="4">
        <v>38821.708333333336</v>
      </c>
      <c r="G38" s="35">
        <f t="shared" si="0"/>
        <v>0</v>
      </c>
      <c r="H38" s="27">
        <f t="shared" si="1"/>
        <v>0</v>
      </c>
      <c r="I38" s="28">
        <v>0</v>
      </c>
      <c r="J38" t="s">
        <v>1475</v>
      </c>
      <c r="K38" t="s">
        <v>40</v>
      </c>
      <c r="L38" t="s">
        <v>1277</v>
      </c>
      <c r="M38" s="54"/>
      <c r="O38">
        <v>0</v>
      </c>
      <c r="P38">
        <v>0</v>
      </c>
      <c r="Q38">
        <v>0</v>
      </c>
      <c r="R38">
        <v>0</v>
      </c>
      <c r="S38">
        <v>0</v>
      </c>
      <c r="T38">
        <v>0</v>
      </c>
      <c r="U38">
        <v>0</v>
      </c>
      <c r="V38">
        <v>0</v>
      </c>
      <c r="W38" s="28">
        <v>0</v>
      </c>
      <c r="X38" s="28">
        <v>0</v>
      </c>
    </row>
    <row r="39" spans="2:24" ht="12.75" customHeight="1">
      <c r="B39" t="s">
        <v>41</v>
      </c>
      <c r="C39" t="s">
        <v>1459</v>
      </c>
      <c r="D39" t="s">
        <v>1418</v>
      </c>
      <c r="E39" s="4">
        <v>38937.333333333336</v>
      </c>
      <c r="F39" s="4">
        <v>39020.708333333336</v>
      </c>
      <c r="G39" s="35">
        <f t="shared" si="0"/>
        <v>59.390410958904106</v>
      </c>
      <c r="H39" s="27">
        <f t="shared" si="1"/>
        <v>83.375</v>
      </c>
      <c r="I39" s="28">
        <v>76104</v>
      </c>
      <c r="J39" t="s">
        <v>42</v>
      </c>
      <c r="K39" t="s">
        <v>43</v>
      </c>
      <c r="L39" t="s">
        <v>1266</v>
      </c>
      <c r="M39" s="31">
        <v>38937.333333333336</v>
      </c>
      <c r="N39" t="s">
        <v>1278</v>
      </c>
      <c r="O39">
        <v>6</v>
      </c>
      <c r="P39">
        <v>15</v>
      </c>
      <c r="Q39">
        <v>4</v>
      </c>
      <c r="R39">
        <v>15</v>
      </c>
      <c r="S39">
        <v>4</v>
      </c>
      <c r="T39">
        <v>2</v>
      </c>
      <c r="U39">
        <v>0</v>
      </c>
      <c r="V39">
        <v>73</v>
      </c>
      <c r="W39" s="28">
        <v>55555.92</v>
      </c>
      <c r="X39" s="28">
        <v>131659.92</v>
      </c>
    </row>
    <row r="40" spans="2:24" ht="12.75" customHeight="1">
      <c r="B40" t="s">
        <v>22</v>
      </c>
      <c r="C40" t="s">
        <v>31</v>
      </c>
      <c r="D40" t="s">
        <v>1319</v>
      </c>
      <c r="E40" s="4">
        <v>39020.708333333336</v>
      </c>
      <c r="F40" s="4">
        <v>39020.708333333336</v>
      </c>
      <c r="G40" s="35">
        <f t="shared" si="0"/>
        <v>0</v>
      </c>
      <c r="H40" s="27">
        <f t="shared" si="1"/>
        <v>0</v>
      </c>
      <c r="I40" s="28">
        <v>0</v>
      </c>
      <c r="J40" t="s">
        <v>40</v>
      </c>
      <c r="K40" t="s">
        <v>1316</v>
      </c>
      <c r="L40" t="s">
        <v>1277</v>
      </c>
      <c r="M40" s="54"/>
      <c r="O40">
        <v>0</v>
      </c>
      <c r="P40">
        <v>0</v>
      </c>
      <c r="Q40">
        <v>0</v>
      </c>
      <c r="R40">
        <v>0</v>
      </c>
      <c r="S40">
        <v>0</v>
      </c>
      <c r="T40">
        <v>0</v>
      </c>
      <c r="U40">
        <v>0</v>
      </c>
      <c r="V40">
        <v>0</v>
      </c>
      <c r="W40" s="28">
        <v>0</v>
      </c>
      <c r="X40" s="28">
        <v>0</v>
      </c>
    </row>
    <row r="41" spans="2:24" ht="12.75" customHeight="1">
      <c r="B41" t="s">
        <v>44</v>
      </c>
      <c r="C41" t="s">
        <v>1602</v>
      </c>
      <c r="D41" t="s">
        <v>45</v>
      </c>
      <c r="E41" s="4">
        <v>39470.333333333336</v>
      </c>
      <c r="F41" s="4">
        <v>39554.708333333336</v>
      </c>
      <c r="G41" s="35">
        <f t="shared" si="0"/>
        <v>60.1027397260274</v>
      </c>
      <c r="H41" s="27">
        <f t="shared" si="1"/>
        <v>84.375</v>
      </c>
      <c r="I41" s="28">
        <v>164342.4</v>
      </c>
      <c r="J41" t="s">
        <v>46</v>
      </c>
      <c r="K41" t="s">
        <v>47</v>
      </c>
      <c r="L41" t="s">
        <v>1266</v>
      </c>
      <c r="M41" s="31">
        <v>39470.333333333336</v>
      </c>
      <c r="N41" t="s">
        <v>1278</v>
      </c>
      <c r="O41">
        <v>6</v>
      </c>
      <c r="P41">
        <v>10</v>
      </c>
      <c r="Q41">
        <v>4</v>
      </c>
      <c r="R41">
        <v>15</v>
      </c>
      <c r="S41">
        <v>2</v>
      </c>
      <c r="T41">
        <v>2</v>
      </c>
      <c r="U41">
        <v>0</v>
      </c>
      <c r="V41">
        <v>51</v>
      </c>
      <c r="W41" s="28">
        <v>83814.624</v>
      </c>
      <c r="X41" s="28">
        <v>248157.02399999998</v>
      </c>
    </row>
    <row r="42" spans="2:24" ht="12.75" customHeight="1">
      <c r="B42" t="s">
        <v>48</v>
      </c>
      <c r="C42" t="s">
        <v>49</v>
      </c>
      <c r="D42" t="s">
        <v>1413</v>
      </c>
      <c r="E42" s="4">
        <v>39688.333333333336</v>
      </c>
      <c r="F42" s="4">
        <v>39743.708333333336</v>
      </c>
      <c r="G42" s="35">
        <f t="shared" si="0"/>
        <v>39.445205479452056</v>
      </c>
      <c r="H42" s="27">
        <f t="shared" si="1"/>
        <v>55.375</v>
      </c>
      <c r="I42" s="28">
        <v>19561.6</v>
      </c>
      <c r="J42" t="s">
        <v>50</v>
      </c>
      <c r="K42" t="s">
        <v>1362</v>
      </c>
      <c r="L42" t="s">
        <v>1277</v>
      </c>
      <c r="M42" s="31">
        <v>39688.333333333336</v>
      </c>
      <c r="N42" t="s">
        <v>1278</v>
      </c>
      <c r="O42">
        <v>1</v>
      </c>
      <c r="P42">
        <v>4</v>
      </c>
      <c r="Q42">
        <v>4</v>
      </c>
      <c r="R42">
        <v>8</v>
      </c>
      <c r="S42">
        <v>2</v>
      </c>
      <c r="T42">
        <v>1</v>
      </c>
      <c r="U42">
        <v>0</v>
      </c>
      <c r="V42">
        <v>18</v>
      </c>
      <c r="W42" s="28">
        <v>3521.0880000000006</v>
      </c>
      <c r="X42" s="28">
        <v>23082.688000000002</v>
      </c>
    </row>
    <row r="43" spans="2:24" ht="12.75" customHeight="1">
      <c r="B43" t="s">
        <v>51</v>
      </c>
      <c r="C43" t="s">
        <v>52</v>
      </c>
      <c r="D43" t="s">
        <v>53</v>
      </c>
      <c r="E43" s="4">
        <v>38880.333333333336</v>
      </c>
      <c r="F43" s="4">
        <v>39688.708333333336</v>
      </c>
      <c r="G43" s="35">
        <f t="shared" si="0"/>
        <v>575.8287671232877</v>
      </c>
      <c r="H43" s="27">
        <f t="shared" si="1"/>
        <v>808.375</v>
      </c>
      <c r="I43" s="28">
        <v>279666.8</v>
      </c>
      <c r="J43" t="s">
        <v>24</v>
      </c>
      <c r="K43" s="30"/>
      <c r="L43" t="s">
        <v>1266</v>
      </c>
      <c r="M43" s="54"/>
      <c r="O43">
        <v>0</v>
      </c>
      <c r="P43">
        <v>0</v>
      </c>
      <c r="Q43">
        <v>0</v>
      </c>
      <c r="R43">
        <v>0</v>
      </c>
      <c r="S43">
        <v>0</v>
      </c>
      <c r="T43">
        <v>0</v>
      </c>
      <c r="U43">
        <v>0</v>
      </c>
      <c r="V43">
        <v>58.47930036743725</v>
      </c>
      <c r="W43" s="28">
        <v>163547.188</v>
      </c>
      <c r="X43" s="28">
        <v>443213.98800000007</v>
      </c>
    </row>
    <row r="44" spans="2:24" ht="12.75" customHeight="1">
      <c r="B44" t="s">
        <v>54</v>
      </c>
      <c r="C44" t="s">
        <v>1280</v>
      </c>
      <c r="D44" t="s">
        <v>1413</v>
      </c>
      <c r="E44" s="4">
        <v>38880.333333333336</v>
      </c>
      <c r="F44" s="4">
        <v>38933.708333333336</v>
      </c>
      <c r="G44" s="35">
        <f t="shared" si="0"/>
        <v>38.02054794520548</v>
      </c>
      <c r="H44" s="27">
        <f t="shared" si="1"/>
        <v>53.375</v>
      </c>
      <c r="I44" s="28">
        <v>24361.6</v>
      </c>
      <c r="J44" t="s">
        <v>1348</v>
      </c>
      <c r="K44" t="s">
        <v>55</v>
      </c>
      <c r="L44" t="s">
        <v>1266</v>
      </c>
      <c r="M44" s="31">
        <v>38880.333333333336</v>
      </c>
      <c r="N44" t="s">
        <v>1278</v>
      </c>
      <c r="O44">
        <v>6</v>
      </c>
      <c r="P44">
        <v>15</v>
      </c>
      <c r="Q44">
        <v>4</v>
      </c>
      <c r="R44">
        <v>15</v>
      </c>
      <c r="S44">
        <v>2</v>
      </c>
      <c r="T44">
        <v>1</v>
      </c>
      <c r="U44">
        <v>0</v>
      </c>
      <c r="V44">
        <v>46</v>
      </c>
      <c r="W44" s="28">
        <v>11206.336000000001</v>
      </c>
      <c r="X44" s="28">
        <v>35567.936</v>
      </c>
    </row>
    <row r="45" spans="2:24" ht="12.75" customHeight="1">
      <c r="B45" t="s">
        <v>22</v>
      </c>
      <c r="C45" t="s">
        <v>39</v>
      </c>
      <c r="D45" t="s">
        <v>1319</v>
      </c>
      <c r="E45" s="4">
        <v>38933.708333333336</v>
      </c>
      <c r="F45" s="4">
        <v>38933.708333333336</v>
      </c>
      <c r="G45" s="35">
        <f t="shared" si="0"/>
        <v>0</v>
      </c>
      <c r="H45" s="27">
        <f t="shared" si="1"/>
        <v>0</v>
      </c>
      <c r="I45" s="28">
        <v>0</v>
      </c>
      <c r="J45" t="s">
        <v>56</v>
      </c>
      <c r="K45" s="30"/>
      <c r="L45" t="s">
        <v>1277</v>
      </c>
      <c r="M45" s="54"/>
      <c r="O45">
        <v>0</v>
      </c>
      <c r="P45">
        <v>0</v>
      </c>
      <c r="Q45">
        <v>0</v>
      </c>
      <c r="R45">
        <v>0</v>
      </c>
      <c r="S45">
        <v>0</v>
      </c>
      <c r="T45">
        <v>0</v>
      </c>
      <c r="U45">
        <v>0</v>
      </c>
      <c r="V45">
        <v>0</v>
      </c>
      <c r="W45" s="28">
        <v>0</v>
      </c>
      <c r="X45" s="28">
        <v>0</v>
      </c>
    </row>
    <row r="46" spans="2:24" ht="12.75" customHeight="1">
      <c r="B46" t="s">
        <v>57</v>
      </c>
      <c r="C46" t="s">
        <v>58</v>
      </c>
      <c r="D46" t="s">
        <v>59</v>
      </c>
      <c r="E46" s="4">
        <v>39105.333333333336</v>
      </c>
      <c r="F46" s="4">
        <v>39161.708333333336</v>
      </c>
      <c r="G46" s="35">
        <f t="shared" si="0"/>
        <v>40.15753424657534</v>
      </c>
      <c r="H46" s="27">
        <f t="shared" si="1"/>
        <v>56.375</v>
      </c>
      <c r="I46" s="28">
        <v>53923.2</v>
      </c>
      <c r="J46" t="s">
        <v>60</v>
      </c>
      <c r="K46" t="s">
        <v>61</v>
      </c>
      <c r="L46" t="s">
        <v>1266</v>
      </c>
      <c r="M46" s="31">
        <v>39105.333333333336</v>
      </c>
      <c r="N46" t="s">
        <v>1278</v>
      </c>
      <c r="O46">
        <v>6</v>
      </c>
      <c r="P46">
        <v>15</v>
      </c>
      <c r="Q46">
        <v>4</v>
      </c>
      <c r="R46">
        <v>15</v>
      </c>
      <c r="S46">
        <v>2</v>
      </c>
      <c r="T46">
        <v>2</v>
      </c>
      <c r="U46">
        <v>0</v>
      </c>
      <c r="V46">
        <v>61</v>
      </c>
      <c r="W46" s="28">
        <v>32893.152</v>
      </c>
      <c r="X46" s="28">
        <v>86816.35200000001</v>
      </c>
    </row>
    <row r="47" spans="2:24" ht="12.75" customHeight="1">
      <c r="B47" t="s">
        <v>62</v>
      </c>
      <c r="C47" t="s">
        <v>1459</v>
      </c>
      <c r="D47" t="s">
        <v>45</v>
      </c>
      <c r="E47" s="4">
        <v>39161.333333333336</v>
      </c>
      <c r="F47" s="4">
        <v>39245.708333333336</v>
      </c>
      <c r="G47" s="35">
        <f t="shared" si="0"/>
        <v>60.1027397260274</v>
      </c>
      <c r="H47" s="27">
        <f t="shared" si="1"/>
        <v>84.375</v>
      </c>
      <c r="I47" s="28">
        <v>76104</v>
      </c>
      <c r="J47" t="s">
        <v>63</v>
      </c>
      <c r="K47" t="s">
        <v>64</v>
      </c>
      <c r="L47" t="s">
        <v>1266</v>
      </c>
      <c r="M47" s="31">
        <v>39161.333333333336</v>
      </c>
      <c r="N47" t="s">
        <v>1278</v>
      </c>
      <c r="O47">
        <v>6</v>
      </c>
      <c r="P47">
        <v>15</v>
      </c>
      <c r="Q47">
        <v>4</v>
      </c>
      <c r="R47">
        <v>15</v>
      </c>
      <c r="S47">
        <v>4</v>
      </c>
      <c r="T47">
        <v>2</v>
      </c>
      <c r="U47">
        <v>0</v>
      </c>
      <c r="V47">
        <v>73</v>
      </c>
      <c r="W47" s="28">
        <v>55555.92</v>
      </c>
      <c r="X47" s="28">
        <v>131659.92</v>
      </c>
    </row>
    <row r="48" spans="2:24" ht="12.75" customHeight="1">
      <c r="B48" t="s">
        <v>22</v>
      </c>
      <c r="C48" t="s">
        <v>31</v>
      </c>
      <c r="D48" t="s">
        <v>1319</v>
      </c>
      <c r="E48" s="4">
        <v>39245.708333333336</v>
      </c>
      <c r="F48" s="4">
        <v>39245.708333333336</v>
      </c>
      <c r="G48" s="35">
        <f t="shared" si="0"/>
        <v>0</v>
      </c>
      <c r="H48" s="27">
        <f t="shared" si="1"/>
        <v>0</v>
      </c>
      <c r="I48" s="28">
        <v>0</v>
      </c>
      <c r="J48" t="s">
        <v>1335</v>
      </c>
      <c r="K48" t="s">
        <v>2164</v>
      </c>
      <c r="L48" t="s">
        <v>1277</v>
      </c>
      <c r="M48" s="54"/>
      <c r="O48">
        <v>0</v>
      </c>
      <c r="P48">
        <v>0</v>
      </c>
      <c r="Q48">
        <v>0</v>
      </c>
      <c r="R48">
        <v>0</v>
      </c>
      <c r="S48">
        <v>0</v>
      </c>
      <c r="T48">
        <v>0</v>
      </c>
      <c r="U48">
        <v>0</v>
      </c>
      <c r="V48">
        <v>0</v>
      </c>
      <c r="W48" s="28">
        <v>0</v>
      </c>
      <c r="X48" s="28">
        <v>0</v>
      </c>
    </row>
    <row r="49" spans="2:24" ht="12.75" customHeight="1">
      <c r="B49" t="s">
        <v>65</v>
      </c>
      <c r="C49" t="s">
        <v>1602</v>
      </c>
      <c r="D49" t="s">
        <v>59</v>
      </c>
      <c r="E49" s="4">
        <v>39632.333333333336</v>
      </c>
      <c r="F49" s="4">
        <v>39688.708333333336</v>
      </c>
      <c r="G49" s="35">
        <f t="shared" si="0"/>
        <v>40.15753424657534</v>
      </c>
      <c r="H49" s="27">
        <f t="shared" si="1"/>
        <v>56.375</v>
      </c>
      <c r="I49" s="28">
        <v>75561.6</v>
      </c>
      <c r="J49" t="s">
        <v>66</v>
      </c>
      <c r="K49" t="s">
        <v>67</v>
      </c>
      <c r="L49" t="s">
        <v>1266</v>
      </c>
      <c r="M49" s="31">
        <v>39632.333333333336</v>
      </c>
      <c r="N49" t="s">
        <v>1278</v>
      </c>
      <c r="O49">
        <v>6</v>
      </c>
      <c r="P49">
        <v>10</v>
      </c>
      <c r="Q49">
        <v>4</v>
      </c>
      <c r="R49">
        <v>15</v>
      </c>
      <c r="S49">
        <v>2</v>
      </c>
      <c r="T49">
        <v>2</v>
      </c>
      <c r="U49">
        <v>0</v>
      </c>
      <c r="V49">
        <v>51</v>
      </c>
      <c r="W49" s="28">
        <v>38536.416</v>
      </c>
      <c r="X49" s="28">
        <v>114098.016</v>
      </c>
    </row>
    <row r="50" spans="2:24" ht="12.75" customHeight="1">
      <c r="B50" t="s">
        <v>68</v>
      </c>
      <c r="C50" t="s">
        <v>69</v>
      </c>
      <c r="D50" t="s">
        <v>70</v>
      </c>
      <c r="E50" s="4">
        <v>39583.333333333336</v>
      </c>
      <c r="F50" s="4">
        <v>39625.708333333336</v>
      </c>
      <c r="G50" s="35">
        <f t="shared" si="0"/>
        <v>30.184931506849313</v>
      </c>
      <c r="H50" s="27">
        <f t="shared" si="1"/>
        <v>42.375</v>
      </c>
      <c r="I50" s="28">
        <v>49716.4</v>
      </c>
      <c r="J50" t="s">
        <v>71</v>
      </c>
      <c r="K50" t="s">
        <v>72</v>
      </c>
      <c r="L50" t="s">
        <v>1266</v>
      </c>
      <c r="M50" s="31">
        <v>39583.333333333336</v>
      </c>
      <c r="N50" t="s">
        <v>1278</v>
      </c>
      <c r="O50">
        <v>6</v>
      </c>
      <c r="P50">
        <v>10</v>
      </c>
      <c r="Q50">
        <v>4</v>
      </c>
      <c r="R50">
        <v>15</v>
      </c>
      <c r="S50">
        <v>2</v>
      </c>
      <c r="T50">
        <v>2</v>
      </c>
      <c r="U50">
        <v>0</v>
      </c>
      <c r="V50">
        <v>51</v>
      </c>
      <c r="W50" s="28">
        <v>25355.364</v>
      </c>
      <c r="X50" s="28">
        <v>75071.764</v>
      </c>
    </row>
    <row r="51" spans="2:24" ht="12.75" customHeight="1">
      <c r="B51" t="s">
        <v>73</v>
      </c>
      <c r="C51" t="s">
        <v>74</v>
      </c>
      <c r="D51" t="s">
        <v>75</v>
      </c>
      <c r="E51" s="4">
        <v>38824.333333333336</v>
      </c>
      <c r="F51" s="4">
        <v>39828.708333333336</v>
      </c>
      <c r="G51" s="35">
        <f t="shared" si="0"/>
        <v>715.445205479452</v>
      </c>
      <c r="H51" s="27">
        <f t="shared" si="1"/>
        <v>1004.375</v>
      </c>
      <c r="I51" s="28">
        <v>122910.8</v>
      </c>
      <c r="J51" t="s">
        <v>24</v>
      </c>
      <c r="K51" s="30"/>
      <c r="L51" t="s">
        <v>1266</v>
      </c>
      <c r="M51" s="54"/>
      <c r="O51">
        <v>0</v>
      </c>
      <c r="P51">
        <v>0</v>
      </c>
      <c r="Q51">
        <v>0</v>
      </c>
      <c r="R51">
        <v>0</v>
      </c>
      <c r="S51">
        <v>0</v>
      </c>
      <c r="T51">
        <v>0</v>
      </c>
      <c r="U51">
        <v>0</v>
      </c>
      <c r="V51">
        <v>45.89640942862629</v>
      </c>
      <c r="W51" s="28">
        <v>56411.64400000001</v>
      </c>
      <c r="X51" s="28">
        <v>179322.44400000002</v>
      </c>
    </row>
    <row r="52" spans="2:24" ht="12.75" customHeight="1">
      <c r="B52" t="s">
        <v>76</v>
      </c>
      <c r="C52" t="s">
        <v>1280</v>
      </c>
      <c r="D52" t="s">
        <v>1413</v>
      </c>
      <c r="E52" s="4">
        <v>38824.333333333336</v>
      </c>
      <c r="F52" s="4">
        <v>38877.708333333336</v>
      </c>
      <c r="G52" s="35">
        <f t="shared" si="0"/>
        <v>38.02054794520548</v>
      </c>
      <c r="H52" s="27">
        <f t="shared" si="1"/>
        <v>53.375</v>
      </c>
      <c r="I52" s="28">
        <v>24361.6</v>
      </c>
      <c r="J52" t="s">
        <v>1475</v>
      </c>
      <c r="K52" t="s">
        <v>77</v>
      </c>
      <c r="L52" t="s">
        <v>1266</v>
      </c>
      <c r="M52" s="31">
        <v>38824.333333333336</v>
      </c>
      <c r="N52" t="s">
        <v>1278</v>
      </c>
      <c r="O52">
        <v>6</v>
      </c>
      <c r="P52">
        <v>15</v>
      </c>
      <c r="Q52">
        <v>4</v>
      </c>
      <c r="R52">
        <v>15</v>
      </c>
      <c r="S52">
        <v>2</v>
      </c>
      <c r="T52">
        <v>1</v>
      </c>
      <c r="U52">
        <v>0</v>
      </c>
      <c r="V52">
        <v>46</v>
      </c>
      <c r="W52" s="28">
        <v>11206.336000000001</v>
      </c>
      <c r="X52" s="28">
        <v>35567.936</v>
      </c>
    </row>
    <row r="53" spans="2:24" ht="12.75" customHeight="1">
      <c r="B53" t="s">
        <v>22</v>
      </c>
      <c r="C53" t="s">
        <v>39</v>
      </c>
      <c r="D53" t="s">
        <v>1319</v>
      </c>
      <c r="E53" s="4">
        <v>38877.708333333336</v>
      </c>
      <c r="F53" s="4">
        <v>38877.708333333336</v>
      </c>
      <c r="G53" s="35">
        <f t="shared" si="0"/>
        <v>0</v>
      </c>
      <c r="H53" s="27">
        <f t="shared" si="1"/>
        <v>0</v>
      </c>
      <c r="I53" s="28">
        <v>0</v>
      </c>
      <c r="J53" t="s">
        <v>78</v>
      </c>
      <c r="K53" s="30"/>
      <c r="L53" t="s">
        <v>1277</v>
      </c>
      <c r="M53" s="54"/>
      <c r="O53">
        <v>0</v>
      </c>
      <c r="P53">
        <v>0</v>
      </c>
      <c r="Q53">
        <v>0</v>
      </c>
      <c r="R53">
        <v>0</v>
      </c>
      <c r="S53">
        <v>0</v>
      </c>
      <c r="T53">
        <v>0</v>
      </c>
      <c r="U53">
        <v>0</v>
      </c>
      <c r="V53">
        <v>0</v>
      </c>
      <c r="W53" s="28">
        <v>0</v>
      </c>
      <c r="X53" s="28">
        <v>0</v>
      </c>
    </row>
    <row r="54" spans="2:24" ht="12.75" customHeight="1">
      <c r="B54" t="s">
        <v>79</v>
      </c>
      <c r="C54" t="s">
        <v>80</v>
      </c>
      <c r="D54" t="s">
        <v>45</v>
      </c>
      <c r="E54" s="4">
        <v>39021.333333333336</v>
      </c>
      <c r="F54" s="4">
        <v>39105.708333333336</v>
      </c>
      <c r="G54" s="35">
        <f t="shared" si="0"/>
        <v>60.1027397260274</v>
      </c>
      <c r="H54" s="27">
        <f t="shared" si="1"/>
        <v>84.375</v>
      </c>
      <c r="I54" s="28">
        <v>36542.4</v>
      </c>
      <c r="J54" t="s">
        <v>40</v>
      </c>
      <c r="K54" t="s">
        <v>81</v>
      </c>
      <c r="L54" t="s">
        <v>1266</v>
      </c>
      <c r="M54" s="31">
        <v>39021.333333333336</v>
      </c>
      <c r="N54" t="s">
        <v>1278</v>
      </c>
      <c r="O54">
        <v>6</v>
      </c>
      <c r="P54">
        <v>15</v>
      </c>
      <c r="Q54">
        <v>4</v>
      </c>
      <c r="R54">
        <v>15</v>
      </c>
      <c r="S54">
        <v>2</v>
      </c>
      <c r="T54">
        <v>1</v>
      </c>
      <c r="U54">
        <v>0</v>
      </c>
      <c r="V54">
        <v>46</v>
      </c>
      <c r="W54" s="28">
        <v>16809.504000000004</v>
      </c>
      <c r="X54" s="28">
        <v>53351.90400000002</v>
      </c>
    </row>
    <row r="55" spans="2:24" ht="12.75" customHeight="1">
      <c r="B55" t="s">
        <v>22</v>
      </c>
      <c r="C55" t="s">
        <v>31</v>
      </c>
      <c r="D55" t="s">
        <v>1319</v>
      </c>
      <c r="E55" s="4">
        <v>39105.708333333336</v>
      </c>
      <c r="F55" s="4">
        <v>39105.708333333336</v>
      </c>
      <c r="G55" s="35">
        <f t="shared" si="0"/>
        <v>0</v>
      </c>
      <c r="H55" s="27">
        <f t="shared" si="1"/>
        <v>0</v>
      </c>
      <c r="I55" s="28">
        <v>0</v>
      </c>
      <c r="J55" t="s">
        <v>82</v>
      </c>
      <c r="K55" t="s">
        <v>2183</v>
      </c>
      <c r="L55" t="s">
        <v>1277</v>
      </c>
      <c r="M55" s="54"/>
      <c r="O55">
        <v>0</v>
      </c>
      <c r="P55">
        <v>0</v>
      </c>
      <c r="Q55">
        <v>0</v>
      </c>
      <c r="R55">
        <v>0</v>
      </c>
      <c r="S55">
        <v>0</v>
      </c>
      <c r="T55">
        <v>0</v>
      </c>
      <c r="U55">
        <v>0</v>
      </c>
      <c r="V55">
        <v>0</v>
      </c>
      <c r="W55" s="28">
        <v>0</v>
      </c>
      <c r="X55" s="28">
        <v>0</v>
      </c>
    </row>
    <row r="56" spans="2:24" ht="12.75" customHeight="1">
      <c r="B56" t="s">
        <v>83</v>
      </c>
      <c r="C56" t="s">
        <v>84</v>
      </c>
      <c r="D56" t="s">
        <v>2185</v>
      </c>
      <c r="E56" s="4">
        <v>39554.333333333336</v>
      </c>
      <c r="F56" s="4">
        <v>39583.708333333336</v>
      </c>
      <c r="G56" s="35">
        <f t="shared" si="0"/>
        <v>20.924657534246577</v>
      </c>
      <c r="H56" s="27">
        <f t="shared" si="1"/>
        <v>29.375</v>
      </c>
      <c r="I56" s="28">
        <v>45780.8</v>
      </c>
      <c r="J56" t="s">
        <v>85</v>
      </c>
      <c r="K56" t="s">
        <v>86</v>
      </c>
      <c r="L56" t="s">
        <v>1266</v>
      </c>
      <c r="M56" s="31">
        <v>39554.333333333336</v>
      </c>
      <c r="N56" t="s">
        <v>1278</v>
      </c>
      <c r="O56">
        <v>6</v>
      </c>
      <c r="P56">
        <v>10</v>
      </c>
      <c r="Q56">
        <v>4</v>
      </c>
      <c r="R56">
        <v>15</v>
      </c>
      <c r="S56">
        <v>2</v>
      </c>
      <c r="T56">
        <v>2</v>
      </c>
      <c r="U56">
        <v>0</v>
      </c>
      <c r="V56">
        <v>51</v>
      </c>
      <c r="W56" s="28">
        <v>23348.208000000002</v>
      </c>
      <c r="X56" s="28">
        <v>69129.008</v>
      </c>
    </row>
    <row r="57" spans="2:24" ht="12.75" customHeight="1">
      <c r="B57" t="s">
        <v>87</v>
      </c>
      <c r="C57" t="s">
        <v>88</v>
      </c>
      <c r="D57" t="s">
        <v>89</v>
      </c>
      <c r="E57" s="4">
        <v>39625.333333333336</v>
      </c>
      <c r="F57" s="4">
        <v>39632.708333333336</v>
      </c>
      <c r="G57" s="35">
        <f t="shared" si="0"/>
        <v>5.2534246575342465</v>
      </c>
      <c r="H57" s="27">
        <f t="shared" si="1"/>
        <v>7.375</v>
      </c>
      <c r="I57" s="28">
        <v>6445.2</v>
      </c>
      <c r="J57" t="s">
        <v>86</v>
      </c>
      <c r="K57" t="s">
        <v>90</v>
      </c>
      <c r="L57" t="s">
        <v>1266</v>
      </c>
      <c r="M57" s="31">
        <v>39625.333333333336</v>
      </c>
      <c r="N57" t="s">
        <v>1278</v>
      </c>
      <c r="O57">
        <v>6</v>
      </c>
      <c r="P57">
        <v>10</v>
      </c>
      <c r="Q57">
        <v>4</v>
      </c>
      <c r="R57">
        <v>15</v>
      </c>
      <c r="S57">
        <v>2</v>
      </c>
      <c r="T57">
        <v>2</v>
      </c>
      <c r="U57">
        <v>0</v>
      </c>
      <c r="V57">
        <v>51</v>
      </c>
      <c r="W57" s="28">
        <v>3287.052</v>
      </c>
      <c r="X57" s="28">
        <v>9732.252</v>
      </c>
    </row>
    <row r="58" spans="2:24" ht="12.75" customHeight="1">
      <c r="B58" t="s">
        <v>91</v>
      </c>
      <c r="C58" t="s">
        <v>49</v>
      </c>
      <c r="D58" t="s">
        <v>2114</v>
      </c>
      <c r="E58" s="4">
        <v>39800.333333333336</v>
      </c>
      <c r="F58" s="4">
        <v>39828.708333333336</v>
      </c>
      <c r="G58" s="35">
        <f t="shared" si="0"/>
        <v>20.21232876712329</v>
      </c>
      <c r="H58" s="27">
        <f t="shared" si="1"/>
        <v>28.375</v>
      </c>
      <c r="I58" s="28">
        <v>9780.8</v>
      </c>
      <c r="J58" t="s">
        <v>92</v>
      </c>
      <c r="K58" s="30"/>
      <c r="L58" t="s">
        <v>1266</v>
      </c>
      <c r="M58" s="31">
        <v>39800.333333333336</v>
      </c>
      <c r="N58" t="s">
        <v>1278</v>
      </c>
      <c r="O58">
        <v>1</v>
      </c>
      <c r="P58">
        <v>4</v>
      </c>
      <c r="Q58">
        <v>4</v>
      </c>
      <c r="R58">
        <v>8</v>
      </c>
      <c r="S58">
        <v>2</v>
      </c>
      <c r="T58">
        <v>1</v>
      </c>
      <c r="U58">
        <v>0</v>
      </c>
      <c r="V58">
        <v>18</v>
      </c>
      <c r="W58" s="28">
        <v>1760.5440000000003</v>
      </c>
      <c r="X58" s="28">
        <v>11541.344000000001</v>
      </c>
    </row>
    <row r="59" spans="2:24" ht="12.75" customHeight="1">
      <c r="B59" t="s">
        <v>93</v>
      </c>
      <c r="C59" t="s">
        <v>94</v>
      </c>
      <c r="D59" t="s">
        <v>95</v>
      </c>
      <c r="E59" s="4">
        <v>39245.333333333336</v>
      </c>
      <c r="F59" s="4">
        <v>39469.708333333336</v>
      </c>
      <c r="G59" s="35">
        <f t="shared" si="0"/>
        <v>159.82876712328766</v>
      </c>
      <c r="H59" s="27">
        <f t="shared" si="1"/>
        <v>224.375</v>
      </c>
      <c r="I59" s="28">
        <v>68284.8</v>
      </c>
      <c r="J59" t="s">
        <v>96</v>
      </c>
      <c r="L59" t="s">
        <v>1266</v>
      </c>
      <c r="M59" s="54"/>
      <c r="O59">
        <v>0</v>
      </c>
      <c r="P59">
        <v>0</v>
      </c>
      <c r="Q59">
        <v>0</v>
      </c>
      <c r="R59">
        <v>0</v>
      </c>
      <c r="S59">
        <v>0</v>
      </c>
      <c r="T59">
        <v>0</v>
      </c>
      <c r="U59">
        <v>0</v>
      </c>
      <c r="V59">
        <v>42.84882140681382</v>
      </c>
      <c r="W59" s="28">
        <v>29259.232000000004</v>
      </c>
      <c r="X59" s="28">
        <v>97544.032</v>
      </c>
    </row>
    <row r="60" spans="2:24" ht="12.75" customHeight="1">
      <c r="B60" t="s">
        <v>97</v>
      </c>
      <c r="C60" t="s">
        <v>98</v>
      </c>
      <c r="D60" t="s">
        <v>59</v>
      </c>
      <c r="E60" s="4">
        <v>39245.333333333336</v>
      </c>
      <c r="F60" s="4">
        <v>39301.708333333336</v>
      </c>
      <c r="G60" s="35">
        <f t="shared" si="0"/>
        <v>40.15753424657534</v>
      </c>
      <c r="H60" s="27">
        <f t="shared" si="1"/>
        <v>56.375</v>
      </c>
      <c r="I60" s="28">
        <v>19561.6</v>
      </c>
      <c r="J60" s="29"/>
      <c r="K60" t="s">
        <v>99</v>
      </c>
      <c r="L60" t="s">
        <v>1266</v>
      </c>
      <c r="M60" s="31">
        <v>39245.333333333336</v>
      </c>
      <c r="N60" t="s">
        <v>1278</v>
      </c>
      <c r="O60">
        <v>4</v>
      </c>
      <c r="P60">
        <v>15</v>
      </c>
      <c r="Q60">
        <v>4</v>
      </c>
      <c r="R60">
        <v>8</v>
      </c>
      <c r="S60">
        <v>2</v>
      </c>
      <c r="T60">
        <v>1</v>
      </c>
      <c r="U60">
        <v>0</v>
      </c>
      <c r="V60">
        <v>35</v>
      </c>
      <c r="W60" s="28">
        <v>6846.56</v>
      </c>
      <c r="X60" s="28">
        <v>26408.16</v>
      </c>
    </row>
    <row r="61" spans="2:24" ht="12.75" customHeight="1">
      <c r="B61" t="s">
        <v>100</v>
      </c>
      <c r="C61" t="s">
        <v>101</v>
      </c>
      <c r="D61" t="s">
        <v>45</v>
      </c>
      <c r="E61" s="4">
        <v>39301.333333333336</v>
      </c>
      <c r="F61" s="4">
        <v>39385.708333333336</v>
      </c>
      <c r="G61" s="35">
        <f t="shared" si="0"/>
        <v>60.1027397260274</v>
      </c>
      <c r="H61" s="27">
        <f t="shared" si="1"/>
        <v>84.375</v>
      </c>
      <c r="I61" s="28">
        <v>24361.6</v>
      </c>
      <c r="J61" t="s">
        <v>102</v>
      </c>
      <c r="K61" t="s">
        <v>103</v>
      </c>
      <c r="L61" t="s">
        <v>1266</v>
      </c>
      <c r="M61" s="31">
        <v>39301.333333333336</v>
      </c>
      <c r="N61" t="s">
        <v>1278</v>
      </c>
      <c r="O61">
        <v>6</v>
      </c>
      <c r="P61">
        <v>15</v>
      </c>
      <c r="Q61">
        <v>4</v>
      </c>
      <c r="R61">
        <v>15</v>
      </c>
      <c r="S61">
        <v>2</v>
      </c>
      <c r="T61">
        <v>1</v>
      </c>
      <c r="U61">
        <v>0</v>
      </c>
      <c r="V61">
        <v>46</v>
      </c>
      <c r="W61" s="28">
        <v>11206.336000000001</v>
      </c>
      <c r="X61" s="28">
        <v>35567.936</v>
      </c>
    </row>
    <row r="62" spans="2:24" ht="12.75" customHeight="1">
      <c r="B62" t="s">
        <v>104</v>
      </c>
      <c r="C62" t="s">
        <v>105</v>
      </c>
      <c r="D62" t="s">
        <v>45</v>
      </c>
      <c r="E62" s="4">
        <v>39385.333333333336</v>
      </c>
      <c r="F62" s="4">
        <v>39469.708333333336</v>
      </c>
      <c r="G62" s="35">
        <f t="shared" si="0"/>
        <v>60.1027397260274</v>
      </c>
      <c r="H62" s="27">
        <f t="shared" si="1"/>
        <v>84.375</v>
      </c>
      <c r="I62" s="28">
        <v>24361.6</v>
      </c>
      <c r="J62" t="s">
        <v>99</v>
      </c>
      <c r="K62" s="30"/>
      <c r="L62" t="s">
        <v>1266</v>
      </c>
      <c r="M62" s="31">
        <v>39385.333333333336</v>
      </c>
      <c r="N62" t="s">
        <v>1278</v>
      </c>
      <c r="O62">
        <v>6</v>
      </c>
      <c r="P62">
        <v>15</v>
      </c>
      <c r="Q62">
        <v>4</v>
      </c>
      <c r="R62">
        <v>15</v>
      </c>
      <c r="S62">
        <v>2</v>
      </c>
      <c r="T62">
        <v>1</v>
      </c>
      <c r="U62">
        <v>0</v>
      </c>
      <c r="V62">
        <v>46</v>
      </c>
      <c r="W62" s="28">
        <v>11206.336000000001</v>
      </c>
      <c r="X62" s="28">
        <v>35567.936</v>
      </c>
    </row>
    <row r="63" spans="2:24" ht="12.75" customHeight="1">
      <c r="B63" t="s">
        <v>106</v>
      </c>
      <c r="C63" t="s">
        <v>107</v>
      </c>
      <c r="D63" t="s">
        <v>108</v>
      </c>
      <c r="E63" s="4">
        <v>38852.333333333336</v>
      </c>
      <c r="F63" s="4">
        <v>39357.708333333336</v>
      </c>
      <c r="G63" s="35">
        <f t="shared" si="0"/>
        <v>359.9931506849315</v>
      </c>
      <c r="H63" s="27">
        <f t="shared" si="1"/>
        <v>505.375</v>
      </c>
      <c r="I63" s="28">
        <v>230673.6</v>
      </c>
      <c r="J63" t="s">
        <v>24</v>
      </c>
      <c r="K63" t="s">
        <v>1428</v>
      </c>
      <c r="L63" t="s">
        <v>1266</v>
      </c>
      <c r="M63" s="54"/>
      <c r="O63">
        <v>0</v>
      </c>
      <c r="P63">
        <v>0</v>
      </c>
      <c r="Q63">
        <v>0</v>
      </c>
      <c r="R63">
        <v>0</v>
      </c>
      <c r="S63">
        <v>0</v>
      </c>
      <c r="T63">
        <v>0</v>
      </c>
      <c r="U63">
        <v>0</v>
      </c>
      <c r="V63">
        <v>62.25702117624211</v>
      </c>
      <c r="W63" s="28">
        <v>143610.51200000002</v>
      </c>
      <c r="X63" s="28">
        <v>374284.112</v>
      </c>
    </row>
    <row r="64" spans="2:24" ht="12.75" customHeight="1">
      <c r="B64" t="s">
        <v>109</v>
      </c>
      <c r="C64" t="s">
        <v>1280</v>
      </c>
      <c r="D64" t="s">
        <v>17</v>
      </c>
      <c r="E64" s="4">
        <v>38852.333333333336</v>
      </c>
      <c r="F64" s="4">
        <v>38961.708333333336</v>
      </c>
      <c r="G64" s="35">
        <f t="shared" si="0"/>
        <v>77.91095890410958</v>
      </c>
      <c r="H64" s="27">
        <f t="shared" si="1"/>
        <v>109.375</v>
      </c>
      <c r="I64" s="28">
        <v>48723.2</v>
      </c>
      <c r="J64" s="29"/>
      <c r="K64" t="s">
        <v>110</v>
      </c>
      <c r="L64" t="s">
        <v>1266</v>
      </c>
      <c r="M64" s="31">
        <v>38852.333333333336</v>
      </c>
      <c r="N64" t="s">
        <v>1278</v>
      </c>
      <c r="O64">
        <v>8</v>
      </c>
      <c r="P64">
        <v>15</v>
      </c>
      <c r="Q64">
        <v>4</v>
      </c>
      <c r="R64">
        <v>15</v>
      </c>
      <c r="S64">
        <v>2</v>
      </c>
      <c r="T64">
        <v>1</v>
      </c>
      <c r="U64">
        <v>0</v>
      </c>
      <c r="V64">
        <v>50</v>
      </c>
      <c r="W64" s="28">
        <v>24361.6</v>
      </c>
      <c r="X64" s="28">
        <v>73084.8</v>
      </c>
    </row>
    <row r="65" spans="2:24" ht="12.75" customHeight="1">
      <c r="B65" t="s">
        <v>22</v>
      </c>
      <c r="C65" t="s">
        <v>39</v>
      </c>
      <c r="D65" t="s">
        <v>1319</v>
      </c>
      <c r="E65" s="4">
        <v>38961.708333333336</v>
      </c>
      <c r="F65" s="4">
        <v>38961.708333333336</v>
      </c>
      <c r="G65" s="35">
        <f t="shared" si="0"/>
        <v>0</v>
      </c>
      <c r="H65" s="27">
        <f t="shared" si="1"/>
        <v>0</v>
      </c>
      <c r="I65" s="28">
        <v>0</v>
      </c>
      <c r="J65" t="s">
        <v>111</v>
      </c>
      <c r="K65" t="s">
        <v>1386</v>
      </c>
      <c r="L65" t="s">
        <v>1277</v>
      </c>
      <c r="M65" s="54"/>
      <c r="O65">
        <v>0</v>
      </c>
      <c r="P65">
        <v>0</v>
      </c>
      <c r="Q65">
        <v>0</v>
      </c>
      <c r="R65">
        <v>0</v>
      </c>
      <c r="S65">
        <v>0</v>
      </c>
      <c r="T65">
        <v>0</v>
      </c>
      <c r="U65">
        <v>0</v>
      </c>
      <c r="V65">
        <v>0</v>
      </c>
      <c r="W65" s="28">
        <v>0</v>
      </c>
      <c r="X65" s="28">
        <v>0</v>
      </c>
    </row>
    <row r="66" spans="2:24" ht="12.75" customHeight="1">
      <c r="B66" t="s">
        <v>112</v>
      </c>
      <c r="C66" t="s">
        <v>113</v>
      </c>
      <c r="D66" t="s">
        <v>1418</v>
      </c>
      <c r="E66" s="4">
        <v>38964.333333333336</v>
      </c>
      <c r="F66" s="4">
        <v>39045.708333333336</v>
      </c>
      <c r="G66" s="35">
        <f t="shared" si="0"/>
        <v>57.96575342465753</v>
      </c>
      <c r="H66" s="27">
        <f t="shared" si="1"/>
        <v>81.375</v>
      </c>
      <c r="I66" s="28">
        <v>0</v>
      </c>
      <c r="J66" t="s">
        <v>1389</v>
      </c>
      <c r="K66" t="s">
        <v>114</v>
      </c>
      <c r="L66" t="s">
        <v>1266</v>
      </c>
      <c r="M66" s="31">
        <v>38964.333333333336</v>
      </c>
      <c r="N66" t="s">
        <v>1278</v>
      </c>
      <c r="O66">
        <v>4</v>
      </c>
      <c r="P66">
        <v>15</v>
      </c>
      <c r="Q66">
        <v>4</v>
      </c>
      <c r="R66">
        <v>15</v>
      </c>
      <c r="S66">
        <v>2</v>
      </c>
      <c r="T66">
        <v>1</v>
      </c>
      <c r="U66">
        <v>0</v>
      </c>
      <c r="V66">
        <v>0</v>
      </c>
      <c r="W66" s="28">
        <v>0</v>
      </c>
      <c r="X66" s="28">
        <v>0</v>
      </c>
    </row>
    <row r="67" spans="2:24" ht="12.75" customHeight="1">
      <c r="B67" t="s">
        <v>115</v>
      </c>
      <c r="C67" t="s">
        <v>1459</v>
      </c>
      <c r="D67" t="s">
        <v>116</v>
      </c>
      <c r="E67" s="4">
        <v>39048.333333333336</v>
      </c>
      <c r="F67" s="4">
        <v>39188.708333333336</v>
      </c>
      <c r="G67" s="35">
        <f t="shared" si="0"/>
        <v>99.9931506849315</v>
      </c>
      <c r="H67" s="27">
        <f t="shared" si="1"/>
        <v>140.375</v>
      </c>
      <c r="I67" s="28">
        <v>120246.4</v>
      </c>
      <c r="J67" t="s">
        <v>117</v>
      </c>
      <c r="K67" t="s">
        <v>118</v>
      </c>
      <c r="L67" t="s">
        <v>1266</v>
      </c>
      <c r="M67" s="31">
        <v>39048.333333333336</v>
      </c>
      <c r="N67" t="s">
        <v>1278</v>
      </c>
      <c r="O67">
        <v>6</v>
      </c>
      <c r="P67">
        <v>15</v>
      </c>
      <c r="Q67">
        <v>4</v>
      </c>
      <c r="R67">
        <v>15</v>
      </c>
      <c r="S67">
        <v>4</v>
      </c>
      <c r="T67">
        <v>2</v>
      </c>
      <c r="U67">
        <v>0</v>
      </c>
      <c r="V67">
        <v>73</v>
      </c>
      <c r="W67" s="28">
        <v>87779.87200000002</v>
      </c>
      <c r="X67" s="28">
        <v>208026.27200000003</v>
      </c>
    </row>
    <row r="68" spans="2:24" ht="12.75" customHeight="1">
      <c r="B68" t="s">
        <v>22</v>
      </c>
      <c r="C68" t="s">
        <v>31</v>
      </c>
      <c r="D68" t="s">
        <v>1319</v>
      </c>
      <c r="E68" s="4">
        <v>39188.708333333336</v>
      </c>
      <c r="F68" s="4">
        <v>39188.708333333336</v>
      </c>
      <c r="G68" s="35">
        <f t="shared" si="0"/>
        <v>0</v>
      </c>
      <c r="H68" s="27">
        <f t="shared" si="1"/>
        <v>0</v>
      </c>
      <c r="I68" s="28">
        <v>0</v>
      </c>
      <c r="J68" t="s">
        <v>119</v>
      </c>
      <c r="K68" t="s">
        <v>1400</v>
      </c>
      <c r="L68" t="s">
        <v>1277</v>
      </c>
      <c r="M68" s="54"/>
      <c r="O68">
        <v>0</v>
      </c>
      <c r="P68">
        <v>0</v>
      </c>
      <c r="Q68">
        <v>0</v>
      </c>
      <c r="R68">
        <v>0</v>
      </c>
      <c r="S68">
        <v>0</v>
      </c>
      <c r="T68">
        <v>0</v>
      </c>
      <c r="U68">
        <v>0</v>
      </c>
      <c r="V68">
        <v>0</v>
      </c>
      <c r="W68" s="28">
        <v>0</v>
      </c>
      <c r="X68" s="28">
        <v>0</v>
      </c>
    </row>
    <row r="69" spans="2:24" ht="12.75" customHeight="1">
      <c r="B69" t="s">
        <v>120</v>
      </c>
      <c r="C69" t="s">
        <v>121</v>
      </c>
      <c r="D69" t="s">
        <v>1418</v>
      </c>
      <c r="E69" s="4">
        <v>39274.333333333336</v>
      </c>
      <c r="F69" s="4">
        <v>39357.708333333336</v>
      </c>
      <c r="G69" s="35">
        <f t="shared" si="0"/>
        <v>59.390410958904106</v>
      </c>
      <c r="H69" s="27">
        <f t="shared" si="1"/>
        <v>83.375</v>
      </c>
      <c r="I69" s="28">
        <v>61704</v>
      </c>
      <c r="J69" t="s">
        <v>2207</v>
      </c>
      <c r="K69" t="s">
        <v>2852</v>
      </c>
      <c r="L69" t="s">
        <v>1266</v>
      </c>
      <c r="M69" s="31">
        <v>39274.333333333336</v>
      </c>
      <c r="N69" t="s">
        <v>1278</v>
      </c>
      <c r="O69">
        <v>6</v>
      </c>
      <c r="P69">
        <v>10</v>
      </c>
      <c r="Q69">
        <v>4</v>
      </c>
      <c r="R69">
        <v>15</v>
      </c>
      <c r="S69">
        <v>2</v>
      </c>
      <c r="T69">
        <v>2</v>
      </c>
      <c r="U69">
        <v>0</v>
      </c>
      <c r="V69">
        <v>51</v>
      </c>
      <c r="W69" s="28">
        <v>31469.04</v>
      </c>
      <c r="X69" s="28">
        <v>93173.04</v>
      </c>
    </row>
    <row r="70" spans="2:24" ht="12.75" customHeight="1">
      <c r="B70" t="s">
        <v>122</v>
      </c>
      <c r="C70" t="s">
        <v>123</v>
      </c>
      <c r="D70" t="s">
        <v>124</v>
      </c>
      <c r="E70" s="4">
        <v>38964.333333333336</v>
      </c>
      <c r="F70" s="4">
        <v>39441.708333333336</v>
      </c>
      <c r="G70" s="35">
        <f t="shared" si="0"/>
        <v>340.04794520547944</v>
      </c>
      <c r="H70" s="27">
        <f t="shared" si="1"/>
        <v>477.375</v>
      </c>
      <c r="I70" s="28">
        <v>202131.2</v>
      </c>
      <c r="J70" t="s">
        <v>24</v>
      </c>
      <c r="K70" t="s">
        <v>1428</v>
      </c>
      <c r="L70" t="s">
        <v>1266</v>
      </c>
      <c r="M70" s="54"/>
      <c r="O70">
        <v>0</v>
      </c>
      <c r="P70">
        <v>0</v>
      </c>
      <c r="Q70">
        <v>0</v>
      </c>
      <c r="R70">
        <v>0</v>
      </c>
      <c r="S70">
        <v>0</v>
      </c>
      <c r="T70">
        <v>0</v>
      </c>
      <c r="U70">
        <v>0</v>
      </c>
      <c r="V70">
        <v>67.77559921476744</v>
      </c>
      <c r="W70" s="28">
        <v>136995.632</v>
      </c>
      <c r="X70" s="28">
        <v>339126.83200000005</v>
      </c>
    </row>
    <row r="71" spans="2:24" ht="12.75" customHeight="1">
      <c r="B71" t="s">
        <v>125</v>
      </c>
      <c r="C71" t="s">
        <v>1280</v>
      </c>
      <c r="D71" t="s">
        <v>1418</v>
      </c>
      <c r="E71" s="4">
        <v>38964.333333333336</v>
      </c>
      <c r="F71" s="4">
        <v>39045.708333333336</v>
      </c>
      <c r="G71" s="35">
        <f t="shared" si="0"/>
        <v>57.96575342465753</v>
      </c>
      <c r="H71" s="27">
        <f t="shared" si="1"/>
        <v>81.375</v>
      </c>
      <c r="I71" s="28">
        <v>36542.4</v>
      </c>
      <c r="J71" t="s">
        <v>1380</v>
      </c>
      <c r="K71" t="s">
        <v>1404</v>
      </c>
      <c r="L71" t="s">
        <v>1266</v>
      </c>
      <c r="M71" s="31">
        <v>38964.333333333336</v>
      </c>
      <c r="N71" t="s">
        <v>1278</v>
      </c>
      <c r="O71">
        <v>6</v>
      </c>
      <c r="P71">
        <v>15</v>
      </c>
      <c r="Q71">
        <v>4</v>
      </c>
      <c r="R71">
        <v>15</v>
      </c>
      <c r="S71">
        <v>2</v>
      </c>
      <c r="T71">
        <v>1</v>
      </c>
      <c r="U71">
        <v>0</v>
      </c>
      <c r="V71">
        <v>46</v>
      </c>
      <c r="W71" s="28">
        <v>16809.504000000004</v>
      </c>
      <c r="X71" s="28">
        <v>53351.90400000002</v>
      </c>
    </row>
    <row r="72" spans="2:24" ht="12.75" customHeight="1">
      <c r="B72" t="s">
        <v>22</v>
      </c>
      <c r="C72" t="s">
        <v>39</v>
      </c>
      <c r="D72" t="s">
        <v>1319</v>
      </c>
      <c r="E72" s="4">
        <v>39045.708333333336</v>
      </c>
      <c r="F72" s="4">
        <v>39045.708333333336</v>
      </c>
      <c r="G72" s="35">
        <f t="shared" si="0"/>
        <v>0</v>
      </c>
      <c r="H72" s="27">
        <f t="shared" si="1"/>
        <v>0</v>
      </c>
      <c r="I72" s="28">
        <v>0</v>
      </c>
      <c r="J72" t="s">
        <v>126</v>
      </c>
      <c r="K72" t="s">
        <v>2850</v>
      </c>
      <c r="L72" t="s">
        <v>1277</v>
      </c>
      <c r="M72" s="54"/>
      <c r="O72">
        <v>0</v>
      </c>
      <c r="P72">
        <v>0</v>
      </c>
      <c r="Q72">
        <v>0</v>
      </c>
      <c r="R72">
        <v>0</v>
      </c>
      <c r="S72">
        <v>0</v>
      </c>
      <c r="T72">
        <v>0</v>
      </c>
      <c r="U72">
        <v>0</v>
      </c>
      <c r="V72">
        <v>0</v>
      </c>
      <c r="W72" s="28">
        <v>0</v>
      </c>
      <c r="X72" s="28">
        <v>0</v>
      </c>
    </row>
    <row r="73" spans="2:24" ht="12.75" customHeight="1">
      <c r="B73" t="s">
        <v>127</v>
      </c>
      <c r="C73" t="s">
        <v>113</v>
      </c>
      <c r="D73" t="s">
        <v>1418</v>
      </c>
      <c r="E73" s="4">
        <v>39048.333333333336</v>
      </c>
      <c r="F73" s="4">
        <v>39129.708333333336</v>
      </c>
      <c r="G73" s="35">
        <f t="shared" si="0"/>
        <v>57.96575342465753</v>
      </c>
      <c r="H73" s="27">
        <f t="shared" si="1"/>
        <v>81.375</v>
      </c>
      <c r="I73" s="28">
        <v>0</v>
      </c>
      <c r="J73" t="s">
        <v>1386</v>
      </c>
      <c r="K73" s="30"/>
      <c r="L73" t="s">
        <v>1266</v>
      </c>
      <c r="M73" s="31">
        <v>39048.333333333336</v>
      </c>
      <c r="N73" t="s">
        <v>1278</v>
      </c>
      <c r="O73">
        <v>4</v>
      </c>
      <c r="P73">
        <v>15</v>
      </c>
      <c r="Q73">
        <v>4</v>
      </c>
      <c r="R73">
        <v>15</v>
      </c>
      <c r="S73">
        <v>2</v>
      </c>
      <c r="T73">
        <v>1</v>
      </c>
      <c r="U73">
        <v>0</v>
      </c>
      <c r="V73">
        <v>0</v>
      </c>
      <c r="W73" s="28">
        <v>0</v>
      </c>
      <c r="X73" s="28">
        <v>0</v>
      </c>
    </row>
    <row r="74" spans="2:24" ht="12.75" customHeight="1">
      <c r="B74" t="s">
        <v>128</v>
      </c>
      <c r="C74" t="s">
        <v>1459</v>
      </c>
      <c r="D74" t="s">
        <v>1418</v>
      </c>
      <c r="E74" s="4">
        <v>39189.333333333336</v>
      </c>
      <c r="F74" s="4">
        <v>39272.708333333336</v>
      </c>
      <c r="G74" s="35">
        <f t="shared" si="0"/>
        <v>59.390410958904106</v>
      </c>
      <c r="H74" s="27">
        <f t="shared" si="1"/>
        <v>83.375</v>
      </c>
      <c r="I74" s="28">
        <v>95884.8</v>
      </c>
      <c r="J74" t="s">
        <v>129</v>
      </c>
      <c r="K74" t="s">
        <v>1421</v>
      </c>
      <c r="L74" t="s">
        <v>1266</v>
      </c>
      <c r="M74" s="31">
        <v>39189.333333333336</v>
      </c>
      <c r="N74" t="s">
        <v>1278</v>
      </c>
      <c r="O74">
        <v>8</v>
      </c>
      <c r="P74">
        <v>15</v>
      </c>
      <c r="Q74">
        <v>4</v>
      </c>
      <c r="R74">
        <v>15</v>
      </c>
      <c r="S74">
        <v>4</v>
      </c>
      <c r="T74">
        <v>2</v>
      </c>
      <c r="U74">
        <v>0</v>
      </c>
      <c r="V74">
        <v>81</v>
      </c>
      <c r="W74" s="28">
        <v>77666.688</v>
      </c>
      <c r="X74" s="28">
        <v>173551.488</v>
      </c>
    </row>
    <row r="75" spans="2:24" ht="12.75" customHeight="1">
      <c r="B75" t="s">
        <v>22</v>
      </c>
      <c r="C75" t="s">
        <v>31</v>
      </c>
      <c r="D75" t="s">
        <v>1319</v>
      </c>
      <c r="E75" s="4">
        <v>39272.708333333336</v>
      </c>
      <c r="F75" s="4">
        <v>39272.708333333336</v>
      </c>
      <c r="G75" s="35">
        <f t="shared" si="0"/>
        <v>0</v>
      </c>
      <c r="H75" s="27">
        <f t="shared" si="1"/>
        <v>0</v>
      </c>
      <c r="I75" s="28">
        <v>0</v>
      </c>
      <c r="J75" t="s">
        <v>2850</v>
      </c>
      <c r="K75" t="s">
        <v>2852</v>
      </c>
      <c r="L75" t="s">
        <v>1277</v>
      </c>
      <c r="M75" s="54"/>
      <c r="O75">
        <v>0</v>
      </c>
      <c r="P75">
        <v>0</v>
      </c>
      <c r="Q75">
        <v>0</v>
      </c>
      <c r="R75">
        <v>0</v>
      </c>
      <c r="S75">
        <v>0</v>
      </c>
      <c r="T75">
        <v>0</v>
      </c>
      <c r="U75">
        <v>0</v>
      </c>
      <c r="V75">
        <v>0</v>
      </c>
      <c r="W75" s="28">
        <v>0</v>
      </c>
      <c r="X75" s="28">
        <v>0</v>
      </c>
    </row>
    <row r="76" spans="2:24" ht="12.75" customHeight="1">
      <c r="B76" t="s">
        <v>130</v>
      </c>
      <c r="C76" t="s">
        <v>121</v>
      </c>
      <c r="D76" t="s">
        <v>1418</v>
      </c>
      <c r="E76" s="4">
        <v>39358.333333333336</v>
      </c>
      <c r="F76" s="4">
        <v>39441.708333333336</v>
      </c>
      <c r="G76" s="35">
        <f t="shared" si="0"/>
        <v>59.390410958904106</v>
      </c>
      <c r="H76" s="27">
        <f t="shared" si="1"/>
        <v>83.375</v>
      </c>
      <c r="I76" s="28">
        <v>69704</v>
      </c>
      <c r="J76" t="s">
        <v>131</v>
      </c>
      <c r="K76" s="30"/>
      <c r="L76" t="s">
        <v>1266</v>
      </c>
      <c r="M76" s="31">
        <v>39358.333333333336</v>
      </c>
      <c r="N76" t="s">
        <v>1278</v>
      </c>
      <c r="O76">
        <v>6</v>
      </c>
      <c r="P76">
        <v>15</v>
      </c>
      <c r="Q76">
        <v>4</v>
      </c>
      <c r="R76">
        <v>15</v>
      </c>
      <c r="S76">
        <v>2</v>
      </c>
      <c r="T76">
        <v>2</v>
      </c>
      <c r="U76">
        <v>0</v>
      </c>
      <c r="V76">
        <v>61</v>
      </c>
      <c r="W76" s="28">
        <v>42519.44</v>
      </c>
      <c r="X76" s="28">
        <v>112223.44</v>
      </c>
    </row>
    <row r="77" spans="2:24" ht="12.75" customHeight="1">
      <c r="B77" t="s">
        <v>132</v>
      </c>
      <c r="C77" t="s">
        <v>133</v>
      </c>
      <c r="D77" t="s">
        <v>1341</v>
      </c>
      <c r="E77" s="4">
        <v>39442.333333333336</v>
      </c>
      <c r="F77" s="4">
        <v>39469.708333333336</v>
      </c>
      <c r="G77" s="35">
        <f t="shared" si="0"/>
        <v>19.5</v>
      </c>
      <c r="H77" s="27">
        <f t="shared" si="1"/>
        <v>27.375</v>
      </c>
      <c r="I77" s="28">
        <v>9780.8</v>
      </c>
      <c r="J77" t="s">
        <v>134</v>
      </c>
      <c r="K77" s="30"/>
      <c r="L77" t="s">
        <v>1277</v>
      </c>
      <c r="M77" s="31">
        <v>39442.333333333336</v>
      </c>
      <c r="N77" t="s">
        <v>1278</v>
      </c>
      <c r="O77">
        <v>1</v>
      </c>
      <c r="P77">
        <v>4</v>
      </c>
      <c r="Q77">
        <v>4</v>
      </c>
      <c r="R77">
        <v>8</v>
      </c>
      <c r="S77">
        <v>2</v>
      </c>
      <c r="T77">
        <v>1</v>
      </c>
      <c r="U77">
        <v>0</v>
      </c>
      <c r="V77">
        <v>18</v>
      </c>
      <c r="W77" s="28">
        <v>1760.5440000000003</v>
      </c>
      <c r="X77" s="28">
        <v>11541.344000000001</v>
      </c>
    </row>
    <row r="78" spans="2:24" ht="12.75" customHeight="1">
      <c r="B78" t="s">
        <v>135</v>
      </c>
      <c r="C78" t="s">
        <v>136</v>
      </c>
      <c r="D78" t="s">
        <v>137</v>
      </c>
      <c r="E78" s="4">
        <v>38964.333333333336</v>
      </c>
      <c r="F78" s="4">
        <v>39665.708333333336</v>
      </c>
      <c r="G78" s="35">
        <f t="shared" si="0"/>
        <v>499.6095890410959</v>
      </c>
      <c r="H78" s="27">
        <f t="shared" si="1"/>
        <v>701.375</v>
      </c>
      <c r="I78" s="28">
        <v>499308.8</v>
      </c>
      <c r="J78" t="s">
        <v>138</v>
      </c>
      <c r="K78" s="30"/>
      <c r="L78" t="s">
        <v>1266</v>
      </c>
      <c r="M78" s="54"/>
      <c r="O78">
        <v>0</v>
      </c>
      <c r="P78">
        <v>0</v>
      </c>
      <c r="Q78">
        <v>0</v>
      </c>
      <c r="R78">
        <v>0</v>
      </c>
      <c r="S78">
        <v>0</v>
      </c>
      <c r="T78">
        <v>0</v>
      </c>
      <c r="U78">
        <v>0</v>
      </c>
      <c r="V78">
        <v>64.03778343181614</v>
      </c>
      <c r="W78" s="28">
        <v>319746.288</v>
      </c>
      <c r="X78" s="28">
        <v>819055.088</v>
      </c>
    </row>
    <row r="79" spans="2:24" ht="12.75" customHeight="1">
      <c r="B79" t="s">
        <v>139</v>
      </c>
      <c r="C79" t="s">
        <v>1280</v>
      </c>
      <c r="D79" t="s">
        <v>140</v>
      </c>
      <c r="E79" s="4">
        <v>38964.333333333336</v>
      </c>
      <c r="F79" s="4">
        <v>39129.708333333336</v>
      </c>
      <c r="G79" s="35">
        <f t="shared" si="0"/>
        <v>117.8013698630137</v>
      </c>
      <c r="H79" s="27">
        <f t="shared" si="1"/>
        <v>165.375</v>
      </c>
      <c r="I79" s="28">
        <v>60904</v>
      </c>
      <c r="J79" s="29"/>
      <c r="K79" t="s">
        <v>141</v>
      </c>
      <c r="L79" t="s">
        <v>1266</v>
      </c>
      <c r="M79" s="31">
        <v>38964.333333333336</v>
      </c>
      <c r="N79" t="s">
        <v>1278</v>
      </c>
      <c r="O79">
        <v>6</v>
      </c>
      <c r="P79">
        <v>15</v>
      </c>
      <c r="Q79">
        <v>4</v>
      </c>
      <c r="R79">
        <v>15</v>
      </c>
      <c r="S79">
        <v>2</v>
      </c>
      <c r="T79">
        <v>1</v>
      </c>
      <c r="U79">
        <v>0</v>
      </c>
      <c r="V79">
        <v>46</v>
      </c>
      <c r="W79" s="28">
        <v>28015.84</v>
      </c>
      <c r="X79" s="28">
        <v>88919.84</v>
      </c>
    </row>
    <row r="80" spans="2:24" ht="12.75" customHeight="1">
      <c r="B80" t="s">
        <v>22</v>
      </c>
      <c r="C80" t="s">
        <v>39</v>
      </c>
      <c r="D80" t="s">
        <v>1319</v>
      </c>
      <c r="E80" s="4">
        <v>39129.708333333336</v>
      </c>
      <c r="F80" s="4">
        <v>39129.708333333336</v>
      </c>
      <c r="G80" s="35">
        <f t="shared" si="0"/>
        <v>0</v>
      </c>
      <c r="H80" s="27">
        <f t="shared" si="1"/>
        <v>0</v>
      </c>
      <c r="I80" s="28">
        <v>0</v>
      </c>
      <c r="J80" t="s">
        <v>142</v>
      </c>
      <c r="K80" t="s">
        <v>1565</v>
      </c>
      <c r="L80" t="s">
        <v>1277</v>
      </c>
      <c r="M80" s="54"/>
      <c r="O80">
        <v>0</v>
      </c>
      <c r="P80">
        <v>0</v>
      </c>
      <c r="Q80">
        <v>0</v>
      </c>
      <c r="R80">
        <v>0</v>
      </c>
      <c r="S80">
        <v>0</v>
      </c>
      <c r="T80">
        <v>0</v>
      </c>
      <c r="U80">
        <v>0</v>
      </c>
      <c r="V80">
        <v>0</v>
      </c>
      <c r="W80" s="28">
        <v>0</v>
      </c>
      <c r="X80" s="28">
        <v>0</v>
      </c>
    </row>
    <row r="81" spans="2:24" ht="12.75" customHeight="1">
      <c r="B81" t="s">
        <v>143</v>
      </c>
      <c r="C81" t="s">
        <v>144</v>
      </c>
      <c r="D81" t="s">
        <v>17</v>
      </c>
      <c r="E81" s="4">
        <v>39133.333333333336</v>
      </c>
      <c r="F81" s="4">
        <v>39244.708333333336</v>
      </c>
      <c r="G81" s="35">
        <f t="shared" si="0"/>
        <v>79.33561643835617</v>
      </c>
      <c r="H81" s="27">
        <f t="shared" si="1"/>
        <v>111.375</v>
      </c>
      <c r="I81" s="28">
        <v>98065.6</v>
      </c>
      <c r="J81" t="s">
        <v>1561</v>
      </c>
      <c r="K81" t="s">
        <v>145</v>
      </c>
      <c r="L81" t="s">
        <v>1266</v>
      </c>
      <c r="M81" s="31">
        <v>39133.333333333336</v>
      </c>
      <c r="N81" t="s">
        <v>1278</v>
      </c>
      <c r="O81">
        <v>6</v>
      </c>
      <c r="P81">
        <v>15</v>
      </c>
      <c r="Q81">
        <v>4</v>
      </c>
      <c r="R81">
        <v>15</v>
      </c>
      <c r="S81">
        <v>4</v>
      </c>
      <c r="T81">
        <v>2</v>
      </c>
      <c r="U81">
        <v>0</v>
      </c>
      <c r="V81">
        <v>73</v>
      </c>
      <c r="W81" s="28">
        <v>71587.888</v>
      </c>
      <c r="X81" s="28">
        <v>169653.488</v>
      </c>
    </row>
    <row r="82" spans="2:24" ht="12.75" customHeight="1">
      <c r="B82" t="s">
        <v>146</v>
      </c>
      <c r="C82" t="s">
        <v>147</v>
      </c>
      <c r="D82" t="s">
        <v>12</v>
      </c>
      <c r="E82" s="4">
        <v>39245.333333333336</v>
      </c>
      <c r="F82" s="4">
        <v>39384.708333333336</v>
      </c>
      <c r="G82" s="35">
        <f t="shared" si="0"/>
        <v>99.28082191780823</v>
      </c>
      <c r="H82" s="27">
        <f t="shared" si="1"/>
        <v>139.375</v>
      </c>
      <c r="I82" s="28">
        <v>110246.4</v>
      </c>
      <c r="J82" t="s">
        <v>1565</v>
      </c>
      <c r="K82" t="s">
        <v>148</v>
      </c>
      <c r="L82" t="s">
        <v>1266</v>
      </c>
      <c r="M82" s="31">
        <v>39245.333333333336</v>
      </c>
      <c r="N82" t="s">
        <v>1278</v>
      </c>
      <c r="O82">
        <v>6</v>
      </c>
      <c r="P82">
        <v>15</v>
      </c>
      <c r="Q82">
        <v>4</v>
      </c>
      <c r="R82">
        <v>15</v>
      </c>
      <c r="S82">
        <v>4</v>
      </c>
      <c r="T82">
        <v>2</v>
      </c>
      <c r="U82">
        <v>0</v>
      </c>
      <c r="V82">
        <v>73</v>
      </c>
      <c r="W82" s="28">
        <v>80479.872</v>
      </c>
      <c r="X82" s="28">
        <v>190726.272</v>
      </c>
    </row>
    <row r="83" spans="2:24" ht="12.75" customHeight="1">
      <c r="B83" t="s">
        <v>149</v>
      </c>
      <c r="C83" t="s">
        <v>150</v>
      </c>
      <c r="D83" t="s">
        <v>12</v>
      </c>
      <c r="E83" s="4">
        <v>39385.333333333336</v>
      </c>
      <c r="F83" s="4">
        <v>39524.708333333336</v>
      </c>
      <c r="G83" s="35">
        <f t="shared" si="0"/>
        <v>99.28082191780823</v>
      </c>
      <c r="H83" s="27">
        <f t="shared" si="1"/>
        <v>139.375</v>
      </c>
      <c r="I83" s="28">
        <v>110246.4</v>
      </c>
      <c r="J83" t="s">
        <v>2243</v>
      </c>
      <c r="K83" t="s">
        <v>151</v>
      </c>
      <c r="L83" t="s">
        <v>1266</v>
      </c>
      <c r="M83" s="31">
        <v>39385.333333333336</v>
      </c>
      <c r="N83" t="s">
        <v>1278</v>
      </c>
      <c r="O83">
        <v>6</v>
      </c>
      <c r="P83">
        <v>15</v>
      </c>
      <c r="Q83">
        <v>4</v>
      </c>
      <c r="R83">
        <v>15</v>
      </c>
      <c r="S83">
        <v>4</v>
      </c>
      <c r="T83">
        <v>2</v>
      </c>
      <c r="U83">
        <v>0</v>
      </c>
      <c r="V83">
        <v>73</v>
      </c>
      <c r="W83" s="28">
        <v>80479.872</v>
      </c>
      <c r="X83" s="28">
        <v>190726.272</v>
      </c>
    </row>
    <row r="84" spans="2:24" ht="12.75" customHeight="1">
      <c r="B84" t="s">
        <v>1035</v>
      </c>
      <c r="C84" t="s">
        <v>1036</v>
      </c>
      <c r="D84" t="s">
        <v>2219</v>
      </c>
      <c r="E84" s="4">
        <v>39132.333333333336</v>
      </c>
      <c r="F84" s="4">
        <v>39132.708333333336</v>
      </c>
      <c r="G84" s="35">
        <f t="shared" si="0"/>
        <v>0.26712328767123283</v>
      </c>
      <c r="H84" s="27">
        <f t="shared" si="1"/>
        <v>0.375</v>
      </c>
      <c r="I84" s="28">
        <v>10400</v>
      </c>
      <c r="J84" t="s">
        <v>1037</v>
      </c>
      <c r="K84" t="s">
        <v>151</v>
      </c>
      <c r="L84" t="s">
        <v>1266</v>
      </c>
      <c r="M84" s="31">
        <v>39132.333333333336</v>
      </c>
      <c r="N84" t="s">
        <v>1278</v>
      </c>
      <c r="O84">
        <v>1</v>
      </c>
      <c r="P84">
        <v>1</v>
      </c>
      <c r="Q84">
        <v>2</v>
      </c>
      <c r="R84">
        <v>4</v>
      </c>
      <c r="S84">
        <v>1</v>
      </c>
      <c r="T84">
        <v>1</v>
      </c>
      <c r="U84">
        <v>0</v>
      </c>
      <c r="V84">
        <v>8</v>
      </c>
      <c r="W84" s="28">
        <v>832</v>
      </c>
      <c r="X84" s="28">
        <v>11232</v>
      </c>
    </row>
    <row r="85" spans="1:24" ht="12.75" customHeight="1">
      <c r="A85" s="32"/>
      <c r="B85" t="s">
        <v>22</v>
      </c>
      <c r="C85" t="s">
        <v>31</v>
      </c>
      <c r="D85" t="s">
        <v>1319</v>
      </c>
      <c r="E85" s="4">
        <v>39524.708333333336</v>
      </c>
      <c r="F85" s="4">
        <v>39524.708333333336</v>
      </c>
      <c r="G85" s="35">
        <f t="shared" si="0"/>
        <v>0</v>
      </c>
      <c r="H85" s="27">
        <f t="shared" si="1"/>
        <v>0</v>
      </c>
      <c r="I85" s="28">
        <v>0</v>
      </c>
      <c r="J85" t="s">
        <v>1038</v>
      </c>
      <c r="K85" t="s">
        <v>2257</v>
      </c>
      <c r="L85" t="s">
        <v>1277</v>
      </c>
      <c r="M85" s="54"/>
      <c r="O85">
        <v>0</v>
      </c>
      <c r="P85">
        <v>0</v>
      </c>
      <c r="Q85">
        <v>0</v>
      </c>
      <c r="R85">
        <v>0</v>
      </c>
      <c r="S85">
        <v>0</v>
      </c>
      <c r="T85">
        <v>0</v>
      </c>
      <c r="U85">
        <v>0</v>
      </c>
      <c r="V85">
        <v>0</v>
      </c>
      <c r="W85" s="28">
        <v>0</v>
      </c>
      <c r="X85" s="28">
        <v>0</v>
      </c>
    </row>
    <row r="86" spans="2:24" ht="12.75" customHeight="1">
      <c r="B86" t="s">
        <v>1039</v>
      </c>
      <c r="C86" t="s">
        <v>1602</v>
      </c>
      <c r="D86" t="s">
        <v>1418</v>
      </c>
      <c r="E86" s="4">
        <v>39526.333333333336</v>
      </c>
      <c r="F86" s="4">
        <v>39609.708333333336</v>
      </c>
      <c r="G86" s="35">
        <f t="shared" si="0"/>
        <v>59.390410958904106</v>
      </c>
      <c r="H86" s="27">
        <f t="shared" si="1"/>
        <v>83.375</v>
      </c>
      <c r="I86" s="28">
        <v>89884.8</v>
      </c>
      <c r="J86" t="s">
        <v>151</v>
      </c>
      <c r="K86" t="s">
        <v>1978</v>
      </c>
      <c r="L86" t="s">
        <v>1266</v>
      </c>
      <c r="M86" s="31">
        <v>39526.333333333336</v>
      </c>
      <c r="N86" t="s">
        <v>1278</v>
      </c>
      <c r="O86">
        <v>6</v>
      </c>
      <c r="P86">
        <v>15</v>
      </c>
      <c r="Q86">
        <v>4</v>
      </c>
      <c r="R86">
        <v>15</v>
      </c>
      <c r="S86">
        <v>2</v>
      </c>
      <c r="T86">
        <v>2</v>
      </c>
      <c r="U86">
        <v>0</v>
      </c>
      <c r="V86">
        <v>61</v>
      </c>
      <c r="W86" s="28">
        <v>54829.728</v>
      </c>
      <c r="X86" s="28">
        <v>144714.528</v>
      </c>
    </row>
    <row r="87" spans="2:24" ht="12.75" customHeight="1">
      <c r="B87" t="s">
        <v>1040</v>
      </c>
      <c r="C87" t="s">
        <v>49</v>
      </c>
      <c r="D87" t="s">
        <v>1413</v>
      </c>
      <c r="E87" s="4">
        <v>39610.333333333336</v>
      </c>
      <c r="F87" s="4">
        <v>39665.708333333336</v>
      </c>
      <c r="G87" s="35">
        <f t="shared" si="0"/>
        <v>39.445205479452056</v>
      </c>
      <c r="H87" s="27">
        <f t="shared" si="1"/>
        <v>55.375</v>
      </c>
      <c r="I87" s="28">
        <v>19561.6</v>
      </c>
      <c r="J87" t="s">
        <v>2257</v>
      </c>
      <c r="K87" s="30"/>
      <c r="L87" t="s">
        <v>1266</v>
      </c>
      <c r="M87" s="31">
        <v>39610.333333333336</v>
      </c>
      <c r="N87" t="s">
        <v>1278</v>
      </c>
      <c r="O87">
        <v>1</v>
      </c>
      <c r="P87">
        <v>4</v>
      </c>
      <c r="Q87">
        <v>4</v>
      </c>
      <c r="R87">
        <v>8</v>
      </c>
      <c r="S87">
        <v>2</v>
      </c>
      <c r="T87">
        <v>1</v>
      </c>
      <c r="U87">
        <v>0</v>
      </c>
      <c r="V87">
        <v>18</v>
      </c>
      <c r="W87" s="28">
        <v>3521.0880000000006</v>
      </c>
      <c r="X87" s="28">
        <v>23082.688000000002</v>
      </c>
    </row>
    <row r="88" spans="2:24" ht="12.75" customHeight="1">
      <c r="B88" t="s">
        <v>1041</v>
      </c>
      <c r="C88" t="s">
        <v>1042</v>
      </c>
      <c r="D88" t="s">
        <v>1043</v>
      </c>
      <c r="E88" s="4">
        <v>38628.333333333336</v>
      </c>
      <c r="F88" s="4">
        <v>39422.708333333336</v>
      </c>
      <c r="G88" s="35">
        <f t="shared" si="0"/>
        <v>565.8561643835616</v>
      </c>
      <c r="H88" s="27">
        <f t="shared" si="1"/>
        <v>794.375</v>
      </c>
      <c r="I88" s="28">
        <v>540537.68</v>
      </c>
      <c r="J88" s="29"/>
      <c r="K88" s="30"/>
      <c r="L88" t="s">
        <v>1266</v>
      </c>
      <c r="M88" s="54"/>
      <c r="O88">
        <v>6</v>
      </c>
      <c r="P88">
        <v>4</v>
      </c>
      <c r="Q88">
        <v>4</v>
      </c>
      <c r="R88">
        <v>15</v>
      </c>
      <c r="S88">
        <v>2</v>
      </c>
      <c r="T88">
        <v>1</v>
      </c>
      <c r="U88">
        <v>0</v>
      </c>
      <c r="V88">
        <v>42.230378907165175</v>
      </c>
      <c r="W88" s="28">
        <v>228271.1104</v>
      </c>
      <c r="X88" s="28">
        <v>768808.7904</v>
      </c>
    </row>
    <row r="89" spans="2:24" ht="12.75" customHeight="1">
      <c r="B89" t="s">
        <v>1044</v>
      </c>
      <c r="C89" t="s">
        <v>1045</v>
      </c>
      <c r="D89" t="s">
        <v>2027</v>
      </c>
      <c r="E89" s="4">
        <v>38628.333333333336</v>
      </c>
      <c r="F89" s="4">
        <v>39064.708333333336</v>
      </c>
      <c r="G89" s="35">
        <f t="shared" si="0"/>
        <v>310.8424657534246</v>
      </c>
      <c r="H89" s="27">
        <f t="shared" si="1"/>
        <v>436.375</v>
      </c>
      <c r="I89" s="28">
        <v>104895.44</v>
      </c>
      <c r="J89" s="29"/>
      <c r="K89" s="30"/>
      <c r="L89" t="s">
        <v>1266</v>
      </c>
      <c r="M89" s="54"/>
      <c r="O89">
        <v>0</v>
      </c>
      <c r="P89">
        <v>0</v>
      </c>
      <c r="Q89">
        <v>0</v>
      </c>
      <c r="R89">
        <v>0</v>
      </c>
      <c r="S89">
        <v>0</v>
      </c>
      <c r="T89">
        <v>0</v>
      </c>
      <c r="U89">
        <v>0</v>
      </c>
      <c r="V89">
        <v>42.073767172338464</v>
      </c>
      <c r="W89" s="28">
        <v>44133.46319999999</v>
      </c>
      <c r="X89" s="28">
        <v>149028.9032</v>
      </c>
    </row>
    <row r="90" spans="2:24" ht="12.75" customHeight="1">
      <c r="B90" t="s">
        <v>1046</v>
      </c>
      <c r="C90" t="s">
        <v>1280</v>
      </c>
      <c r="D90" t="s">
        <v>1047</v>
      </c>
      <c r="E90" s="4">
        <v>38628.333333333336</v>
      </c>
      <c r="F90" s="4">
        <v>38750.708333333336</v>
      </c>
      <c r="G90" s="35">
        <f aca="true" t="shared" si="2" ref="G90:G122">(H90/365)*260</f>
        <v>87.17123287671232</v>
      </c>
      <c r="H90" s="27">
        <f aca="true" t="shared" si="3" ref="H90:H122">F90-E90</f>
        <v>122.375</v>
      </c>
      <c r="I90" s="28">
        <v>54204.56</v>
      </c>
      <c r="J90" s="29"/>
      <c r="K90" t="s">
        <v>1048</v>
      </c>
      <c r="L90" t="s">
        <v>1266</v>
      </c>
      <c r="M90" s="31">
        <v>38628.333333333336</v>
      </c>
      <c r="N90" t="s">
        <v>1278</v>
      </c>
      <c r="O90">
        <v>4</v>
      </c>
      <c r="P90">
        <v>6</v>
      </c>
      <c r="Q90">
        <v>8</v>
      </c>
      <c r="R90">
        <v>15</v>
      </c>
      <c r="S90">
        <v>2</v>
      </c>
      <c r="T90">
        <v>1</v>
      </c>
      <c r="U90">
        <v>0</v>
      </c>
      <c r="V90">
        <v>37</v>
      </c>
      <c r="W90" s="28">
        <v>20055.6872</v>
      </c>
      <c r="X90" s="28">
        <v>74260.2472</v>
      </c>
    </row>
    <row r="91" spans="2:24" ht="12.75" customHeight="1">
      <c r="B91" t="s">
        <v>22</v>
      </c>
      <c r="C91" t="s">
        <v>39</v>
      </c>
      <c r="D91" t="s">
        <v>1319</v>
      </c>
      <c r="E91" s="4">
        <v>38765.708333333336</v>
      </c>
      <c r="F91" s="4">
        <v>38765.708333333336</v>
      </c>
      <c r="G91" s="35">
        <f t="shared" si="2"/>
        <v>0</v>
      </c>
      <c r="H91" s="27">
        <f t="shared" si="3"/>
        <v>0</v>
      </c>
      <c r="I91" s="28">
        <v>0</v>
      </c>
      <c r="J91" t="s">
        <v>1049</v>
      </c>
      <c r="K91" t="s">
        <v>1984</v>
      </c>
      <c r="L91" t="s">
        <v>1277</v>
      </c>
      <c r="M91" s="54"/>
      <c r="O91">
        <v>0</v>
      </c>
      <c r="P91">
        <v>0</v>
      </c>
      <c r="Q91">
        <v>0</v>
      </c>
      <c r="R91">
        <v>0</v>
      </c>
      <c r="S91">
        <v>0</v>
      </c>
      <c r="T91">
        <v>0</v>
      </c>
      <c r="U91">
        <v>0</v>
      </c>
      <c r="V91">
        <v>0</v>
      </c>
      <c r="W91" s="28">
        <v>0</v>
      </c>
      <c r="X91" s="28">
        <v>0</v>
      </c>
    </row>
    <row r="92" spans="2:24" ht="12.75" customHeight="1">
      <c r="B92" t="s">
        <v>1050</v>
      </c>
      <c r="C92" t="s">
        <v>1459</v>
      </c>
      <c r="D92" t="s">
        <v>1051</v>
      </c>
      <c r="E92" s="4">
        <v>38922.333333333336</v>
      </c>
      <c r="F92" s="4">
        <v>38960.708333333336</v>
      </c>
      <c r="G92" s="35">
        <f t="shared" si="2"/>
        <v>27.335616438356166</v>
      </c>
      <c r="H92" s="27">
        <f t="shared" si="3"/>
        <v>38.375</v>
      </c>
      <c r="I92" s="28">
        <v>28508.72</v>
      </c>
      <c r="J92" t="s">
        <v>1987</v>
      </c>
      <c r="K92" t="s">
        <v>1052</v>
      </c>
      <c r="L92" t="s">
        <v>1266</v>
      </c>
      <c r="M92" s="31">
        <v>38922.333333333336</v>
      </c>
      <c r="N92" t="s">
        <v>1278</v>
      </c>
      <c r="O92">
        <v>4</v>
      </c>
      <c r="P92">
        <v>6</v>
      </c>
      <c r="Q92">
        <v>8</v>
      </c>
      <c r="R92">
        <v>15</v>
      </c>
      <c r="S92">
        <v>4</v>
      </c>
      <c r="T92">
        <v>2</v>
      </c>
      <c r="U92">
        <v>0</v>
      </c>
      <c r="V92">
        <v>51</v>
      </c>
      <c r="W92" s="28">
        <v>14539.4472</v>
      </c>
      <c r="X92" s="28">
        <v>43048.16720000001</v>
      </c>
    </row>
    <row r="93" spans="2:24" ht="12.75" customHeight="1">
      <c r="B93" t="s">
        <v>22</v>
      </c>
      <c r="C93" t="s">
        <v>31</v>
      </c>
      <c r="D93" t="s">
        <v>1319</v>
      </c>
      <c r="E93" s="4">
        <v>38960.708333333336</v>
      </c>
      <c r="F93" s="4">
        <v>38960.708333333336</v>
      </c>
      <c r="G93" s="35">
        <f t="shared" si="2"/>
        <v>0</v>
      </c>
      <c r="H93" s="27">
        <f t="shared" si="3"/>
        <v>0</v>
      </c>
      <c r="I93" s="28">
        <v>0</v>
      </c>
      <c r="J93" t="s">
        <v>1984</v>
      </c>
      <c r="K93" t="s">
        <v>1053</v>
      </c>
      <c r="L93" t="s">
        <v>1277</v>
      </c>
      <c r="M93" s="54"/>
      <c r="O93">
        <v>0</v>
      </c>
      <c r="P93">
        <v>0</v>
      </c>
      <c r="Q93">
        <v>0</v>
      </c>
      <c r="R93">
        <v>0</v>
      </c>
      <c r="S93">
        <v>0</v>
      </c>
      <c r="T93">
        <v>0</v>
      </c>
      <c r="U93">
        <v>0</v>
      </c>
      <c r="V93">
        <v>0</v>
      </c>
      <c r="W93" s="28">
        <v>0</v>
      </c>
      <c r="X93" s="28">
        <v>0</v>
      </c>
    </row>
    <row r="94" spans="2:24" ht="12.75" customHeight="1">
      <c r="B94" t="s">
        <v>1054</v>
      </c>
      <c r="C94" t="s">
        <v>1055</v>
      </c>
      <c r="D94" t="s">
        <v>1056</v>
      </c>
      <c r="E94" s="4">
        <v>39023.333333333336</v>
      </c>
      <c r="F94" s="4">
        <v>39064.708333333336</v>
      </c>
      <c r="G94" s="35">
        <f t="shared" si="2"/>
        <v>29.472602739726028</v>
      </c>
      <c r="H94" s="27">
        <f t="shared" si="3"/>
        <v>41.375</v>
      </c>
      <c r="I94" s="28">
        <v>22182.16</v>
      </c>
      <c r="J94" t="s">
        <v>2881</v>
      </c>
      <c r="K94" t="s">
        <v>1057</v>
      </c>
      <c r="L94" t="s">
        <v>1266</v>
      </c>
      <c r="M94" s="31">
        <v>39023.333333333336</v>
      </c>
      <c r="N94" t="s">
        <v>1278</v>
      </c>
      <c r="O94">
        <v>4</v>
      </c>
      <c r="P94">
        <v>6</v>
      </c>
      <c r="Q94">
        <v>8</v>
      </c>
      <c r="R94">
        <v>15</v>
      </c>
      <c r="S94">
        <v>2</v>
      </c>
      <c r="T94">
        <v>2</v>
      </c>
      <c r="U94">
        <v>0</v>
      </c>
      <c r="V94">
        <v>43</v>
      </c>
      <c r="W94" s="28">
        <v>9538.3288</v>
      </c>
      <c r="X94" s="28">
        <v>31720.4888</v>
      </c>
    </row>
    <row r="95" spans="2:24" ht="12.75" customHeight="1">
      <c r="B95" t="s">
        <v>1058</v>
      </c>
      <c r="C95" t="s">
        <v>1059</v>
      </c>
      <c r="D95" t="s">
        <v>1060</v>
      </c>
      <c r="E95" s="4">
        <v>38751.333333333336</v>
      </c>
      <c r="F95" s="4">
        <v>39132.708333333336</v>
      </c>
      <c r="G95" s="35">
        <f t="shared" si="2"/>
        <v>271.66438356164383</v>
      </c>
      <c r="H95" s="27">
        <f t="shared" si="3"/>
        <v>381.375</v>
      </c>
      <c r="I95" s="28">
        <v>106525.04</v>
      </c>
      <c r="J95" s="29"/>
      <c r="K95" s="30"/>
      <c r="L95" t="s">
        <v>1266</v>
      </c>
      <c r="M95" s="54"/>
      <c r="O95">
        <v>6</v>
      </c>
      <c r="P95">
        <v>4</v>
      </c>
      <c r="Q95">
        <v>4</v>
      </c>
      <c r="R95">
        <v>15</v>
      </c>
      <c r="S95">
        <v>2</v>
      </c>
      <c r="T95">
        <v>1</v>
      </c>
      <c r="U95">
        <v>0</v>
      </c>
      <c r="V95">
        <v>43.08275387645947</v>
      </c>
      <c r="W95" s="28">
        <v>45893.9208</v>
      </c>
      <c r="X95" s="28">
        <v>152418.96080000003</v>
      </c>
    </row>
    <row r="96" spans="2:24" ht="12.75" customHeight="1">
      <c r="B96" t="s">
        <v>1061</v>
      </c>
      <c r="C96" t="s">
        <v>1280</v>
      </c>
      <c r="D96" t="s">
        <v>1418</v>
      </c>
      <c r="E96" s="4">
        <v>38751.333333333336</v>
      </c>
      <c r="F96" s="4">
        <v>38834.708333333336</v>
      </c>
      <c r="G96" s="35">
        <f t="shared" si="2"/>
        <v>59.390410958904106</v>
      </c>
      <c r="H96" s="27">
        <f t="shared" si="3"/>
        <v>83.375</v>
      </c>
      <c r="I96" s="28">
        <v>36542.4</v>
      </c>
      <c r="J96" t="s">
        <v>2879</v>
      </c>
      <c r="K96" t="s">
        <v>1062</v>
      </c>
      <c r="L96" t="s">
        <v>1266</v>
      </c>
      <c r="M96" s="31">
        <v>38751.333333333336</v>
      </c>
      <c r="N96" t="s">
        <v>1278</v>
      </c>
      <c r="O96">
        <v>4</v>
      </c>
      <c r="P96">
        <v>6</v>
      </c>
      <c r="Q96">
        <v>8</v>
      </c>
      <c r="R96">
        <v>15</v>
      </c>
      <c r="S96">
        <v>2</v>
      </c>
      <c r="T96">
        <v>1</v>
      </c>
      <c r="U96">
        <v>0</v>
      </c>
      <c r="V96">
        <v>37</v>
      </c>
      <c r="W96" s="28">
        <v>13520.688000000004</v>
      </c>
      <c r="X96" s="28">
        <v>50063.08800000001</v>
      </c>
    </row>
    <row r="97" spans="2:24" ht="12.75" customHeight="1">
      <c r="B97" t="s">
        <v>22</v>
      </c>
      <c r="C97" t="s">
        <v>39</v>
      </c>
      <c r="D97" t="s">
        <v>1319</v>
      </c>
      <c r="E97" s="4">
        <v>38834.708333333336</v>
      </c>
      <c r="F97" s="4">
        <v>38834.708333333336</v>
      </c>
      <c r="G97" s="35">
        <f t="shared" si="2"/>
        <v>0</v>
      </c>
      <c r="H97" s="27">
        <f t="shared" si="3"/>
        <v>0</v>
      </c>
      <c r="I97" s="28">
        <v>0</v>
      </c>
      <c r="J97" t="s">
        <v>1063</v>
      </c>
      <c r="K97" s="30"/>
      <c r="L97" t="s">
        <v>1277</v>
      </c>
      <c r="M97" s="54"/>
      <c r="O97">
        <v>0</v>
      </c>
      <c r="P97">
        <v>0</v>
      </c>
      <c r="Q97">
        <v>0</v>
      </c>
      <c r="R97">
        <v>0</v>
      </c>
      <c r="S97">
        <v>0</v>
      </c>
      <c r="T97">
        <v>0</v>
      </c>
      <c r="U97">
        <v>0</v>
      </c>
      <c r="V97">
        <v>0</v>
      </c>
      <c r="W97" s="28">
        <v>0</v>
      </c>
      <c r="X97" s="28">
        <v>0</v>
      </c>
    </row>
    <row r="98" spans="2:24" ht="12.75" customHeight="1">
      <c r="B98" t="s">
        <v>1064</v>
      </c>
      <c r="C98" t="s">
        <v>1459</v>
      </c>
      <c r="D98" t="s">
        <v>1056</v>
      </c>
      <c r="E98" s="4">
        <v>38961.333333333336</v>
      </c>
      <c r="F98" s="4">
        <v>39002.708333333336</v>
      </c>
      <c r="G98" s="35">
        <f t="shared" si="2"/>
        <v>29.472602739726028</v>
      </c>
      <c r="H98" s="27">
        <f t="shared" si="3"/>
        <v>41.375</v>
      </c>
      <c r="I98" s="28">
        <v>28508.72</v>
      </c>
      <c r="J98" t="s">
        <v>1984</v>
      </c>
      <c r="K98" t="s">
        <v>1065</v>
      </c>
      <c r="L98" t="s">
        <v>1266</v>
      </c>
      <c r="M98" s="31">
        <v>38961.333333333336</v>
      </c>
      <c r="N98" t="s">
        <v>1278</v>
      </c>
      <c r="O98">
        <v>4</v>
      </c>
      <c r="P98">
        <v>6</v>
      </c>
      <c r="Q98">
        <v>8</v>
      </c>
      <c r="R98">
        <v>15</v>
      </c>
      <c r="S98">
        <v>4</v>
      </c>
      <c r="T98">
        <v>2</v>
      </c>
      <c r="U98">
        <v>0</v>
      </c>
      <c r="V98">
        <v>51</v>
      </c>
      <c r="W98" s="28">
        <v>14539.4472</v>
      </c>
      <c r="X98" s="28">
        <v>43048.16720000001</v>
      </c>
    </row>
    <row r="99" spans="2:24" ht="12.75" customHeight="1">
      <c r="B99" t="s">
        <v>22</v>
      </c>
      <c r="C99" t="s">
        <v>31</v>
      </c>
      <c r="D99" t="s">
        <v>1319</v>
      </c>
      <c r="E99" s="4">
        <v>39002.708333333336</v>
      </c>
      <c r="F99" s="4">
        <v>39002.708333333336</v>
      </c>
      <c r="G99" s="35">
        <f t="shared" si="2"/>
        <v>0</v>
      </c>
      <c r="H99" s="27">
        <f t="shared" si="3"/>
        <v>0</v>
      </c>
      <c r="I99" s="28">
        <v>0</v>
      </c>
      <c r="J99" t="s">
        <v>1066</v>
      </c>
      <c r="K99" t="s">
        <v>1869</v>
      </c>
      <c r="L99" t="s">
        <v>1277</v>
      </c>
      <c r="M99" s="54"/>
      <c r="O99">
        <v>0</v>
      </c>
      <c r="P99">
        <v>0</v>
      </c>
      <c r="Q99">
        <v>0</v>
      </c>
      <c r="R99">
        <v>0</v>
      </c>
      <c r="S99">
        <v>0</v>
      </c>
      <c r="T99">
        <v>0</v>
      </c>
      <c r="U99">
        <v>0</v>
      </c>
      <c r="V99">
        <v>0</v>
      </c>
      <c r="W99" s="28">
        <v>0</v>
      </c>
      <c r="X99" s="28">
        <v>0</v>
      </c>
    </row>
    <row r="100" spans="2:24" ht="12.75" customHeight="1">
      <c r="B100" t="s">
        <v>1067</v>
      </c>
      <c r="C100" t="s">
        <v>1055</v>
      </c>
      <c r="D100" t="s">
        <v>1068</v>
      </c>
      <c r="E100" s="4">
        <v>39064.333333333336</v>
      </c>
      <c r="F100" s="4">
        <v>39132.708333333336</v>
      </c>
      <c r="G100" s="35">
        <f t="shared" si="2"/>
        <v>48.705479452054796</v>
      </c>
      <c r="H100" s="27">
        <f t="shared" si="3"/>
        <v>68.375</v>
      </c>
      <c r="I100" s="28">
        <v>41473.92</v>
      </c>
      <c r="J100" t="s">
        <v>1069</v>
      </c>
      <c r="K100" t="s">
        <v>1070</v>
      </c>
      <c r="L100" t="s">
        <v>1266</v>
      </c>
      <c r="M100" s="31">
        <v>39064.333333333336</v>
      </c>
      <c r="N100" t="s">
        <v>1278</v>
      </c>
      <c r="O100">
        <v>4</v>
      </c>
      <c r="P100">
        <v>6</v>
      </c>
      <c r="Q100">
        <v>8</v>
      </c>
      <c r="R100">
        <v>15</v>
      </c>
      <c r="S100">
        <v>2</v>
      </c>
      <c r="T100">
        <v>2</v>
      </c>
      <c r="U100">
        <v>0</v>
      </c>
      <c r="V100">
        <v>43</v>
      </c>
      <c r="W100" s="28">
        <v>17833.7856</v>
      </c>
      <c r="X100" s="28">
        <v>59307.70560000001</v>
      </c>
    </row>
    <row r="101" spans="2:24" ht="12.75" customHeight="1">
      <c r="B101" t="s">
        <v>1071</v>
      </c>
      <c r="C101" t="s">
        <v>1072</v>
      </c>
      <c r="D101" t="s">
        <v>1480</v>
      </c>
      <c r="E101" s="4">
        <v>38835.333333333336</v>
      </c>
      <c r="F101" s="4">
        <v>39398.708333333336</v>
      </c>
      <c r="G101" s="35">
        <f t="shared" si="2"/>
        <v>401.3082191780822</v>
      </c>
      <c r="H101" s="27">
        <f t="shared" si="3"/>
        <v>563.375</v>
      </c>
      <c r="I101" s="28">
        <v>314833.12</v>
      </c>
      <c r="J101" s="29"/>
      <c r="K101" s="30"/>
      <c r="L101" t="s">
        <v>1266</v>
      </c>
      <c r="M101" s="54"/>
      <c r="O101">
        <v>6</v>
      </c>
      <c r="P101">
        <v>4</v>
      </c>
      <c r="Q101">
        <v>4</v>
      </c>
      <c r="R101">
        <v>15</v>
      </c>
      <c r="S101">
        <v>2</v>
      </c>
      <c r="T101">
        <v>1</v>
      </c>
      <c r="U101">
        <v>0</v>
      </c>
      <c r="V101">
        <v>42.82127217111084</v>
      </c>
      <c r="W101" s="28">
        <v>134815.5472</v>
      </c>
      <c r="X101" s="28">
        <v>449648.6672</v>
      </c>
    </row>
    <row r="102" spans="2:24" ht="12.75" customHeight="1">
      <c r="B102" t="s">
        <v>1073</v>
      </c>
      <c r="C102" t="s">
        <v>1280</v>
      </c>
      <c r="D102" t="s">
        <v>1418</v>
      </c>
      <c r="E102" s="4">
        <v>38835.333333333336</v>
      </c>
      <c r="F102" s="4">
        <v>38918.708333333336</v>
      </c>
      <c r="G102" s="35">
        <f t="shared" si="2"/>
        <v>59.390410958904106</v>
      </c>
      <c r="H102" s="27">
        <f t="shared" si="3"/>
        <v>83.375</v>
      </c>
      <c r="I102" s="28">
        <v>36542.4</v>
      </c>
      <c r="J102" t="s">
        <v>1588</v>
      </c>
      <c r="K102" t="s">
        <v>2258</v>
      </c>
      <c r="L102" t="s">
        <v>1266</v>
      </c>
      <c r="M102" s="31">
        <v>38835.333333333336</v>
      </c>
      <c r="N102" t="s">
        <v>1278</v>
      </c>
      <c r="O102">
        <v>4</v>
      </c>
      <c r="P102">
        <v>6</v>
      </c>
      <c r="Q102">
        <v>8</v>
      </c>
      <c r="R102">
        <v>15</v>
      </c>
      <c r="S102">
        <v>2</v>
      </c>
      <c r="T102">
        <v>1</v>
      </c>
      <c r="U102">
        <v>0</v>
      </c>
      <c r="V102">
        <v>37</v>
      </c>
      <c r="W102" s="28">
        <v>13520.688000000004</v>
      </c>
      <c r="X102" s="28">
        <v>50063.08800000001</v>
      </c>
    </row>
    <row r="103" spans="2:24" ht="12.75" customHeight="1">
      <c r="B103" t="s">
        <v>22</v>
      </c>
      <c r="C103" t="s">
        <v>39</v>
      </c>
      <c r="D103" t="s">
        <v>1319</v>
      </c>
      <c r="E103" s="4">
        <v>38918.708333333336</v>
      </c>
      <c r="F103" s="4">
        <v>38918.708333333336</v>
      </c>
      <c r="G103" s="35">
        <f t="shared" si="2"/>
        <v>0</v>
      </c>
      <c r="H103" s="27">
        <f t="shared" si="3"/>
        <v>0</v>
      </c>
      <c r="I103" s="28">
        <v>0</v>
      </c>
      <c r="J103" t="s">
        <v>1074</v>
      </c>
      <c r="K103" t="s">
        <v>1075</v>
      </c>
      <c r="L103" t="s">
        <v>1277</v>
      </c>
      <c r="M103" s="54"/>
      <c r="O103">
        <v>0</v>
      </c>
      <c r="P103">
        <v>0</v>
      </c>
      <c r="Q103">
        <v>0</v>
      </c>
      <c r="R103">
        <v>0</v>
      </c>
      <c r="S103">
        <v>0</v>
      </c>
      <c r="T103">
        <v>0</v>
      </c>
      <c r="U103">
        <v>0</v>
      </c>
      <c r="V103">
        <v>0</v>
      </c>
      <c r="W103" s="28">
        <v>0</v>
      </c>
      <c r="X103" s="28">
        <v>0</v>
      </c>
    </row>
    <row r="104" spans="2:24" ht="12.75" customHeight="1">
      <c r="B104" t="s">
        <v>1076</v>
      </c>
      <c r="C104" t="s">
        <v>1459</v>
      </c>
      <c r="D104" t="s">
        <v>1077</v>
      </c>
      <c r="E104" s="4">
        <v>39002.333333333336</v>
      </c>
      <c r="F104" s="4">
        <v>39022.708333333336</v>
      </c>
      <c r="G104" s="35">
        <f t="shared" si="2"/>
        <v>14.513698630136986</v>
      </c>
      <c r="H104" s="27">
        <f t="shared" si="3"/>
        <v>20.375</v>
      </c>
      <c r="I104" s="28">
        <v>20373.12</v>
      </c>
      <c r="J104" t="s">
        <v>1078</v>
      </c>
      <c r="K104" t="s">
        <v>2336</v>
      </c>
      <c r="L104" t="s">
        <v>1266</v>
      </c>
      <c r="M104" s="31">
        <v>39002.333333333336</v>
      </c>
      <c r="N104" t="s">
        <v>1278</v>
      </c>
      <c r="O104">
        <v>4</v>
      </c>
      <c r="P104">
        <v>6</v>
      </c>
      <c r="Q104">
        <v>8</v>
      </c>
      <c r="R104">
        <v>15</v>
      </c>
      <c r="S104">
        <v>4</v>
      </c>
      <c r="T104">
        <v>2</v>
      </c>
      <c r="U104">
        <v>0</v>
      </c>
      <c r="V104">
        <v>51</v>
      </c>
      <c r="W104" s="28">
        <v>10390.2912</v>
      </c>
      <c r="X104" s="28">
        <v>30763.4112</v>
      </c>
    </row>
    <row r="105" spans="2:24" ht="12.75" customHeight="1">
      <c r="B105" t="s">
        <v>22</v>
      </c>
      <c r="C105" t="s">
        <v>31</v>
      </c>
      <c r="D105" t="s">
        <v>1319</v>
      </c>
      <c r="E105" s="4">
        <v>39022.708333333336</v>
      </c>
      <c r="F105" s="4">
        <v>39022.708333333336</v>
      </c>
      <c r="G105" s="35">
        <f t="shared" si="2"/>
        <v>0</v>
      </c>
      <c r="H105" s="27">
        <f t="shared" si="3"/>
        <v>0</v>
      </c>
      <c r="I105" s="28">
        <v>0</v>
      </c>
      <c r="J105" t="s">
        <v>1075</v>
      </c>
      <c r="K105" t="s">
        <v>1079</v>
      </c>
      <c r="L105" t="s">
        <v>1277</v>
      </c>
      <c r="M105" s="54"/>
      <c r="O105">
        <v>0</v>
      </c>
      <c r="P105">
        <v>0</v>
      </c>
      <c r="Q105">
        <v>0</v>
      </c>
      <c r="R105">
        <v>0</v>
      </c>
      <c r="S105">
        <v>0</v>
      </c>
      <c r="T105">
        <v>0</v>
      </c>
      <c r="U105">
        <v>0</v>
      </c>
      <c r="V105">
        <v>0</v>
      </c>
      <c r="W105" s="28">
        <v>0</v>
      </c>
      <c r="X105" s="28">
        <v>0</v>
      </c>
    </row>
    <row r="106" spans="2:24" ht="12.75" customHeight="1">
      <c r="B106" t="s">
        <v>1080</v>
      </c>
      <c r="C106" t="s">
        <v>1055</v>
      </c>
      <c r="D106" t="s">
        <v>1081</v>
      </c>
      <c r="E106" s="4">
        <v>39132.333333333336</v>
      </c>
      <c r="F106" s="4">
        <v>39398.708333333336</v>
      </c>
      <c r="G106" s="35">
        <f t="shared" si="2"/>
        <v>189.74657534246577</v>
      </c>
      <c r="H106" s="27">
        <f t="shared" si="3"/>
        <v>266.375</v>
      </c>
      <c r="I106" s="28">
        <v>257917.6</v>
      </c>
      <c r="J106" t="s">
        <v>1082</v>
      </c>
      <c r="K106" t="s">
        <v>1083</v>
      </c>
      <c r="L106" t="s">
        <v>1266</v>
      </c>
      <c r="M106" s="31">
        <v>39132.333333333336</v>
      </c>
      <c r="N106" t="s">
        <v>1278</v>
      </c>
      <c r="O106">
        <v>4</v>
      </c>
      <c r="P106">
        <v>6</v>
      </c>
      <c r="Q106">
        <v>8</v>
      </c>
      <c r="R106">
        <v>15</v>
      </c>
      <c r="S106">
        <v>2</v>
      </c>
      <c r="T106">
        <v>2</v>
      </c>
      <c r="U106">
        <v>0</v>
      </c>
      <c r="V106">
        <v>43</v>
      </c>
      <c r="W106" s="28">
        <v>110904.56800000001</v>
      </c>
      <c r="X106" s="28">
        <v>368822.168</v>
      </c>
    </row>
    <row r="107" spans="2:24" ht="12.75" customHeight="1">
      <c r="B107" t="s">
        <v>1084</v>
      </c>
      <c r="C107" t="s">
        <v>1085</v>
      </c>
      <c r="D107" t="s">
        <v>1086</v>
      </c>
      <c r="E107" s="4">
        <v>39398.333333333336</v>
      </c>
      <c r="F107" s="4">
        <v>39422.708333333336</v>
      </c>
      <c r="G107" s="35">
        <f t="shared" si="2"/>
        <v>17.363013698630137</v>
      </c>
      <c r="H107" s="27">
        <f t="shared" si="3"/>
        <v>24.375</v>
      </c>
      <c r="I107" s="28">
        <v>14284.08</v>
      </c>
      <c r="J107" t="s">
        <v>1087</v>
      </c>
      <c r="K107" s="30"/>
      <c r="L107" t="s">
        <v>1266</v>
      </c>
      <c r="M107" s="31">
        <v>39398.333333333336</v>
      </c>
      <c r="N107" t="s">
        <v>1278</v>
      </c>
      <c r="O107">
        <v>2</v>
      </c>
      <c r="P107">
        <v>4</v>
      </c>
      <c r="Q107">
        <v>8</v>
      </c>
      <c r="R107">
        <v>8</v>
      </c>
      <c r="S107">
        <v>2</v>
      </c>
      <c r="T107">
        <v>1</v>
      </c>
      <c r="U107">
        <v>0</v>
      </c>
      <c r="V107">
        <v>24</v>
      </c>
      <c r="W107" s="28">
        <v>3428.1792</v>
      </c>
      <c r="X107" s="28">
        <v>17712.2592</v>
      </c>
    </row>
    <row r="108" spans="2:24" ht="12.75" customHeight="1">
      <c r="B108" t="s">
        <v>1088</v>
      </c>
      <c r="C108" t="s">
        <v>1089</v>
      </c>
      <c r="D108" t="s">
        <v>2219</v>
      </c>
      <c r="E108" s="4">
        <v>39722.333333333336</v>
      </c>
      <c r="F108" s="4">
        <v>39722.708333333336</v>
      </c>
      <c r="G108" s="35">
        <f t="shared" si="2"/>
        <v>0.26712328767123283</v>
      </c>
      <c r="H108" s="27">
        <f t="shared" si="3"/>
        <v>0.375</v>
      </c>
      <c r="I108" s="28">
        <v>138400</v>
      </c>
      <c r="J108" s="29"/>
      <c r="K108" s="30"/>
      <c r="L108" t="s">
        <v>1266</v>
      </c>
      <c r="M108" s="54"/>
      <c r="O108">
        <v>0</v>
      </c>
      <c r="P108">
        <v>0</v>
      </c>
      <c r="Q108">
        <v>0</v>
      </c>
      <c r="R108">
        <v>0</v>
      </c>
      <c r="S108">
        <v>0</v>
      </c>
      <c r="T108">
        <v>0</v>
      </c>
      <c r="U108">
        <v>0</v>
      </c>
      <c r="V108">
        <v>12.74277456647399</v>
      </c>
      <c r="W108" s="28">
        <v>17636</v>
      </c>
      <c r="X108" s="28">
        <v>156036</v>
      </c>
    </row>
    <row r="109" spans="2:24" ht="12.75" customHeight="1">
      <c r="B109" t="s">
        <v>1090</v>
      </c>
      <c r="C109" t="s">
        <v>1091</v>
      </c>
      <c r="D109" t="s">
        <v>2219</v>
      </c>
      <c r="E109" s="4">
        <v>39722.333333333336</v>
      </c>
      <c r="F109" s="4">
        <v>39722.708333333336</v>
      </c>
      <c r="G109" s="35">
        <f t="shared" si="2"/>
        <v>0.26712328767123283</v>
      </c>
      <c r="H109" s="27">
        <f t="shared" si="3"/>
        <v>0.375</v>
      </c>
      <c r="I109" s="28">
        <v>45000</v>
      </c>
      <c r="J109" s="29"/>
      <c r="K109" s="30"/>
      <c r="L109" t="s">
        <v>1266</v>
      </c>
      <c r="M109" s="31">
        <v>39722.333333333336</v>
      </c>
      <c r="N109" t="s">
        <v>1278</v>
      </c>
      <c r="O109">
        <v>1</v>
      </c>
      <c r="P109">
        <v>1</v>
      </c>
      <c r="Q109">
        <v>2</v>
      </c>
      <c r="R109">
        <v>0</v>
      </c>
      <c r="S109">
        <v>1</v>
      </c>
      <c r="T109">
        <v>1</v>
      </c>
      <c r="U109">
        <v>0</v>
      </c>
      <c r="V109">
        <v>4</v>
      </c>
      <c r="W109" s="28">
        <v>1800</v>
      </c>
      <c r="X109" s="28">
        <v>46800</v>
      </c>
    </row>
    <row r="110" spans="2:24" ht="12.75" customHeight="1">
      <c r="B110" t="s">
        <v>1092</v>
      </c>
      <c r="C110" t="s">
        <v>1093</v>
      </c>
      <c r="D110" t="s">
        <v>2219</v>
      </c>
      <c r="E110" s="4">
        <v>39722.333333333336</v>
      </c>
      <c r="F110" s="4">
        <v>39722.708333333336</v>
      </c>
      <c r="G110" s="35">
        <f t="shared" si="2"/>
        <v>0.26712328767123283</v>
      </c>
      <c r="H110" s="27">
        <f t="shared" si="3"/>
        <v>0.375</v>
      </c>
      <c r="I110" s="28">
        <v>20000</v>
      </c>
      <c r="J110" s="29"/>
      <c r="K110" s="30"/>
      <c r="L110" t="s">
        <v>1266</v>
      </c>
      <c r="M110" s="31">
        <v>39722.333333333336</v>
      </c>
      <c r="N110" t="s">
        <v>1278</v>
      </c>
      <c r="O110">
        <v>1</v>
      </c>
      <c r="P110">
        <v>1</v>
      </c>
      <c r="Q110">
        <v>2</v>
      </c>
      <c r="R110">
        <v>0</v>
      </c>
      <c r="S110">
        <v>1</v>
      </c>
      <c r="T110">
        <v>1</v>
      </c>
      <c r="U110">
        <v>0</v>
      </c>
      <c r="V110">
        <v>4</v>
      </c>
      <c r="W110" s="28">
        <v>800</v>
      </c>
      <c r="X110" s="28">
        <v>20800</v>
      </c>
    </row>
    <row r="111" spans="2:24" ht="12.75" customHeight="1">
      <c r="B111" t="s">
        <v>1094</v>
      </c>
      <c r="C111" t="s">
        <v>1095</v>
      </c>
      <c r="D111" t="s">
        <v>2219</v>
      </c>
      <c r="E111" s="4">
        <v>39722.333333333336</v>
      </c>
      <c r="F111" s="4">
        <v>39722.708333333336</v>
      </c>
      <c r="G111" s="35">
        <f t="shared" si="2"/>
        <v>0.26712328767123283</v>
      </c>
      <c r="H111" s="27">
        <f t="shared" si="3"/>
        <v>0.375</v>
      </c>
      <c r="I111" s="28">
        <v>14400</v>
      </c>
      <c r="J111" s="29"/>
      <c r="K111" s="30"/>
      <c r="L111" t="s">
        <v>1266</v>
      </c>
      <c r="M111" s="31">
        <v>39722.333333333336</v>
      </c>
      <c r="N111" t="s">
        <v>1278</v>
      </c>
      <c r="O111">
        <v>1</v>
      </c>
      <c r="P111">
        <v>1</v>
      </c>
      <c r="Q111">
        <v>2</v>
      </c>
      <c r="R111">
        <v>0</v>
      </c>
      <c r="S111">
        <v>1</v>
      </c>
      <c r="T111">
        <v>1</v>
      </c>
      <c r="U111">
        <v>0</v>
      </c>
      <c r="V111">
        <v>4</v>
      </c>
      <c r="W111" s="28">
        <v>576</v>
      </c>
      <c r="X111" s="28">
        <v>14976</v>
      </c>
    </row>
    <row r="112" spans="2:24" ht="12.75" customHeight="1">
      <c r="B112" t="s">
        <v>1096</v>
      </c>
      <c r="C112" t="s">
        <v>1546</v>
      </c>
      <c r="D112" t="s">
        <v>2219</v>
      </c>
      <c r="E112" s="4">
        <v>39722.333333333336</v>
      </c>
      <c r="F112" s="4">
        <v>39722.708333333336</v>
      </c>
      <c r="G112" s="35">
        <f t="shared" si="2"/>
        <v>0.26712328767123283</v>
      </c>
      <c r="H112" s="27">
        <f t="shared" si="3"/>
        <v>0.375</v>
      </c>
      <c r="I112" s="28">
        <v>39000</v>
      </c>
      <c r="J112" s="29"/>
      <c r="K112" s="30"/>
      <c r="L112" t="s">
        <v>1266</v>
      </c>
      <c r="M112" s="31">
        <v>39722.333333333336</v>
      </c>
      <c r="N112" t="s">
        <v>1278</v>
      </c>
      <c r="O112">
        <v>1</v>
      </c>
      <c r="P112">
        <v>10</v>
      </c>
      <c r="Q112">
        <v>4</v>
      </c>
      <c r="R112">
        <v>8</v>
      </c>
      <c r="S112">
        <v>2</v>
      </c>
      <c r="T112">
        <v>1</v>
      </c>
      <c r="U112">
        <v>0</v>
      </c>
      <c r="V112">
        <v>24</v>
      </c>
      <c r="W112" s="28">
        <v>9360</v>
      </c>
      <c r="X112" s="28">
        <v>48360</v>
      </c>
    </row>
    <row r="113" spans="2:24" ht="12.75" customHeight="1">
      <c r="B113" t="s">
        <v>1097</v>
      </c>
      <c r="C113" t="s">
        <v>1098</v>
      </c>
      <c r="D113" t="s">
        <v>2219</v>
      </c>
      <c r="E113" s="4">
        <v>39722.333333333336</v>
      </c>
      <c r="F113" s="4">
        <v>39722.708333333336</v>
      </c>
      <c r="G113" s="35">
        <f t="shared" si="2"/>
        <v>0.26712328767123283</v>
      </c>
      <c r="H113" s="27">
        <f t="shared" si="3"/>
        <v>0.375</v>
      </c>
      <c r="I113" s="28">
        <v>10000</v>
      </c>
      <c r="J113" s="29"/>
      <c r="K113" s="30"/>
      <c r="L113" t="s">
        <v>1266</v>
      </c>
      <c r="M113" s="31">
        <v>39722.333333333336</v>
      </c>
      <c r="N113" t="s">
        <v>1278</v>
      </c>
      <c r="O113">
        <v>6</v>
      </c>
      <c r="P113">
        <v>15</v>
      </c>
      <c r="Q113">
        <v>4</v>
      </c>
      <c r="R113">
        <v>15</v>
      </c>
      <c r="S113">
        <v>2</v>
      </c>
      <c r="T113">
        <v>1</v>
      </c>
      <c r="U113">
        <v>0</v>
      </c>
      <c r="V113">
        <v>46</v>
      </c>
      <c r="W113" s="28">
        <v>4600</v>
      </c>
      <c r="X113" s="28">
        <v>14600</v>
      </c>
    </row>
    <row r="114" spans="2:24" ht="12.75" customHeight="1">
      <c r="B114" t="s">
        <v>1099</v>
      </c>
      <c r="C114" t="s">
        <v>1100</v>
      </c>
      <c r="D114" t="s">
        <v>2219</v>
      </c>
      <c r="E114" s="4">
        <v>39722.333333333336</v>
      </c>
      <c r="F114" s="4">
        <v>39722.708333333336</v>
      </c>
      <c r="G114" s="35">
        <f t="shared" si="2"/>
        <v>0.26712328767123283</v>
      </c>
      <c r="H114" s="27">
        <f t="shared" si="3"/>
        <v>0.375</v>
      </c>
      <c r="I114" s="28">
        <v>10000</v>
      </c>
      <c r="J114" s="29"/>
      <c r="K114" s="30"/>
      <c r="L114" t="s">
        <v>1277</v>
      </c>
      <c r="M114" s="31">
        <v>39722.333333333336</v>
      </c>
      <c r="N114" t="s">
        <v>1278</v>
      </c>
      <c r="O114">
        <v>1</v>
      </c>
      <c r="P114">
        <v>1</v>
      </c>
      <c r="Q114">
        <v>2</v>
      </c>
      <c r="R114">
        <v>0</v>
      </c>
      <c r="S114">
        <v>2</v>
      </c>
      <c r="T114">
        <v>1</v>
      </c>
      <c r="U114">
        <v>0</v>
      </c>
      <c r="V114">
        <v>5</v>
      </c>
      <c r="W114" s="28">
        <v>500</v>
      </c>
      <c r="X114" s="28">
        <v>10500</v>
      </c>
    </row>
    <row r="115" spans="2:24" ht="12.75" customHeight="1">
      <c r="B115" t="s">
        <v>1101</v>
      </c>
      <c r="C115" t="s">
        <v>0</v>
      </c>
      <c r="D115" t="s">
        <v>1102</v>
      </c>
      <c r="E115" s="4">
        <v>39744.333333333336</v>
      </c>
      <c r="F115" s="4">
        <v>40024.708333333336</v>
      </c>
      <c r="G115" s="35">
        <f t="shared" si="2"/>
        <v>199.71917808219177</v>
      </c>
      <c r="H115" s="27">
        <f t="shared" si="3"/>
        <v>280.375</v>
      </c>
      <c r="I115" s="28">
        <v>48723.2</v>
      </c>
      <c r="J115" s="29"/>
      <c r="K115" t="s">
        <v>1103</v>
      </c>
      <c r="L115" t="s">
        <v>1266</v>
      </c>
      <c r="M115" s="54"/>
      <c r="O115">
        <v>0</v>
      </c>
      <c r="P115">
        <v>0</v>
      </c>
      <c r="Q115">
        <v>0</v>
      </c>
      <c r="R115">
        <v>0</v>
      </c>
      <c r="S115">
        <v>0</v>
      </c>
      <c r="T115">
        <v>0</v>
      </c>
      <c r="U115">
        <v>0</v>
      </c>
      <c r="V115">
        <v>46</v>
      </c>
      <c r="W115" s="28">
        <v>22412.672000000002</v>
      </c>
      <c r="X115" s="28">
        <v>71135.872</v>
      </c>
    </row>
    <row r="116" spans="2:24" ht="12.75" customHeight="1">
      <c r="B116" t="s">
        <v>1104</v>
      </c>
      <c r="C116" t="s">
        <v>1105</v>
      </c>
      <c r="D116" t="s">
        <v>45</v>
      </c>
      <c r="E116" s="4">
        <v>39744.333333333336</v>
      </c>
      <c r="F116" s="4">
        <v>39828.708333333336</v>
      </c>
      <c r="G116" s="35">
        <f t="shared" si="2"/>
        <v>60.1027397260274</v>
      </c>
      <c r="H116" s="27">
        <f t="shared" si="3"/>
        <v>84.375</v>
      </c>
      <c r="I116" s="28">
        <v>0</v>
      </c>
      <c r="J116" s="29"/>
      <c r="K116" s="30"/>
      <c r="L116" t="s">
        <v>1266</v>
      </c>
      <c r="M116" s="31">
        <v>39744.333333333336</v>
      </c>
      <c r="N116" t="s">
        <v>1278</v>
      </c>
      <c r="O116">
        <v>4</v>
      </c>
      <c r="P116">
        <v>15</v>
      </c>
      <c r="Q116">
        <v>4</v>
      </c>
      <c r="R116">
        <v>15</v>
      </c>
      <c r="S116">
        <v>2</v>
      </c>
      <c r="T116">
        <v>1</v>
      </c>
      <c r="U116">
        <v>0</v>
      </c>
      <c r="V116">
        <v>0</v>
      </c>
      <c r="W116" s="28">
        <v>0</v>
      </c>
      <c r="X116" s="28">
        <v>0</v>
      </c>
    </row>
    <row r="117" spans="2:24" ht="12.75" customHeight="1">
      <c r="B117" t="s">
        <v>1106</v>
      </c>
      <c r="C117" t="s">
        <v>1107</v>
      </c>
      <c r="D117" t="s">
        <v>45</v>
      </c>
      <c r="E117" s="4">
        <v>39744.333333333336</v>
      </c>
      <c r="F117" s="4">
        <v>39828.708333333336</v>
      </c>
      <c r="G117" s="35">
        <f t="shared" si="2"/>
        <v>60.1027397260274</v>
      </c>
      <c r="H117" s="27">
        <f t="shared" si="3"/>
        <v>84.375</v>
      </c>
      <c r="I117" s="28">
        <v>0</v>
      </c>
      <c r="J117" s="29"/>
      <c r="K117" s="30"/>
      <c r="L117" t="s">
        <v>1266</v>
      </c>
      <c r="M117" s="31">
        <v>39744.333333333336</v>
      </c>
      <c r="N117" t="s">
        <v>1278</v>
      </c>
      <c r="O117">
        <v>4</v>
      </c>
      <c r="P117">
        <v>15</v>
      </c>
      <c r="Q117">
        <v>4</v>
      </c>
      <c r="R117">
        <v>15</v>
      </c>
      <c r="S117">
        <v>2</v>
      </c>
      <c r="T117">
        <v>1</v>
      </c>
      <c r="U117">
        <v>0</v>
      </c>
      <c r="V117">
        <v>0</v>
      </c>
      <c r="W117" s="28">
        <v>0</v>
      </c>
      <c r="X117" s="28">
        <v>0</v>
      </c>
    </row>
    <row r="118" spans="2:24" ht="12.75" customHeight="1">
      <c r="B118" t="s">
        <v>1108</v>
      </c>
      <c r="C118" t="s">
        <v>1109</v>
      </c>
      <c r="D118" t="s">
        <v>59</v>
      </c>
      <c r="E118" s="4">
        <v>39828.333333333336</v>
      </c>
      <c r="F118" s="4">
        <v>39884.708333333336</v>
      </c>
      <c r="G118" s="35">
        <f t="shared" si="2"/>
        <v>40.15753424657534</v>
      </c>
      <c r="H118" s="27">
        <f t="shared" si="3"/>
        <v>56.375</v>
      </c>
      <c r="I118" s="28">
        <v>12180.8</v>
      </c>
      <c r="J118" s="29"/>
      <c r="K118" s="30"/>
      <c r="L118" t="s">
        <v>1266</v>
      </c>
      <c r="M118" s="31">
        <v>39828.333333333336</v>
      </c>
      <c r="N118" t="s">
        <v>1278</v>
      </c>
      <c r="O118">
        <v>6</v>
      </c>
      <c r="P118">
        <v>15</v>
      </c>
      <c r="Q118">
        <v>4</v>
      </c>
      <c r="R118">
        <v>15</v>
      </c>
      <c r="S118">
        <v>2</v>
      </c>
      <c r="T118">
        <v>1</v>
      </c>
      <c r="U118">
        <v>0</v>
      </c>
      <c r="V118">
        <v>46</v>
      </c>
      <c r="W118" s="28">
        <v>5603.168000000001</v>
      </c>
      <c r="X118" s="28">
        <v>17783.968</v>
      </c>
    </row>
    <row r="119" spans="2:24" ht="12.75" customHeight="1">
      <c r="B119" t="s">
        <v>1110</v>
      </c>
      <c r="C119" t="s">
        <v>1111</v>
      </c>
      <c r="D119" t="s">
        <v>59</v>
      </c>
      <c r="E119" s="4">
        <v>39884.333333333336</v>
      </c>
      <c r="F119" s="4">
        <v>39940.708333333336</v>
      </c>
      <c r="G119" s="35">
        <f t="shared" si="2"/>
        <v>40.15753424657534</v>
      </c>
      <c r="H119" s="27">
        <f t="shared" si="3"/>
        <v>56.375</v>
      </c>
      <c r="I119" s="28">
        <v>12180.8</v>
      </c>
      <c r="J119" s="29"/>
      <c r="K119" s="30"/>
      <c r="L119" t="s">
        <v>1266</v>
      </c>
      <c r="M119" s="31">
        <v>39884.333333333336</v>
      </c>
      <c r="N119" t="s">
        <v>1278</v>
      </c>
      <c r="O119">
        <v>6</v>
      </c>
      <c r="P119">
        <v>15</v>
      </c>
      <c r="Q119">
        <v>4</v>
      </c>
      <c r="R119">
        <v>15</v>
      </c>
      <c r="S119">
        <v>2</v>
      </c>
      <c r="T119">
        <v>1</v>
      </c>
      <c r="U119">
        <v>0</v>
      </c>
      <c r="V119">
        <v>46</v>
      </c>
      <c r="W119" s="28">
        <v>5603.168000000001</v>
      </c>
      <c r="X119" s="28">
        <v>17783.968</v>
      </c>
    </row>
    <row r="120" spans="2:24" ht="12.75" customHeight="1">
      <c r="B120" t="s">
        <v>1112</v>
      </c>
      <c r="C120" t="s">
        <v>1113</v>
      </c>
      <c r="D120" t="s">
        <v>59</v>
      </c>
      <c r="E120" s="4">
        <v>39828.333333333336</v>
      </c>
      <c r="F120" s="4">
        <v>39884.708333333336</v>
      </c>
      <c r="G120" s="35">
        <f t="shared" si="2"/>
        <v>40.15753424657534</v>
      </c>
      <c r="H120" s="27">
        <f t="shared" si="3"/>
        <v>56.375</v>
      </c>
      <c r="I120" s="28">
        <v>12180.8</v>
      </c>
      <c r="J120" s="29"/>
      <c r="K120" s="30"/>
      <c r="L120" t="s">
        <v>1266</v>
      </c>
      <c r="M120" s="31">
        <v>39828.333333333336</v>
      </c>
      <c r="N120" t="s">
        <v>1278</v>
      </c>
      <c r="O120">
        <v>6</v>
      </c>
      <c r="P120">
        <v>15</v>
      </c>
      <c r="Q120">
        <v>4</v>
      </c>
      <c r="R120">
        <v>15</v>
      </c>
      <c r="S120">
        <v>2</v>
      </c>
      <c r="T120">
        <v>1</v>
      </c>
      <c r="U120">
        <v>0</v>
      </c>
      <c r="V120">
        <v>46</v>
      </c>
      <c r="W120" s="28">
        <v>5603.168000000001</v>
      </c>
      <c r="X120" s="28">
        <v>17783.968</v>
      </c>
    </row>
    <row r="121" spans="2:24" ht="12.75" customHeight="1">
      <c r="B121" t="s">
        <v>1114</v>
      </c>
      <c r="C121" t="s">
        <v>1115</v>
      </c>
      <c r="D121" t="s">
        <v>45</v>
      </c>
      <c r="E121" s="4">
        <v>39940.333333333336</v>
      </c>
      <c r="F121" s="4">
        <v>40024.708333333336</v>
      </c>
      <c r="G121" s="35">
        <f t="shared" si="2"/>
        <v>60.1027397260274</v>
      </c>
      <c r="H121" s="27">
        <f t="shared" si="3"/>
        <v>84.375</v>
      </c>
      <c r="I121" s="28">
        <v>12180.8</v>
      </c>
      <c r="J121" s="29"/>
      <c r="K121" s="30"/>
      <c r="L121" t="s">
        <v>1266</v>
      </c>
      <c r="M121" s="31">
        <v>39940.333333333336</v>
      </c>
      <c r="N121" t="s">
        <v>1278</v>
      </c>
      <c r="O121">
        <v>6</v>
      </c>
      <c r="P121">
        <v>15</v>
      </c>
      <c r="Q121">
        <v>4</v>
      </c>
      <c r="R121">
        <v>15</v>
      </c>
      <c r="S121">
        <v>2</v>
      </c>
      <c r="T121">
        <v>1</v>
      </c>
      <c r="U121">
        <v>0</v>
      </c>
      <c r="V121">
        <v>46</v>
      </c>
      <c r="W121" s="28">
        <v>5603.168000000001</v>
      </c>
      <c r="X121" s="28">
        <v>17783.968</v>
      </c>
    </row>
    <row r="122" spans="2:24" ht="12.75" customHeight="1">
      <c r="B122" t="s">
        <v>1116</v>
      </c>
      <c r="C122" t="s">
        <v>1117</v>
      </c>
      <c r="D122" t="s">
        <v>1872</v>
      </c>
      <c r="E122" s="4">
        <v>40024.333333333336</v>
      </c>
      <c r="F122" s="4">
        <v>40094.708333333336</v>
      </c>
      <c r="G122" s="35">
        <f t="shared" si="2"/>
        <v>50.130136986301366</v>
      </c>
      <c r="H122" s="27">
        <f t="shared" si="3"/>
        <v>70.375</v>
      </c>
      <c r="I122" s="28">
        <v>0</v>
      </c>
      <c r="J122" t="s">
        <v>1118</v>
      </c>
      <c r="K122" s="30"/>
      <c r="L122" t="s">
        <v>1266</v>
      </c>
      <c r="M122" s="31">
        <v>40024.333333333336</v>
      </c>
      <c r="N122" t="s">
        <v>1278</v>
      </c>
      <c r="O122">
        <v>6</v>
      </c>
      <c r="P122">
        <v>6</v>
      </c>
      <c r="Q122">
        <v>4</v>
      </c>
      <c r="R122">
        <v>15</v>
      </c>
      <c r="S122">
        <v>2</v>
      </c>
      <c r="T122">
        <v>1</v>
      </c>
      <c r="U122">
        <v>0</v>
      </c>
      <c r="V122">
        <v>0</v>
      </c>
      <c r="W122" s="28">
        <v>0</v>
      </c>
      <c r="X122" s="28">
        <v>0</v>
      </c>
    </row>
    <row r="123" spans="2:14" ht="12.75" customHeight="1">
      <c r="B123" s="32" t="s">
        <v>1443</v>
      </c>
      <c r="C123" s="64">
        <f>COUNTA(C25:C122)</f>
        <v>98</v>
      </c>
      <c r="I123" s="34" t="s">
        <v>1443</v>
      </c>
      <c r="J123" s="64">
        <f>COUNTA(J25:J122)</f>
        <v>69</v>
      </c>
      <c r="K123" s="64">
        <f>COUNTA(K25:K122)</f>
        <v>63</v>
      </c>
      <c r="M123" s="64">
        <f>COUNTA(M25:M122)</f>
        <v>62</v>
      </c>
      <c r="N123" s="64">
        <f>COUNTA(N25:N122)</f>
        <v>62</v>
      </c>
    </row>
    <row r="124" spans="9:13" ht="12.75" customHeight="1">
      <c r="I124" s="34" t="s">
        <v>1444</v>
      </c>
      <c r="J124" s="51">
        <f>J123/C123</f>
        <v>0.7040816326530612</v>
      </c>
      <c r="K124" s="51">
        <f>K123/C123</f>
        <v>0.6428571428571429</v>
      </c>
      <c r="M124" s="65">
        <f>M123/98</f>
        <v>0.6326530612244898</v>
      </c>
    </row>
    <row r="125" spans="9:11" ht="12.75" customHeight="1">
      <c r="I125" s="34" t="s">
        <v>1230</v>
      </c>
      <c r="J125" s="51">
        <f>1-J124</f>
        <v>0.29591836734693877</v>
      </c>
      <c r="K125" s="51">
        <f>1-K124</f>
        <v>0.3571428571428571</v>
      </c>
    </row>
  </sheetData>
  <mergeCells count="2">
    <mergeCell ref="A20:C20"/>
    <mergeCell ref="A22:C22"/>
  </mergeCells>
  <printOptions gridLines="1"/>
  <pageMargins left="0" right="0" top="0.25" bottom="0.25" header="0" footer="0"/>
  <pageSetup fitToHeight="3" fitToWidth="1" horizontalDpi="300" verticalDpi="300" orientation="landscape" scale="4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K23"/>
  <sheetViews>
    <sheetView tabSelected="1" workbookViewId="0" topLeftCell="A1">
      <selection activeCell="A1" sqref="A1"/>
    </sheetView>
  </sheetViews>
  <sheetFormatPr defaultColWidth="9.140625" defaultRowHeight="12.75"/>
  <cols>
    <col min="1" max="1" width="9.28125" style="0" bestFit="1" customWidth="1"/>
    <col min="2" max="2" width="30.8515625" style="0" bestFit="1" customWidth="1"/>
    <col min="3" max="3" width="8.140625" style="0" bestFit="1" customWidth="1"/>
    <col min="4" max="4" width="15.8515625" style="0" bestFit="1" customWidth="1"/>
    <col min="5" max="5" width="12.00390625" style="0" bestFit="1" customWidth="1"/>
    <col min="6" max="6" width="3.28125" style="0" customWidth="1"/>
    <col min="8" max="8" width="26.00390625" style="0" bestFit="1" customWidth="1"/>
    <col min="9" max="9" width="9.140625" style="8" customWidth="1"/>
    <col min="10" max="11" width="8.140625" style="8" bestFit="1" customWidth="1"/>
  </cols>
  <sheetData>
    <row r="1" spans="1:9" ht="12.75">
      <c r="A1" s="7"/>
      <c r="B1" s="24" t="s">
        <v>1244</v>
      </c>
      <c r="C1" s="4"/>
      <c r="D1" s="4"/>
      <c r="E1" s="74" t="s">
        <v>2834</v>
      </c>
      <c r="I1" s="74" t="s">
        <v>2834</v>
      </c>
    </row>
    <row r="2" spans="1:11" ht="12.75">
      <c r="A2" s="81" t="s">
        <v>1247</v>
      </c>
      <c r="B2" s="24" t="s">
        <v>1248</v>
      </c>
      <c r="C2" s="23" t="s">
        <v>1250</v>
      </c>
      <c r="D2" s="23" t="s">
        <v>1251</v>
      </c>
      <c r="E2" s="60" t="s">
        <v>2836</v>
      </c>
      <c r="F2" s="90"/>
      <c r="G2" s="20"/>
      <c r="H2" s="20" t="s">
        <v>2839</v>
      </c>
      <c r="I2" s="8" t="s">
        <v>1250</v>
      </c>
      <c r="J2" s="8" t="s">
        <v>1251</v>
      </c>
      <c r="K2" s="8" t="s">
        <v>2840</v>
      </c>
    </row>
    <row r="3" spans="1:11" ht="12.75">
      <c r="A3" t="s">
        <v>1044</v>
      </c>
      <c r="B3" t="s">
        <v>1045</v>
      </c>
      <c r="C3" s="4">
        <v>38628.333333333336</v>
      </c>
      <c r="D3" s="4">
        <v>39064.708333333336</v>
      </c>
      <c r="E3" s="9">
        <v>1.1955479452054794</v>
      </c>
      <c r="F3" s="90"/>
      <c r="G3" s="20"/>
      <c r="H3" t="s">
        <v>23</v>
      </c>
      <c r="I3" s="4">
        <v>38765.708333333336</v>
      </c>
      <c r="J3" s="4">
        <v>38765.708333333336</v>
      </c>
      <c r="K3" s="8" t="s">
        <v>1319</v>
      </c>
    </row>
    <row r="4" spans="1:11" ht="12.75">
      <c r="A4" t="s">
        <v>122</v>
      </c>
      <c r="B4" t="s">
        <v>123</v>
      </c>
      <c r="C4" s="4">
        <v>38964.333333333336</v>
      </c>
      <c r="D4" s="4">
        <v>39441.708333333336</v>
      </c>
      <c r="E4" s="9">
        <v>1.3078767123287671</v>
      </c>
      <c r="F4" s="90"/>
      <c r="G4" s="20"/>
      <c r="H4" t="s">
        <v>39</v>
      </c>
      <c r="I4" s="4">
        <v>38765.708333333336</v>
      </c>
      <c r="J4" s="4">
        <v>38765.708333333336</v>
      </c>
      <c r="K4" s="8" t="s">
        <v>1319</v>
      </c>
    </row>
    <row r="5" spans="1:11" ht="12.75">
      <c r="A5" t="s">
        <v>106</v>
      </c>
      <c r="B5" t="s">
        <v>107</v>
      </c>
      <c r="C5" s="4">
        <v>38852.333333333336</v>
      </c>
      <c r="D5" s="4">
        <v>39357.708333333336</v>
      </c>
      <c r="E5" s="9">
        <v>1.3845890410958903</v>
      </c>
      <c r="F5" s="90"/>
      <c r="G5" s="20"/>
      <c r="H5" t="s">
        <v>39</v>
      </c>
      <c r="I5" s="4">
        <v>38821.708333333336</v>
      </c>
      <c r="J5" s="4">
        <v>38821.708333333336</v>
      </c>
      <c r="K5" s="8" t="s">
        <v>1319</v>
      </c>
    </row>
    <row r="6" spans="1:11" ht="12.75">
      <c r="A6" t="s">
        <v>1071</v>
      </c>
      <c r="B6" t="s">
        <v>1072</v>
      </c>
      <c r="C6" s="4">
        <v>38835.333333333336</v>
      </c>
      <c r="D6" s="4">
        <v>39398.708333333336</v>
      </c>
      <c r="E6" s="9">
        <v>1.5434931506849314</v>
      </c>
      <c r="F6" s="90"/>
      <c r="G6" s="20"/>
      <c r="H6" t="s">
        <v>39</v>
      </c>
      <c r="I6" s="4">
        <v>38834.708333333336</v>
      </c>
      <c r="J6" s="4">
        <v>38834.708333333336</v>
      </c>
      <c r="K6" s="8" t="s">
        <v>1319</v>
      </c>
    </row>
    <row r="7" spans="1:11" ht="12.75">
      <c r="A7" t="s">
        <v>135</v>
      </c>
      <c r="B7" t="s">
        <v>136</v>
      </c>
      <c r="C7" s="4">
        <v>38964.333333333336</v>
      </c>
      <c r="D7" s="4">
        <v>39665.708333333336</v>
      </c>
      <c r="E7" s="9">
        <v>1.9215753424657533</v>
      </c>
      <c r="F7" s="90"/>
      <c r="G7" s="20"/>
      <c r="H7" t="s">
        <v>31</v>
      </c>
      <c r="I7" s="4">
        <v>38877.708333333336</v>
      </c>
      <c r="J7" s="4">
        <v>38877.708333333336</v>
      </c>
      <c r="K7" s="8" t="s">
        <v>1319</v>
      </c>
    </row>
    <row r="8" spans="1:11" ht="12.75">
      <c r="A8" t="s">
        <v>1041</v>
      </c>
      <c r="B8" t="s">
        <v>1042</v>
      </c>
      <c r="C8" s="4">
        <v>38628.333333333336</v>
      </c>
      <c r="D8" s="4">
        <v>39422.708333333336</v>
      </c>
      <c r="E8" s="9">
        <v>2.1763698630136985</v>
      </c>
      <c r="F8" s="90"/>
      <c r="G8" s="20"/>
      <c r="H8" t="s">
        <v>39</v>
      </c>
      <c r="I8" s="4">
        <v>38877.708333333336</v>
      </c>
      <c r="J8" s="4">
        <v>38877.708333333336</v>
      </c>
      <c r="K8" s="8" t="s">
        <v>1319</v>
      </c>
    </row>
    <row r="9" spans="1:11" ht="12.75">
      <c r="A9" t="s">
        <v>51</v>
      </c>
      <c r="B9" t="s">
        <v>52</v>
      </c>
      <c r="C9" s="4">
        <v>38880.333333333336</v>
      </c>
      <c r="D9" s="4">
        <v>39688.708333333336</v>
      </c>
      <c r="E9" s="9">
        <v>2.21472602739726</v>
      </c>
      <c r="F9" s="90"/>
      <c r="G9" s="20"/>
      <c r="H9" t="s">
        <v>39</v>
      </c>
      <c r="I9" s="4">
        <v>38918.708333333336</v>
      </c>
      <c r="J9" s="4">
        <v>38918.708333333336</v>
      </c>
      <c r="K9" s="8" t="s">
        <v>1319</v>
      </c>
    </row>
    <row r="10" spans="1:11" ht="12.75">
      <c r="A10" t="s">
        <v>34</v>
      </c>
      <c r="B10" t="s">
        <v>35</v>
      </c>
      <c r="C10" s="4">
        <v>38768.333333333336</v>
      </c>
      <c r="D10" s="4">
        <v>39743.708333333336</v>
      </c>
      <c r="E10" s="9">
        <v>2.672260273972603</v>
      </c>
      <c r="F10" s="90"/>
      <c r="G10" s="20"/>
      <c r="H10" t="s">
        <v>39</v>
      </c>
      <c r="I10" s="4">
        <v>38933.708333333336</v>
      </c>
      <c r="J10" s="4">
        <v>38933.708333333336</v>
      </c>
      <c r="K10" s="8" t="s">
        <v>1319</v>
      </c>
    </row>
    <row r="11" spans="1:11" ht="12.75">
      <c r="A11" t="s">
        <v>73</v>
      </c>
      <c r="B11" t="s">
        <v>74</v>
      </c>
      <c r="C11" s="4">
        <v>38824.333333333336</v>
      </c>
      <c r="D11" s="4">
        <v>39828.708333333336</v>
      </c>
      <c r="E11" s="9">
        <v>2.7517123287671232</v>
      </c>
      <c r="F11" s="90"/>
      <c r="G11" s="20"/>
      <c r="H11" t="s">
        <v>31</v>
      </c>
      <c r="I11" s="4">
        <v>38960.708333333336</v>
      </c>
      <c r="J11" s="4">
        <v>38960.708333333336</v>
      </c>
      <c r="K11" s="8" t="s">
        <v>1319</v>
      </c>
    </row>
    <row r="12" spans="1:11" ht="12.75">
      <c r="A12" t="s">
        <v>3</v>
      </c>
      <c r="B12" t="s">
        <v>4</v>
      </c>
      <c r="C12" s="4">
        <v>38418.333333333336</v>
      </c>
      <c r="D12" s="4">
        <v>40094.708333333336</v>
      </c>
      <c r="E12" s="9">
        <v>4.592808219178083</v>
      </c>
      <c r="F12" s="103" t="s">
        <v>2211</v>
      </c>
      <c r="G12" s="20"/>
      <c r="H12" t="s">
        <v>39</v>
      </c>
      <c r="I12" s="4">
        <v>38961.708333333336</v>
      </c>
      <c r="J12" s="4">
        <v>38961.708333333336</v>
      </c>
      <c r="K12" s="8" t="s">
        <v>1319</v>
      </c>
    </row>
    <row r="13" spans="1:11" ht="12.75">
      <c r="A13" s="32"/>
      <c r="B13" s="64"/>
      <c r="C13" s="4"/>
      <c r="D13" s="32" t="s">
        <v>2837</v>
      </c>
      <c r="E13" s="64">
        <f>COUNTA(E3:E12)</f>
        <v>10</v>
      </c>
      <c r="F13" s="90"/>
      <c r="G13" s="20"/>
      <c r="H13" t="s">
        <v>31</v>
      </c>
      <c r="I13" s="4">
        <v>39002.708333333336</v>
      </c>
      <c r="J13" s="4">
        <v>39002.708333333336</v>
      </c>
      <c r="K13" s="8" t="s">
        <v>1319</v>
      </c>
    </row>
    <row r="14" spans="2:11" ht="12.75">
      <c r="B14" s="7"/>
      <c r="C14" s="4"/>
      <c r="D14" s="23"/>
      <c r="E14" s="23" t="s">
        <v>2838</v>
      </c>
      <c r="F14" s="90"/>
      <c r="G14" s="20"/>
      <c r="H14" t="s">
        <v>31</v>
      </c>
      <c r="I14" s="4">
        <v>39020.708333333336</v>
      </c>
      <c r="J14" s="4">
        <v>39020.708333333336</v>
      </c>
      <c r="K14" s="8" t="s">
        <v>1319</v>
      </c>
    </row>
    <row r="15" spans="2:11" ht="12.75">
      <c r="B15" s="7"/>
      <c r="C15" s="4"/>
      <c r="D15" s="79"/>
      <c r="E15" s="80">
        <f>E13/98</f>
        <v>0.10204081632653061</v>
      </c>
      <c r="F15" s="90"/>
      <c r="G15" s="20"/>
      <c r="H15" t="s">
        <v>31</v>
      </c>
      <c r="I15" s="4">
        <v>39022.708333333336</v>
      </c>
      <c r="J15" s="4">
        <v>39022.708333333336</v>
      </c>
      <c r="K15" s="8" t="s">
        <v>1319</v>
      </c>
    </row>
    <row r="16" spans="2:11" ht="12.75">
      <c r="B16" s="7"/>
      <c r="C16" s="4"/>
      <c r="D16" s="4"/>
      <c r="E16" s="42"/>
      <c r="G16" s="20"/>
      <c r="H16" t="s">
        <v>39</v>
      </c>
      <c r="I16" s="4">
        <v>39045.708333333336</v>
      </c>
      <c r="J16" s="4">
        <v>39045.708333333336</v>
      </c>
      <c r="K16" s="8" t="s">
        <v>1319</v>
      </c>
    </row>
    <row r="17" spans="7:11" ht="12.75">
      <c r="G17" s="20"/>
      <c r="H17" t="s">
        <v>31</v>
      </c>
      <c r="I17" s="4">
        <v>39105.708333333336</v>
      </c>
      <c r="J17" s="4">
        <v>39105.708333333336</v>
      </c>
      <c r="K17" s="8" t="s">
        <v>1319</v>
      </c>
    </row>
    <row r="18" spans="7:11" ht="12.75">
      <c r="G18" s="20"/>
      <c r="H18" t="s">
        <v>39</v>
      </c>
      <c r="I18" s="4">
        <v>39129.708333333336</v>
      </c>
      <c r="J18" s="4">
        <v>39129.708333333336</v>
      </c>
      <c r="K18" s="8" t="s">
        <v>1319</v>
      </c>
    </row>
    <row r="19" spans="7:11" ht="12.75">
      <c r="G19" s="20"/>
      <c r="H19" t="s">
        <v>31</v>
      </c>
      <c r="I19" s="4">
        <v>39188.708333333336</v>
      </c>
      <c r="J19" s="4">
        <v>39188.708333333336</v>
      </c>
      <c r="K19" s="8" t="s">
        <v>1319</v>
      </c>
    </row>
    <row r="20" spans="7:11" ht="12.75">
      <c r="G20" s="20"/>
      <c r="H20" t="s">
        <v>31</v>
      </c>
      <c r="I20" s="4">
        <v>39245.708333333336</v>
      </c>
      <c r="J20" s="4">
        <v>39245.708333333336</v>
      </c>
      <c r="K20" s="8" t="s">
        <v>1319</v>
      </c>
    </row>
    <row r="21" spans="7:11" ht="12.75">
      <c r="G21" s="20"/>
      <c r="H21" t="s">
        <v>31</v>
      </c>
      <c r="I21" s="4">
        <v>39272.708333333336</v>
      </c>
      <c r="J21" s="4">
        <v>39272.708333333336</v>
      </c>
      <c r="K21" s="8" t="s">
        <v>1319</v>
      </c>
    </row>
    <row r="22" spans="8:11" ht="12.75">
      <c r="H22" t="s">
        <v>31</v>
      </c>
      <c r="I22" s="4">
        <v>39524.708333333336</v>
      </c>
      <c r="J22" s="4">
        <v>39524.708333333336</v>
      </c>
      <c r="K22" s="8" t="s">
        <v>1319</v>
      </c>
    </row>
    <row r="23" spans="8:9" ht="12.75">
      <c r="H23" s="32" t="s">
        <v>1443</v>
      </c>
      <c r="I23" s="24">
        <f>COUNTA(I3:I22)</f>
        <v>20</v>
      </c>
    </row>
  </sheetData>
  <printOptions gridLines="1"/>
  <pageMargins left="0.25" right="0.25" top="0.25" bottom="0.25" header="0" footer="0"/>
  <pageSetup fitToHeight="1" fitToWidth="1" horizontalDpi="300" verticalDpi="300" orientation="landscape" scale="96" r:id="rId1"/>
</worksheet>
</file>

<file path=xl/worksheets/sheet15.xml><?xml version="1.0" encoding="utf-8"?>
<worksheet xmlns="http://schemas.openxmlformats.org/spreadsheetml/2006/main" xmlns:r="http://schemas.openxmlformats.org/officeDocument/2006/relationships">
  <sheetPr>
    <pageSetUpPr fitToPage="1"/>
  </sheetPr>
  <dimension ref="A1:AI87"/>
  <sheetViews>
    <sheetView tabSelected="1" zoomScale="65" zoomScaleNormal="65" workbookViewId="0" topLeftCell="K1">
      <pane ySplit="1" topLeftCell="BM83" activePane="bottomLeft" state="frozen"/>
      <selection pane="topLeft" activeCell="A1" sqref="A1"/>
      <selection pane="bottomLeft" activeCell="A1" sqref="A1"/>
    </sheetView>
  </sheetViews>
  <sheetFormatPr defaultColWidth="9.140625" defaultRowHeight="12.75"/>
  <cols>
    <col min="1" max="1" width="30.00390625" style="0" bestFit="1" customWidth="1"/>
    <col min="2" max="2" width="22.140625" style="0" customWidth="1"/>
    <col min="3" max="3" width="53.00390625" style="7" customWidth="1"/>
    <col min="4" max="4" width="12.140625" style="71" bestFit="1" customWidth="1"/>
    <col min="5" max="5" width="14.57421875" style="4" bestFit="1" customWidth="1"/>
    <col min="6" max="6" width="15.57421875" style="4" bestFit="1" customWidth="1"/>
    <col min="7" max="7" width="10.7109375" style="35" customWidth="1"/>
    <col min="8" max="8" width="10.7109375" style="4" customWidth="1"/>
    <col min="9" max="9" width="14.8515625" style="0" bestFit="1" customWidth="1"/>
    <col min="10" max="10" width="13.8515625" style="0" customWidth="1"/>
    <col min="11" max="11" width="16.140625" style="0" customWidth="1"/>
    <col min="12" max="12" width="16.28125" style="0" customWidth="1"/>
    <col min="13" max="13" width="16.28125" style="4" customWidth="1"/>
    <col min="14" max="14" width="19.57421875" style="0" bestFit="1" customWidth="1"/>
    <col min="15" max="16" width="3.140625" style="0" bestFit="1" customWidth="1"/>
    <col min="17" max="17" width="2.28125" style="0" bestFit="1" customWidth="1"/>
    <col min="18" max="18" width="3.140625" style="0" bestFit="1" customWidth="1"/>
    <col min="19" max="20" width="2.28125" style="0" bestFit="1" customWidth="1"/>
    <col min="21" max="21" width="3.140625" style="0" bestFit="1" customWidth="1"/>
    <col min="22" max="22" width="8.421875" style="5" bestFit="1" customWidth="1"/>
    <col min="23" max="23" width="13.421875" style="40" bestFit="1" customWidth="1"/>
    <col min="24" max="24" width="15.140625" style="40" bestFit="1" customWidth="1"/>
    <col min="25" max="25" width="100.7109375" style="41" customWidth="1"/>
  </cols>
  <sheetData>
    <row r="1" spans="1:14" ht="18">
      <c r="A1" s="1" t="s">
        <v>1219</v>
      </c>
      <c r="C1" s="2" t="s">
        <v>1119</v>
      </c>
      <c r="D1" s="70" t="s">
        <v>1249</v>
      </c>
      <c r="E1" s="23" t="s">
        <v>1250</v>
      </c>
      <c r="F1" s="23" t="s">
        <v>1251</v>
      </c>
      <c r="G1" s="48" t="s">
        <v>1252</v>
      </c>
      <c r="H1" s="23" t="s">
        <v>1253</v>
      </c>
      <c r="I1" s="20" t="s">
        <v>1254</v>
      </c>
      <c r="J1" s="37" t="s">
        <v>1255</v>
      </c>
      <c r="K1" s="38" t="s">
        <v>1256</v>
      </c>
      <c r="L1" s="20" t="s">
        <v>1257</v>
      </c>
      <c r="M1" s="105" t="s">
        <v>1258</v>
      </c>
      <c r="N1" s="23" t="s">
        <v>1259</v>
      </c>
    </row>
    <row r="2" spans="1:2" ht="12.75" customHeight="1">
      <c r="A2" s="43" t="s">
        <v>1221</v>
      </c>
      <c r="B2" s="6">
        <v>38306</v>
      </c>
    </row>
    <row r="3" spans="1:2" ht="12.75" customHeight="1">
      <c r="A3" s="43" t="s">
        <v>1222</v>
      </c>
      <c r="B3" s="6">
        <v>40360</v>
      </c>
    </row>
    <row r="4" spans="1:3" ht="12.75" customHeight="1">
      <c r="A4" s="43" t="s">
        <v>1223</v>
      </c>
      <c r="B4" s="8" t="s">
        <v>1224</v>
      </c>
      <c r="C4" s="21" t="s">
        <v>1120</v>
      </c>
    </row>
    <row r="5" spans="1:2" ht="12.75" customHeight="1">
      <c r="A5" s="43" t="s">
        <v>1226</v>
      </c>
      <c r="B5" s="8">
        <f>C85</f>
        <v>60</v>
      </c>
    </row>
    <row r="6" spans="1:3" ht="25.5" customHeight="1">
      <c r="A6" s="43" t="s">
        <v>1227</v>
      </c>
      <c r="B6" s="9" t="s">
        <v>1228</v>
      </c>
      <c r="C6" s="66" t="s">
        <v>152</v>
      </c>
    </row>
    <row r="7" spans="1:3" ht="12.75" customHeight="1">
      <c r="A7" s="43" t="s">
        <v>1229</v>
      </c>
      <c r="B7" s="10" t="s">
        <v>1230</v>
      </c>
      <c r="C7" s="11">
        <f>J87</f>
        <v>0.9833333333333333</v>
      </c>
    </row>
    <row r="8" spans="1:8" ht="12.75" customHeight="1">
      <c r="A8" s="43" t="s">
        <v>1231</v>
      </c>
      <c r="B8" s="12" t="s">
        <v>1230</v>
      </c>
      <c r="C8" s="11">
        <f>K87</f>
        <v>0.9833333333333333</v>
      </c>
      <c r="H8" s="14"/>
    </row>
    <row r="9" spans="1:3" ht="12.75" customHeight="1">
      <c r="A9" s="43" t="s">
        <v>1232</v>
      </c>
      <c r="B9" s="15" t="s">
        <v>1121</v>
      </c>
      <c r="C9" s="16" t="s">
        <v>153</v>
      </c>
    </row>
    <row r="10" spans="1:3" ht="27" customHeight="1">
      <c r="A10" s="43" t="s">
        <v>1234</v>
      </c>
      <c r="B10" s="8" t="s">
        <v>1235</v>
      </c>
      <c r="C10" s="72" t="s">
        <v>179</v>
      </c>
    </row>
    <row r="11" spans="1:3" ht="12.75" customHeight="1">
      <c r="A11" s="43" t="s">
        <v>1236</v>
      </c>
      <c r="B11" s="8" t="s">
        <v>1237</v>
      </c>
      <c r="C11" s="7" t="s">
        <v>1839</v>
      </c>
    </row>
    <row r="12" spans="1:2" ht="12.75" customHeight="1">
      <c r="A12" s="43" t="s">
        <v>1239</v>
      </c>
      <c r="B12" s="8">
        <v>7.1</v>
      </c>
    </row>
    <row r="13" spans="1:8" ht="12.75" customHeight="1">
      <c r="A13" s="43" t="s">
        <v>1240</v>
      </c>
      <c r="B13" s="8">
        <v>35.5</v>
      </c>
      <c r="H13" s="14"/>
    </row>
    <row r="14" spans="1:2" ht="12.75" customHeight="1">
      <c r="A14" s="43" t="s">
        <v>1241</v>
      </c>
      <c r="B14" s="8">
        <v>1760</v>
      </c>
    </row>
    <row r="15" spans="1:3" ht="12.75" customHeight="1">
      <c r="A15" s="43" t="s">
        <v>1242</v>
      </c>
      <c r="B15" s="8">
        <v>18</v>
      </c>
      <c r="C15" s="7" t="s">
        <v>1243</v>
      </c>
    </row>
    <row r="16" spans="1:3" ht="39" customHeight="1">
      <c r="A16" s="43" t="s">
        <v>1244</v>
      </c>
      <c r="B16" s="8" t="s">
        <v>180</v>
      </c>
      <c r="C16" s="67" t="s">
        <v>181</v>
      </c>
    </row>
    <row r="17" spans="1:3" ht="12.75" customHeight="1">
      <c r="A17" s="43" t="s">
        <v>1245</v>
      </c>
      <c r="B17" s="8" t="s">
        <v>1228</v>
      </c>
      <c r="C17" s="53" t="s">
        <v>1246</v>
      </c>
    </row>
    <row r="18" spans="1:3" ht="12.75" customHeight="1">
      <c r="A18" s="43" t="s">
        <v>156</v>
      </c>
      <c r="B18" s="8">
        <v>16</v>
      </c>
      <c r="C18" s="53" t="s">
        <v>157</v>
      </c>
    </row>
    <row r="19" spans="1:3" ht="11.25" customHeight="1">
      <c r="A19" s="1"/>
      <c r="B19" s="8"/>
      <c r="C19" s="19"/>
    </row>
    <row r="20" spans="1:3" ht="29.25" customHeight="1">
      <c r="A20" s="108" t="s">
        <v>158</v>
      </c>
      <c r="B20" s="108"/>
      <c r="C20" s="108"/>
    </row>
    <row r="21" spans="1:3" ht="11.25" customHeight="1">
      <c r="A21" s="68"/>
      <c r="B21" s="68"/>
      <c r="C21" s="68"/>
    </row>
    <row r="22" spans="1:3" ht="36" customHeight="1">
      <c r="A22" s="108" t="s">
        <v>159</v>
      </c>
      <c r="B22" s="108"/>
      <c r="C22" s="108"/>
    </row>
    <row r="23" spans="1:35" ht="12.75" customHeight="1">
      <c r="A23" s="43"/>
      <c r="B23" s="43"/>
      <c r="C23" s="53"/>
      <c r="E23" s="54"/>
      <c r="F23" s="54"/>
      <c r="G23" s="55"/>
      <c r="H23" s="56"/>
      <c r="I23" s="43"/>
      <c r="J23" s="43"/>
      <c r="K23" s="43"/>
      <c r="L23" s="43"/>
      <c r="M23" s="54"/>
      <c r="N23" s="43"/>
      <c r="O23" s="43"/>
      <c r="P23" s="43"/>
      <c r="Q23" s="43"/>
      <c r="R23" s="43"/>
      <c r="S23" s="43"/>
      <c r="T23" s="43"/>
      <c r="U23" s="43"/>
      <c r="V23" s="3"/>
      <c r="W23" s="47"/>
      <c r="X23" s="47"/>
      <c r="Y23" s="43"/>
      <c r="AF23" s="5"/>
      <c r="AI23" s="41"/>
    </row>
    <row r="24" spans="1:25" ht="12.75" customHeight="1">
      <c r="A24" s="20"/>
      <c r="B24" s="57" t="s">
        <v>1247</v>
      </c>
      <c r="C24" s="58" t="s">
        <v>1248</v>
      </c>
      <c r="D24" s="70" t="s">
        <v>1249</v>
      </c>
      <c r="E24" s="59" t="s">
        <v>1250</v>
      </c>
      <c r="F24" s="59" t="s">
        <v>1251</v>
      </c>
      <c r="G24" s="36" t="s">
        <v>1252</v>
      </c>
      <c r="H24" s="59" t="s">
        <v>1253</v>
      </c>
      <c r="I24" s="57" t="s">
        <v>1254</v>
      </c>
      <c r="J24" s="81" t="s">
        <v>1255</v>
      </c>
      <c r="K24" s="107" t="s">
        <v>1256</v>
      </c>
      <c r="L24" s="57" t="s">
        <v>1257</v>
      </c>
      <c r="M24" s="105" t="s">
        <v>1258</v>
      </c>
      <c r="N24" s="59" t="s">
        <v>1259</v>
      </c>
      <c r="O24" s="43"/>
      <c r="P24" s="43"/>
      <c r="Q24" s="43"/>
      <c r="R24" s="43"/>
      <c r="S24" s="43"/>
      <c r="T24" s="43"/>
      <c r="U24" s="43"/>
      <c r="V24" s="60" t="s">
        <v>1260</v>
      </c>
      <c r="W24" s="61" t="s">
        <v>1261</v>
      </c>
      <c r="X24" s="62" t="s">
        <v>1262</v>
      </c>
      <c r="Y24" s="63" t="s">
        <v>1840</v>
      </c>
    </row>
    <row r="25" spans="2:24" ht="12.75" customHeight="1">
      <c r="B25" t="s">
        <v>1122</v>
      </c>
      <c r="C25" t="s">
        <v>1498</v>
      </c>
      <c r="D25" s="73" t="s">
        <v>1123</v>
      </c>
      <c r="E25" s="4">
        <v>38642.333333333336</v>
      </c>
      <c r="F25" s="4">
        <v>40360.5</v>
      </c>
      <c r="G25" s="35">
        <f>(H25/365)*220</f>
        <v>1035.6073059360715</v>
      </c>
      <c r="H25" s="27">
        <f>F25-E25</f>
        <v>1718.1666666666642</v>
      </c>
      <c r="I25" s="28">
        <v>2595132.8</v>
      </c>
      <c r="J25" s="29"/>
      <c r="K25" s="30"/>
      <c r="L25" t="s">
        <v>1266</v>
      </c>
      <c r="M25" s="106">
        <v>38701.333333333336</v>
      </c>
      <c r="N25" t="s">
        <v>1278</v>
      </c>
      <c r="O25">
        <v>0</v>
      </c>
      <c r="P25">
        <v>0</v>
      </c>
      <c r="Q25">
        <v>0</v>
      </c>
      <c r="R25">
        <v>0</v>
      </c>
      <c r="S25">
        <v>0</v>
      </c>
      <c r="T25">
        <v>0</v>
      </c>
      <c r="U25">
        <v>0</v>
      </c>
      <c r="V25">
        <v>35.5310721670968</v>
      </c>
      <c r="W25" s="28">
        <v>922078.5080000001</v>
      </c>
      <c r="X25" s="28">
        <v>3517211.308</v>
      </c>
    </row>
    <row r="26" spans="2:24" ht="12.75" customHeight="1">
      <c r="B26" t="s">
        <v>1124</v>
      </c>
      <c r="C26" t="s">
        <v>1125</v>
      </c>
      <c r="D26" s="73" t="s">
        <v>1126</v>
      </c>
      <c r="E26" s="4">
        <v>38642.333333333336</v>
      </c>
      <c r="F26" s="4">
        <v>40360.333333333336</v>
      </c>
      <c r="G26" s="35">
        <f aca="true" t="shared" si="0" ref="G26:G84">(H26/365)*220</f>
        <v>1035.5068493150684</v>
      </c>
      <c r="H26" s="27">
        <f aca="true" t="shared" si="1" ref="H26:H84">F26-E26</f>
        <v>1718</v>
      </c>
      <c r="I26" s="28">
        <v>773960</v>
      </c>
      <c r="J26" s="29"/>
      <c r="K26" s="30"/>
      <c r="L26" t="s">
        <v>1266</v>
      </c>
      <c r="M26" s="106">
        <v>38838.333333333336</v>
      </c>
      <c r="N26" t="s">
        <v>1278</v>
      </c>
      <c r="O26">
        <v>0</v>
      </c>
      <c r="P26">
        <v>0</v>
      </c>
      <c r="Q26">
        <v>0</v>
      </c>
      <c r="R26">
        <v>0</v>
      </c>
      <c r="S26">
        <v>0</v>
      </c>
      <c r="T26">
        <v>0</v>
      </c>
      <c r="U26">
        <v>0</v>
      </c>
      <c r="V26">
        <v>31.839927128016953</v>
      </c>
      <c r="W26" s="28">
        <v>246428.3</v>
      </c>
      <c r="X26" s="28">
        <v>1020388.3</v>
      </c>
    </row>
    <row r="27" spans="2:24" ht="12.75" customHeight="1">
      <c r="B27" t="s">
        <v>1127</v>
      </c>
      <c r="C27" t="s">
        <v>1128</v>
      </c>
      <c r="D27" s="73" t="s">
        <v>1129</v>
      </c>
      <c r="E27" s="4">
        <v>38642.333333333336</v>
      </c>
      <c r="F27" s="4">
        <v>39202.708333333336</v>
      </c>
      <c r="G27" s="35">
        <f t="shared" si="0"/>
        <v>337.76027397260276</v>
      </c>
      <c r="H27" s="27">
        <f t="shared" si="1"/>
        <v>560.375</v>
      </c>
      <c r="I27" s="28">
        <v>79610</v>
      </c>
      <c r="J27" s="29"/>
      <c r="K27" s="30"/>
      <c r="L27" t="s">
        <v>1266</v>
      </c>
      <c r="M27" s="106">
        <v>39203.333333333336</v>
      </c>
      <c r="N27" t="s">
        <v>1278</v>
      </c>
      <c r="O27">
        <v>0</v>
      </c>
      <c r="P27">
        <v>0</v>
      </c>
      <c r="Q27">
        <v>0</v>
      </c>
      <c r="R27">
        <v>0</v>
      </c>
      <c r="S27">
        <v>0</v>
      </c>
      <c r="T27">
        <v>0</v>
      </c>
      <c r="U27">
        <v>0</v>
      </c>
      <c r="V27">
        <v>13</v>
      </c>
      <c r="W27" s="28">
        <v>10349.3</v>
      </c>
      <c r="X27" s="28">
        <v>89959.3</v>
      </c>
    </row>
    <row r="28" spans="2:24" ht="12.75" customHeight="1">
      <c r="B28" t="s">
        <v>1130</v>
      </c>
      <c r="C28" t="s">
        <v>1131</v>
      </c>
      <c r="D28" s="73" t="s">
        <v>1904</v>
      </c>
      <c r="E28" s="4">
        <v>38642.333333333336</v>
      </c>
      <c r="F28" s="4">
        <v>38671.416666666664</v>
      </c>
      <c r="G28" s="35">
        <f t="shared" si="0"/>
        <v>17.529680365293878</v>
      </c>
      <c r="H28" s="27">
        <f t="shared" si="1"/>
        <v>29.083333333328483</v>
      </c>
      <c r="I28" s="28">
        <v>79610</v>
      </c>
      <c r="J28" s="29"/>
      <c r="K28" s="30"/>
      <c r="L28" t="s">
        <v>1266</v>
      </c>
      <c r="M28" s="43"/>
      <c r="O28">
        <v>1</v>
      </c>
      <c r="P28">
        <v>4</v>
      </c>
      <c r="Q28">
        <v>8</v>
      </c>
      <c r="R28">
        <v>0</v>
      </c>
      <c r="S28">
        <v>1</v>
      </c>
      <c r="T28">
        <v>1</v>
      </c>
      <c r="U28">
        <v>1</v>
      </c>
      <c r="V28">
        <v>13</v>
      </c>
      <c r="W28" s="28">
        <v>10349.3</v>
      </c>
      <c r="X28" s="28">
        <v>89959.3</v>
      </c>
    </row>
    <row r="29" spans="2:24" ht="12.75" customHeight="1">
      <c r="B29" t="s">
        <v>1132</v>
      </c>
      <c r="C29" t="s">
        <v>1133</v>
      </c>
      <c r="D29" s="73" t="s">
        <v>1904</v>
      </c>
      <c r="E29" s="4">
        <v>38671.333333333336</v>
      </c>
      <c r="F29" s="4">
        <v>38701.5</v>
      </c>
      <c r="G29" s="35">
        <f t="shared" si="0"/>
        <v>18.18264840182502</v>
      </c>
      <c r="H29" s="27">
        <f t="shared" si="1"/>
        <v>30.16666666666424</v>
      </c>
      <c r="I29" s="28">
        <v>0</v>
      </c>
      <c r="J29" s="29"/>
      <c r="K29" s="30"/>
      <c r="L29" t="s">
        <v>1266</v>
      </c>
      <c r="M29" s="106">
        <v>38992.333333333336</v>
      </c>
      <c r="N29" t="s">
        <v>1278</v>
      </c>
      <c r="O29">
        <v>0</v>
      </c>
      <c r="P29">
        <v>0</v>
      </c>
      <c r="Q29">
        <v>0</v>
      </c>
      <c r="R29">
        <v>0</v>
      </c>
      <c r="S29">
        <v>0</v>
      </c>
      <c r="T29">
        <v>0</v>
      </c>
      <c r="U29">
        <v>0</v>
      </c>
      <c r="V29">
        <v>0</v>
      </c>
      <c r="W29" s="28">
        <v>0</v>
      </c>
      <c r="X29" s="28">
        <v>0</v>
      </c>
    </row>
    <row r="30" spans="2:24" ht="12.75" customHeight="1">
      <c r="B30" t="s">
        <v>1134</v>
      </c>
      <c r="C30" t="s">
        <v>1135</v>
      </c>
      <c r="D30" s="73" t="s">
        <v>1904</v>
      </c>
      <c r="E30" s="4">
        <v>38671.333333333336</v>
      </c>
      <c r="F30" s="4">
        <v>38701.5</v>
      </c>
      <c r="G30" s="35">
        <f t="shared" si="0"/>
        <v>18.18264840182502</v>
      </c>
      <c r="H30" s="27">
        <f t="shared" si="1"/>
        <v>30.16666666666424</v>
      </c>
      <c r="I30" s="28">
        <v>0</v>
      </c>
      <c r="J30" s="29"/>
      <c r="K30" s="30"/>
      <c r="L30" t="s">
        <v>1266</v>
      </c>
      <c r="M30" s="106">
        <v>39356.333333333336</v>
      </c>
      <c r="N30" t="s">
        <v>1278</v>
      </c>
      <c r="O30">
        <v>0</v>
      </c>
      <c r="P30">
        <v>0</v>
      </c>
      <c r="Q30">
        <v>0</v>
      </c>
      <c r="R30">
        <v>0</v>
      </c>
      <c r="S30">
        <v>0</v>
      </c>
      <c r="T30">
        <v>0</v>
      </c>
      <c r="U30">
        <v>0</v>
      </c>
      <c r="V30">
        <v>0</v>
      </c>
      <c r="W30" s="28">
        <v>0</v>
      </c>
      <c r="X30" s="28">
        <v>0</v>
      </c>
    </row>
    <row r="31" spans="2:24" ht="12.75" customHeight="1">
      <c r="B31" t="s">
        <v>1136</v>
      </c>
      <c r="C31" t="s">
        <v>1137</v>
      </c>
      <c r="D31" s="73" t="s">
        <v>1138</v>
      </c>
      <c r="E31" s="4">
        <v>38701.333333333336</v>
      </c>
      <c r="F31" s="4">
        <v>38835.375</v>
      </c>
      <c r="G31" s="35">
        <f t="shared" si="0"/>
        <v>80.79223744292091</v>
      </c>
      <c r="H31" s="27">
        <f t="shared" si="1"/>
        <v>134.04166666666424</v>
      </c>
      <c r="I31" s="28">
        <v>0</v>
      </c>
      <c r="J31" s="29"/>
      <c r="K31" s="30"/>
      <c r="L31" t="s">
        <v>1266</v>
      </c>
      <c r="M31" s="106">
        <v>39387.333333333336</v>
      </c>
      <c r="N31" t="s">
        <v>1278</v>
      </c>
      <c r="O31">
        <v>0</v>
      </c>
      <c r="P31">
        <v>0</v>
      </c>
      <c r="Q31">
        <v>0</v>
      </c>
      <c r="R31">
        <v>0</v>
      </c>
      <c r="S31">
        <v>0</v>
      </c>
      <c r="T31">
        <v>0</v>
      </c>
      <c r="U31">
        <v>0</v>
      </c>
      <c r="V31">
        <v>0</v>
      </c>
      <c r="W31" s="28">
        <v>0</v>
      </c>
      <c r="X31" s="28">
        <v>0</v>
      </c>
    </row>
    <row r="32" spans="2:24" ht="12.75" customHeight="1">
      <c r="B32" t="s">
        <v>1139</v>
      </c>
      <c r="C32" t="s">
        <v>1140</v>
      </c>
      <c r="D32" s="73" t="s">
        <v>1275</v>
      </c>
      <c r="E32" s="4">
        <v>38838.333333333336</v>
      </c>
      <c r="F32" s="4">
        <v>39202.708333333336</v>
      </c>
      <c r="G32" s="35">
        <f t="shared" si="0"/>
        <v>219.6232876712329</v>
      </c>
      <c r="H32" s="27">
        <f t="shared" si="1"/>
        <v>364.375</v>
      </c>
      <c r="I32" s="28">
        <v>0</v>
      </c>
      <c r="J32" s="29"/>
      <c r="K32" s="30"/>
      <c r="L32" t="s">
        <v>1266</v>
      </c>
      <c r="M32" s="106">
        <v>39569.333333333336</v>
      </c>
      <c r="N32" t="s">
        <v>1278</v>
      </c>
      <c r="O32">
        <v>0</v>
      </c>
      <c r="P32">
        <v>0</v>
      </c>
      <c r="Q32">
        <v>0</v>
      </c>
      <c r="R32">
        <v>0</v>
      </c>
      <c r="S32">
        <v>0</v>
      </c>
      <c r="T32">
        <v>0</v>
      </c>
      <c r="U32">
        <v>0</v>
      </c>
      <c r="V32">
        <v>0</v>
      </c>
      <c r="W32" s="28">
        <v>0</v>
      </c>
      <c r="X32" s="28">
        <v>0</v>
      </c>
    </row>
    <row r="33" spans="2:24" ht="12.75" customHeight="1">
      <c r="B33" t="s">
        <v>1141</v>
      </c>
      <c r="C33" t="s">
        <v>1142</v>
      </c>
      <c r="D33" s="73" t="s">
        <v>1328</v>
      </c>
      <c r="E33" s="4">
        <v>38992.333333333336</v>
      </c>
      <c r="F33" s="4">
        <v>39387.458333333336</v>
      </c>
      <c r="G33" s="35">
        <f t="shared" si="0"/>
        <v>238.15753424657535</v>
      </c>
      <c r="H33" s="27">
        <f t="shared" si="1"/>
        <v>395.125</v>
      </c>
      <c r="I33" s="28">
        <v>0</v>
      </c>
      <c r="J33" s="29"/>
      <c r="K33" s="30"/>
      <c r="L33" t="s">
        <v>1266</v>
      </c>
      <c r="M33" s="106">
        <v>39568.333333333336</v>
      </c>
      <c r="N33" t="s">
        <v>1278</v>
      </c>
      <c r="O33">
        <v>0</v>
      </c>
      <c r="P33">
        <v>0</v>
      </c>
      <c r="Q33">
        <v>0</v>
      </c>
      <c r="R33">
        <v>0</v>
      </c>
      <c r="S33">
        <v>0</v>
      </c>
      <c r="T33">
        <v>0</v>
      </c>
      <c r="U33">
        <v>0</v>
      </c>
      <c r="V33">
        <v>0</v>
      </c>
      <c r="W33" s="28">
        <v>0</v>
      </c>
      <c r="X33" s="28">
        <v>0</v>
      </c>
    </row>
    <row r="34" spans="2:24" ht="12.75" customHeight="1">
      <c r="B34" t="s">
        <v>1143</v>
      </c>
      <c r="C34" t="s">
        <v>1144</v>
      </c>
      <c r="D34" s="73" t="s">
        <v>1275</v>
      </c>
      <c r="E34" s="4">
        <v>38992.333333333336</v>
      </c>
      <c r="F34" s="4">
        <v>39356.708333333336</v>
      </c>
      <c r="G34" s="35">
        <f t="shared" si="0"/>
        <v>219.6232876712329</v>
      </c>
      <c r="H34" s="27">
        <f t="shared" si="1"/>
        <v>364.375</v>
      </c>
      <c r="I34" s="28">
        <v>0</v>
      </c>
      <c r="J34" s="29"/>
      <c r="K34" s="30"/>
      <c r="L34" t="s">
        <v>1266</v>
      </c>
      <c r="M34" s="106">
        <v>39752.333333333336</v>
      </c>
      <c r="N34" t="s">
        <v>1278</v>
      </c>
      <c r="O34">
        <v>0</v>
      </c>
      <c r="P34">
        <v>0</v>
      </c>
      <c r="Q34">
        <v>0</v>
      </c>
      <c r="R34">
        <v>0</v>
      </c>
      <c r="S34">
        <v>0</v>
      </c>
      <c r="T34">
        <v>0</v>
      </c>
      <c r="U34">
        <v>0</v>
      </c>
      <c r="V34">
        <v>0</v>
      </c>
      <c r="W34" s="28">
        <v>0</v>
      </c>
      <c r="X34" s="28">
        <v>0</v>
      </c>
    </row>
    <row r="35" spans="2:24" ht="12.75" customHeight="1">
      <c r="B35" t="s">
        <v>1145</v>
      </c>
      <c r="C35" t="s">
        <v>1146</v>
      </c>
      <c r="D35" s="73" t="s">
        <v>2114</v>
      </c>
      <c r="E35" s="4">
        <v>39356.333333333336</v>
      </c>
      <c r="F35" s="4">
        <v>39387.458333333336</v>
      </c>
      <c r="G35" s="35">
        <f t="shared" si="0"/>
        <v>18.76027397260274</v>
      </c>
      <c r="H35" s="27">
        <f t="shared" si="1"/>
        <v>31.125</v>
      </c>
      <c r="I35" s="28">
        <v>0</v>
      </c>
      <c r="J35" s="29"/>
      <c r="K35" s="30"/>
      <c r="L35" t="s">
        <v>1266</v>
      </c>
      <c r="M35" s="106">
        <v>39569.333333333336</v>
      </c>
      <c r="N35" t="s">
        <v>1278</v>
      </c>
      <c r="O35">
        <v>0</v>
      </c>
      <c r="P35">
        <v>0</v>
      </c>
      <c r="Q35">
        <v>0</v>
      </c>
      <c r="R35">
        <v>0</v>
      </c>
      <c r="S35">
        <v>0</v>
      </c>
      <c r="T35">
        <v>0</v>
      </c>
      <c r="U35">
        <v>0</v>
      </c>
      <c r="V35">
        <v>0</v>
      </c>
      <c r="W35" s="28">
        <v>0</v>
      </c>
      <c r="X35" s="28">
        <v>0</v>
      </c>
    </row>
    <row r="36" spans="2:24" ht="12.75" customHeight="1">
      <c r="B36" t="s">
        <v>1147</v>
      </c>
      <c r="C36" t="s">
        <v>1148</v>
      </c>
      <c r="D36" s="73" t="s">
        <v>1890</v>
      </c>
      <c r="E36" s="4">
        <v>39387.333333333336</v>
      </c>
      <c r="F36" s="4">
        <v>39568.5</v>
      </c>
      <c r="G36" s="35">
        <f t="shared" si="0"/>
        <v>109.196347031962</v>
      </c>
      <c r="H36" s="27">
        <f t="shared" si="1"/>
        <v>181.16666666666424</v>
      </c>
      <c r="I36" s="28">
        <v>0</v>
      </c>
      <c r="J36" s="29"/>
      <c r="K36" s="30"/>
      <c r="L36" t="s">
        <v>1266</v>
      </c>
      <c r="M36" s="106">
        <v>39934.333333333336</v>
      </c>
      <c r="N36" t="s">
        <v>1278</v>
      </c>
      <c r="O36">
        <v>0</v>
      </c>
      <c r="P36">
        <v>0</v>
      </c>
      <c r="Q36">
        <v>0</v>
      </c>
      <c r="R36">
        <v>0</v>
      </c>
      <c r="S36">
        <v>0</v>
      </c>
      <c r="T36">
        <v>0</v>
      </c>
      <c r="U36">
        <v>0</v>
      </c>
      <c r="V36">
        <v>0</v>
      </c>
      <c r="W36" s="28">
        <v>0</v>
      </c>
      <c r="X36" s="28">
        <v>0</v>
      </c>
    </row>
    <row r="37" spans="2:24" ht="12.75" customHeight="1">
      <c r="B37" t="s">
        <v>1149</v>
      </c>
      <c r="C37" t="s">
        <v>1150</v>
      </c>
      <c r="D37" s="73" t="s">
        <v>1319</v>
      </c>
      <c r="E37" s="4">
        <v>39569.333333333336</v>
      </c>
      <c r="F37" s="4">
        <v>39569.333333333336</v>
      </c>
      <c r="G37" s="35">
        <f t="shared" si="0"/>
        <v>0</v>
      </c>
      <c r="H37" s="27">
        <f t="shared" si="1"/>
        <v>0</v>
      </c>
      <c r="I37" s="28">
        <v>0</v>
      </c>
      <c r="J37" s="29"/>
      <c r="K37" s="30"/>
      <c r="L37" t="s">
        <v>1266</v>
      </c>
      <c r="M37" s="106">
        <v>39933.333333333336</v>
      </c>
      <c r="N37" t="s">
        <v>1278</v>
      </c>
      <c r="O37">
        <v>0</v>
      </c>
      <c r="P37">
        <v>0</v>
      </c>
      <c r="Q37">
        <v>0</v>
      </c>
      <c r="R37">
        <v>0</v>
      </c>
      <c r="S37">
        <v>0</v>
      </c>
      <c r="T37">
        <v>0</v>
      </c>
      <c r="U37">
        <v>0</v>
      </c>
      <c r="V37">
        <v>0</v>
      </c>
      <c r="W37" s="28">
        <v>0</v>
      </c>
      <c r="X37" s="28">
        <v>0</v>
      </c>
    </row>
    <row r="38" spans="2:24" ht="12.75" customHeight="1">
      <c r="B38" t="s">
        <v>1151</v>
      </c>
      <c r="C38" t="s">
        <v>1152</v>
      </c>
      <c r="D38" s="73" t="s">
        <v>2084</v>
      </c>
      <c r="E38" s="4">
        <v>39568.333333333336</v>
      </c>
      <c r="F38" s="4">
        <v>39660.375</v>
      </c>
      <c r="G38" s="35">
        <f t="shared" si="0"/>
        <v>55.47716894977023</v>
      </c>
      <c r="H38" s="27">
        <f t="shared" si="1"/>
        <v>92.04166666666424</v>
      </c>
      <c r="I38" s="28">
        <v>218350</v>
      </c>
      <c r="J38" s="29"/>
      <c r="K38" s="30"/>
      <c r="L38" t="s">
        <v>1266</v>
      </c>
      <c r="M38" s="106">
        <v>40119.333333333336</v>
      </c>
      <c r="N38" t="s">
        <v>1278</v>
      </c>
      <c r="O38">
        <v>1</v>
      </c>
      <c r="P38">
        <v>10</v>
      </c>
      <c r="Q38">
        <v>8</v>
      </c>
      <c r="R38">
        <v>15</v>
      </c>
      <c r="S38">
        <v>1</v>
      </c>
      <c r="T38">
        <v>1</v>
      </c>
      <c r="U38">
        <v>1</v>
      </c>
      <c r="V38">
        <v>34</v>
      </c>
      <c r="W38" s="28">
        <v>74239</v>
      </c>
      <c r="X38" s="28">
        <v>292589</v>
      </c>
    </row>
    <row r="39" spans="2:24" ht="12.75" customHeight="1">
      <c r="B39" t="s">
        <v>1149</v>
      </c>
      <c r="C39" t="s">
        <v>1153</v>
      </c>
      <c r="D39" s="73" t="s">
        <v>1319</v>
      </c>
      <c r="E39" s="4">
        <v>39661.333333333336</v>
      </c>
      <c r="F39" s="4">
        <v>39661.333333333336</v>
      </c>
      <c r="G39" s="35">
        <f t="shared" si="0"/>
        <v>0</v>
      </c>
      <c r="H39" s="27">
        <f t="shared" si="1"/>
        <v>0</v>
      </c>
      <c r="I39" s="28">
        <v>0</v>
      </c>
      <c r="J39" s="29"/>
      <c r="K39" s="30"/>
      <c r="L39" t="s">
        <v>1266</v>
      </c>
      <c r="M39" s="106">
        <v>39934.333333333336</v>
      </c>
      <c r="N39" t="s">
        <v>1278</v>
      </c>
      <c r="O39">
        <v>0</v>
      </c>
      <c r="P39">
        <v>0</v>
      </c>
      <c r="Q39">
        <v>0</v>
      </c>
      <c r="R39">
        <v>0</v>
      </c>
      <c r="S39">
        <v>0</v>
      </c>
      <c r="T39">
        <v>0</v>
      </c>
      <c r="U39">
        <v>0</v>
      </c>
      <c r="V39">
        <v>0</v>
      </c>
      <c r="W39" s="28">
        <v>0</v>
      </c>
      <c r="X39" s="28">
        <v>0</v>
      </c>
    </row>
    <row r="40" spans="2:24" ht="12.75" customHeight="1">
      <c r="B40" t="s">
        <v>1154</v>
      </c>
      <c r="C40" t="s">
        <v>1155</v>
      </c>
      <c r="D40" s="73" t="s">
        <v>1275</v>
      </c>
      <c r="E40" s="4">
        <v>39569.333333333336</v>
      </c>
      <c r="F40" s="4">
        <v>39933.666666666664</v>
      </c>
      <c r="G40" s="35">
        <f t="shared" si="0"/>
        <v>219.5981735159788</v>
      </c>
      <c r="H40" s="27">
        <f t="shared" si="1"/>
        <v>364.3333333333285</v>
      </c>
      <c r="I40" s="28">
        <v>0</v>
      </c>
      <c r="J40" s="29"/>
      <c r="K40" s="30"/>
      <c r="L40" t="s">
        <v>1266</v>
      </c>
      <c r="M40" s="106">
        <v>40360.333333333336</v>
      </c>
      <c r="N40" t="s">
        <v>1278</v>
      </c>
      <c r="O40">
        <v>0</v>
      </c>
      <c r="P40">
        <v>0</v>
      </c>
      <c r="Q40">
        <v>0</v>
      </c>
      <c r="R40">
        <v>0</v>
      </c>
      <c r="S40">
        <v>0</v>
      </c>
      <c r="T40">
        <v>0</v>
      </c>
      <c r="U40">
        <v>0</v>
      </c>
      <c r="V40">
        <v>0</v>
      </c>
      <c r="W40" s="28">
        <v>0</v>
      </c>
      <c r="X40" s="28">
        <v>0</v>
      </c>
    </row>
    <row r="41" spans="2:24" ht="12.75" customHeight="1">
      <c r="B41" t="s">
        <v>1149</v>
      </c>
      <c r="C41" t="s">
        <v>1156</v>
      </c>
      <c r="D41" s="73" t="s">
        <v>1319</v>
      </c>
      <c r="E41" s="4">
        <v>39934.333333333336</v>
      </c>
      <c r="F41" s="4">
        <v>39934.333333333336</v>
      </c>
      <c r="G41" s="35">
        <f t="shared" si="0"/>
        <v>0</v>
      </c>
      <c r="H41" s="27">
        <f t="shared" si="1"/>
        <v>0</v>
      </c>
      <c r="I41" s="28">
        <v>0</v>
      </c>
      <c r="J41" s="29"/>
      <c r="K41" s="30"/>
      <c r="L41" t="s">
        <v>1266</v>
      </c>
      <c r="M41" s="43"/>
      <c r="O41">
        <v>0</v>
      </c>
      <c r="P41">
        <v>0</v>
      </c>
      <c r="Q41">
        <v>0</v>
      </c>
      <c r="R41">
        <v>0</v>
      </c>
      <c r="S41">
        <v>0</v>
      </c>
      <c r="T41">
        <v>0</v>
      </c>
      <c r="U41">
        <v>0</v>
      </c>
      <c r="V41">
        <v>0</v>
      </c>
      <c r="W41" s="28">
        <v>0</v>
      </c>
      <c r="X41" s="28">
        <v>0</v>
      </c>
    </row>
    <row r="42" spans="2:24" ht="12.75" customHeight="1">
      <c r="B42" t="s">
        <v>1157</v>
      </c>
      <c r="C42" t="s">
        <v>1158</v>
      </c>
      <c r="D42" s="73" t="s">
        <v>1159</v>
      </c>
      <c r="E42" s="4">
        <v>39933.333333333336</v>
      </c>
      <c r="F42" s="4">
        <v>40116.458333333336</v>
      </c>
      <c r="G42" s="35">
        <f t="shared" si="0"/>
        <v>110.37671232876711</v>
      </c>
      <c r="H42" s="27">
        <f t="shared" si="1"/>
        <v>183.125</v>
      </c>
      <c r="I42" s="28">
        <v>476000</v>
      </c>
      <c r="J42" s="29"/>
      <c r="K42" s="30"/>
      <c r="L42" t="s">
        <v>1266</v>
      </c>
      <c r="M42" s="106">
        <v>38671.333333333336</v>
      </c>
      <c r="N42" t="s">
        <v>1278</v>
      </c>
      <c r="O42">
        <v>1</v>
      </c>
      <c r="P42">
        <v>10</v>
      </c>
      <c r="Q42">
        <v>8</v>
      </c>
      <c r="R42">
        <v>15</v>
      </c>
      <c r="S42">
        <v>1</v>
      </c>
      <c r="T42">
        <v>1</v>
      </c>
      <c r="U42">
        <v>1</v>
      </c>
      <c r="V42">
        <v>34</v>
      </c>
      <c r="W42" s="28">
        <v>161840</v>
      </c>
      <c r="X42" s="28">
        <v>637840</v>
      </c>
    </row>
    <row r="43" spans="2:24" ht="12.75" customHeight="1">
      <c r="B43" t="s">
        <v>1149</v>
      </c>
      <c r="C43" t="s">
        <v>1153</v>
      </c>
      <c r="D43" s="73" t="s">
        <v>1319</v>
      </c>
      <c r="E43" s="4">
        <v>40119.333333333336</v>
      </c>
      <c r="F43" s="4">
        <v>40119.333333333336</v>
      </c>
      <c r="G43" s="35">
        <f t="shared" si="0"/>
        <v>0</v>
      </c>
      <c r="H43" s="27">
        <f t="shared" si="1"/>
        <v>0</v>
      </c>
      <c r="I43" s="28">
        <v>0</v>
      </c>
      <c r="J43" s="29"/>
      <c r="K43" s="30"/>
      <c r="L43" t="s">
        <v>1266</v>
      </c>
      <c r="M43" s="106">
        <v>39036.333333333336</v>
      </c>
      <c r="N43" t="s">
        <v>1278</v>
      </c>
      <c r="O43">
        <v>0</v>
      </c>
      <c r="P43">
        <v>0</v>
      </c>
      <c r="Q43">
        <v>0</v>
      </c>
      <c r="R43">
        <v>0</v>
      </c>
      <c r="S43">
        <v>0</v>
      </c>
      <c r="T43">
        <v>0</v>
      </c>
      <c r="U43">
        <v>0</v>
      </c>
      <c r="V43">
        <v>0</v>
      </c>
      <c r="W43" s="28">
        <v>0</v>
      </c>
      <c r="X43" s="28">
        <v>0</v>
      </c>
    </row>
    <row r="44" spans="2:24" ht="12.75" customHeight="1">
      <c r="B44" t="s">
        <v>1160</v>
      </c>
      <c r="C44" t="s">
        <v>1161</v>
      </c>
      <c r="D44" s="73" t="s">
        <v>2656</v>
      </c>
      <c r="E44" s="4">
        <v>39934.333333333336</v>
      </c>
      <c r="F44" s="4">
        <v>40359.5</v>
      </c>
      <c r="G44" s="35">
        <f t="shared" si="0"/>
        <v>256.26484018264694</v>
      </c>
      <c r="H44" s="27">
        <f t="shared" si="1"/>
        <v>425.16666666666424</v>
      </c>
      <c r="I44" s="28">
        <v>0</v>
      </c>
      <c r="J44" s="29"/>
      <c r="K44" s="30"/>
      <c r="L44" t="s">
        <v>1266</v>
      </c>
      <c r="M44" s="106">
        <v>39569.333333333336</v>
      </c>
      <c r="N44" t="s">
        <v>1278</v>
      </c>
      <c r="O44">
        <v>0</v>
      </c>
      <c r="P44">
        <v>0</v>
      </c>
      <c r="Q44">
        <v>0</v>
      </c>
      <c r="R44">
        <v>0</v>
      </c>
      <c r="S44">
        <v>0</v>
      </c>
      <c r="T44">
        <v>0</v>
      </c>
      <c r="U44">
        <v>0</v>
      </c>
      <c r="V44">
        <v>0</v>
      </c>
      <c r="W44" s="28">
        <v>0</v>
      </c>
      <c r="X44" s="28">
        <v>0</v>
      </c>
    </row>
    <row r="45" spans="2:24" ht="12.75" customHeight="1">
      <c r="B45" t="s">
        <v>1149</v>
      </c>
      <c r="C45" t="s">
        <v>1162</v>
      </c>
      <c r="D45" s="73" t="s">
        <v>1319</v>
      </c>
      <c r="E45" s="4">
        <v>40360.333333333336</v>
      </c>
      <c r="F45" s="4">
        <v>40360.333333333336</v>
      </c>
      <c r="G45" s="35">
        <f t="shared" si="0"/>
        <v>0</v>
      </c>
      <c r="H45" s="27">
        <f t="shared" si="1"/>
        <v>0</v>
      </c>
      <c r="I45" s="28">
        <v>0</v>
      </c>
      <c r="J45" s="29"/>
      <c r="K45" s="30"/>
      <c r="L45" t="s">
        <v>1266</v>
      </c>
      <c r="M45" s="106">
        <v>39569.333333333336</v>
      </c>
      <c r="N45" t="s">
        <v>1278</v>
      </c>
      <c r="O45">
        <v>0</v>
      </c>
      <c r="P45">
        <v>0</v>
      </c>
      <c r="Q45">
        <v>0</v>
      </c>
      <c r="R45">
        <v>0</v>
      </c>
      <c r="S45">
        <v>0</v>
      </c>
      <c r="T45">
        <v>0</v>
      </c>
      <c r="U45">
        <v>0</v>
      </c>
      <c r="V45">
        <v>0</v>
      </c>
      <c r="W45" s="28">
        <v>0</v>
      </c>
      <c r="X45" s="28">
        <v>0</v>
      </c>
    </row>
    <row r="46" spans="2:24" ht="12.75" customHeight="1">
      <c r="B46" t="s">
        <v>1163</v>
      </c>
      <c r="C46" t="s">
        <v>1164</v>
      </c>
      <c r="D46" s="73" t="s">
        <v>1165</v>
      </c>
      <c r="E46" s="4">
        <v>38671.333333333336</v>
      </c>
      <c r="F46" s="4">
        <v>40360.333333333336</v>
      </c>
      <c r="G46" s="35">
        <f t="shared" si="0"/>
        <v>1018.0273972602739</v>
      </c>
      <c r="H46" s="27">
        <f t="shared" si="1"/>
        <v>1689</v>
      </c>
      <c r="I46" s="28">
        <v>1052350</v>
      </c>
      <c r="J46" s="29"/>
      <c r="K46" s="30"/>
      <c r="L46" t="s">
        <v>1266</v>
      </c>
      <c r="M46" s="106">
        <v>39937.333333333336</v>
      </c>
      <c r="N46" t="s">
        <v>1278</v>
      </c>
      <c r="O46">
        <v>0</v>
      </c>
      <c r="P46">
        <v>0</v>
      </c>
      <c r="Q46">
        <v>0</v>
      </c>
      <c r="R46">
        <v>0</v>
      </c>
      <c r="S46">
        <v>0</v>
      </c>
      <c r="T46">
        <v>0</v>
      </c>
      <c r="U46">
        <v>0</v>
      </c>
      <c r="V46">
        <v>39</v>
      </c>
      <c r="W46" s="28">
        <v>410416.5</v>
      </c>
      <c r="X46" s="28">
        <v>1462766.5</v>
      </c>
    </row>
    <row r="47" spans="2:24" ht="12.75" customHeight="1">
      <c r="B47" t="s">
        <v>1166</v>
      </c>
      <c r="C47" t="s">
        <v>1167</v>
      </c>
      <c r="D47" s="73" t="s">
        <v>1168</v>
      </c>
      <c r="E47" s="4">
        <v>38671.333333333336</v>
      </c>
      <c r="F47" s="4">
        <v>39203.583333333336</v>
      </c>
      <c r="G47" s="35">
        <f t="shared" si="0"/>
        <v>320.8082191780822</v>
      </c>
      <c r="H47" s="27">
        <f t="shared" si="1"/>
        <v>532.25</v>
      </c>
      <c r="I47" s="28">
        <v>0</v>
      </c>
      <c r="J47" s="29"/>
      <c r="K47" s="30"/>
      <c r="L47" t="s">
        <v>1266</v>
      </c>
      <c r="M47" s="43"/>
      <c r="O47">
        <v>0</v>
      </c>
      <c r="P47">
        <v>0</v>
      </c>
      <c r="Q47">
        <v>0</v>
      </c>
      <c r="R47">
        <v>0</v>
      </c>
      <c r="S47">
        <v>0</v>
      </c>
      <c r="T47">
        <v>0</v>
      </c>
      <c r="U47">
        <v>0</v>
      </c>
      <c r="V47">
        <v>0</v>
      </c>
      <c r="W47" s="28">
        <v>0</v>
      </c>
      <c r="X47" s="28">
        <v>0</v>
      </c>
    </row>
    <row r="48" spans="2:24" ht="12.75" customHeight="1">
      <c r="B48" t="s">
        <v>1169</v>
      </c>
      <c r="C48" t="s">
        <v>1170</v>
      </c>
      <c r="D48" s="73" t="s">
        <v>1168</v>
      </c>
      <c r="E48" s="4">
        <v>38671.333333333336</v>
      </c>
      <c r="F48" s="4">
        <v>39203.583333333336</v>
      </c>
      <c r="G48" s="35">
        <f t="shared" si="0"/>
        <v>320.8082191780822</v>
      </c>
      <c r="H48" s="27">
        <f t="shared" si="1"/>
        <v>532.25</v>
      </c>
      <c r="I48" s="28">
        <v>0</v>
      </c>
      <c r="J48" s="29"/>
      <c r="K48" s="30"/>
      <c r="L48" t="s">
        <v>1266</v>
      </c>
      <c r="M48" s="43"/>
      <c r="O48">
        <v>0</v>
      </c>
      <c r="P48">
        <v>0</v>
      </c>
      <c r="Q48">
        <v>0</v>
      </c>
      <c r="R48">
        <v>0</v>
      </c>
      <c r="S48">
        <v>0</v>
      </c>
      <c r="T48">
        <v>0</v>
      </c>
      <c r="U48">
        <v>0</v>
      </c>
      <c r="V48">
        <v>0</v>
      </c>
      <c r="W48" s="28">
        <v>0</v>
      </c>
      <c r="X48" s="28">
        <v>0</v>
      </c>
    </row>
    <row r="49" spans="2:24" ht="12.75" customHeight="1">
      <c r="B49" t="s">
        <v>1171</v>
      </c>
      <c r="C49" t="s">
        <v>1172</v>
      </c>
      <c r="D49" s="73" t="s">
        <v>1173</v>
      </c>
      <c r="E49" s="4">
        <v>38701.333333333336</v>
      </c>
      <c r="F49" s="4">
        <v>39202.708333333336</v>
      </c>
      <c r="G49" s="35">
        <f t="shared" si="0"/>
        <v>302.1986301369863</v>
      </c>
      <c r="H49" s="27">
        <f t="shared" si="1"/>
        <v>501.375</v>
      </c>
      <c r="I49" s="28">
        <v>0</v>
      </c>
      <c r="J49" s="29"/>
      <c r="K49" s="30"/>
      <c r="L49" t="s">
        <v>1266</v>
      </c>
      <c r="M49" s="106">
        <v>38671.333333333336</v>
      </c>
      <c r="N49" t="s">
        <v>1278</v>
      </c>
      <c r="O49">
        <v>0</v>
      </c>
      <c r="P49">
        <v>0</v>
      </c>
      <c r="Q49">
        <v>0</v>
      </c>
      <c r="R49">
        <v>0</v>
      </c>
      <c r="S49">
        <v>0</v>
      </c>
      <c r="T49">
        <v>0</v>
      </c>
      <c r="U49">
        <v>0</v>
      </c>
      <c r="V49">
        <v>0</v>
      </c>
      <c r="W49" s="28">
        <v>0</v>
      </c>
      <c r="X49" s="28">
        <v>0</v>
      </c>
    </row>
    <row r="50" spans="2:24" ht="12.75" customHeight="1">
      <c r="B50" t="s">
        <v>1174</v>
      </c>
      <c r="C50" t="s">
        <v>1175</v>
      </c>
      <c r="D50" s="73" t="s">
        <v>1138</v>
      </c>
      <c r="E50" s="4">
        <v>38701.333333333336</v>
      </c>
      <c r="F50" s="4">
        <v>38835.375</v>
      </c>
      <c r="G50" s="35">
        <f t="shared" si="0"/>
        <v>80.79223744292091</v>
      </c>
      <c r="H50" s="27">
        <f t="shared" si="1"/>
        <v>134.04166666666424</v>
      </c>
      <c r="I50" s="28">
        <v>0</v>
      </c>
      <c r="J50" s="29"/>
      <c r="K50" s="30"/>
      <c r="L50" t="s">
        <v>1266</v>
      </c>
      <c r="M50" s="43"/>
      <c r="O50">
        <v>0</v>
      </c>
      <c r="P50">
        <v>0</v>
      </c>
      <c r="Q50">
        <v>0</v>
      </c>
      <c r="R50">
        <v>0</v>
      </c>
      <c r="S50">
        <v>0</v>
      </c>
      <c r="T50">
        <v>0</v>
      </c>
      <c r="U50">
        <v>0</v>
      </c>
      <c r="V50">
        <v>0</v>
      </c>
      <c r="W50" s="28">
        <v>0</v>
      </c>
      <c r="X50" s="28">
        <v>0</v>
      </c>
    </row>
    <row r="51" spans="2:24" ht="12.75" customHeight="1">
      <c r="B51" t="s">
        <v>1176</v>
      </c>
      <c r="C51" t="s">
        <v>1177</v>
      </c>
      <c r="D51" s="73" t="s">
        <v>1275</v>
      </c>
      <c r="E51" s="4">
        <v>38838.333333333336</v>
      </c>
      <c r="F51" s="4">
        <v>39202.708333333336</v>
      </c>
      <c r="G51" s="35">
        <f t="shared" si="0"/>
        <v>219.6232876712329</v>
      </c>
      <c r="H51" s="27">
        <f t="shared" si="1"/>
        <v>364.375</v>
      </c>
      <c r="I51" s="28">
        <v>0</v>
      </c>
      <c r="J51" s="29"/>
      <c r="K51" s="30"/>
      <c r="L51" t="s">
        <v>1266</v>
      </c>
      <c r="M51" s="106">
        <v>38838.333333333336</v>
      </c>
      <c r="N51" t="s">
        <v>1278</v>
      </c>
      <c r="O51">
        <v>0</v>
      </c>
      <c r="P51">
        <v>0</v>
      </c>
      <c r="Q51">
        <v>0</v>
      </c>
      <c r="R51">
        <v>0</v>
      </c>
      <c r="S51">
        <v>0</v>
      </c>
      <c r="T51">
        <v>0</v>
      </c>
      <c r="U51">
        <v>0</v>
      </c>
      <c r="V51">
        <v>0</v>
      </c>
      <c r="W51" s="28">
        <v>0</v>
      </c>
      <c r="X51" s="28">
        <v>0</v>
      </c>
    </row>
    <row r="52" spans="2:24" ht="12.75" customHeight="1">
      <c r="B52" t="s">
        <v>1149</v>
      </c>
      <c r="C52" t="s">
        <v>1178</v>
      </c>
      <c r="D52" s="73" t="s">
        <v>1319</v>
      </c>
      <c r="E52" s="4">
        <v>39203.333333333336</v>
      </c>
      <c r="F52" s="4">
        <v>39203.333333333336</v>
      </c>
      <c r="G52" s="35">
        <f t="shared" si="0"/>
        <v>0</v>
      </c>
      <c r="H52" s="27">
        <f t="shared" si="1"/>
        <v>0</v>
      </c>
      <c r="I52" s="28">
        <v>0</v>
      </c>
      <c r="J52" s="29"/>
      <c r="K52" s="30"/>
      <c r="L52" t="s">
        <v>1266</v>
      </c>
      <c r="M52" s="106">
        <v>39356.333333333336</v>
      </c>
      <c r="N52" t="s">
        <v>1278</v>
      </c>
      <c r="O52">
        <v>0</v>
      </c>
      <c r="P52">
        <v>0</v>
      </c>
      <c r="Q52">
        <v>0</v>
      </c>
      <c r="R52">
        <v>0</v>
      </c>
      <c r="S52">
        <v>0</v>
      </c>
      <c r="T52">
        <v>0</v>
      </c>
      <c r="U52">
        <v>0</v>
      </c>
      <c r="V52">
        <v>0</v>
      </c>
      <c r="W52" s="28">
        <v>0</v>
      </c>
      <c r="X52" s="28">
        <v>0</v>
      </c>
    </row>
    <row r="53" spans="2:24" ht="12.75" customHeight="1">
      <c r="B53" t="s">
        <v>1179</v>
      </c>
      <c r="C53" t="s">
        <v>1146</v>
      </c>
      <c r="D53" s="73" t="s">
        <v>1328</v>
      </c>
      <c r="E53" s="4">
        <v>38992.333333333336</v>
      </c>
      <c r="F53" s="4">
        <v>39387.458333333336</v>
      </c>
      <c r="G53" s="35">
        <f t="shared" si="0"/>
        <v>238.15753424657535</v>
      </c>
      <c r="H53" s="27">
        <f t="shared" si="1"/>
        <v>395.125</v>
      </c>
      <c r="I53" s="28">
        <v>0</v>
      </c>
      <c r="J53" s="29"/>
      <c r="K53" s="30"/>
      <c r="L53" t="s">
        <v>1266</v>
      </c>
      <c r="M53" s="106">
        <v>39387.333333333336</v>
      </c>
      <c r="N53" t="s">
        <v>1278</v>
      </c>
      <c r="O53">
        <v>0</v>
      </c>
      <c r="P53">
        <v>0</v>
      </c>
      <c r="Q53">
        <v>0</v>
      </c>
      <c r="R53">
        <v>0</v>
      </c>
      <c r="S53">
        <v>0</v>
      </c>
      <c r="T53">
        <v>0</v>
      </c>
      <c r="U53">
        <v>0</v>
      </c>
      <c r="V53">
        <v>0</v>
      </c>
      <c r="W53" s="28">
        <v>0</v>
      </c>
      <c r="X53" s="28">
        <v>0</v>
      </c>
    </row>
    <row r="54" spans="2:24" ht="12.75" customHeight="1">
      <c r="B54" t="s">
        <v>1180</v>
      </c>
      <c r="C54" t="s">
        <v>1144</v>
      </c>
      <c r="D54" s="73" t="s">
        <v>1275</v>
      </c>
      <c r="E54" s="4">
        <v>38992.333333333336</v>
      </c>
      <c r="F54" s="4">
        <v>39356.708333333336</v>
      </c>
      <c r="G54" s="35">
        <f t="shared" si="0"/>
        <v>219.6232876712329</v>
      </c>
      <c r="H54" s="27">
        <f t="shared" si="1"/>
        <v>364.375</v>
      </c>
      <c r="I54" s="28">
        <v>0</v>
      </c>
      <c r="J54" s="29"/>
      <c r="K54" s="30"/>
      <c r="L54" t="s">
        <v>1266</v>
      </c>
      <c r="M54" s="106">
        <v>39569.333333333336</v>
      </c>
      <c r="N54" t="s">
        <v>1278</v>
      </c>
      <c r="O54">
        <v>0</v>
      </c>
      <c r="P54">
        <v>0</v>
      </c>
      <c r="Q54">
        <v>0</v>
      </c>
      <c r="R54">
        <v>0</v>
      </c>
      <c r="S54">
        <v>0</v>
      </c>
      <c r="T54">
        <v>0</v>
      </c>
      <c r="U54">
        <v>0</v>
      </c>
      <c r="V54">
        <v>0</v>
      </c>
      <c r="W54" s="28">
        <v>0</v>
      </c>
      <c r="X54" s="28">
        <v>0</v>
      </c>
    </row>
    <row r="55" spans="2:24" ht="12.75" customHeight="1">
      <c r="B55" t="s">
        <v>1181</v>
      </c>
      <c r="C55" t="s">
        <v>1146</v>
      </c>
      <c r="D55" s="73" t="s">
        <v>2114</v>
      </c>
      <c r="E55" s="4">
        <v>39356.333333333336</v>
      </c>
      <c r="F55" s="4">
        <v>39387.458333333336</v>
      </c>
      <c r="G55" s="35">
        <f t="shared" si="0"/>
        <v>18.76027397260274</v>
      </c>
      <c r="H55" s="27">
        <f t="shared" si="1"/>
        <v>31.125</v>
      </c>
      <c r="I55" s="28">
        <v>0</v>
      </c>
      <c r="J55" s="29"/>
      <c r="K55" s="30"/>
      <c r="L55" t="s">
        <v>1266</v>
      </c>
      <c r="M55" s="106">
        <v>39569.333333333336</v>
      </c>
      <c r="N55" t="s">
        <v>1278</v>
      </c>
      <c r="O55">
        <v>0</v>
      </c>
      <c r="P55">
        <v>0</v>
      </c>
      <c r="Q55">
        <v>0</v>
      </c>
      <c r="R55">
        <v>0</v>
      </c>
      <c r="S55">
        <v>0</v>
      </c>
      <c r="T55">
        <v>0</v>
      </c>
      <c r="U55">
        <v>0</v>
      </c>
      <c r="V55">
        <v>0</v>
      </c>
      <c r="W55" s="28">
        <v>0</v>
      </c>
      <c r="X55" s="28">
        <v>0</v>
      </c>
    </row>
    <row r="56" spans="2:24" ht="12.75" customHeight="1">
      <c r="B56" t="s">
        <v>1182</v>
      </c>
      <c r="C56" t="s">
        <v>1148</v>
      </c>
      <c r="D56" s="73" t="s">
        <v>1890</v>
      </c>
      <c r="E56" s="4">
        <v>39387.333333333336</v>
      </c>
      <c r="F56" s="4">
        <v>39568.5</v>
      </c>
      <c r="G56" s="35">
        <f t="shared" si="0"/>
        <v>109.196347031962</v>
      </c>
      <c r="H56" s="27">
        <f t="shared" si="1"/>
        <v>181.16666666666424</v>
      </c>
      <c r="I56" s="28">
        <v>0</v>
      </c>
      <c r="J56" s="29"/>
      <c r="K56" s="30"/>
      <c r="L56" t="s">
        <v>1266</v>
      </c>
      <c r="M56" s="106">
        <v>39934.333333333336</v>
      </c>
      <c r="N56" t="s">
        <v>1278</v>
      </c>
      <c r="O56">
        <v>0</v>
      </c>
      <c r="P56">
        <v>0</v>
      </c>
      <c r="Q56">
        <v>0</v>
      </c>
      <c r="R56">
        <v>0</v>
      </c>
      <c r="S56">
        <v>0</v>
      </c>
      <c r="T56">
        <v>0</v>
      </c>
      <c r="U56">
        <v>0</v>
      </c>
      <c r="V56">
        <v>0</v>
      </c>
      <c r="W56" s="28">
        <v>0</v>
      </c>
      <c r="X56" s="28">
        <v>0</v>
      </c>
    </row>
    <row r="57" spans="2:24" ht="12.75" customHeight="1">
      <c r="B57" t="s">
        <v>1149</v>
      </c>
      <c r="C57" t="s">
        <v>1150</v>
      </c>
      <c r="D57" s="73" t="s">
        <v>1319</v>
      </c>
      <c r="E57" s="4">
        <v>39569.333333333336</v>
      </c>
      <c r="F57" s="4">
        <v>39569.333333333336</v>
      </c>
      <c r="G57" s="35">
        <f t="shared" si="0"/>
        <v>0</v>
      </c>
      <c r="H57" s="27">
        <f t="shared" si="1"/>
        <v>0</v>
      </c>
      <c r="I57" s="28">
        <v>0</v>
      </c>
      <c r="J57" s="29"/>
      <c r="K57" s="30"/>
      <c r="L57" t="s">
        <v>1266</v>
      </c>
      <c r="M57" s="106">
        <v>39934.333333333336</v>
      </c>
      <c r="N57" t="s">
        <v>1278</v>
      </c>
      <c r="O57">
        <v>0</v>
      </c>
      <c r="P57">
        <v>0</v>
      </c>
      <c r="Q57">
        <v>0</v>
      </c>
      <c r="R57">
        <v>0</v>
      </c>
      <c r="S57">
        <v>0</v>
      </c>
      <c r="T57">
        <v>0</v>
      </c>
      <c r="U57">
        <v>0</v>
      </c>
      <c r="V57">
        <v>0</v>
      </c>
      <c r="W57" s="28">
        <v>0</v>
      </c>
      <c r="X57" s="28">
        <v>0</v>
      </c>
    </row>
    <row r="58" spans="2:24" ht="12.75" customHeight="1">
      <c r="B58" t="s">
        <v>1183</v>
      </c>
      <c r="C58" t="s">
        <v>1184</v>
      </c>
      <c r="D58" s="73" t="s">
        <v>1159</v>
      </c>
      <c r="E58" s="4">
        <v>39568.333333333336</v>
      </c>
      <c r="F58" s="4">
        <v>39751.416666666664</v>
      </c>
      <c r="G58" s="35">
        <f t="shared" si="0"/>
        <v>110.35159817351307</v>
      </c>
      <c r="H58" s="27">
        <f t="shared" si="1"/>
        <v>183.08333333332848</v>
      </c>
      <c r="I58" s="28">
        <v>272940</v>
      </c>
      <c r="J58" s="29"/>
      <c r="K58" s="30"/>
      <c r="L58" t="s">
        <v>1266</v>
      </c>
      <c r="M58" s="106">
        <v>40359.333333333336</v>
      </c>
      <c r="N58" t="s">
        <v>1278</v>
      </c>
      <c r="O58">
        <v>1</v>
      </c>
      <c r="P58">
        <v>15</v>
      </c>
      <c r="Q58">
        <v>8</v>
      </c>
      <c r="R58">
        <v>15</v>
      </c>
      <c r="S58">
        <v>1</v>
      </c>
      <c r="T58">
        <v>1</v>
      </c>
      <c r="U58">
        <v>1</v>
      </c>
      <c r="V58">
        <v>39</v>
      </c>
      <c r="W58" s="28">
        <v>106446.6</v>
      </c>
      <c r="X58" s="28">
        <v>379386.6</v>
      </c>
    </row>
    <row r="59" spans="2:24" ht="12.75" customHeight="1">
      <c r="B59" t="s">
        <v>1149</v>
      </c>
      <c r="C59" t="s">
        <v>1153</v>
      </c>
      <c r="D59" s="73" t="s">
        <v>1319</v>
      </c>
      <c r="E59" s="4">
        <v>39752.333333333336</v>
      </c>
      <c r="F59" s="4">
        <v>39752.333333333336</v>
      </c>
      <c r="G59" s="35">
        <f t="shared" si="0"/>
        <v>0</v>
      </c>
      <c r="H59" s="27">
        <f t="shared" si="1"/>
        <v>0</v>
      </c>
      <c r="I59" s="28">
        <v>0</v>
      </c>
      <c r="J59" s="29"/>
      <c r="K59" s="30"/>
      <c r="L59" t="s">
        <v>1266</v>
      </c>
      <c r="M59" s="106">
        <v>38991.333333333336</v>
      </c>
      <c r="N59" t="s">
        <v>1278</v>
      </c>
      <c r="O59">
        <v>0</v>
      </c>
      <c r="P59">
        <v>0</v>
      </c>
      <c r="Q59">
        <v>0</v>
      </c>
      <c r="R59">
        <v>0</v>
      </c>
      <c r="S59">
        <v>0</v>
      </c>
      <c r="T59">
        <v>0</v>
      </c>
      <c r="U59">
        <v>0</v>
      </c>
      <c r="V59">
        <v>0</v>
      </c>
      <c r="W59" s="28">
        <v>0</v>
      </c>
      <c r="X59" s="28">
        <v>0</v>
      </c>
    </row>
    <row r="60" spans="2:24" ht="12.75" customHeight="1">
      <c r="B60" t="s">
        <v>1185</v>
      </c>
      <c r="C60" t="s">
        <v>1155</v>
      </c>
      <c r="D60" s="73" t="s">
        <v>1275</v>
      </c>
      <c r="E60" s="4">
        <v>39569.333333333336</v>
      </c>
      <c r="F60" s="4">
        <v>39933.666666666664</v>
      </c>
      <c r="G60" s="35">
        <f t="shared" si="0"/>
        <v>219.5981735159788</v>
      </c>
      <c r="H60" s="27">
        <f t="shared" si="1"/>
        <v>364.3333333333285</v>
      </c>
      <c r="I60" s="28">
        <v>0</v>
      </c>
      <c r="J60" s="29"/>
      <c r="K60" s="43" t="s">
        <v>1380</v>
      </c>
      <c r="L60" t="s">
        <v>1266</v>
      </c>
      <c r="M60" s="106">
        <v>39245.333333333336</v>
      </c>
      <c r="N60" t="s">
        <v>1278</v>
      </c>
      <c r="O60">
        <v>0</v>
      </c>
      <c r="P60">
        <v>0</v>
      </c>
      <c r="Q60">
        <v>0</v>
      </c>
      <c r="R60">
        <v>0</v>
      </c>
      <c r="S60">
        <v>1</v>
      </c>
      <c r="T60">
        <v>0</v>
      </c>
      <c r="U60">
        <v>0</v>
      </c>
      <c r="V60">
        <v>0</v>
      </c>
      <c r="W60" s="28">
        <v>0</v>
      </c>
      <c r="X60" s="28">
        <v>0</v>
      </c>
    </row>
    <row r="61" spans="2:24" ht="12.75" customHeight="1">
      <c r="B61" t="s">
        <v>1149</v>
      </c>
      <c r="C61" t="s">
        <v>1156</v>
      </c>
      <c r="D61" s="73" t="s">
        <v>1319</v>
      </c>
      <c r="E61" s="4">
        <v>39934.333333333336</v>
      </c>
      <c r="F61" s="4">
        <v>39934.333333333336</v>
      </c>
      <c r="G61" s="35">
        <f t="shared" si="0"/>
        <v>0</v>
      </c>
      <c r="H61" s="27">
        <f t="shared" si="1"/>
        <v>0</v>
      </c>
      <c r="I61" s="28">
        <v>0</v>
      </c>
      <c r="J61" s="29"/>
      <c r="K61" s="30"/>
      <c r="L61" t="s">
        <v>1266</v>
      </c>
      <c r="M61" s="106">
        <v>39301.333333333336</v>
      </c>
      <c r="N61" t="s">
        <v>1278</v>
      </c>
      <c r="O61">
        <v>0</v>
      </c>
      <c r="P61">
        <v>0</v>
      </c>
      <c r="Q61">
        <v>0</v>
      </c>
      <c r="R61">
        <v>0</v>
      </c>
      <c r="S61">
        <v>0</v>
      </c>
      <c r="T61">
        <v>0</v>
      </c>
      <c r="U61">
        <v>0</v>
      </c>
      <c r="V61">
        <v>0</v>
      </c>
      <c r="W61" s="28">
        <v>0</v>
      </c>
      <c r="X61" s="28">
        <v>0</v>
      </c>
    </row>
    <row r="62" spans="2:24" ht="12.75" customHeight="1">
      <c r="B62" t="s">
        <v>1186</v>
      </c>
      <c r="C62" t="s">
        <v>1187</v>
      </c>
      <c r="D62" s="73" t="s">
        <v>1159</v>
      </c>
      <c r="E62" s="4">
        <v>39933.333333333336</v>
      </c>
      <c r="F62" s="4">
        <v>40116.458333333336</v>
      </c>
      <c r="G62" s="35">
        <f t="shared" si="0"/>
        <v>110.37671232876711</v>
      </c>
      <c r="H62" s="27">
        <f t="shared" si="1"/>
        <v>183.125</v>
      </c>
      <c r="I62" s="28">
        <v>779410</v>
      </c>
      <c r="J62" s="29"/>
      <c r="K62" s="30"/>
      <c r="L62" t="s">
        <v>1266</v>
      </c>
      <c r="M62" s="106">
        <v>39385.333333333336</v>
      </c>
      <c r="N62" t="s">
        <v>1278</v>
      </c>
      <c r="O62">
        <v>1</v>
      </c>
      <c r="P62">
        <v>15</v>
      </c>
      <c r="Q62">
        <v>8</v>
      </c>
      <c r="R62">
        <v>15</v>
      </c>
      <c r="S62">
        <v>1</v>
      </c>
      <c r="T62">
        <v>1</v>
      </c>
      <c r="U62">
        <v>1</v>
      </c>
      <c r="V62">
        <v>39</v>
      </c>
      <c r="W62" s="28">
        <v>303969.9</v>
      </c>
      <c r="X62" s="28">
        <v>1083379.9</v>
      </c>
    </row>
    <row r="63" spans="2:24" ht="12.75" customHeight="1">
      <c r="B63" t="s">
        <v>1149</v>
      </c>
      <c r="C63" t="s">
        <v>1153</v>
      </c>
      <c r="D63" s="73" t="s">
        <v>1319</v>
      </c>
      <c r="E63" s="4">
        <v>40119.333333333336</v>
      </c>
      <c r="F63" s="4">
        <v>40119.333333333336</v>
      </c>
      <c r="G63" s="35">
        <f t="shared" si="0"/>
        <v>0</v>
      </c>
      <c r="H63" s="27">
        <f t="shared" si="1"/>
        <v>0</v>
      </c>
      <c r="I63" s="28">
        <v>0</v>
      </c>
      <c r="J63" s="29"/>
      <c r="K63" s="30"/>
      <c r="L63" t="s">
        <v>1266</v>
      </c>
      <c r="M63" s="43"/>
      <c r="O63">
        <v>0</v>
      </c>
      <c r="P63">
        <v>0</v>
      </c>
      <c r="Q63">
        <v>0</v>
      </c>
      <c r="R63">
        <v>0</v>
      </c>
      <c r="S63">
        <v>0</v>
      </c>
      <c r="T63">
        <v>0</v>
      </c>
      <c r="U63">
        <v>0</v>
      </c>
      <c r="V63">
        <v>0</v>
      </c>
      <c r="W63" s="28">
        <v>0</v>
      </c>
      <c r="X63" s="28">
        <v>0</v>
      </c>
    </row>
    <row r="64" spans="2:24" ht="12.75" customHeight="1">
      <c r="B64" t="s">
        <v>1188</v>
      </c>
      <c r="C64" t="s">
        <v>1161</v>
      </c>
      <c r="D64" s="73" t="s">
        <v>2656</v>
      </c>
      <c r="E64" s="4">
        <v>39934.333333333336</v>
      </c>
      <c r="F64" s="4">
        <v>40359.5</v>
      </c>
      <c r="G64" s="35">
        <f t="shared" si="0"/>
        <v>256.26484018264694</v>
      </c>
      <c r="H64" s="27">
        <f t="shared" si="1"/>
        <v>425.16666666666424</v>
      </c>
      <c r="I64" s="28">
        <v>0</v>
      </c>
      <c r="J64" s="43" t="s">
        <v>1368</v>
      </c>
      <c r="K64" s="30"/>
      <c r="L64" t="s">
        <v>1266</v>
      </c>
      <c r="M64" s="106">
        <v>38852.333333333336</v>
      </c>
      <c r="N64" t="s">
        <v>1278</v>
      </c>
      <c r="O64">
        <v>0</v>
      </c>
      <c r="P64">
        <v>0</v>
      </c>
      <c r="Q64">
        <v>0</v>
      </c>
      <c r="R64">
        <v>0</v>
      </c>
      <c r="S64">
        <v>0</v>
      </c>
      <c r="T64">
        <v>0</v>
      </c>
      <c r="U64">
        <v>0</v>
      </c>
      <c r="V64">
        <v>0</v>
      </c>
      <c r="W64" s="28">
        <v>0</v>
      </c>
      <c r="X64" s="28">
        <v>0</v>
      </c>
    </row>
    <row r="65" spans="2:24" ht="12.75" customHeight="1">
      <c r="B65" t="s">
        <v>1149</v>
      </c>
      <c r="C65" t="s">
        <v>1162</v>
      </c>
      <c r="D65" s="73" t="s">
        <v>1319</v>
      </c>
      <c r="E65" s="4">
        <v>40360.333333333336</v>
      </c>
      <c r="F65" s="4">
        <v>40360.333333333336</v>
      </c>
      <c r="G65" s="35">
        <f t="shared" si="0"/>
        <v>0</v>
      </c>
      <c r="H65" s="27">
        <f t="shared" si="1"/>
        <v>0</v>
      </c>
      <c r="I65" s="28">
        <v>0</v>
      </c>
      <c r="J65" s="29"/>
      <c r="K65" s="30"/>
      <c r="L65" t="s">
        <v>1277</v>
      </c>
      <c r="M65" s="43"/>
      <c r="O65">
        <v>0</v>
      </c>
      <c r="P65">
        <v>0</v>
      </c>
      <c r="Q65">
        <v>0</v>
      </c>
      <c r="R65">
        <v>0</v>
      </c>
      <c r="S65">
        <v>0</v>
      </c>
      <c r="T65">
        <v>0</v>
      </c>
      <c r="U65">
        <v>0</v>
      </c>
      <c r="V65">
        <v>0</v>
      </c>
      <c r="W65" s="28">
        <v>0</v>
      </c>
      <c r="X65" s="28">
        <v>0</v>
      </c>
    </row>
    <row r="66" spans="2:24" ht="12.75" customHeight="1">
      <c r="B66" t="s">
        <v>1189</v>
      </c>
      <c r="C66" t="s">
        <v>1190</v>
      </c>
      <c r="D66" s="73" t="s">
        <v>1191</v>
      </c>
      <c r="E66" s="4">
        <v>38671.333333333336</v>
      </c>
      <c r="F66" s="4">
        <v>39937.333333333336</v>
      </c>
      <c r="G66" s="35">
        <f t="shared" si="0"/>
        <v>763.068493150685</v>
      </c>
      <c r="H66" s="27">
        <f t="shared" si="1"/>
        <v>1266</v>
      </c>
      <c r="I66" s="28">
        <v>726072.8</v>
      </c>
      <c r="J66" s="29"/>
      <c r="K66" s="30"/>
      <c r="L66" t="s">
        <v>1266</v>
      </c>
      <c r="M66" s="106">
        <v>38964.333333333336</v>
      </c>
      <c r="N66" t="s">
        <v>1278</v>
      </c>
      <c r="O66">
        <v>0</v>
      </c>
      <c r="P66">
        <v>0</v>
      </c>
      <c r="Q66">
        <v>0</v>
      </c>
      <c r="R66">
        <v>0</v>
      </c>
      <c r="S66">
        <v>0</v>
      </c>
      <c r="T66">
        <v>0</v>
      </c>
      <c r="U66">
        <v>0</v>
      </c>
      <c r="V66">
        <v>36</v>
      </c>
      <c r="W66" s="28">
        <v>261386.208</v>
      </c>
      <c r="X66" s="28">
        <v>987459.0080000001</v>
      </c>
    </row>
    <row r="67" spans="2:24" ht="12.75" customHeight="1">
      <c r="B67" t="s">
        <v>1192</v>
      </c>
      <c r="C67" t="s">
        <v>1193</v>
      </c>
      <c r="D67" s="73" t="s">
        <v>1194</v>
      </c>
      <c r="E67" s="4">
        <v>38671.333333333336</v>
      </c>
      <c r="F67" s="4">
        <v>39037.375</v>
      </c>
      <c r="G67" s="35">
        <f t="shared" si="0"/>
        <v>220.62785388127708</v>
      </c>
      <c r="H67" s="27">
        <f t="shared" si="1"/>
        <v>366.04166666666424</v>
      </c>
      <c r="I67" s="28">
        <v>164659.2</v>
      </c>
      <c r="J67" s="29"/>
      <c r="K67" s="30"/>
      <c r="L67" t="s">
        <v>1266</v>
      </c>
      <c r="M67" s="106">
        <v>39048.333333333336</v>
      </c>
      <c r="N67" t="s">
        <v>1278</v>
      </c>
      <c r="O67">
        <v>8</v>
      </c>
      <c r="P67">
        <v>1</v>
      </c>
      <c r="Q67">
        <v>4</v>
      </c>
      <c r="R67">
        <v>15</v>
      </c>
      <c r="S67">
        <v>2</v>
      </c>
      <c r="T67">
        <v>1</v>
      </c>
      <c r="U67">
        <v>1</v>
      </c>
      <c r="V67">
        <v>36</v>
      </c>
      <c r="W67" s="28">
        <v>59277.312000000005</v>
      </c>
      <c r="X67" s="28">
        <v>223936.51200000005</v>
      </c>
    </row>
    <row r="68" spans="2:24" ht="12.75" customHeight="1">
      <c r="B68" t="s">
        <v>1195</v>
      </c>
      <c r="C68" t="s">
        <v>1459</v>
      </c>
      <c r="D68" s="73" t="s">
        <v>1168</v>
      </c>
      <c r="E68" s="4">
        <v>39036.333333333336</v>
      </c>
      <c r="F68" s="4">
        <v>39568.458333333336</v>
      </c>
      <c r="G68" s="35">
        <f t="shared" si="0"/>
        <v>320.73287671232873</v>
      </c>
      <c r="H68" s="27">
        <f t="shared" si="1"/>
        <v>532.125</v>
      </c>
      <c r="I68" s="28">
        <v>409754.4</v>
      </c>
      <c r="J68" s="29"/>
      <c r="K68" s="30"/>
      <c r="L68" t="s">
        <v>1277</v>
      </c>
      <c r="M68" s="43"/>
      <c r="O68">
        <v>8</v>
      </c>
      <c r="P68">
        <v>1</v>
      </c>
      <c r="Q68">
        <v>4</v>
      </c>
      <c r="R68">
        <v>15</v>
      </c>
      <c r="S68">
        <v>2</v>
      </c>
      <c r="T68">
        <v>1</v>
      </c>
      <c r="U68">
        <v>1</v>
      </c>
      <c r="V68">
        <v>36</v>
      </c>
      <c r="W68" s="28">
        <v>147511.584</v>
      </c>
      <c r="X68" s="28">
        <v>557265.984</v>
      </c>
    </row>
    <row r="69" spans="2:24" ht="12.75" customHeight="1">
      <c r="B69" t="s">
        <v>1149</v>
      </c>
      <c r="C69" t="s">
        <v>1150</v>
      </c>
      <c r="D69" s="73" t="s">
        <v>1319</v>
      </c>
      <c r="E69" s="4">
        <v>39569.333333333336</v>
      </c>
      <c r="F69" s="4">
        <v>39569.333333333336</v>
      </c>
      <c r="G69" s="35">
        <f t="shared" si="0"/>
        <v>0</v>
      </c>
      <c r="H69" s="27">
        <f t="shared" si="1"/>
        <v>0</v>
      </c>
      <c r="I69" s="28">
        <v>0</v>
      </c>
      <c r="J69" s="29"/>
      <c r="K69" s="30"/>
      <c r="L69" t="s">
        <v>1266</v>
      </c>
      <c r="M69" s="106">
        <v>39274.333333333336</v>
      </c>
      <c r="N69" t="s">
        <v>1278</v>
      </c>
      <c r="O69">
        <v>0</v>
      </c>
      <c r="P69">
        <v>0</v>
      </c>
      <c r="Q69">
        <v>0</v>
      </c>
      <c r="R69">
        <v>0</v>
      </c>
      <c r="S69">
        <v>0</v>
      </c>
      <c r="T69">
        <v>0</v>
      </c>
      <c r="U69">
        <v>0</v>
      </c>
      <c r="V69">
        <v>0</v>
      </c>
      <c r="W69" s="28">
        <v>0</v>
      </c>
      <c r="X69" s="28">
        <v>0</v>
      </c>
    </row>
    <row r="70" spans="2:24" ht="12.75" customHeight="1">
      <c r="B70" t="s">
        <v>1196</v>
      </c>
      <c r="C70" t="s">
        <v>1197</v>
      </c>
      <c r="D70" s="73" t="s">
        <v>1275</v>
      </c>
      <c r="E70" s="4">
        <v>39569.333333333336</v>
      </c>
      <c r="F70" s="4">
        <v>39933.666666666664</v>
      </c>
      <c r="G70" s="35">
        <f t="shared" si="0"/>
        <v>219.5981735159788</v>
      </c>
      <c r="H70" s="27">
        <f t="shared" si="1"/>
        <v>364.3333333333285</v>
      </c>
      <c r="I70" s="28">
        <v>151659.2</v>
      </c>
      <c r="J70" s="29"/>
      <c r="K70" s="30"/>
      <c r="L70" t="s">
        <v>1266</v>
      </c>
      <c r="M70" s="43"/>
      <c r="O70">
        <v>8</v>
      </c>
      <c r="P70">
        <v>1</v>
      </c>
      <c r="Q70">
        <v>4</v>
      </c>
      <c r="R70">
        <v>15</v>
      </c>
      <c r="S70">
        <v>2</v>
      </c>
      <c r="T70">
        <v>1</v>
      </c>
      <c r="U70">
        <v>1</v>
      </c>
      <c r="V70">
        <v>36</v>
      </c>
      <c r="W70" s="28">
        <v>54597.312000000005</v>
      </c>
      <c r="X70" s="28">
        <v>206256.51200000005</v>
      </c>
    </row>
    <row r="71" spans="2:24" ht="12.75" customHeight="1">
      <c r="B71" t="s">
        <v>1149</v>
      </c>
      <c r="C71" t="s">
        <v>1156</v>
      </c>
      <c r="D71" s="73" t="s">
        <v>1319</v>
      </c>
      <c r="E71" s="4">
        <v>39937.333333333336</v>
      </c>
      <c r="F71" s="4">
        <v>39937.333333333336</v>
      </c>
      <c r="G71" s="35">
        <f t="shared" si="0"/>
        <v>0</v>
      </c>
      <c r="H71" s="27">
        <f t="shared" si="1"/>
        <v>0</v>
      </c>
      <c r="I71" s="28">
        <v>0</v>
      </c>
      <c r="J71" s="29"/>
      <c r="K71" s="30"/>
      <c r="L71" t="s">
        <v>1266</v>
      </c>
      <c r="M71" s="106">
        <v>38964.333333333336</v>
      </c>
      <c r="N71" t="s">
        <v>1278</v>
      </c>
      <c r="O71">
        <v>0</v>
      </c>
      <c r="P71">
        <v>0</v>
      </c>
      <c r="Q71">
        <v>0</v>
      </c>
      <c r="R71">
        <v>0</v>
      </c>
      <c r="S71">
        <v>0</v>
      </c>
      <c r="T71">
        <v>0</v>
      </c>
      <c r="U71">
        <v>0</v>
      </c>
      <c r="V71">
        <v>0</v>
      </c>
      <c r="W71" s="28">
        <v>0</v>
      </c>
      <c r="X71" s="28">
        <v>0</v>
      </c>
    </row>
    <row r="72" spans="2:24" ht="12.75" customHeight="1">
      <c r="B72" t="s">
        <v>1198</v>
      </c>
      <c r="C72" t="s">
        <v>1199</v>
      </c>
      <c r="D72" s="73" t="s">
        <v>1200</v>
      </c>
      <c r="E72" s="4">
        <v>38671.333333333336</v>
      </c>
      <c r="F72" s="4">
        <v>40359.5</v>
      </c>
      <c r="G72" s="35">
        <f t="shared" si="0"/>
        <v>1017.5251141552496</v>
      </c>
      <c r="H72" s="27">
        <f t="shared" si="1"/>
        <v>1688.1666666666642</v>
      </c>
      <c r="I72" s="28">
        <v>42750</v>
      </c>
      <c r="J72" s="29"/>
      <c r="K72" s="30"/>
      <c r="L72" t="s">
        <v>1277</v>
      </c>
      <c r="M72" s="43"/>
      <c r="O72">
        <v>0</v>
      </c>
      <c r="P72">
        <v>0</v>
      </c>
      <c r="Q72">
        <v>0</v>
      </c>
      <c r="R72">
        <v>0</v>
      </c>
      <c r="S72">
        <v>0</v>
      </c>
      <c r="T72">
        <v>0</v>
      </c>
      <c r="U72">
        <v>0</v>
      </c>
      <c r="V72">
        <v>9</v>
      </c>
      <c r="W72" s="28">
        <v>3847.5</v>
      </c>
      <c r="X72" s="28">
        <v>46597.5</v>
      </c>
    </row>
    <row r="73" spans="2:24" ht="12.75" customHeight="1">
      <c r="B73" t="s">
        <v>1201</v>
      </c>
      <c r="C73" t="s">
        <v>1202</v>
      </c>
      <c r="D73" s="73" t="s">
        <v>1203</v>
      </c>
      <c r="E73" s="4">
        <v>38671.333333333336</v>
      </c>
      <c r="F73" s="4">
        <v>38835.583333333336</v>
      </c>
      <c r="G73" s="35">
        <f t="shared" si="0"/>
        <v>99</v>
      </c>
      <c r="H73" s="27">
        <f t="shared" si="1"/>
        <v>164.25</v>
      </c>
      <c r="I73" s="28">
        <v>0</v>
      </c>
      <c r="J73" s="29"/>
      <c r="K73" s="30"/>
      <c r="L73" t="s">
        <v>1266</v>
      </c>
      <c r="M73" s="106">
        <v>39048.333333333336</v>
      </c>
      <c r="N73" t="s">
        <v>1278</v>
      </c>
      <c r="O73">
        <v>0</v>
      </c>
      <c r="P73">
        <v>0</v>
      </c>
      <c r="Q73">
        <v>0</v>
      </c>
      <c r="R73">
        <v>0</v>
      </c>
      <c r="S73">
        <v>0</v>
      </c>
      <c r="T73">
        <v>0</v>
      </c>
      <c r="U73">
        <v>0</v>
      </c>
      <c r="V73">
        <v>0</v>
      </c>
      <c r="W73" s="28">
        <v>0</v>
      </c>
      <c r="X73" s="28">
        <v>0</v>
      </c>
    </row>
    <row r="74" spans="2:24" ht="12.75" customHeight="1">
      <c r="B74" t="s">
        <v>1204</v>
      </c>
      <c r="C74" t="s">
        <v>1205</v>
      </c>
      <c r="D74" s="73" t="s">
        <v>1203</v>
      </c>
      <c r="E74" s="4">
        <v>38671.333333333336</v>
      </c>
      <c r="F74" s="4">
        <v>38835.583333333336</v>
      </c>
      <c r="G74" s="35">
        <f t="shared" si="0"/>
        <v>99</v>
      </c>
      <c r="H74" s="27">
        <f t="shared" si="1"/>
        <v>164.25</v>
      </c>
      <c r="I74" s="28">
        <v>0</v>
      </c>
      <c r="J74" s="29"/>
      <c r="K74" s="30"/>
      <c r="L74" t="s">
        <v>1266</v>
      </c>
      <c r="M74" s="106">
        <v>39189.333333333336</v>
      </c>
      <c r="N74" t="s">
        <v>1278</v>
      </c>
      <c r="O74">
        <v>0</v>
      </c>
      <c r="P74">
        <v>0</v>
      </c>
      <c r="Q74">
        <v>0</v>
      </c>
      <c r="R74">
        <v>0</v>
      </c>
      <c r="S74">
        <v>0</v>
      </c>
      <c r="T74">
        <v>0</v>
      </c>
      <c r="U74">
        <v>0</v>
      </c>
      <c r="V74">
        <v>0</v>
      </c>
      <c r="W74" s="28">
        <v>0</v>
      </c>
      <c r="X74" s="28">
        <v>0</v>
      </c>
    </row>
    <row r="75" spans="2:24" ht="12.75" customHeight="1">
      <c r="B75" t="s">
        <v>1206</v>
      </c>
      <c r="C75" t="s">
        <v>1146</v>
      </c>
      <c r="D75" s="73" t="s">
        <v>1207</v>
      </c>
      <c r="E75" s="4">
        <v>38838.333333333336</v>
      </c>
      <c r="F75" s="4">
        <v>39387.458333333336</v>
      </c>
      <c r="G75" s="35">
        <f t="shared" si="0"/>
        <v>330.97945205479454</v>
      </c>
      <c r="H75" s="27">
        <f t="shared" si="1"/>
        <v>549.125</v>
      </c>
      <c r="I75" s="28">
        <v>0</v>
      </c>
      <c r="J75" s="29"/>
      <c r="K75" s="30"/>
      <c r="L75" t="s">
        <v>1277</v>
      </c>
      <c r="M75" s="43"/>
      <c r="O75">
        <v>0</v>
      </c>
      <c r="P75">
        <v>0</v>
      </c>
      <c r="Q75">
        <v>0</v>
      </c>
      <c r="R75">
        <v>0</v>
      </c>
      <c r="S75">
        <v>0</v>
      </c>
      <c r="T75">
        <v>0</v>
      </c>
      <c r="U75">
        <v>0</v>
      </c>
      <c r="V75">
        <v>0</v>
      </c>
      <c r="W75" s="28">
        <v>0</v>
      </c>
      <c r="X75" s="28">
        <v>0</v>
      </c>
    </row>
    <row r="76" spans="2:24" ht="12.75" customHeight="1">
      <c r="B76" t="s">
        <v>1208</v>
      </c>
      <c r="C76" t="s">
        <v>1144</v>
      </c>
      <c r="D76" s="73" t="s">
        <v>1209</v>
      </c>
      <c r="E76" s="4">
        <v>38838.333333333336</v>
      </c>
      <c r="F76" s="4">
        <v>39356.708333333336</v>
      </c>
      <c r="G76" s="35">
        <f t="shared" si="0"/>
        <v>312.44520547945206</v>
      </c>
      <c r="H76" s="27">
        <f t="shared" si="1"/>
        <v>518.375</v>
      </c>
      <c r="I76" s="28">
        <v>0</v>
      </c>
      <c r="J76" s="29"/>
      <c r="K76" s="30"/>
      <c r="L76" t="s">
        <v>1266</v>
      </c>
      <c r="M76" s="106">
        <v>39358.333333333336</v>
      </c>
      <c r="N76" t="s">
        <v>1278</v>
      </c>
      <c r="O76">
        <v>0</v>
      </c>
      <c r="P76">
        <v>0</v>
      </c>
      <c r="Q76">
        <v>0</v>
      </c>
      <c r="R76">
        <v>0</v>
      </c>
      <c r="S76">
        <v>0</v>
      </c>
      <c r="T76">
        <v>0</v>
      </c>
      <c r="U76">
        <v>0</v>
      </c>
      <c r="V76">
        <v>0</v>
      </c>
      <c r="W76" s="28">
        <v>0</v>
      </c>
      <c r="X76" s="28">
        <v>0</v>
      </c>
    </row>
    <row r="77" spans="2:24" ht="12.75" customHeight="1">
      <c r="B77" t="s">
        <v>1210</v>
      </c>
      <c r="C77" t="s">
        <v>1146</v>
      </c>
      <c r="D77" s="73" t="s">
        <v>2114</v>
      </c>
      <c r="E77" s="4">
        <v>39356.333333333336</v>
      </c>
      <c r="F77" s="4">
        <v>39387.458333333336</v>
      </c>
      <c r="G77" s="35">
        <f t="shared" si="0"/>
        <v>18.76027397260274</v>
      </c>
      <c r="H77" s="27">
        <f t="shared" si="1"/>
        <v>31.125</v>
      </c>
      <c r="I77" s="28">
        <v>0</v>
      </c>
      <c r="J77" s="29"/>
      <c r="K77" s="30"/>
      <c r="L77" t="s">
        <v>1277</v>
      </c>
      <c r="M77" s="106">
        <v>39442.333333333336</v>
      </c>
      <c r="N77" t="s">
        <v>1278</v>
      </c>
      <c r="O77">
        <v>0</v>
      </c>
      <c r="P77">
        <v>0</v>
      </c>
      <c r="Q77">
        <v>0</v>
      </c>
      <c r="R77">
        <v>0</v>
      </c>
      <c r="S77">
        <v>0</v>
      </c>
      <c r="T77">
        <v>0</v>
      </c>
      <c r="U77">
        <v>0</v>
      </c>
      <c r="V77">
        <v>0</v>
      </c>
      <c r="W77" s="28">
        <v>0</v>
      </c>
      <c r="X77" s="28">
        <v>0</v>
      </c>
    </row>
    <row r="78" spans="2:24" ht="12.75" customHeight="1">
      <c r="B78" t="s">
        <v>1211</v>
      </c>
      <c r="C78" t="s">
        <v>1148</v>
      </c>
      <c r="D78" s="73" t="s">
        <v>1890</v>
      </c>
      <c r="E78" s="4">
        <v>39387.333333333336</v>
      </c>
      <c r="F78" s="4">
        <v>39568.5</v>
      </c>
      <c r="G78" s="35">
        <f t="shared" si="0"/>
        <v>109.196347031962</v>
      </c>
      <c r="H78" s="27">
        <f t="shared" si="1"/>
        <v>181.16666666666424</v>
      </c>
      <c r="I78" s="28">
        <v>0</v>
      </c>
      <c r="J78" s="29"/>
      <c r="K78" s="30"/>
      <c r="L78" t="s">
        <v>1266</v>
      </c>
      <c r="M78" s="43"/>
      <c r="O78">
        <v>0</v>
      </c>
      <c r="P78">
        <v>0</v>
      </c>
      <c r="Q78">
        <v>0</v>
      </c>
      <c r="R78">
        <v>0</v>
      </c>
      <c r="S78">
        <v>0</v>
      </c>
      <c r="T78">
        <v>0</v>
      </c>
      <c r="U78">
        <v>0</v>
      </c>
      <c r="V78">
        <v>0</v>
      </c>
      <c r="W78" s="28">
        <v>0</v>
      </c>
      <c r="X78" s="28">
        <v>0</v>
      </c>
    </row>
    <row r="79" spans="2:24" ht="12.75" customHeight="1">
      <c r="B79" t="s">
        <v>1149</v>
      </c>
      <c r="C79" t="s">
        <v>1150</v>
      </c>
      <c r="D79" s="73" t="s">
        <v>1319</v>
      </c>
      <c r="E79" s="4">
        <v>39569.333333333336</v>
      </c>
      <c r="F79" s="4">
        <v>39569.333333333336</v>
      </c>
      <c r="G79" s="35">
        <f t="shared" si="0"/>
        <v>0</v>
      </c>
      <c r="H79" s="27">
        <f t="shared" si="1"/>
        <v>0</v>
      </c>
      <c r="I79" s="28">
        <v>0</v>
      </c>
      <c r="J79" s="29"/>
      <c r="K79" s="30"/>
      <c r="L79" t="s">
        <v>1266</v>
      </c>
      <c r="M79" s="106">
        <v>38964.333333333336</v>
      </c>
      <c r="N79" t="s">
        <v>1278</v>
      </c>
      <c r="O79">
        <v>0</v>
      </c>
      <c r="P79">
        <v>0</v>
      </c>
      <c r="Q79">
        <v>0</v>
      </c>
      <c r="R79">
        <v>0</v>
      </c>
      <c r="S79">
        <v>0</v>
      </c>
      <c r="T79">
        <v>0</v>
      </c>
      <c r="U79">
        <v>0</v>
      </c>
      <c r="V79">
        <v>0</v>
      </c>
      <c r="W79" s="28">
        <v>0</v>
      </c>
      <c r="X79" s="28">
        <v>0</v>
      </c>
    </row>
    <row r="80" spans="2:24" ht="12.75" customHeight="1">
      <c r="B80" t="s">
        <v>1212</v>
      </c>
      <c r="C80" t="s">
        <v>1213</v>
      </c>
      <c r="D80" s="73" t="s">
        <v>1275</v>
      </c>
      <c r="E80" s="4">
        <v>39569.333333333336</v>
      </c>
      <c r="F80" s="4">
        <v>39933.666666666664</v>
      </c>
      <c r="G80" s="35">
        <f t="shared" si="0"/>
        <v>219.5981735159788</v>
      </c>
      <c r="H80" s="27">
        <f t="shared" si="1"/>
        <v>364.3333333333285</v>
      </c>
      <c r="I80" s="28">
        <v>0</v>
      </c>
      <c r="J80" s="29"/>
      <c r="K80" s="30"/>
      <c r="L80" t="s">
        <v>1277</v>
      </c>
      <c r="M80" s="43"/>
      <c r="O80">
        <v>0</v>
      </c>
      <c r="P80">
        <v>0</v>
      </c>
      <c r="Q80">
        <v>0</v>
      </c>
      <c r="R80">
        <v>0</v>
      </c>
      <c r="S80">
        <v>0</v>
      </c>
      <c r="T80">
        <v>0</v>
      </c>
      <c r="U80">
        <v>0</v>
      </c>
      <c r="V80">
        <v>0</v>
      </c>
      <c r="W80" s="28">
        <v>0</v>
      </c>
      <c r="X80" s="28">
        <v>0</v>
      </c>
    </row>
    <row r="81" spans="2:24" ht="12.75" customHeight="1">
      <c r="B81" t="s">
        <v>1149</v>
      </c>
      <c r="C81" t="s">
        <v>1156</v>
      </c>
      <c r="D81" s="73" t="s">
        <v>1319</v>
      </c>
      <c r="E81" s="4">
        <v>39934.333333333336</v>
      </c>
      <c r="F81" s="4">
        <v>39934.333333333336</v>
      </c>
      <c r="G81" s="35">
        <f t="shared" si="0"/>
        <v>0</v>
      </c>
      <c r="H81" s="27">
        <f t="shared" si="1"/>
        <v>0</v>
      </c>
      <c r="I81" s="28">
        <v>0</v>
      </c>
      <c r="J81" s="29"/>
      <c r="K81" s="30"/>
      <c r="L81" t="s">
        <v>1266</v>
      </c>
      <c r="M81" s="106">
        <v>39133.333333333336</v>
      </c>
      <c r="N81" t="s">
        <v>1278</v>
      </c>
      <c r="O81">
        <v>0</v>
      </c>
      <c r="P81">
        <v>0</v>
      </c>
      <c r="Q81">
        <v>0</v>
      </c>
      <c r="R81">
        <v>0</v>
      </c>
      <c r="S81">
        <v>0</v>
      </c>
      <c r="T81">
        <v>0</v>
      </c>
      <c r="U81">
        <v>0</v>
      </c>
      <c r="V81">
        <v>0</v>
      </c>
      <c r="W81" s="28">
        <v>0</v>
      </c>
      <c r="X81" s="28">
        <v>0</v>
      </c>
    </row>
    <row r="82" spans="2:24" ht="12.75" customHeight="1">
      <c r="B82" t="s">
        <v>1214</v>
      </c>
      <c r="C82" t="s">
        <v>1161</v>
      </c>
      <c r="D82" s="73" t="s">
        <v>2656</v>
      </c>
      <c r="E82" s="4">
        <v>39934.333333333336</v>
      </c>
      <c r="F82" s="4">
        <v>40359.5</v>
      </c>
      <c r="G82" s="35">
        <f t="shared" si="0"/>
        <v>256.26484018264694</v>
      </c>
      <c r="H82" s="27">
        <f t="shared" si="1"/>
        <v>425.16666666666424</v>
      </c>
      <c r="I82" s="28">
        <v>42750</v>
      </c>
      <c r="J82" s="29"/>
      <c r="K82" s="30"/>
      <c r="L82" t="s">
        <v>1266</v>
      </c>
      <c r="M82" s="106">
        <v>39245.333333333336</v>
      </c>
      <c r="N82" t="s">
        <v>1278</v>
      </c>
      <c r="O82">
        <v>1</v>
      </c>
      <c r="P82">
        <v>4</v>
      </c>
      <c r="Q82">
        <v>4</v>
      </c>
      <c r="R82">
        <v>0</v>
      </c>
      <c r="S82">
        <v>1</v>
      </c>
      <c r="T82">
        <v>1</v>
      </c>
      <c r="U82">
        <v>1</v>
      </c>
      <c r="V82">
        <v>9</v>
      </c>
      <c r="W82" s="28">
        <v>3847.5</v>
      </c>
      <c r="X82" s="28">
        <v>46597.5</v>
      </c>
    </row>
    <row r="83" spans="2:24" ht="12.75" customHeight="1">
      <c r="B83" t="s">
        <v>1149</v>
      </c>
      <c r="C83" t="s">
        <v>1162</v>
      </c>
      <c r="D83" s="73" t="s">
        <v>1319</v>
      </c>
      <c r="E83" s="4">
        <v>40359.333333333336</v>
      </c>
      <c r="F83" s="4">
        <v>40359.333333333336</v>
      </c>
      <c r="G83" s="35">
        <f t="shared" si="0"/>
        <v>0</v>
      </c>
      <c r="H83" s="27">
        <f t="shared" si="1"/>
        <v>0</v>
      </c>
      <c r="I83" s="28">
        <v>0</v>
      </c>
      <c r="J83" s="29"/>
      <c r="K83" s="30"/>
      <c r="L83" t="s">
        <v>1266</v>
      </c>
      <c r="M83" s="106">
        <v>39385.333333333336</v>
      </c>
      <c r="N83" t="s">
        <v>1278</v>
      </c>
      <c r="O83">
        <v>0</v>
      </c>
      <c r="P83">
        <v>0</v>
      </c>
      <c r="Q83">
        <v>0</v>
      </c>
      <c r="R83">
        <v>0</v>
      </c>
      <c r="S83">
        <v>0</v>
      </c>
      <c r="T83">
        <v>0</v>
      </c>
      <c r="U83">
        <v>0</v>
      </c>
      <c r="V83">
        <v>0</v>
      </c>
      <c r="W83" s="28">
        <v>0</v>
      </c>
      <c r="X83" s="28">
        <v>0</v>
      </c>
    </row>
    <row r="84" spans="2:24" ht="12.75" customHeight="1">
      <c r="B84" t="s">
        <v>1215</v>
      </c>
      <c r="C84" t="s">
        <v>1216</v>
      </c>
      <c r="D84" s="73" t="s">
        <v>1217</v>
      </c>
      <c r="E84" s="4">
        <v>38992.333333333336</v>
      </c>
      <c r="F84" s="4">
        <v>40360.5</v>
      </c>
      <c r="G84" s="35">
        <f t="shared" si="0"/>
        <v>824.6484018264825</v>
      </c>
      <c r="H84" s="27">
        <f t="shared" si="1"/>
        <v>1368.1666666666642</v>
      </c>
      <c r="I84" s="28">
        <v>0</v>
      </c>
      <c r="J84" s="29"/>
      <c r="K84" s="30"/>
      <c r="L84" t="s">
        <v>1266</v>
      </c>
      <c r="M84" s="106">
        <v>39132.333333333336</v>
      </c>
      <c r="N84" t="s">
        <v>1278</v>
      </c>
      <c r="O84">
        <v>0</v>
      </c>
      <c r="P84">
        <v>0</v>
      </c>
      <c r="Q84">
        <v>0</v>
      </c>
      <c r="R84">
        <v>0</v>
      </c>
      <c r="S84">
        <v>0</v>
      </c>
      <c r="T84">
        <v>0</v>
      </c>
      <c r="U84">
        <v>0</v>
      </c>
      <c r="V84">
        <v>0</v>
      </c>
      <c r="W84" s="28">
        <v>0</v>
      </c>
      <c r="X84" s="28">
        <v>0</v>
      </c>
    </row>
    <row r="85" spans="2:14" ht="12.75" customHeight="1">
      <c r="B85" s="32" t="s">
        <v>1443</v>
      </c>
      <c r="C85" s="64">
        <f>COUNTA(C25:C84)</f>
        <v>60</v>
      </c>
      <c r="I85" s="34" t="s">
        <v>1443</v>
      </c>
      <c r="J85" s="64">
        <f>COUNTA(J25:J84)</f>
        <v>1</v>
      </c>
      <c r="K85" s="64">
        <f>COUNTA(K25:K84)</f>
        <v>1</v>
      </c>
      <c r="M85" s="64">
        <f>COUNTA(M25:M84)</f>
        <v>47</v>
      </c>
      <c r="N85" s="64">
        <f>COUNTA(N25:N84)</f>
        <v>47</v>
      </c>
    </row>
    <row r="86" spans="9:13" ht="12.75" customHeight="1">
      <c r="I86" s="34" t="s">
        <v>1444</v>
      </c>
      <c r="J86" s="51">
        <f>J85/C85</f>
        <v>0.016666666666666666</v>
      </c>
      <c r="K86" s="51">
        <f>K85/C85</f>
        <v>0.016666666666666666</v>
      </c>
      <c r="M86" s="65">
        <f>M85/C85</f>
        <v>0.7833333333333333</v>
      </c>
    </row>
    <row r="87" spans="9:11" ht="12.75" customHeight="1">
      <c r="I87" s="34" t="s">
        <v>1230</v>
      </c>
      <c r="J87" s="51">
        <f>1-J86</f>
        <v>0.9833333333333333</v>
      </c>
      <c r="K87" s="51">
        <f>1-K86</f>
        <v>0.9833333333333333</v>
      </c>
    </row>
  </sheetData>
  <mergeCells count="2">
    <mergeCell ref="A20:C20"/>
    <mergeCell ref="A22:C22"/>
  </mergeCells>
  <printOptions gridLines="1"/>
  <pageMargins left="0.25" right="0.25" top="0.25" bottom="0.25" header="0" footer="0"/>
  <pageSetup fitToHeight="1" fitToWidth="1" horizontalDpi="300" verticalDpi="300" orientation="landscape" scale="42"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K23"/>
  <sheetViews>
    <sheetView tabSelected="1" workbookViewId="0" topLeftCell="A1">
      <selection activeCell="A1" sqref="A1"/>
    </sheetView>
  </sheetViews>
  <sheetFormatPr defaultColWidth="9.140625" defaultRowHeight="12.75"/>
  <cols>
    <col min="1" max="1" width="9.8515625" style="0" bestFit="1" customWidth="1"/>
    <col min="2" max="2" width="32.28125" style="0" bestFit="1" customWidth="1"/>
    <col min="3" max="3" width="8.140625" style="0" bestFit="1" customWidth="1"/>
    <col min="4" max="4" width="15.8515625" style="0" bestFit="1" customWidth="1"/>
    <col min="5" max="5" width="12.00390625" style="0" bestFit="1" customWidth="1"/>
    <col min="6" max="6" width="3.7109375" style="43" customWidth="1"/>
    <col min="8" max="8" width="23.28125" style="0" bestFit="1" customWidth="1"/>
    <col min="9" max="10" width="8.140625" style="0" customWidth="1"/>
    <col min="11" max="11" width="8.7109375" style="0" bestFit="1" customWidth="1"/>
  </cols>
  <sheetData>
    <row r="1" spans="2:10" ht="12.75">
      <c r="B1" s="24" t="s">
        <v>1244</v>
      </c>
      <c r="C1" s="4"/>
      <c r="D1" s="4"/>
      <c r="E1" s="74" t="s">
        <v>2834</v>
      </c>
      <c r="F1" s="69"/>
      <c r="J1" s="74" t="s">
        <v>2834</v>
      </c>
    </row>
    <row r="2" spans="1:11" ht="12.75">
      <c r="A2" s="81" t="s">
        <v>1247</v>
      </c>
      <c r="B2" s="24" t="s">
        <v>1248</v>
      </c>
      <c r="C2" s="23" t="s">
        <v>1250</v>
      </c>
      <c r="D2" s="23" t="s">
        <v>1251</v>
      </c>
      <c r="E2" s="60" t="s">
        <v>2836</v>
      </c>
      <c r="F2" s="60"/>
      <c r="G2" s="90"/>
      <c r="H2" s="20" t="s">
        <v>2839</v>
      </c>
      <c r="I2" s="23" t="s">
        <v>1250</v>
      </c>
      <c r="J2" s="23" t="s">
        <v>1251</v>
      </c>
      <c r="K2" s="60" t="s">
        <v>2840</v>
      </c>
    </row>
    <row r="3" spans="1:11" ht="12.75">
      <c r="A3" t="s">
        <v>1141</v>
      </c>
      <c r="B3" t="s">
        <v>1142</v>
      </c>
      <c r="C3" s="4">
        <v>38992.333333333336</v>
      </c>
      <c r="D3" s="4">
        <v>39387.458333333336</v>
      </c>
      <c r="E3" s="9">
        <v>1.0825342465753425</v>
      </c>
      <c r="F3" s="9"/>
      <c r="G3" s="90"/>
      <c r="H3" t="s">
        <v>1178</v>
      </c>
      <c r="I3" s="4">
        <v>39203.333333333336</v>
      </c>
      <c r="J3" s="4">
        <v>39203.333333333336</v>
      </c>
      <c r="K3" s="73" t="s">
        <v>1319</v>
      </c>
    </row>
    <row r="4" spans="1:11" ht="12.75">
      <c r="A4" t="s">
        <v>1179</v>
      </c>
      <c r="B4" t="s">
        <v>1146</v>
      </c>
      <c r="C4" s="4">
        <v>38992.333333333336</v>
      </c>
      <c r="D4" s="4">
        <v>39387.458333333336</v>
      </c>
      <c r="E4" s="9">
        <v>1.0825342465753425</v>
      </c>
      <c r="F4" s="9"/>
      <c r="G4" s="90"/>
      <c r="H4" t="s">
        <v>1150</v>
      </c>
      <c r="I4" s="4">
        <v>39569.333333333336</v>
      </c>
      <c r="J4" s="4">
        <v>39569.333333333336</v>
      </c>
      <c r="K4" s="73" t="s">
        <v>1319</v>
      </c>
    </row>
    <row r="5" spans="1:11" ht="12.75">
      <c r="A5" t="s">
        <v>1160</v>
      </c>
      <c r="B5" t="s">
        <v>1161</v>
      </c>
      <c r="C5" s="4">
        <v>39934.333333333336</v>
      </c>
      <c r="D5" s="4">
        <v>40359.5</v>
      </c>
      <c r="E5" s="9">
        <v>1.1648401826483952</v>
      </c>
      <c r="F5" s="9"/>
      <c r="G5" s="90"/>
      <c r="H5" t="s">
        <v>1150</v>
      </c>
      <c r="I5" s="4">
        <v>39569.333333333336</v>
      </c>
      <c r="J5" s="4">
        <v>39569.333333333336</v>
      </c>
      <c r="K5" s="73" t="s">
        <v>1319</v>
      </c>
    </row>
    <row r="6" spans="1:11" ht="12.75">
      <c r="A6" t="s">
        <v>1188</v>
      </c>
      <c r="B6" t="s">
        <v>1161</v>
      </c>
      <c r="C6" s="4">
        <v>39934.333333333336</v>
      </c>
      <c r="D6" s="4">
        <v>40359.5</v>
      </c>
      <c r="E6" s="9">
        <v>1.1648401826483952</v>
      </c>
      <c r="F6" s="9"/>
      <c r="G6" s="90"/>
      <c r="H6" t="s">
        <v>1150</v>
      </c>
      <c r="I6" s="4">
        <v>39569.333333333336</v>
      </c>
      <c r="J6" s="4">
        <v>39569.333333333336</v>
      </c>
      <c r="K6" s="73" t="s">
        <v>1319</v>
      </c>
    </row>
    <row r="7" spans="1:11" ht="12.75">
      <c r="A7" t="s">
        <v>1214</v>
      </c>
      <c r="B7" t="s">
        <v>1161</v>
      </c>
      <c r="C7" s="4">
        <v>39934.333333333336</v>
      </c>
      <c r="D7" s="4">
        <v>40359.5</v>
      </c>
      <c r="E7" s="9">
        <v>1.1648401826483952</v>
      </c>
      <c r="F7" s="9"/>
      <c r="G7" s="90"/>
      <c r="H7" t="s">
        <v>1150</v>
      </c>
      <c r="I7" s="4">
        <v>39569.333333333336</v>
      </c>
      <c r="J7" s="4">
        <v>39569.333333333336</v>
      </c>
      <c r="K7" s="73" t="s">
        <v>1319</v>
      </c>
    </row>
    <row r="8" spans="1:11" ht="12.75">
      <c r="A8" t="s">
        <v>1171</v>
      </c>
      <c r="B8" t="s">
        <v>1172</v>
      </c>
      <c r="C8" s="4">
        <v>38701.333333333336</v>
      </c>
      <c r="D8" s="4">
        <v>39202.708333333336</v>
      </c>
      <c r="E8" s="9">
        <v>1.3736301369863013</v>
      </c>
      <c r="F8" s="9"/>
      <c r="G8" s="90"/>
      <c r="H8" t="s">
        <v>1153</v>
      </c>
      <c r="I8" s="4">
        <v>39661.333333333336</v>
      </c>
      <c r="J8" s="4">
        <v>39661.333333333336</v>
      </c>
      <c r="K8" s="73" t="s">
        <v>1319</v>
      </c>
    </row>
    <row r="9" spans="1:11" ht="12.75">
      <c r="A9" t="s">
        <v>1208</v>
      </c>
      <c r="B9" t="s">
        <v>1144</v>
      </c>
      <c r="C9" s="4">
        <v>38838.333333333336</v>
      </c>
      <c r="D9" s="4">
        <v>39356.708333333336</v>
      </c>
      <c r="E9" s="9">
        <v>1.4202054794520549</v>
      </c>
      <c r="F9" s="9"/>
      <c r="G9" s="90"/>
      <c r="H9" t="s">
        <v>1153</v>
      </c>
      <c r="I9" s="4">
        <v>39752.333333333336</v>
      </c>
      <c r="J9" s="4">
        <v>39752.333333333336</v>
      </c>
      <c r="K9" s="73" t="s">
        <v>1319</v>
      </c>
    </row>
    <row r="10" spans="1:11" ht="12.75">
      <c r="A10" t="s">
        <v>1195</v>
      </c>
      <c r="B10" t="s">
        <v>1459</v>
      </c>
      <c r="C10" s="4">
        <v>39036.333333333336</v>
      </c>
      <c r="D10" s="4">
        <v>39568.458333333336</v>
      </c>
      <c r="E10" s="9">
        <v>1.457876712328767</v>
      </c>
      <c r="F10" s="9"/>
      <c r="G10" s="90"/>
      <c r="H10" t="s">
        <v>1156</v>
      </c>
      <c r="I10" s="4">
        <v>39934.333333333336</v>
      </c>
      <c r="J10" s="4">
        <v>39934.333333333336</v>
      </c>
      <c r="K10" s="73" t="s">
        <v>1319</v>
      </c>
    </row>
    <row r="11" spans="1:11" ht="12.75">
      <c r="A11" t="s">
        <v>1166</v>
      </c>
      <c r="B11" t="s">
        <v>1167</v>
      </c>
      <c r="C11" s="4">
        <v>38671.333333333336</v>
      </c>
      <c r="D11" s="4">
        <v>39203.583333333336</v>
      </c>
      <c r="E11" s="9">
        <v>1.4582191780821918</v>
      </c>
      <c r="F11" s="9"/>
      <c r="G11" s="90"/>
      <c r="H11" t="s">
        <v>1156</v>
      </c>
      <c r="I11" s="4">
        <v>39934.333333333336</v>
      </c>
      <c r="J11" s="4">
        <v>39934.333333333336</v>
      </c>
      <c r="K11" s="73" t="s">
        <v>1319</v>
      </c>
    </row>
    <row r="12" spans="1:11" ht="12.75">
      <c r="A12" t="s">
        <v>1169</v>
      </c>
      <c r="B12" t="s">
        <v>1170</v>
      </c>
      <c r="C12" s="4">
        <v>38671.333333333336</v>
      </c>
      <c r="D12" s="4">
        <v>39203.583333333336</v>
      </c>
      <c r="E12" s="9">
        <v>1.4582191780821918</v>
      </c>
      <c r="F12" s="9"/>
      <c r="G12" s="90"/>
      <c r="H12" t="s">
        <v>1156</v>
      </c>
      <c r="I12" s="4">
        <v>39934.333333333336</v>
      </c>
      <c r="J12" s="4">
        <v>39934.333333333336</v>
      </c>
      <c r="K12" s="73" t="s">
        <v>1319</v>
      </c>
    </row>
    <row r="13" spans="1:11" ht="12.75">
      <c r="A13" t="s">
        <v>1206</v>
      </c>
      <c r="B13" t="s">
        <v>1146</v>
      </c>
      <c r="C13" s="4">
        <v>38838.333333333336</v>
      </c>
      <c r="D13" s="4">
        <v>39387.458333333336</v>
      </c>
      <c r="E13" s="9">
        <v>1.5044520547945206</v>
      </c>
      <c r="F13" s="9"/>
      <c r="G13" s="90"/>
      <c r="H13" t="s">
        <v>1156</v>
      </c>
      <c r="I13" s="4">
        <v>39937.333333333336</v>
      </c>
      <c r="J13" s="4">
        <v>39937.333333333336</v>
      </c>
      <c r="K13" s="73" t="s">
        <v>1319</v>
      </c>
    </row>
    <row r="14" spans="1:11" ht="12.75">
      <c r="A14" t="s">
        <v>1127</v>
      </c>
      <c r="B14" t="s">
        <v>1128</v>
      </c>
      <c r="C14" s="4">
        <v>38642.333333333336</v>
      </c>
      <c r="D14" s="4">
        <v>39202.708333333336</v>
      </c>
      <c r="E14" s="9">
        <v>1.5352739726027398</v>
      </c>
      <c r="F14" s="9"/>
      <c r="G14" s="90"/>
      <c r="H14" t="s">
        <v>1153</v>
      </c>
      <c r="I14" s="4">
        <v>40119.333333333336</v>
      </c>
      <c r="J14" s="4">
        <v>40119.333333333336</v>
      </c>
      <c r="K14" s="73" t="s">
        <v>1319</v>
      </c>
    </row>
    <row r="15" spans="1:11" ht="12.75">
      <c r="A15" t="s">
        <v>1189</v>
      </c>
      <c r="B15" t="s">
        <v>1190</v>
      </c>
      <c r="C15" s="4">
        <v>38671.333333333336</v>
      </c>
      <c r="D15" s="4">
        <v>39937.333333333336</v>
      </c>
      <c r="E15" s="9">
        <v>3.4684931506849317</v>
      </c>
      <c r="F15" s="9"/>
      <c r="G15" s="90"/>
      <c r="H15" t="s">
        <v>1153</v>
      </c>
      <c r="I15" s="4">
        <v>40119.333333333336</v>
      </c>
      <c r="J15" s="4">
        <v>40119.333333333336</v>
      </c>
      <c r="K15" s="73" t="s">
        <v>1319</v>
      </c>
    </row>
    <row r="16" spans="1:11" ht="12.75">
      <c r="A16" t="s">
        <v>1215</v>
      </c>
      <c r="B16" t="s">
        <v>1216</v>
      </c>
      <c r="C16" s="4">
        <v>38992.333333333336</v>
      </c>
      <c r="D16" s="4">
        <v>40360.5</v>
      </c>
      <c r="E16" s="9">
        <v>3.7484018264840118</v>
      </c>
      <c r="F16" s="9"/>
      <c r="G16" s="90"/>
      <c r="H16" t="s">
        <v>1162</v>
      </c>
      <c r="I16" s="4">
        <v>40359.333333333336</v>
      </c>
      <c r="J16" s="4">
        <v>40359.333333333336</v>
      </c>
      <c r="K16" s="73" t="s">
        <v>1319</v>
      </c>
    </row>
    <row r="17" spans="1:11" ht="12.75">
      <c r="A17" t="s">
        <v>1198</v>
      </c>
      <c r="B17" t="s">
        <v>1199</v>
      </c>
      <c r="C17" s="4">
        <v>38671.333333333336</v>
      </c>
      <c r="D17" s="4">
        <v>40359.5</v>
      </c>
      <c r="E17" s="9">
        <v>4.625114155251135</v>
      </c>
      <c r="F17" s="9"/>
      <c r="G17" s="90"/>
      <c r="H17" t="s">
        <v>1162</v>
      </c>
      <c r="I17" s="4">
        <v>40360.333333333336</v>
      </c>
      <c r="J17" s="4">
        <v>40360.333333333336</v>
      </c>
      <c r="K17" s="73" t="s">
        <v>1319</v>
      </c>
    </row>
    <row r="18" spans="1:11" ht="12.75">
      <c r="A18" t="s">
        <v>1163</v>
      </c>
      <c r="B18" t="s">
        <v>1164</v>
      </c>
      <c r="C18" s="4">
        <v>38671.333333333336</v>
      </c>
      <c r="D18" s="4">
        <v>40360.333333333336</v>
      </c>
      <c r="E18" s="9">
        <v>4.627397260273972</v>
      </c>
      <c r="F18" s="9"/>
      <c r="G18" s="90"/>
      <c r="H18" t="s">
        <v>1162</v>
      </c>
      <c r="I18" s="4">
        <v>40360.333333333336</v>
      </c>
      <c r="J18" s="4">
        <v>40360.333333333336</v>
      </c>
      <c r="K18" s="73" t="s">
        <v>1319</v>
      </c>
    </row>
    <row r="19" spans="1:9" ht="12.75">
      <c r="A19" t="s">
        <v>1124</v>
      </c>
      <c r="B19" t="s">
        <v>1125</v>
      </c>
      <c r="C19" s="4">
        <v>38642.333333333336</v>
      </c>
      <c r="D19" s="4">
        <v>40360.333333333336</v>
      </c>
      <c r="E19" s="9">
        <v>4.706849315068493</v>
      </c>
      <c r="F19" s="9"/>
      <c r="G19" s="90"/>
      <c r="H19" s="88" t="s">
        <v>1443</v>
      </c>
      <c r="I19" s="89">
        <f>COUNTA(I3:I18)</f>
        <v>16</v>
      </c>
    </row>
    <row r="20" spans="1:7" ht="12.75">
      <c r="A20" t="s">
        <v>1122</v>
      </c>
      <c r="B20" t="s">
        <v>1498</v>
      </c>
      <c r="C20" s="4">
        <v>38642.333333333336</v>
      </c>
      <c r="D20" s="4">
        <v>40360.5</v>
      </c>
      <c r="E20" s="9">
        <v>4.707305936073053</v>
      </c>
      <c r="F20" s="104" t="s">
        <v>2211</v>
      </c>
      <c r="G20" s="90"/>
    </row>
    <row r="21" spans="1:7" ht="12.75">
      <c r="A21" s="32"/>
      <c r="B21" s="64">
        <f>COUNTA(B3:B20)</f>
        <v>18</v>
      </c>
      <c r="C21" s="4"/>
      <c r="D21" s="32" t="s">
        <v>2837</v>
      </c>
      <c r="E21" s="64">
        <f>COUNTA(E3:E20)</f>
        <v>18</v>
      </c>
      <c r="F21" s="98"/>
      <c r="G21" s="90"/>
    </row>
    <row r="22" spans="3:6" ht="12.75">
      <c r="C22" s="4"/>
      <c r="D22" s="23"/>
      <c r="E22" s="23" t="s">
        <v>2838</v>
      </c>
      <c r="F22" s="59"/>
    </row>
    <row r="23" spans="3:6" ht="12.75">
      <c r="C23" s="4"/>
      <c r="D23" s="79"/>
      <c r="E23" s="80">
        <f>E21/60</f>
        <v>0.3</v>
      </c>
      <c r="F23" s="80"/>
    </row>
  </sheetData>
  <printOptions gridLines="1"/>
  <pageMargins left="0.25" right="0.25" top="0.25" bottom="0.25" header="0" footer="0"/>
  <pageSetup fitToHeight="1" fitToWidth="1" horizontalDpi="300" verticalDpi="300" orientation="landscape" scale="96" r:id="rId1"/>
</worksheet>
</file>

<file path=xl/worksheets/sheet17.xml><?xml version="1.0" encoding="utf-8"?>
<worksheet xmlns="http://schemas.openxmlformats.org/spreadsheetml/2006/main" xmlns:r="http://schemas.openxmlformats.org/officeDocument/2006/relationships">
  <sheetPr>
    <pageSetUpPr fitToPage="1"/>
  </sheetPr>
  <dimension ref="A1:Y391"/>
  <sheetViews>
    <sheetView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25.8515625" style="0" customWidth="1"/>
    <col min="2" max="2" width="20.00390625" style="0" customWidth="1"/>
    <col min="3" max="3" width="55.140625" style="0" customWidth="1"/>
    <col min="4" max="4" width="9.28125" style="0" customWidth="1"/>
    <col min="5" max="5" width="11.28125" style="4" bestFit="1" customWidth="1"/>
    <col min="6" max="6" width="8.28125" style="4" bestFit="1" customWidth="1"/>
    <col min="7" max="7" width="14.7109375" style="5" bestFit="1" customWidth="1"/>
    <col min="8" max="8" width="12.140625" style="5" customWidth="1"/>
    <col min="9" max="9" width="14.7109375" style="0" bestFit="1" customWidth="1"/>
    <col min="10" max="10" width="12.140625" style="0" bestFit="1" customWidth="1"/>
    <col min="11" max="11" width="15.00390625" style="0" bestFit="1" customWidth="1"/>
    <col min="12" max="12" width="15.28125" style="0" bestFit="1" customWidth="1"/>
    <col min="13" max="13" width="15.00390625" style="4" bestFit="1" customWidth="1"/>
    <col min="14" max="14" width="19.00390625" style="8" bestFit="1" customWidth="1"/>
    <col min="20" max="20" width="8.28125" style="0" customWidth="1"/>
    <col min="21" max="21" width="6.28125" style="0" customWidth="1"/>
    <col min="22" max="22" width="8.28125" style="0" bestFit="1" customWidth="1"/>
    <col min="23" max="23" width="10.7109375" style="0" bestFit="1" customWidth="1"/>
    <col min="24" max="24" width="12.8515625" style="0" bestFit="1" customWidth="1"/>
    <col min="25" max="25" width="28.28125" style="0" customWidth="1"/>
  </cols>
  <sheetData>
    <row r="1" spans="1:14" ht="18">
      <c r="A1" s="1" t="s">
        <v>1219</v>
      </c>
      <c r="C1" s="2" t="s">
        <v>182</v>
      </c>
      <c r="D1" s="70" t="s">
        <v>1249</v>
      </c>
      <c r="E1" s="23" t="s">
        <v>1250</v>
      </c>
      <c r="F1" s="23" t="s">
        <v>1251</v>
      </c>
      <c r="G1" s="25" t="s">
        <v>1252</v>
      </c>
      <c r="H1" s="25" t="s">
        <v>1253</v>
      </c>
      <c r="I1" s="20" t="s">
        <v>1254</v>
      </c>
      <c r="J1" s="37" t="s">
        <v>1255</v>
      </c>
      <c r="K1" s="38" t="s">
        <v>1256</v>
      </c>
      <c r="L1" s="20" t="s">
        <v>1257</v>
      </c>
      <c r="M1" s="105" t="s">
        <v>1258</v>
      </c>
      <c r="N1" s="23" t="s">
        <v>1259</v>
      </c>
    </row>
    <row r="2" spans="1:3" ht="12.75">
      <c r="A2" s="43" t="s">
        <v>1221</v>
      </c>
      <c r="B2" s="6">
        <v>38261</v>
      </c>
      <c r="C2" s="7"/>
    </row>
    <row r="3" spans="1:3" ht="12.75">
      <c r="A3" s="43" t="s">
        <v>1222</v>
      </c>
      <c r="B3" s="6">
        <v>40509</v>
      </c>
      <c r="C3" s="7"/>
    </row>
    <row r="4" spans="1:3" ht="12.75">
      <c r="A4" s="43" t="s">
        <v>1223</v>
      </c>
      <c r="B4" s="8" t="s">
        <v>169</v>
      </c>
      <c r="C4" s="21" t="s">
        <v>2092</v>
      </c>
    </row>
    <row r="5" spans="1:3" ht="12.75">
      <c r="A5" s="43" t="s">
        <v>1226</v>
      </c>
      <c r="B5" s="8">
        <f>C57</f>
        <v>32</v>
      </c>
      <c r="C5" s="7"/>
    </row>
    <row r="6" spans="1:3" ht="29.25" customHeight="1">
      <c r="A6" s="43" t="s">
        <v>1227</v>
      </c>
      <c r="B6" s="9" t="s">
        <v>1228</v>
      </c>
      <c r="C6" s="66" t="s">
        <v>152</v>
      </c>
    </row>
    <row r="7" spans="1:3" ht="12.75">
      <c r="A7" s="43" t="s">
        <v>1229</v>
      </c>
      <c r="B7" s="10" t="s">
        <v>1230</v>
      </c>
      <c r="C7" s="11">
        <v>1</v>
      </c>
    </row>
    <row r="8" spans="1:3" ht="12.75">
      <c r="A8" s="43" t="s">
        <v>1231</v>
      </c>
      <c r="B8" s="12" t="s">
        <v>1230</v>
      </c>
      <c r="C8" s="11">
        <v>1</v>
      </c>
    </row>
    <row r="9" spans="1:3" ht="12.75">
      <c r="A9" s="43" t="s">
        <v>1232</v>
      </c>
      <c r="B9" s="15" t="s">
        <v>1233</v>
      </c>
      <c r="C9" s="16" t="s">
        <v>153</v>
      </c>
    </row>
    <row r="10" spans="1:3" ht="25.5" customHeight="1">
      <c r="A10" s="43" t="s">
        <v>1234</v>
      </c>
      <c r="B10" s="8" t="s">
        <v>1235</v>
      </c>
      <c r="C10" s="72" t="s">
        <v>183</v>
      </c>
    </row>
    <row r="11" spans="1:3" ht="12.75">
      <c r="A11" s="43" t="s">
        <v>1236</v>
      </c>
      <c r="B11" s="8" t="s">
        <v>1237</v>
      </c>
      <c r="C11" s="7" t="s">
        <v>1839</v>
      </c>
    </row>
    <row r="12" spans="1:3" ht="12.75">
      <c r="A12" s="43" t="s">
        <v>1239</v>
      </c>
      <c r="B12" s="8">
        <v>8</v>
      </c>
      <c r="C12" s="7"/>
    </row>
    <row r="13" spans="1:3" ht="12.75">
      <c r="A13" s="43" t="s">
        <v>1240</v>
      </c>
      <c r="B13" s="8">
        <v>40</v>
      </c>
      <c r="C13" s="7"/>
    </row>
    <row r="14" spans="1:3" ht="12.75">
      <c r="A14" s="43" t="s">
        <v>1241</v>
      </c>
      <c r="B14" s="8">
        <v>2080</v>
      </c>
      <c r="C14" s="7" t="s">
        <v>2094</v>
      </c>
    </row>
    <row r="15" spans="1:3" ht="12.75">
      <c r="A15" s="43" t="s">
        <v>1242</v>
      </c>
      <c r="B15" s="8">
        <v>21.7</v>
      </c>
      <c r="C15" s="7" t="s">
        <v>2095</v>
      </c>
    </row>
    <row r="16" spans="1:3" ht="38.25" customHeight="1">
      <c r="A16" s="43" t="s">
        <v>1244</v>
      </c>
      <c r="B16" s="8" t="s">
        <v>184</v>
      </c>
      <c r="C16" s="67" t="s">
        <v>185</v>
      </c>
    </row>
    <row r="17" spans="1:3" ht="12.75">
      <c r="A17" s="43" t="s">
        <v>1245</v>
      </c>
      <c r="B17" s="8" t="s">
        <v>1228</v>
      </c>
      <c r="C17" s="53" t="s">
        <v>1246</v>
      </c>
    </row>
    <row r="18" spans="1:3" ht="12.75">
      <c r="A18" s="43" t="s">
        <v>156</v>
      </c>
      <c r="B18" s="8">
        <v>7</v>
      </c>
      <c r="C18" s="53" t="s">
        <v>157</v>
      </c>
    </row>
    <row r="19" spans="1:3" ht="12" customHeight="1">
      <c r="A19" s="1"/>
      <c r="B19" s="8"/>
      <c r="C19" s="19"/>
    </row>
    <row r="20" spans="1:3" ht="29.25" customHeight="1">
      <c r="A20" s="108" t="s">
        <v>158</v>
      </c>
      <c r="B20" s="108"/>
      <c r="C20" s="108"/>
    </row>
    <row r="21" spans="1:3" ht="8.25" customHeight="1">
      <c r="A21" s="68"/>
      <c r="B21" s="68"/>
      <c r="C21" s="68"/>
    </row>
    <row r="22" spans="1:3" ht="41.25" customHeight="1">
      <c r="A22" s="108" t="s">
        <v>159</v>
      </c>
      <c r="B22" s="108"/>
      <c r="C22" s="108"/>
    </row>
    <row r="23" ht="7.5" customHeight="1"/>
    <row r="24" spans="2:25" ht="12.75">
      <c r="B24" s="57" t="s">
        <v>1247</v>
      </c>
      <c r="C24" s="58" t="s">
        <v>1248</v>
      </c>
      <c r="D24" s="70" t="s">
        <v>1249</v>
      </c>
      <c r="E24" s="59" t="s">
        <v>1250</v>
      </c>
      <c r="F24" s="59" t="s">
        <v>1251</v>
      </c>
      <c r="G24" s="60" t="s">
        <v>1252</v>
      </c>
      <c r="H24" s="60" t="s">
        <v>1253</v>
      </c>
      <c r="I24" s="57" t="s">
        <v>1254</v>
      </c>
      <c r="J24" s="81" t="s">
        <v>1255</v>
      </c>
      <c r="K24" s="107" t="s">
        <v>1256</v>
      </c>
      <c r="L24" s="69" t="s">
        <v>1257</v>
      </c>
      <c r="M24" s="105" t="s">
        <v>1258</v>
      </c>
      <c r="N24" s="59" t="s">
        <v>1259</v>
      </c>
      <c r="O24" s="43"/>
      <c r="P24" s="43"/>
      <c r="Q24" s="43"/>
      <c r="R24" s="43"/>
      <c r="S24" s="43"/>
      <c r="T24" s="43"/>
      <c r="U24" s="43"/>
      <c r="V24" s="60" t="s">
        <v>1260</v>
      </c>
      <c r="W24" s="61" t="s">
        <v>1261</v>
      </c>
      <c r="X24" s="62" t="s">
        <v>1262</v>
      </c>
      <c r="Y24" s="63" t="s">
        <v>1840</v>
      </c>
    </row>
    <row r="25" spans="2:24" ht="12.75">
      <c r="B25" t="s">
        <v>186</v>
      </c>
      <c r="C25" t="s">
        <v>187</v>
      </c>
      <c r="D25" t="s">
        <v>188</v>
      </c>
      <c r="E25" s="4">
        <v>38261.333333333336</v>
      </c>
      <c r="F25" s="4">
        <v>40509.333333333336</v>
      </c>
      <c r="G25" s="5">
        <f>(H25/365)*261</f>
        <v>1607.4739726027397</v>
      </c>
      <c r="H25" s="5">
        <f>F25-E25</f>
        <v>2248</v>
      </c>
      <c r="I25" s="28">
        <v>775730</v>
      </c>
      <c r="J25" s="29"/>
      <c r="K25" s="30"/>
      <c r="L25" t="s">
        <v>1266</v>
      </c>
      <c r="M25"/>
      <c r="N25"/>
      <c r="O25">
        <v>0</v>
      </c>
      <c r="P25">
        <v>0</v>
      </c>
      <c r="Q25">
        <v>0</v>
      </c>
      <c r="R25">
        <v>0</v>
      </c>
      <c r="S25">
        <v>0</v>
      </c>
      <c r="T25">
        <v>0</v>
      </c>
      <c r="U25">
        <v>0</v>
      </c>
      <c r="V25">
        <v>8.415312028669769</v>
      </c>
      <c r="W25" s="28">
        <v>65280.1</v>
      </c>
      <c r="X25" s="28">
        <v>841010.1</v>
      </c>
    </row>
    <row r="26" spans="2:24" ht="12.75">
      <c r="B26" t="s">
        <v>189</v>
      </c>
      <c r="C26" t="s">
        <v>190</v>
      </c>
      <c r="D26" t="s">
        <v>191</v>
      </c>
      <c r="E26" s="4">
        <v>38628.333333333336</v>
      </c>
      <c r="F26" s="4">
        <v>40509.333333333336</v>
      </c>
      <c r="G26" s="5">
        <f aca="true" t="shared" si="0" ref="G26:G56">(H26/365)*261</f>
        <v>1345.0438356164384</v>
      </c>
      <c r="H26" s="5">
        <f aca="true" t="shared" si="1" ref="H26:H56">F26-E26</f>
        <v>1881</v>
      </c>
      <c r="I26" s="28">
        <v>566930</v>
      </c>
      <c r="J26" s="29"/>
      <c r="K26" s="30"/>
      <c r="L26" t="s">
        <v>1266</v>
      </c>
      <c r="M26"/>
      <c r="N26"/>
      <c r="O26">
        <v>0</v>
      </c>
      <c r="P26">
        <v>0</v>
      </c>
      <c r="Q26">
        <v>0</v>
      </c>
      <c r="R26">
        <v>0</v>
      </c>
      <c r="S26">
        <v>0</v>
      </c>
      <c r="T26">
        <v>0</v>
      </c>
      <c r="U26">
        <v>0</v>
      </c>
      <c r="V26">
        <v>8.199971777820894</v>
      </c>
      <c r="W26" s="28">
        <v>46488.1</v>
      </c>
      <c r="X26" s="28">
        <v>613418.1</v>
      </c>
    </row>
    <row r="27" spans="2:24" ht="12.75">
      <c r="B27" t="s">
        <v>1149</v>
      </c>
      <c r="C27" t="s">
        <v>1150</v>
      </c>
      <c r="D27" t="s">
        <v>1319</v>
      </c>
      <c r="E27" s="4">
        <v>38628.333333333336</v>
      </c>
      <c r="F27" s="4">
        <v>38628.333333333336</v>
      </c>
      <c r="G27" s="5">
        <f t="shared" si="0"/>
        <v>0</v>
      </c>
      <c r="H27" s="5">
        <f t="shared" si="1"/>
        <v>0</v>
      </c>
      <c r="I27" s="28">
        <v>0</v>
      </c>
      <c r="J27" s="29"/>
      <c r="K27" s="30"/>
      <c r="L27" t="s">
        <v>1277</v>
      </c>
      <c r="M27" s="106">
        <v>38628.333333333336</v>
      </c>
      <c r="N27" t="s">
        <v>1278</v>
      </c>
      <c r="O27">
        <v>0</v>
      </c>
      <c r="P27">
        <v>0</v>
      </c>
      <c r="Q27">
        <v>0</v>
      </c>
      <c r="R27">
        <v>0</v>
      </c>
      <c r="S27">
        <v>0</v>
      </c>
      <c r="T27">
        <v>0</v>
      </c>
      <c r="U27">
        <v>0</v>
      </c>
      <c r="V27">
        <v>0</v>
      </c>
      <c r="W27" s="28">
        <v>0</v>
      </c>
      <c r="X27" s="28">
        <v>0</v>
      </c>
    </row>
    <row r="28" spans="2:24" ht="12.75">
      <c r="B28" t="s">
        <v>1149</v>
      </c>
      <c r="C28" t="s">
        <v>1156</v>
      </c>
      <c r="D28" t="s">
        <v>1319</v>
      </c>
      <c r="E28" s="4">
        <v>39570.333333333336</v>
      </c>
      <c r="F28" s="4">
        <v>39570.333333333336</v>
      </c>
      <c r="G28" s="5">
        <f t="shared" si="0"/>
        <v>0</v>
      </c>
      <c r="H28" s="5">
        <f t="shared" si="1"/>
        <v>0</v>
      </c>
      <c r="I28" s="28">
        <v>0</v>
      </c>
      <c r="J28" s="29"/>
      <c r="K28" s="30"/>
      <c r="L28" t="s">
        <v>1277</v>
      </c>
      <c r="M28" s="106">
        <v>39570.333333333336</v>
      </c>
      <c r="N28" t="s">
        <v>1278</v>
      </c>
      <c r="O28">
        <v>0</v>
      </c>
      <c r="P28">
        <v>0</v>
      </c>
      <c r="Q28">
        <v>0</v>
      </c>
      <c r="R28">
        <v>0</v>
      </c>
      <c r="S28">
        <v>0</v>
      </c>
      <c r="T28">
        <v>0</v>
      </c>
      <c r="U28">
        <v>0</v>
      </c>
      <c r="V28">
        <v>0</v>
      </c>
      <c r="W28" s="28">
        <v>0</v>
      </c>
      <c r="X28" s="28">
        <v>0</v>
      </c>
    </row>
    <row r="29" spans="2:24" ht="12.75">
      <c r="B29" t="s">
        <v>192</v>
      </c>
      <c r="C29" t="s">
        <v>193</v>
      </c>
      <c r="D29" t="s">
        <v>2145</v>
      </c>
      <c r="E29" s="4">
        <v>39630.333333333336</v>
      </c>
      <c r="F29" s="4">
        <v>40175.708333333336</v>
      </c>
      <c r="G29" s="5">
        <f t="shared" si="0"/>
        <v>389.9804794520548</v>
      </c>
      <c r="H29" s="5">
        <f t="shared" si="1"/>
        <v>545.375</v>
      </c>
      <c r="I29" s="28">
        <v>255360</v>
      </c>
      <c r="J29" s="29"/>
      <c r="K29" s="30"/>
      <c r="L29" t="s">
        <v>1266</v>
      </c>
      <c r="M29" s="106">
        <v>39630.333333333336</v>
      </c>
      <c r="N29" t="s">
        <v>1278</v>
      </c>
      <c r="O29">
        <v>1</v>
      </c>
      <c r="P29">
        <v>1</v>
      </c>
      <c r="Q29">
        <v>2</v>
      </c>
      <c r="R29">
        <v>4</v>
      </c>
      <c r="S29">
        <v>1</v>
      </c>
      <c r="T29">
        <v>1</v>
      </c>
      <c r="U29">
        <v>1</v>
      </c>
      <c r="V29">
        <v>8</v>
      </c>
      <c r="W29" s="28">
        <v>20428.8</v>
      </c>
      <c r="X29" s="28">
        <v>275788.8</v>
      </c>
    </row>
    <row r="30" spans="2:24" ht="12.75">
      <c r="B30" t="s">
        <v>194</v>
      </c>
      <c r="C30" t="s">
        <v>195</v>
      </c>
      <c r="D30" t="s">
        <v>196</v>
      </c>
      <c r="E30" s="4">
        <v>38628.333333333336</v>
      </c>
      <c r="F30" s="4">
        <v>40448.708333333336</v>
      </c>
      <c r="G30" s="5">
        <f t="shared" si="0"/>
        <v>1301.692808219178</v>
      </c>
      <c r="H30" s="5">
        <f t="shared" si="1"/>
        <v>1820.375</v>
      </c>
      <c r="I30" s="28">
        <v>15000</v>
      </c>
      <c r="J30" s="29"/>
      <c r="K30" s="30"/>
      <c r="L30" t="s">
        <v>1266</v>
      </c>
      <c r="M30" s="106">
        <v>38628.333333333336</v>
      </c>
      <c r="N30" t="s">
        <v>1278</v>
      </c>
      <c r="O30">
        <v>1</v>
      </c>
      <c r="P30">
        <v>1</v>
      </c>
      <c r="Q30">
        <v>2</v>
      </c>
      <c r="R30">
        <v>4</v>
      </c>
      <c r="S30">
        <v>1</v>
      </c>
      <c r="T30">
        <v>1</v>
      </c>
      <c r="U30">
        <v>1</v>
      </c>
      <c r="V30">
        <v>8</v>
      </c>
      <c r="W30" s="28">
        <v>1200</v>
      </c>
      <c r="X30" s="28">
        <v>16200</v>
      </c>
    </row>
    <row r="31" spans="2:24" ht="12.75">
      <c r="B31" t="s">
        <v>197</v>
      </c>
      <c r="C31" t="s">
        <v>198</v>
      </c>
      <c r="D31" t="s">
        <v>2145</v>
      </c>
      <c r="E31" s="4">
        <v>39630.333333333336</v>
      </c>
      <c r="F31" s="4">
        <v>40175.708333333336</v>
      </c>
      <c r="G31" s="5">
        <f t="shared" si="0"/>
        <v>389.9804794520548</v>
      </c>
      <c r="H31" s="5">
        <f t="shared" si="1"/>
        <v>545.375</v>
      </c>
      <c r="I31" s="28">
        <v>183200</v>
      </c>
      <c r="J31" s="29"/>
      <c r="K31" s="30"/>
      <c r="L31" t="s">
        <v>1266</v>
      </c>
      <c r="M31" s="106">
        <v>39630.333333333336</v>
      </c>
      <c r="N31" t="s">
        <v>1278</v>
      </c>
      <c r="O31">
        <v>1</v>
      </c>
      <c r="P31">
        <v>1</v>
      </c>
      <c r="Q31">
        <v>2</v>
      </c>
      <c r="R31">
        <v>4</v>
      </c>
      <c r="S31">
        <v>1</v>
      </c>
      <c r="T31">
        <v>1</v>
      </c>
      <c r="U31">
        <v>1</v>
      </c>
      <c r="V31">
        <v>8</v>
      </c>
      <c r="W31" s="28">
        <v>14656</v>
      </c>
      <c r="X31" s="28">
        <v>197856</v>
      </c>
    </row>
    <row r="32" spans="2:24" ht="12.75">
      <c r="B32" t="s">
        <v>199</v>
      </c>
      <c r="C32" t="s">
        <v>200</v>
      </c>
      <c r="D32" t="s">
        <v>2145</v>
      </c>
      <c r="E32" s="4">
        <v>39630.333333333336</v>
      </c>
      <c r="F32" s="4">
        <v>40175.708333333336</v>
      </c>
      <c r="G32" s="5">
        <f t="shared" si="0"/>
        <v>389.9804794520548</v>
      </c>
      <c r="H32" s="5">
        <f t="shared" si="1"/>
        <v>545.375</v>
      </c>
      <c r="I32" s="28">
        <v>58320</v>
      </c>
      <c r="J32" s="29"/>
      <c r="K32" s="30"/>
      <c r="L32" t="s">
        <v>1266</v>
      </c>
      <c r="M32" s="106">
        <v>39630.333333333336</v>
      </c>
      <c r="N32" t="s">
        <v>1278</v>
      </c>
      <c r="O32">
        <v>1</v>
      </c>
      <c r="P32">
        <v>1</v>
      </c>
      <c r="Q32">
        <v>2</v>
      </c>
      <c r="R32">
        <v>4</v>
      </c>
      <c r="S32">
        <v>2</v>
      </c>
      <c r="T32">
        <v>1</v>
      </c>
      <c r="U32">
        <v>1</v>
      </c>
      <c r="V32">
        <v>9</v>
      </c>
      <c r="W32" s="28">
        <v>5248.8</v>
      </c>
      <c r="X32" s="28">
        <v>63568.8</v>
      </c>
    </row>
    <row r="33" spans="2:24" ht="12.75">
      <c r="B33" t="s">
        <v>201</v>
      </c>
      <c r="C33" t="s">
        <v>202</v>
      </c>
      <c r="D33" t="s">
        <v>203</v>
      </c>
      <c r="E33" s="4">
        <v>39630.333333333336</v>
      </c>
      <c r="F33" s="4">
        <v>40049.708333333336</v>
      </c>
      <c r="G33" s="5">
        <f t="shared" si="0"/>
        <v>299.8818493150685</v>
      </c>
      <c r="H33" s="5">
        <f t="shared" si="1"/>
        <v>419.375</v>
      </c>
      <c r="I33" s="28">
        <v>10000</v>
      </c>
      <c r="J33" s="29"/>
      <c r="K33" s="30"/>
      <c r="L33" t="s">
        <v>1266</v>
      </c>
      <c r="M33" s="106">
        <v>39630.333333333336</v>
      </c>
      <c r="N33" t="s">
        <v>1278</v>
      </c>
      <c r="O33">
        <v>1</v>
      </c>
      <c r="P33">
        <v>1</v>
      </c>
      <c r="Q33">
        <v>2</v>
      </c>
      <c r="R33">
        <v>4</v>
      </c>
      <c r="S33">
        <v>2</v>
      </c>
      <c r="T33">
        <v>1</v>
      </c>
      <c r="U33">
        <v>1</v>
      </c>
      <c r="V33">
        <v>9</v>
      </c>
      <c r="W33" s="28">
        <v>900</v>
      </c>
      <c r="X33" s="28">
        <v>10900</v>
      </c>
    </row>
    <row r="34" spans="2:24" ht="12.75">
      <c r="B34" t="s">
        <v>1149</v>
      </c>
      <c r="C34" t="s">
        <v>2752</v>
      </c>
      <c r="D34" t="s">
        <v>1319</v>
      </c>
      <c r="E34" s="4">
        <v>40360.333333333336</v>
      </c>
      <c r="F34" s="4">
        <v>40360.333333333336</v>
      </c>
      <c r="G34" s="5">
        <f t="shared" si="0"/>
        <v>0</v>
      </c>
      <c r="H34" s="5">
        <f t="shared" si="1"/>
        <v>0</v>
      </c>
      <c r="I34" s="28">
        <v>0</v>
      </c>
      <c r="J34" s="29"/>
      <c r="K34" s="30"/>
      <c r="L34" t="s">
        <v>1277</v>
      </c>
      <c r="M34" s="106">
        <v>40360.333333333336</v>
      </c>
      <c r="N34" t="s">
        <v>1278</v>
      </c>
      <c r="O34">
        <v>0</v>
      </c>
      <c r="P34">
        <v>0</v>
      </c>
      <c r="Q34">
        <v>0</v>
      </c>
      <c r="R34">
        <v>0</v>
      </c>
      <c r="S34">
        <v>0</v>
      </c>
      <c r="T34">
        <v>0</v>
      </c>
      <c r="U34">
        <v>0</v>
      </c>
      <c r="V34">
        <v>0</v>
      </c>
      <c r="W34" s="28">
        <v>0</v>
      </c>
      <c r="X34" s="28">
        <v>0</v>
      </c>
    </row>
    <row r="35" spans="2:24" ht="12.75">
      <c r="B35" t="s">
        <v>204</v>
      </c>
      <c r="C35" t="s">
        <v>205</v>
      </c>
      <c r="D35" t="s">
        <v>206</v>
      </c>
      <c r="E35" s="4">
        <v>39722.333333333336</v>
      </c>
      <c r="F35" s="4">
        <v>40351.708333333336</v>
      </c>
      <c r="G35" s="5">
        <f t="shared" si="0"/>
        <v>450.04623287671234</v>
      </c>
      <c r="H35" s="5">
        <f t="shared" si="1"/>
        <v>629.375</v>
      </c>
      <c r="I35" s="28">
        <v>45050</v>
      </c>
      <c r="J35" s="29"/>
      <c r="K35" s="30"/>
      <c r="L35" t="s">
        <v>1266</v>
      </c>
      <c r="M35" s="106">
        <v>39722.333333333336</v>
      </c>
      <c r="N35" t="s">
        <v>1278</v>
      </c>
      <c r="O35">
        <v>1</v>
      </c>
      <c r="P35">
        <v>1</v>
      </c>
      <c r="Q35">
        <v>2</v>
      </c>
      <c r="R35">
        <v>4</v>
      </c>
      <c r="S35">
        <v>2</v>
      </c>
      <c r="T35">
        <v>1</v>
      </c>
      <c r="U35">
        <v>1</v>
      </c>
      <c r="V35">
        <v>9</v>
      </c>
      <c r="W35" s="28">
        <v>4054.5</v>
      </c>
      <c r="X35" s="28">
        <v>49104.5</v>
      </c>
    </row>
    <row r="36" spans="2:24" ht="12.75">
      <c r="B36" t="s">
        <v>207</v>
      </c>
      <c r="C36" t="s">
        <v>1161</v>
      </c>
      <c r="D36" t="s">
        <v>208</v>
      </c>
      <c r="E36" s="4">
        <v>39448.333333333336</v>
      </c>
      <c r="F36" s="4">
        <v>40448.708333333336</v>
      </c>
      <c r="G36" s="5">
        <f t="shared" si="0"/>
        <v>715.3366438356164</v>
      </c>
      <c r="H36" s="5">
        <f t="shared" si="1"/>
        <v>1000.375</v>
      </c>
      <c r="I36" s="28">
        <v>0</v>
      </c>
      <c r="J36" s="29"/>
      <c r="K36" s="30"/>
      <c r="L36" t="s">
        <v>1266</v>
      </c>
      <c r="M36" s="106">
        <v>39448.333333333336</v>
      </c>
      <c r="N36" t="s">
        <v>1278</v>
      </c>
      <c r="O36">
        <v>0</v>
      </c>
      <c r="P36">
        <v>0</v>
      </c>
      <c r="Q36">
        <v>2</v>
      </c>
      <c r="R36">
        <v>0</v>
      </c>
      <c r="S36">
        <v>2</v>
      </c>
      <c r="T36">
        <v>1</v>
      </c>
      <c r="U36">
        <v>1</v>
      </c>
      <c r="V36">
        <v>0</v>
      </c>
      <c r="W36" s="28">
        <v>0</v>
      </c>
      <c r="X36" s="28">
        <v>0</v>
      </c>
    </row>
    <row r="37" spans="2:24" ht="12.75">
      <c r="B37" t="s">
        <v>1149</v>
      </c>
      <c r="C37" t="s">
        <v>209</v>
      </c>
      <c r="D37" t="s">
        <v>1319</v>
      </c>
      <c r="E37" s="4">
        <v>40509.333333333336</v>
      </c>
      <c r="F37" s="4">
        <v>40509.333333333336</v>
      </c>
      <c r="G37" s="5">
        <f t="shared" si="0"/>
        <v>0</v>
      </c>
      <c r="H37" s="5">
        <f t="shared" si="1"/>
        <v>0</v>
      </c>
      <c r="I37" s="28">
        <v>0</v>
      </c>
      <c r="J37" s="29"/>
      <c r="K37" s="30"/>
      <c r="L37" t="s">
        <v>1277</v>
      </c>
      <c r="M37" s="106">
        <v>40509.333333333336</v>
      </c>
      <c r="N37" t="s">
        <v>1278</v>
      </c>
      <c r="O37">
        <v>0</v>
      </c>
      <c r="P37">
        <v>0</v>
      </c>
      <c r="Q37">
        <v>0</v>
      </c>
      <c r="R37">
        <v>0</v>
      </c>
      <c r="S37">
        <v>0</v>
      </c>
      <c r="T37">
        <v>0</v>
      </c>
      <c r="U37">
        <v>0</v>
      </c>
      <c r="V37">
        <v>0</v>
      </c>
      <c r="W37" s="28">
        <v>0</v>
      </c>
      <c r="X37" s="28">
        <v>0</v>
      </c>
    </row>
    <row r="38" spans="2:24" ht="12.75">
      <c r="B38" t="s">
        <v>210</v>
      </c>
      <c r="C38" t="s">
        <v>211</v>
      </c>
      <c r="D38" t="s">
        <v>212</v>
      </c>
      <c r="E38" s="4">
        <v>38261.333333333336</v>
      </c>
      <c r="F38" s="4">
        <v>40478.333333333336</v>
      </c>
      <c r="G38" s="5">
        <f t="shared" si="0"/>
        <v>1585.3068493150686</v>
      </c>
      <c r="H38" s="5">
        <f t="shared" si="1"/>
        <v>2217</v>
      </c>
      <c r="I38" s="28">
        <v>184800</v>
      </c>
      <c r="J38" s="29"/>
      <c r="K38" s="30"/>
      <c r="L38" t="s">
        <v>1266</v>
      </c>
      <c r="M38" s="43"/>
      <c r="N38"/>
      <c r="O38">
        <v>0</v>
      </c>
      <c r="P38">
        <v>0</v>
      </c>
      <c r="Q38">
        <v>0</v>
      </c>
      <c r="R38">
        <v>0</v>
      </c>
      <c r="S38">
        <v>0</v>
      </c>
      <c r="T38">
        <v>0</v>
      </c>
      <c r="U38">
        <v>0</v>
      </c>
      <c r="V38">
        <v>9</v>
      </c>
      <c r="W38" s="28">
        <v>16632</v>
      </c>
      <c r="X38" s="28">
        <v>201432</v>
      </c>
    </row>
    <row r="39" spans="2:24" ht="12.75">
      <c r="B39" t="s">
        <v>1149</v>
      </c>
      <c r="C39" t="s">
        <v>1150</v>
      </c>
      <c r="D39" t="s">
        <v>1319</v>
      </c>
      <c r="E39" s="4">
        <v>38628.333333333336</v>
      </c>
      <c r="F39" s="4">
        <v>38628.333333333336</v>
      </c>
      <c r="G39" s="5">
        <f t="shared" si="0"/>
        <v>0</v>
      </c>
      <c r="H39" s="5">
        <f t="shared" si="1"/>
        <v>0</v>
      </c>
      <c r="I39" s="28">
        <v>0</v>
      </c>
      <c r="J39" s="29"/>
      <c r="K39" s="30"/>
      <c r="L39" t="s">
        <v>1277</v>
      </c>
      <c r="M39" s="106">
        <v>38628.333333333336</v>
      </c>
      <c r="N39" t="s">
        <v>1278</v>
      </c>
      <c r="O39">
        <v>0</v>
      </c>
      <c r="P39">
        <v>0</v>
      </c>
      <c r="Q39">
        <v>0</v>
      </c>
      <c r="R39">
        <v>0</v>
      </c>
      <c r="S39">
        <v>0</v>
      </c>
      <c r="T39">
        <v>0</v>
      </c>
      <c r="U39">
        <v>0</v>
      </c>
      <c r="V39">
        <v>0</v>
      </c>
      <c r="W39" s="28">
        <v>0</v>
      </c>
      <c r="X39" s="28">
        <v>0</v>
      </c>
    </row>
    <row r="40" spans="2:24" ht="12.75">
      <c r="B40" t="s">
        <v>213</v>
      </c>
      <c r="C40" t="s">
        <v>214</v>
      </c>
      <c r="D40" t="s">
        <v>215</v>
      </c>
      <c r="E40" s="4">
        <v>38261.333333333336</v>
      </c>
      <c r="F40" s="4">
        <v>40448.708333333336</v>
      </c>
      <c r="G40" s="5">
        <f t="shared" si="0"/>
        <v>1564.1229452054795</v>
      </c>
      <c r="H40" s="5">
        <f t="shared" si="1"/>
        <v>2187.375</v>
      </c>
      <c r="I40" s="28">
        <v>0</v>
      </c>
      <c r="J40" s="29"/>
      <c r="K40" s="30"/>
      <c r="L40" t="s">
        <v>1266</v>
      </c>
      <c r="M40" s="106">
        <v>38261.333333333336</v>
      </c>
      <c r="N40" t="s">
        <v>1278</v>
      </c>
      <c r="O40">
        <v>2</v>
      </c>
      <c r="P40">
        <v>1</v>
      </c>
      <c r="Q40">
        <v>2</v>
      </c>
      <c r="R40">
        <v>4</v>
      </c>
      <c r="S40">
        <v>1</v>
      </c>
      <c r="T40">
        <v>1</v>
      </c>
      <c r="U40">
        <v>1</v>
      </c>
      <c r="V40">
        <v>0</v>
      </c>
      <c r="W40" s="28">
        <v>0</v>
      </c>
      <c r="X40" s="28">
        <v>0</v>
      </c>
    </row>
    <row r="41" spans="2:24" ht="12.75">
      <c r="B41" t="s">
        <v>216</v>
      </c>
      <c r="C41" t="s">
        <v>217</v>
      </c>
      <c r="D41" t="s">
        <v>215</v>
      </c>
      <c r="E41" s="4">
        <v>38261.333333333336</v>
      </c>
      <c r="F41" s="4">
        <v>40448.708333333336</v>
      </c>
      <c r="G41" s="5">
        <f t="shared" si="0"/>
        <v>1564.1229452054795</v>
      </c>
      <c r="H41" s="5">
        <f t="shared" si="1"/>
        <v>2187.375</v>
      </c>
      <c r="I41" s="28">
        <v>0</v>
      </c>
      <c r="J41" s="29"/>
      <c r="K41" s="30"/>
      <c r="L41" t="s">
        <v>1266</v>
      </c>
      <c r="M41" s="106">
        <v>38261.333333333336</v>
      </c>
      <c r="N41" t="s">
        <v>1278</v>
      </c>
      <c r="O41">
        <v>2</v>
      </c>
      <c r="P41">
        <v>1</v>
      </c>
      <c r="Q41">
        <v>2</v>
      </c>
      <c r="R41">
        <v>4</v>
      </c>
      <c r="S41">
        <v>1</v>
      </c>
      <c r="T41">
        <v>1</v>
      </c>
      <c r="U41">
        <v>1</v>
      </c>
      <c r="V41">
        <v>0</v>
      </c>
      <c r="W41" s="28">
        <v>0</v>
      </c>
      <c r="X41" s="28">
        <v>0</v>
      </c>
    </row>
    <row r="42" spans="2:24" ht="12.75">
      <c r="B42" t="s">
        <v>1149</v>
      </c>
      <c r="C42" t="s">
        <v>218</v>
      </c>
      <c r="D42" t="s">
        <v>1319</v>
      </c>
      <c r="E42" s="4">
        <v>39722.333333333336</v>
      </c>
      <c r="F42" s="4">
        <v>39722.333333333336</v>
      </c>
      <c r="G42" s="5">
        <f t="shared" si="0"/>
        <v>0</v>
      </c>
      <c r="H42" s="5">
        <f t="shared" si="1"/>
        <v>0</v>
      </c>
      <c r="I42" s="28">
        <v>0</v>
      </c>
      <c r="J42" s="29"/>
      <c r="K42" s="30"/>
      <c r="L42" t="s">
        <v>1277</v>
      </c>
      <c r="M42" s="106">
        <v>39722.333333333336</v>
      </c>
      <c r="N42" t="s">
        <v>1278</v>
      </c>
      <c r="O42">
        <v>0</v>
      </c>
      <c r="P42">
        <v>0</v>
      </c>
      <c r="Q42">
        <v>0</v>
      </c>
      <c r="R42">
        <v>0</v>
      </c>
      <c r="S42">
        <v>0</v>
      </c>
      <c r="T42">
        <v>0</v>
      </c>
      <c r="U42">
        <v>0</v>
      </c>
      <c r="V42">
        <v>0</v>
      </c>
      <c r="W42" s="28">
        <v>0</v>
      </c>
      <c r="X42" s="28">
        <v>0</v>
      </c>
    </row>
    <row r="43" spans="2:24" ht="12.75">
      <c r="B43" t="s">
        <v>219</v>
      </c>
      <c r="C43" t="s">
        <v>220</v>
      </c>
      <c r="D43" t="s">
        <v>215</v>
      </c>
      <c r="E43" s="4">
        <v>38261.333333333336</v>
      </c>
      <c r="F43" s="4">
        <v>40448.708333333336</v>
      </c>
      <c r="G43" s="5">
        <f t="shared" si="0"/>
        <v>1564.1229452054795</v>
      </c>
      <c r="H43" s="5">
        <f t="shared" si="1"/>
        <v>2187.375</v>
      </c>
      <c r="I43" s="28">
        <v>0</v>
      </c>
      <c r="J43" s="29"/>
      <c r="K43" s="30"/>
      <c r="L43" t="s">
        <v>1266</v>
      </c>
      <c r="M43" s="43"/>
      <c r="N43"/>
      <c r="O43">
        <v>0</v>
      </c>
      <c r="P43">
        <v>0</v>
      </c>
      <c r="Q43">
        <v>0</v>
      </c>
      <c r="R43">
        <v>0</v>
      </c>
      <c r="S43">
        <v>0</v>
      </c>
      <c r="T43">
        <v>0</v>
      </c>
      <c r="U43">
        <v>0</v>
      </c>
      <c r="V43">
        <v>0</v>
      </c>
      <c r="W43" s="28">
        <v>0</v>
      </c>
      <c r="X43" s="28">
        <v>0</v>
      </c>
    </row>
    <row r="44" spans="2:24" ht="12.75">
      <c r="B44" t="s">
        <v>221</v>
      </c>
      <c r="C44" t="s">
        <v>222</v>
      </c>
      <c r="D44" t="s">
        <v>208</v>
      </c>
      <c r="E44" s="4">
        <v>39448.333333333336</v>
      </c>
      <c r="F44" s="4">
        <v>40448.708333333336</v>
      </c>
      <c r="G44" s="5">
        <f t="shared" si="0"/>
        <v>715.3366438356164</v>
      </c>
      <c r="H44" s="5">
        <f t="shared" si="1"/>
        <v>1000.375</v>
      </c>
      <c r="I44" s="28">
        <v>0</v>
      </c>
      <c r="J44" s="29"/>
      <c r="K44" s="30"/>
      <c r="L44" t="s">
        <v>1266</v>
      </c>
      <c r="M44" s="106">
        <v>39448.333333333336</v>
      </c>
      <c r="N44" t="s">
        <v>1278</v>
      </c>
      <c r="O44">
        <v>2</v>
      </c>
      <c r="P44">
        <v>1</v>
      </c>
      <c r="Q44">
        <v>2</v>
      </c>
      <c r="R44">
        <v>4</v>
      </c>
      <c r="S44">
        <v>1</v>
      </c>
      <c r="T44">
        <v>1</v>
      </c>
      <c r="U44">
        <v>1</v>
      </c>
      <c r="V44">
        <v>0</v>
      </c>
      <c r="W44" s="28">
        <v>0</v>
      </c>
      <c r="X44" s="28">
        <v>0</v>
      </c>
    </row>
    <row r="45" spans="2:24" ht="12.75">
      <c r="B45" t="s">
        <v>223</v>
      </c>
      <c r="C45" t="s">
        <v>224</v>
      </c>
      <c r="D45" t="s">
        <v>215</v>
      </c>
      <c r="E45" s="4">
        <v>38261.333333333336</v>
      </c>
      <c r="F45" s="4">
        <v>40448.708333333336</v>
      </c>
      <c r="G45" s="5">
        <f t="shared" si="0"/>
        <v>1564.1229452054795</v>
      </c>
      <c r="H45" s="5">
        <f t="shared" si="1"/>
        <v>2187.375</v>
      </c>
      <c r="I45" s="28">
        <v>0</v>
      </c>
      <c r="J45" s="29"/>
      <c r="K45" s="30"/>
      <c r="L45" t="s">
        <v>1266</v>
      </c>
      <c r="M45" s="106">
        <v>38261.333333333336</v>
      </c>
      <c r="N45" t="s">
        <v>1278</v>
      </c>
      <c r="O45">
        <v>2</v>
      </c>
      <c r="P45">
        <v>1</v>
      </c>
      <c r="Q45">
        <v>2</v>
      </c>
      <c r="R45">
        <v>4</v>
      </c>
      <c r="S45">
        <v>1</v>
      </c>
      <c r="T45">
        <v>1</v>
      </c>
      <c r="U45">
        <v>1</v>
      </c>
      <c r="V45">
        <v>0</v>
      </c>
      <c r="W45" s="28">
        <v>0</v>
      </c>
      <c r="X45" s="28">
        <v>0</v>
      </c>
    </row>
    <row r="46" spans="2:24" ht="12.75">
      <c r="B46" t="s">
        <v>225</v>
      </c>
      <c r="C46" t="s">
        <v>226</v>
      </c>
      <c r="D46" t="s">
        <v>227</v>
      </c>
      <c r="E46" s="4">
        <v>39814.333333333336</v>
      </c>
      <c r="F46" s="4">
        <v>40448.708333333336</v>
      </c>
      <c r="G46" s="5">
        <f t="shared" si="0"/>
        <v>453.62157534246575</v>
      </c>
      <c r="H46" s="5">
        <f t="shared" si="1"/>
        <v>634.375</v>
      </c>
      <c r="I46" s="28">
        <v>0</v>
      </c>
      <c r="J46" s="29"/>
      <c r="K46" s="30"/>
      <c r="L46" t="s">
        <v>1266</v>
      </c>
      <c r="M46" s="106">
        <v>39814.333333333336</v>
      </c>
      <c r="N46" t="s">
        <v>1278</v>
      </c>
      <c r="O46">
        <v>2</v>
      </c>
      <c r="P46">
        <v>1</v>
      </c>
      <c r="Q46">
        <v>2</v>
      </c>
      <c r="R46">
        <v>4</v>
      </c>
      <c r="S46">
        <v>1</v>
      </c>
      <c r="T46">
        <v>1</v>
      </c>
      <c r="U46">
        <v>1</v>
      </c>
      <c r="V46">
        <v>0</v>
      </c>
      <c r="W46" s="28">
        <v>0</v>
      </c>
      <c r="X46" s="28">
        <v>0</v>
      </c>
    </row>
    <row r="47" spans="2:24" ht="12.75">
      <c r="B47" t="s">
        <v>228</v>
      </c>
      <c r="C47" t="s">
        <v>229</v>
      </c>
      <c r="D47" t="s">
        <v>196</v>
      </c>
      <c r="E47" s="4">
        <v>38628.333333333336</v>
      </c>
      <c r="F47" s="4">
        <v>40448.708333333336</v>
      </c>
      <c r="G47" s="5">
        <f t="shared" si="0"/>
        <v>1301.692808219178</v>
      </c>
      <c r="H47" s="5">
        <f t="shared" si="1"/>
        <v>1820.375</v>
      </c>
      <c r="I47" s="28">
        <v>184800</v>
      </c>
      <c r="J47" s="29"/>
      <c r="K47" s="30"/>
      <c r="L47" t="s">
        <v>1266</v>
      </c>
      <c r="M47" s="43"/>
      <c r="N47"/>
      <c r="O47">
        <v>0</v>
      </c>
      <c r="P47">
        <v>0</v>
      </c>
      <c r="Q47">
        <v>0</v>
      </c>
      <c r="R47">
        <v>0</v>
      </c>
      <c r="S47">
        <v>0</v>
      </c>
      <c r="T47">
        <v>0</v>
      </c>
      <c r="U47">
        <v>0</v>
      </c>
      <c r="V47">
        <v>9</v>
      </c>
      <c r="W47" s="28">
        <v>16632</v>
      </c>
      <c r="X47" s="28">
        <v>201432</v>
      </c>
    </row>
    <row r="48" spans="2:24" ht="12.75">
      <c r="B48" t="s">
        <v>230</v>
      </c>
      <c r="C48" t="s">
        <v>231</v>
      </c>
      <c r="D48" t="s">
        <v>232</v>
      </c>
      <c r="E48" s="4">
        <v>38628.333333333336</v>
      </c>
      <c r="F48" s="4">
        <v>39708.69930555556</v>
      </c>
      <c r="G48" s="5">
        <f t="shared" si="0"/>
        <v>772.5356678082189</v>
      </c>
      <c r="H48" s="5">
        <f t="shared" si="1"/>
        <v>1080.365972222222</v>
      </c>
      <c r="I48" s="28">
        <v>80080</v>
      </c>
      <c r="J48" s="29"/>
      <c r="K48" s="30"/>
      <c r="L48" t="s">
        <v>1266</v>
      </c>
      <c r="M48" s="106">
        <v>38628.333333333336</v>
      </c>
      <c r="N48" t="s">
        <v>1278</v>
      </c>
      <c r="O48">
        <v>2</v>
      </c>
      <c r="P48">
        <v>1</v>
      </c>
      <c r="Q48">
        <v>2</v>
      </c>
      <c r="R48">
        <v>4</v>
      </c>
      <c r="S48">
        <v>1</v>
      </c>
      <c r="T48">
        <v>1</v>
      </c>
      <c r="U48">
        <v>1</v>
      </c>
      <c r="V48">
        <v>9</v>
      </c>
      <c r="W48" s="28">
        <v>7207.2</v>
      </c>
      <c r="X48" s="28">
        <v>87287.2</v>
      </c>
    </row>
    <row r="49" spans="2:24" ht="12.75">
      <c r="B49" t="s">
        <v>233</v>
      </c>
      <c r="C49" t="s">
        <v>234</v>
      </c>
      <c r="D49" t="s">
        <v>235</v>
      </c>
      <c r="E49" s="4">
        <v>38838.333333333336</v>
      </c>
      <c r="F49" s="4">
        <v>39134.67638888889</v>
      </c>
      <c r="G49" s="5">
        <f t="shared" si="0"/>
        <v>211.9055821917792</v>
      </c>
      <c r="H49" s="5">
        <f t="shared" si="1"/>
        <v>296.3430555555533</v>
      </c>
      <c r="I49" s="28">
        <v>18480</v>
      </c>
      <c r="J49" s="29"/>
      <c r="K49" s="30"/>
      <c r="L49" t="s">
        <v>1266</v>
      </c>
      <c r="M49" s="106">
        <v>38838.333333333336</v>
      </c>
      <c r="N49" t="s">
        <v>1278</v>
      </c>
      <c r="O49">
        <v>2</v>
      </c>
      <c r="P49">
        <v>1</v>
      </c>
      <c r="Q49">
        <v>2</v>
      </c>
      <c r="R49">
        <v>4</v>
      </c>
      <c r="S49">
        <v>1</v>
      </c>
      <c r="T49">
        <v>1</v>
      </c>
      <c r="U49">
        <v>1</v>
      </c>
      <c r="V49">
        <v>9</v>
      </c>
      <c r="W49" s="28">
        <v>1663.2</v>
      </c>
      <c r="X49" s="28">
        <v>20143.2</v>
      </c>
    </row>
    <row r="50" spans="2:24" ht="12.75">
      <c r="B50" t="s">
        <v>236</v>
      </c>
      <c r="C50" t="s">
        <v>237</v>
      </c>
      <c r="D50" t="s">
        <v>238</v>
      </c>
      <c r="E50" s="4">
        <v>39815.333333333336</v>
      </c>
      <c r="F50" s="4">
        <v>40448.708333333336</v>
      </c>
      <c r="G50" s="5">
        <f t="shared" si="0"/>
        <v>452.90650684931506</v>
      </c>
      <c r="H50" s="5">
        <f t="shared" si="1"/>
        <v>633.375</v>
      </c>
      <c r="I50" s="28">
        <v>0</v>
      </c>
      <c r="J50" s="29"/>
      <c r="K50" s="30"/>
      <c r="L50" t="s">
        <v>1266</v>
      </c>
      <c r="M50" s="106">
        <v>39815.333333333336</v>
      </c>
      <c r="N50" t="s">
        <v>1278</v>
      </c>
      <c r="O50">
        <v>2</v>
      </c>
      <c r="P50">
        <v>1</v>
      </c>
      <c r="Q50">
        <v>2</v>
      </c>
      <c r="R50">
        <v>4</v>
      </c>
      <c r="S50">
        <v>1</v>
      </c>
      <c r="T50">
        <v>1</v>
      </c>
      <c r="U50">
        <v>1</v>
      </c>
      <c r="V50">
        <v>0</v>
      </c>
      <c r="W50" s="28">
        <v>0</v>
      </c>
      <c r="X50" s="28">
        <v>0</v>
      </c>
    </row>
    <row r="51" spans="2:24" ht="12.75">
      <c r="B51" t="s">
        <v>239</v>
      </c>
      <c r="C51" t="s">
        <v>240</v>
      </c>
      <c r="D51" t="s">
        <v>241</v>
      </c>
      <c r="E51" s="4">
        <v>39142.333333333336</v>
      </c>
      <c r="F51" s="4">
        <v>39720.5</v>
      </c>
      <c r="G51" s="5">
        <f t="shared" si="0"/>
        <v>413.4287671232859</v>
      </c>
      <c r="H51" s="5">
        <f t="shared" si="1"/>
        <v>578.1666666666642</v>
      </c>
      <c r="I51" s="28">
        <v>36960</v>
      </c>
      <c r="J51" s="29"/>
      <c r="K51" s="30"/>
      <c r="L51" t="s">
        <v>1266</v>
      </c>
      <c r="M51" s="106">
        <v>39142.333333333336</v>
      </c>
      <c r="N51" t="s">
        <v>1278</v>
      </c>
      <c r="O51">
        <v>2</v>
      </c>
      <c r="P51">
        <v>1</v>
      </c>
      <c r="Q51">
        <v>2</v>
      </c>
      <c r="R51">
        <v>4</v>
      </c>
      <c r="S51">
        <v>1</v>
      </c>
      <c r="T51">
        <v>1</v>
      </c>
      <c r="U51">
        <v>1</v>
      </c>
      <c r="V51">
        <v>9</v>
      </c>
      <c r="W51" s="28">
        <v>3326.4</v>
      </c>
      <c r="X51" s="28">
        <v>40286.4</v>
      </c>
    </row>
    <row r="52" spans="2:24" ht="12.75">
      <c r="B52" t="s">
        <v>242</v>
      </c>
      <c r="C52" t="s">
        <v>243</v>
      </c>
      <c r="D52" t="s">
        <v>244</v>
      </c>
      <c r="E52" s="4">
        <v>38628.333333333336</v>
      </c>
      <c r="F52" s="4">
        <v>38832.59722222222</v>
      </c>
      <c r="G52" s="5">
        <f t="shared" si="0"/>
        <v>146.06267123287267</v>
      </c>
      <c r="H52" s="5">
        <f t="shared" si="1"/>
        <v>204.26388888888323</v>
      </c>
      <c r="I52" s="28">
        <v>12320</v>
      </c>
      <c r="J52" s="29"/>
      <c r="K52" s="30"/>
      <c r="L52" t="s">
        <v>1266</v>
      </c>
      <c r="M52" s="106">
        <v>38628.333333333336</v>
      </c>
      <c r="N52" t="s">
        <v>1278</v>
      </c>
      <c r="O52">
        <v>2</v>
      </c>
      <c r="P52">
        <v>1</v>
      </c>
      <c r="Q52">
        <v>2</v>
      </c>
      <c r="R52">
        <v>4</v>
      </c>
      <c r="S52">
        <v>1</v>
      </c>
      <c r="T52">
        <v>1</v>
      </c>
      <c r="U52">
        <v>1</v>
      </c>
      <c r="V52">
        <v>9</v>
      </c>
      <c r="W52" s="28">
        <v>1108.8</v>
      </c>
      <c r="X52" s="28">
        <v>13428.8</v>
      </c>
    </row>
    <row r="53" spans="2:24" ht="12.75">
      <c r="B53" t="s">
        <v>245</v>
      </c>
      <c r="C53" t="s">
        <v>246</v>
      </c>
      <c r="D53" t="s">
        <v>247</v>
      </c>
      <c r="E53" s="4">
        <v>38628.333333333336</v>
      </c>
      <c r="F53" s="4">
        <v>39714.490277777775</v>
      </c>
      <c r="G53" s="5">
        <f t="shared" si="0"/>
        <v>776.6766095890375</v>
      </c>
      <c r="H53" s="5">
        <f t="shared" si="1"/>
        <v>1086.1569444444394</v>
      </c>
      <c r="I53" s="28">
        <v>36960</v>
      </c>
      <c r="J53" s="29"/>
      <c r="K53" s="30"/>
      <c r="L53" t="s">
        <v>1266</v>
      </c>
      <c r="M53" s="106">
        <v>38628.333333333336</v>
      </c>
      <c r="N53" t="s">
        <v>1278</v>
      </c>
      <c r="O53">
        <v>2</v>
      </c>
      <c r="P53">
        <v>1</v>
      </c>
      <c r="Q53">
        <v>2</v>
      </c>
      <c r="R53">
        <v>4</v>
      </c>
      <c r="S53">
        <v>1</v>
      </c>
      <c r="T53">
        <v>1</v>
      </c>
      <c r="U53">
        <v>1</v>
      </c>
      <c r="V53">
        <v>9</v>
      </c>
      <c r="W53" s="28">
        <v>3326.4</v>
      </c>
      <c r="X53" s="28">
        <v>40286.4</v>
      </c>
    </row>
    <row r="54" spans="2:24" ht="12.75">
      <c r="B54" t="s">
        <v>248</v>
      </c>
      <c r="C54" t="s">
        <v>249</v>
      </c>
      <c r="D54" t="s">
        <v>215</v>
      </c>
      <c r="E54" s="4">
        <v>38261.333333333336</v>
      </c>
      <c r="F54" s="4">
        <v>40448.708333333336</v>
      </c>
      <c r="G54" s="5">
        <f t="shared" si="0"/>
        <v>1564.1229452054795</v>
      </c>
      <c r="H54" s="5">
        <f t="shared" si="1"/>
        <v>2187.375</v>
      </c>
      <c r="I54" s="28">
        <v>0</v>
      </c>
      <c r="J54" s="29"/>
      <c r="K54" s="30"/>
      <c r="L54" t="s">
        <v>1266</v>
      </c>
      <c r="M54" s="106">
        <v>38261.333333333336</v>
      </c>
      <c r="N54" t="s">
        <v>1278</v>
      </c>
      <c r="O54">
        <v>2</v>
      </c>
      <c r="P54">
        <v>1</v>
      </c>
      <c r="Q54">
        <v>2</v>
      </c>
      <c r="R54">
        <v>4</v>
      </c>
      <c r="S54">
        <v>1</v>
      </c>
      <c r="T54">
        <v>1</v>
      </c>
      <c r="U54">
        <v>1</v>
      </c>
      <c r="V54">
        <v>0</v>
      </c>
      <c r="W54" s="28">
        <v>0</v>
      </c>
      <c r="X54" s="28">
        <v>0</v>
      </c>
    </row>
    <row r="55" spans="2:24" ht="12.75">
      <c r="B55" t="s">
        <v>1149</v>
      </c>
      <c r="C55" t="s">
        <v>0</v>
      </c>
      <c r="D55" t="s">
        <v>1319</v>
      </c>
      <c r="E55" s="4">
        <v>40478.333333333336</v>
      </c>
      <c r="F55" s="4">
        <v>40478.333333333336</v>
      </c>
      <c r="G55" s="5">
        <f t="shared" si="0"/>
        <v>0</v>
      </c>
      <c r="H55" s="5">
        <f t="shared" si="1"/>
        <v>0</v>
      </c>
      <c r="I55" s="28">
        <v>0</v>
      </c>
      <c r="J55" s="29"/>
      <c r="K55" s="30"/>
      <c r="L55" t="s">
        <v>1277</v>
      </c>
      <c r="M55" s="106">
        <v>40478.333333333336</v>
      </c>
      <c r="N55" t="s">
        <v>1278</v>
      </c>
      <c r="O55">
        <v>0</v>
      </c>
      <c r="P55">
        <v>0</v>
      </c>
      <c r="Q55">
        <v>0</v>
      </c>
      <c r="R55">
        <v>0</v>
      </c>
      <c r="S55">
        <v>0</v>
      </c>
      <c r="T55">
        <v>0</v>
      </c>
      <c r="U55">
        <v>0</v>
      </c>
      <c r="V55">
        <v>0</v>
      </c>
      <c r="W55" s="28">
        <v>0</v>
      </c>
      <c r="X55" s="28">
        <v>0</v>
      </c>
    </row>
    <row r="56" spans="2:24" ht="12.75">
      <c r="B56" t="s">
        <v>250</v>
      </c>
      <c r="C56" t="s">
        <v>251</v>
      </c>
      <c r="D56" t="s">
        <v>196</v>
      </c>
      <c r="E56" s="4">
        <v>38628.333333333336</v>
      </c>
      <c r="F56" s="4">
        <v>40448.708333333336</v>
      </c>
      <c r="G56" s="5">
        <f t="shared" si="0"/>
        <v>1301.692808219178</v>
      </c>
      <c r="H56" s="5">
        <f t="shared" si="1"/>
        <v>1820.375</v>
      </c>
      <c r="I56" s="28">
        <v>24000</v>
      </c>
      <c r="J56" s="29"/>
      <c r="K56" s="30"/>
      <c r="L56" t="s">
        <v>1266</v>
      </c>
      <c r="M56" s="106">
        <v>38628.333333333336</v>
      </c>
      <c r="N56" t="s">
        <v>1278</v>
      </c>
      <c r="O56">
        <v>1</v>
      </c>
      <c r="P56">
        <v>1</v>
      </c>
      <c r="Q56">
        <v>2</v>
      </c>
      <c r="R56">
        <v>4</v>
      </c>
      <c r="S56">
        <v>2</v>
      </c>
      <c r="T56">
        <v>1</v>
      </c>
      <c r="U56">
        <v>1</v>
      </c>
      <c r="V56">
        <v>9</v>
      </c>
      <c r="W56" s="28">
        <v>2160</v>
      </c>
      <c r="X56" s="28">
        <v>26160</v>
      </c>
    </row>
    <row r="57" spans="3:14" ht="12.75">
      <c r="C57" s="8">
        <f>COUNTA(C25:C56)</f>
        <v>32</v>
      </c>
      <c r="I57" s="28"/>
      <c r="J57" s="8">
        <f>COUNTA(J25:J56)</f>
        <v>0</v>
      </c>
      <c r="K57" s="8">
        <f>COUNTA(K25:K56)</f>
        <v>0</v>
      </c>
      <c r="L57" s="8">
        <f>COUNTA(L25:L56)</f>
        <v>32</v>
      </c>
      <c r="M57" s="8">
        <f>COUNTA(M25:M56)</f>
        <v>27</v>
      </c>
      <c r="N57" s="8">
        <f>COUNTA(N25:N56)</f>
        <v>27</v>
      </c>
    </row>
    <row r="58" spans="9:13" ht="12.75">
      <c r="I58" s="28"/>
      <c r="M58" s="51">
        <f>M57/C57</f>
        <v>0.84375</v>
      </c>
    </row>
    <row r="59" ht="12.75">
      <c r="I59" s="28"/>
    </row>
    <row r="60" ht="12.75">
      <c r="I60" s="28"/>
    </row>
    <row r="61" ht="12.75">
      <c r="I61" s="28"/>
    </row>
    <row r="62" ht="12.75">
      <c r="I62" s="28"/>
    </row>
    <row r="63" ht="12.75">
      <c r="I63" s="28"/>
    </row>
    <row r="64" ht="12.75">
      <c r="I64" s="28"/>
    </row>
    <row r="65" ht="12.75">
      <c r="I65" s="28"/>
    </row>
    <row r="66" ht="12.75">
      <c r="I66" s="28"/>
    </row>
    <row r="67" ht="12.75">
      <c r="I67" s="28"/>
    </row>
    <row r="68" ht="12.75">
      <c r="I68" s="28"/>
    </row>
    <row r="69" ht="12.75">
      <c r="I69" s="28"/>
    </row>
    <row r="70" ht="12.75">
      <c r="I70" s="28"/>
    </row>
    <row r="71" ht="12.75">
      <c r="I71" s="28"/>
    </row>
    <row r="72" ht="12.75">
      <c r="I72" s="28"/>
    </row>
    <row r="73" ht="12.75">
      <c r="I73" s="28"/>
    </row>
    <row r="74" ht="12.75">
      <c r="I74" s="28"/>
    </row>
    <row r="75" ht="12.75">
      <c r="I75" s="28"/>
    </row>
    <row r="76" ht="12.75">
      <c r="I76" s="28"/>
    </row>
    <row r="77" ht="12.75">
      <c r="I77" s="28"/>
    </row>
    <row r="78" ht="12.75">
      <c r="I78" s="28"/>
    </row>
    <row r="79" ht="12.75">
      <c r="I79" s="28"/>
    </row>
    <row r="80" ht="12.75">
      <c r="I80" s="28"/>
    </row>
    <row r="81" ht="12.75">
      <c r="I81" s="28"/>
    </row>
    <row r="82" ht="12.75">
      <c r="I82" s="28"/>
    </row>
    <row r="83" ht="12.75">
      <c r="I83" s="28"/>
    </row>
    <row r="84" ht="12.75">
      <c r="I84" s="28"/>
    </row>
    <row r="85" ht="12.75">
      <c r="I85" s="28"/>
    </row>
    <row r="86" ht="12.75">
      <c r="I86" s="28"/>
    </row>
    <row r="87" ht="12.75">
      <c r="I87" s="28"/>
    </row>
    <row r="88" ht="12.75">
      <c r="I88" s="28"/>
    </row>
    <row r="89" ht="12.75">
      <c r="I89" s="28"/>
    </row>
    <row r="90" ht="12.75">
      <c r="I90" s="28"/>
    </row>
    <row r="91" ht="12.75">
      <c r="I91" s="28"/>
    </row>
    <row r="92" ht="12.75">
      <c r="I92" s="28"/>
    </row>
    <row r="93" ht="12.75">
      <c r="I93" s="28"/>
    </row>
    <row r="94" ht="12.75">
      <c r="I94" s="28"/>
    </row>
    <row r="95" ht="12.75">
      <c r="I95" s="28"/>
    </row>
    <row r="96" ht="12.75">
      <c r="I96" s="28"/>
    </row>
    <row r="97" ht="12.75">
      <c r="I97" s="28"/>
    </row>
    <row r="98" ht="12.75">
      <c r="I98" s="28"/>
    </row>
    <row r="99" ht="12.75">
      <c r="I99" s="28"/>
    </row>
    <row r="100" ht="12.75">
      <c r="I100" s="28"/>
    </row>
    <row r="101" ht="12.75">
      <c r="I101" s="28"/>
    </row>
    <row r="102" ht="12.75">
      <c r="I102" s="28"/>
    </row>
    <row r="103" ht="12.75">
      <c r="I103" s="28"/>
    </row>
    <row r="104" ht="12.75">
      <c r="I104" s="28"/>
    </row>
    <row r="105" ht="12.75">
      <c r="I105" s="28"/>
    </row>
    <row r="106" ht="12.75">
      <c r="I106" s="28"/>
    </row>
    <row r="107" ht="12.75">
      <c r="I107" s="28"/>
    </row>
    <row r="108" ht="12.75">
      <c r="I108" s="28"/>
    </row>
    <row r="109" ht="12.75">
      <c r="I109" s="28"/>
    </row>
    <row r="110" ht="12.75">
      <c r="I110" s="28"/>
    </row>
    <row r="111" ht="12.75">
      <c r="I111" s="28"/>
    </row>
    <row r="112" ht="12.75">
      <c r="I112" s="28"/>
    </row>
    <row r="113" ht="12.75">
      <c r="I113" s="28"/>
    </row>
    <row r="114" ht="12.75">
      <c r="I114" s="28"/>
    </row>
    <row r="115" ht="12.75">
      <c r="I115" s="28"/>
    </row>
    <row r="116" ht="12.75">
      <c r="I116" s="28"/>
    </row>
    <row r="117" ht="12.75">
      <c r="I117" s="28"/>
    </row>
    <row r="118" ht="12.75">
      <c r="I118" s="28"/>
    </row>
    <row r="119" ht="12.75">
      <c r="I119" s="28"/>
    </row>
    <row r="120" ht="12.75">
      <c r="I120" s="28"/>
    </row>
    <row r="121" ht="12.75">
      <c r="I121" s="28"/>
    </row>
    <row r="122" ht="12.75">
      <c r="I122" s="28"/>
    </row>
    <row r="123" ht="12.75">
      <c r="I123" s="28"/>
    </row>
    <row r="124" ht="12.75">
      <c r="I124" s="28"/>
    </row>
    <row r="125" ht="12.75">
      <c r="I125" s="28"/>
    </row>
    <row r="126" ht="12.75">
      <c r="I126" s="28"/>
    </row>
    <row r="127" ht="12.75">
      <c r="I127" s="28"/>
    </row>
    <row r="128" ht="12.75">
      <c r="I128" s="28"/>
    </row>
    <row r="129" ht="12.75">
      <c r="I129" s="28"/>
    </row>
    <row r="130" ht="12.75">
      <c r="I130" s="28"/>
    </row>
    <row r="131" ht="12.75">
      <c r="I131" s="28"/>
    </row>
    <row r="132" ht="12.75">
      <c r="I132" s="28"/>
    </row>
    <row r="133" ht="12.75">
      <c r="I133" s="28"/>
    </row>
    <row r="134" ht="12.75">
      <c r="I134" s="28"/>
    </row>
    <row r="135" ht="12.75">
      <c r="I135" s="28"/>
    </row>
    <row r="136" ht="12.75">
      <c r="I136" s="28"/>
    </row>
    <row r="137" ht="12.75">
      <c r="I137" s="28"/>
    </row>
    <row r="138" ht="12.75">
      <c r="I138" s="28"/>
    </row>
    <row r="139" ht="12.75">
      <c r="I139" s="28"/>
    </row>
    <row r="140" ht="12.75">
      <c r="I140" s="28"/>
    </row>
    <row r="141" ht="12.75">
      <c r="I141" s="28"/>
    </row>
    <row r="142" ht="12.75">
      <c r="I142" s="28"/>
    </row>
    <row r="143" ht="12.75">
      <c r="I143" s="28"/>
    </row>
    <row r="144" ht="12.75">
      <c r="I144" s="28"/>
    </row>
    <row r="145" ht="12.75">
      <c r="I145" s="28"/>
    </row>
    <row r="146" ht="12.75">
      <c r="I146" s="28"/>
    </row>
    <row r="147" ht="12.75">
      <c r="I147" s="28"/>
    </row>
    <row r="148" ht="12.75">
      <c r="I148" s="28"/>
    </row>
    <row r="149" ht="12.75">
      <c r="I149" s="28"/>
    </row>
    <row r="150" ht="12.75">
      <c r="I150" s="28"/>
    </row>
    <row r="151" ht="12.75">
      <c r="I151" s="28"/>
    </row>
    <row r="152" ht="12.75">
      <c r="I152" s="28"/>
    </row>
    <row r="153" ht="12.75">
      <c r="I153" s="28"/>
    </row>
    <row r="154" ht="12.75">
      <c r="I154" s="28"/>
    </row>
    <row r="155" ht="12.75">
      <c r="I155" s="28"/>
    </row>
    <row r="156" ht="12.75">
      <c r="I156" s="28"/>
    </row>
    <row r="157" ht="12.75">
      <c r="I157" s="28"/>
    </row>
    <row r="158" ht="12.75">
      <c r="I158" s="28"/>
    </row>
    <row r="159" ht="12.75">
      <c r="I159" s="28"/>
    </row>
    <row r="160" ht="12.75">
      <c r="I160" s="28"/>
    </row>
    <row r="161" ht="12.75">
      <c r="I161" s="28"/>
    </row>
    <row r="162" ht="12.75">
      <c r="I162" s="28"/>
    </row>
    <row r="163" ht="12.75">
      <c r="I163" s="28"/>
    </row>
    <row r="164" ht="12.75">
      <c r="I164" s="28"/>
    </row>
    <row r="165" ht="12.75">
      <c r="I165" s="28"/>
    </row>
    <row r="166" ht="12.75">
      <c r="I166" s="28"/>
    </row>
    <row r="167" ht="12.75">
      <c r="I167" s="28"/>
    </row>
    <row r="168" ht="12.75">
      <c r="I168" s="28"/>
    </row>
    <row r="169" ht="12.75">
      <c r="I169" s="28"/>
    </row>
    <row r="170" ht="12.75">
      <c r="I170" s="28"/>
    </row>
    <row r="171" ht="12.75">
      <c r="I171" s="28"/>
    </row>
    <row r="172" ht="12.75">
      <c r="I172" s="28"/>
    </row>
    <row r="173" ht="12.75">
      <c r="I173" s="28"/>
    </row>
    <row r="174" ht="12.75">
      <c r="I174" s="28"/>
    </row>
    <row r="175" ht="12.75">
      <c r="I175" s="28"/>
    </row>
    <row r="176" ht="12.75">
      <c r="I176" s="28"/>
    </row>
    <row r="177" ht="12.75">
      <c r="I177" s="28"/>
    </row>
    <row r="178" ht="12.75">
      <c r="I178" s="28"/>
    </row>
    <row r="179" ht="12.75">
      <c r="I179" s="28"/>
    </row>
    <row r="180" ht="12.75">
      <c r="I180" s="28"/>
    </row>
    <row r="181" ht="12.75">
      <c r="I181" s="28"/>
    </row>
    <row r="182" ht="12.75">
      <c r="I182" s="28"/>
    </row>
    <row r="183" ht="12.75">
      <c r="I183" s="28"/>
    </row>
    <row r="184" ht="12.75">
      <c r="I184" s="28"/>
    </row>
    <row r="185" ht="12.75">
      <c r="I185" s="28"/>
    </row>
    <row r="186" ht="12.75">
      <c r="I186" s="28"/>
    </row>
    <row r="187" ht="12.75">
      <c r="I187" s="28"/>
    </row>
    <row r="188" ht="12.75">
      <c r="I188" s="28"/>
    </row>
    <row r="189" ht="12.75">
      <c r="I189" s="28"/>
    </row>
    <row r="190" ht="12.75">
      <c r="I190" s="28"/>
    </row>
    <row r="191" ht="12.75">
      <c r="I191" s="28"/>
    </row>
    <row r="192" ht="12.75">
      <c r="I192" s="28"/>
    </row>
    <row r="193" ht="12.75">
      <c r="I193" s="28"/>
    </row>
    <row r="194" ht="12.75">
      <c r="I194" s="28"/>
    </row>
    <row r="195" ht="12.75">
      <c r="I195" s="28"/>
    </row>
    <row r="196" ht="12.75">
      <c r="I196" s="28"/>
    </row>
    <row r="197" ht="12.75">
      <c r="I197" s="28"/>
    </row>
    <row r="198" ht="12.75">
      <c r="I198" s="28"/>
    </row>
    <row r="199" ht="12.75">
      <c r="I199" s="28"/>
    </row>
    <row r="200" ht="12.75">
      <c r="I200" s="28"/>
    </row>
    <row r="201" ht="12.75">
      <c r="I201" s="28"/>
    </row>
    <row r="202" ht="12.75">
      <c r="I202" s="28"/>
    </row>
    <row r="203" ht="12.75">
      <c r="I203" s="28"/>
    </row>
    <row r="204" ht="12.75">
      <c r="I204" s="28"/>
    </row>
    <row r="205" ht="12.75">
      <c r="I205" s="28"/>
    </row>
    <row r="206" ht="12.75">
      <c r="I206" s="28"/>
    </row>
    <row r="207" ht="12.75">
      <c r="I207" s="28"/>
    </row>
    <row r="208" ht="12.75">
      <c r="I208" s="28"/>
    </row>
    <row r="209" ht="12.75">
      <c r="I209" s="28"/>
    </row>
    <row r="210" ht="12.75">
      <c r="I210" s="28"/>
    </row>
    <row r="211" ht="12.75">
      <c r="I211" s="28"/>
    </row>
    <row r="212" ht="12.75">
      <c r="I212" s="28"/>
    </row>
    <row r="213" ht="12.75">
      <c r="I213" s="28"/>
    </row>
    <row r="214" ht="12.75">
      <c r="I214" s="28"/>
    </row>
    <row r="215" ht="12.75">
      <c r="I215" s="28"/>
    </row>
    <row r="216" ht="12.75">
      <c r="I216" s="28"/>
    </row>
    <row r="217" ht="12.75">
      <c r="I217" s="28"/>
    </row>
    <row r="218" ht="12.75">
      <c r="I218" s="28"/>
    </row>
    <row r="219" ht="12.75">
      <c r="I219" s="28"/>
    </row>
    <row r="220" ht="12.75">
      <c r="I220" s="28"/>
    </row>
    <row r="221" ht="12.75">
      <c r="I221" s="28"/>
    </row>
    <row r="222" ht="12.75">
      <c r="I222" s="28"/>
    </row>
    <row r="223" ht="12.75">
      <c r="I223" s="28"/>
    </row>
    <row r="224" ht="12.75">
      <c r="I224" s="28"/>
    </row>
    <row r="225" ht="12.75">
      <c r="I225" s="28"/>
    </row>
    <row r="226" ht="12.75">
      <c r="I226" s="28"/>
    </row>
    <row r="227" ht="12.75">
      <c r="I227" s="28"/>
    </row>
    <row r="228" ht="12.75">
      <c r="I228" s="28"/>
    </row>
    <row r="229" ht="12.75">
      <c r="I229" s="28"/>
    </row>
    <row r="230" ht="12.75">
      <c r="I230" s="28"/>
    </row>
    <row r="231" ht="12.75">
      <c r="I231" s="28"/>
    </row>
    <row r="232" ht="12.75">
      <c r="I232" s="28"/>
    </row>
    <row r="233" ht="12.75">
      <c r="I233" s="28"/>
    </row>
    <row r="234" ht="12.75">
      <c r="I234" s="28"/>
    </row>
    <row r="235" ht="12.75">
      <c r="I235" s="28"/>
    </row>
    <row r="236" ht="12.75">
      <c r="I236" s="28"/>
    </row>
    <row r="237" ht="12.75">
      <c r="I237" s="28"/>
    </row>
    <row r="238" ht="12.75">
      <c r="I238" s="28"/>
    </row>
    <row r="239" ht="12.75">
      <c r="I239" s="28"/>
    </row>
    <row r="240" ht="12.75">
      <c r="I240" s="28"/>
    </row>
    <row r="241" ht="12.75">
      <c r="I241" s="28"/>
    </row>
    <row r="242" ht="12.75">
      <c r="I242" s="28"/>
    </row>
    <row r="243" ht="12.75">
      <c r="I243" s="28"/>
    </row>
    <row r="244" ht="12.75">
      <c r="I244" s="28"/>
    </row>
    <row r="245" ht="12.75">
      <c r="I245" s="28"/>
    </row>
    <row r="246" ht="12.75">
      <c r="I246" s="28"/>
    </row>
    <row r="247" ht="12.75">
      <c r="I247" s="28"/>
    </row>
    <row r="248" ht="12.75">
      <c r="I248" s="28"/>
    </row>
    <row r="249" ht="12.75">
      <c r="I249" s="28"/>
    </row>
    <row r="250" ht="12.75">
      <c r="I250" s="28"/>
    </row>
    <row r="251" ht="12.75">
      <c r="I251" s="28"/>
    </row>
    <row r="252" ht="12.75">
      <c r="I252" s="28"/>
    </row>
    <row r="253" ht="12.75">
      <c r="I253" s="28"/>
    </row>
    <row r="254" ht="12.75">
      <c r="I254" s="28"/>
    </row>
    <row r="255" ht="12.75">
      <c r="I255" s="28"/>
    </row>
    <row r="256" ht="12.75">
      <c r="I256" s="28"/>
    </row>
    <row r="257" ht="12.75">
      <c r="I257" s="28"/>
    </row>
    <row r="258" ht="12.75">
      <c r="I258" s="28"/>
    </row>
    <row r="259" ht="12.75">
      <c r="I259" s="28"/>
    </row>
    <row r="260" ht="12.75">
      <c r="I260" s="28"/>
    </row>
    <row r="261" ht="12.75">
      <c r="I261" s="28"/>
    </row>
    <row r="262" ht="12.75">
      <c r="I262" s="28"/>
    </row>
    <row r="263" ht="12.75">
      <c r="I263" s="28"/>
    </row>
    <row r="264" ht="12.75">
      <c r="I264" s="28"/>
    </row>
    <row r="265" ht="12.75">
      <c r="I265" s="28"/>
    </row>
    <row r="266" ht="12.75">
      <c r="I266" s="28"/>
    </row>
    <row r="267" ht="12.75">
      <c r="I267" s="28"/>
    </row>
    <row r="268" ht="12.75">
      <c r="I268" s="28"/>
    </row>
    <row r="269" ht="12.75">
      <c r="I269" s="28"/>
    </row>
    <row r="270" ht="12.75">
      <c r="I270" s="28"/>
    </row>
    <row r="271" ht="12.75">
      <c r="I271" s="28"/>
    </row>
    <row r="272" ht="12.75">
      <c r="I272" s="28"/>
    </row>
    <row r="273" ht="12.75">
      <c r="I273" s="28"/>
    </row>
    <row r="274" ht="12.75">
      <c r="I274" s="28"/>
    </row>
    <row r="275" ht="12.75">
      <c r="I275" s="28"/>
    </row>
    <row r="276" ht="12.75">
      <c r="I276" s="28"/>
    </row>
    <row r="277" ht="12.75">
      <c r="I277" s="28"/>
    </row>
    <row r="278" ht="12.75">
      <c r="I278" s="28"/>
    </row>
    <row r="279" ht="12.75">
      <c r="I279" s="28"/>
    </row>
    <row r="280" ht="12.75">
      <c r="I280" s="28"/>
    </row>
    <row r="281" ht="12.75">
      <c r="I281" s="28"/>
    </row>
    <row r="282" ht="12.75">
      <c r="I282" s="28"/>
    </row>
    <row r="283" ht="12.75">
      <c r="I283" s="28"/>
    </row>
    <row r="284" ht="12.75">
      <c r="I284" s="28"/>
    </row>
    <row r="285" ht="12.75">
      <c r="I285" s="28"/>
    </row>
    <row r="286" ht="12.75">
      <c r="I286" s="28"/>
    </row>
    <row r="287" ht="12.75">
      <c r="I287" s="28"/>
    </row>
    <row r="288" ht="12.75">
      <c r="I288" s="28"/>
    </row>
    <row r="289" ht="12.75">
      <c r="I289" s="28"/>
    </row>
    <row r="290" ht="12.75">
      <c r="I290" s="28"/>
    </row>
    <row r="291" ht="12.75">
      <c r="I291" s="28"/>
    </row>
    <row r="292" ht="12.75">
      <c r="I292" s="28"/>
    </row>
    <row r="293" ht="12.75">
      <c r="I293" s="28"/>
    </row>
    <row r="294" ht="12.75">
      <c r="I294" s="28"/>
    </row>
    <row r="295" ht="12.75">
      <c r="I295" s="28"/>
    </row>
    <row r="296" ht="12.75">
      <c r="I296" s="28"/>
    </row>
    <row r="297" ht="12.75">
      <c r="I297" s="28"/>
    </row>
    <row r="298" ht="12.75">
      <c r="I298" s="28"/>
    </row>
    <row r="299" ht="12.75">
      <c r="I299" s="28"/>
    </row>
    <row r="300" ht="12.75">
      <c r="I300" s="28"/>
    </row>
    <row r="301" ht="12.75">
      <c r="I301" s="28"/>
    </row>
    <row r="302" ht="12.75">
      <c r="I302" s="28"/>
    </row>
    <row r="303" ht="12.75">
      <c r="I303" s="28"/>
    </row>
    <row r="304" ht="12.75">
      <c r="I304" s="28"/>
    </row>
    <row r="305" ht="12.75">
      <c r="I305" s="28"/>
    </row>
    <row r="306" ht="12.75">
      <c r="I306" s="28"/>
    </row>
    <row r="307" ht="12.75">
      <c r="I307" s="28"/>
    </row>
    <row r="308" ht="12.75">
      <c r="I308" s="28"/>
    </row>
    <row r="309" ht="12.75">
      <c r="I309" s="28"/>
    </row>
    <row r="310" ht="12.75">
      <c r="I310" s="28"/>
    </row>
    <row r="311" ht="12.75">
      <c r="I311" s="28"/>
    </row>
    <row r="312" ht="12.75">
      <c r="I312" s="28"/>
    </row>
    <row r="313" ht="12.75">
      <c r="I313" s="28"/>
    </row>
    <row r="314" ht="12.75">
      <c r="I314" s="28"/>
    </row>
    <row r="315" ht="12.75">
      <c r="I315" s="28"/>
    </row>
    <row r="316" ht="12.75">
      <c r="I316" s="28"/>
    </row>
    <row r="317" ht="12.75">
      <c r="I317" s="28"/>
    </row>
    <row r="318" ht="12.75">
      <c r="I318" s="28"/>
    </row>
    <row r="319" ht="12.75">
      <c r="I319" s="28"/>
    </row>
    <row r="320" ht="12.75">
      <c r="I320" s="28"/>
    </row>
    <row r="321" ht="12.75">
      <c r="I321" s="28"/>
    </row>
    <row r="322" ht="12.75">
      <c r="I322" s="28"/>
    </row>
    <row r="323" ht="12.75">
      <c r="I323" s="28"/>
    </row>
    <row r="324" ht="12.75">
      <c r="I324" s="28"/>
    </row>
    <row r="325" ht="12.75">
      <c r="I325" s="28"/>
    </row>
    <row r="326" ht="12.75">
      <c r="I326" s="28"/>
    </row>
    <row r="327" ht="12.75">
      <c r="I327" s="28"/>
    </row>
    <row r="328" ht="12.75">
      <c r="I328" s="28"/>
    </row>
    <row r="329" ht="12.75">
      <c r="I329" s="28"/>
    </row>
    <row r="330" ht="12.75">
      <c r="I330" s="28"/>
    </row>
    <row r="331" ht="12.75">
      <c r="I331" s="28"/>
    </row>
    <row r="332" ht="12.75">
      <c r="I332" s="28"/>
    </row>
    <row r="333" ht="12.75">
      <c r="I333" s="28"/>
    </row>
    <row r="334" ht="12.75">
      <c r="I334" s="28"/>
    </row>
    <row r="335" ht="12.75">
      <c r="I335" s="28"/>
    </row>
    <row r="336" ht="12.75">
      <c r="I336" s="28"/>
    </row>
    <row r="337" ht="12.75">
      <c r="I337" s="28"/>
    </row>
    <row r="338" ht="12.75">
      <c r="I338" s="28"/>
    </row>
    <row r="339" ht="12.75">
      <c r="I339" s="28"/>
    </row>
    <row r="340" ht="12.75">
      <c r="I340" s="28"/>
    </row>
    <row r="341" ht="12.75">
      <c r="I341" s="28"/>
    </row>
    <row r="342" ht="12.75">
      <c r="I342" s="28"/>
    </row>
    <row r="343" ht="12.75">
      <c r="I343" s="28"/>
    </row>
    <row r="344" ht="12.75">
      <c r="I344" s="28"/>
    </row>
    <row r="345" ht="12.75">
      <c r="I345" s="28"/>
    </row>
    <row r="346" ht="12.75">
      <c r="I346" s="28"/>
    </row>
    <row r="347" ht="12.75">
      <c r="I347" s="28"/>
    </row>
    <row r="348" ht="12.75">
      <c r="I348" s="28"/>
    </row>
    <row r="349" ht="12.75">
      <c r="I349" s="28"/>
    </row>
    <row r="350" ht="12.75">
      <c r="I350" s="28"/>
    </row>
    <row r="351" ht="12.75">
      <c r="I351" s="28"/>
    </row>
    <row r="352" ht="12.75">
      <c r="I352" s="28"/>
    </row>
    <row r="353" ht="12.75">
      <c r="I353" s="28"/>
    </row>
    <row r="354" ht="12.75">
      <c r="I354" s="28"/>
    </row>
    <row r="355" ht="12.75">
      <c r="I355" s="28"/>
    </row>
    <row r="356" ht="12.75">
      <c r="I356" s="28"/>
    </row>
    <row r="357" ht="12.75">
      <c r="I357" s="28"/>
    </row>
    <row r="358" ht="12.75">
      <c r="I358" s="28"/>
    </row>
    <row r="359" ht="12.75">
      <c r="I359" s="28"/>
    </row>
    <row r="360" ht="12.75">
      <c r="I360" s="28"/>
    </row>
    <row r="361" ht="12.75">
      <c r="I361" s="28"/>
    </row>
    <row r="362" ht="12.75">
      <c r="I362" s="28"/>
    </row>
    <row r="363" ht="12.75">
      <c r="I363" s="28"/>
    </row>
    <row r="364" ht="12.75">
      <c r="I364" s="28"/>
    </row>
    <row r="365" ht="12.75">
      <c r="I365" s="28"/>
    </row>
    <row r="366" ht="12.75">
      <c r="I366" s="28"/>
    </row>
    <row r="367" ht="12.75">
      <c r="I367" s="28"/>
    </row>
    <row r="368" ht="12.75">
      <c r="I368" s="28"/>
    </row>
    <row r="369" ht="12.75">
      <c r="I369" s="28"/>
    </row>
    <row r="370" ht="12.75">
      <c r="I370" s="28"/>
    </row>
    <row r="371" ht="12.75">
      <c r="I371" s="28"/>
    </row>
    <row r="372" ht="12.75">
      <c r="I372" s="28"/>
    </row>
    <row r="373" ht="12.75">
      <c r="I373" s="28"/>
    </row>
    <row r="374" ht="12.75">
      <c r="I374" s="28"/>
    </row>
    <row r="375" ht="12.75">
      <c r="I375" s="28"/>
    </row>
    <row r="376" ht="12.75">
      <c r="I376" s="28"/>
    </row>
    <row r="377" ht="12.75">
      <c r="I377" s="28"/>
    </row>
    <row r="378" ht="12.75">
      <c r="I378" s="28"/>
    </row>
    <row r="379" ht="12.75">
      <c r="I379" s="28"/>
    </row>
    <row r="380" ht="12.75">
      <c r="I380" s="28"/>
    </row>
    <row r="381" ht="12.75">
      <c r="I381" s="28"/>
    </row>
    <row r="382" ht="12.75">
      <c r="I382" s="28"/>
    </row>
    <row r="383" ht="12.75">
      <c r="I383" s="28"/>
    </row>
    <row r="384" ht="12.75">
      <c r="I384" s="28"/>
    </row>
    <row r="385" ht="12.75">
      <c r="I385" s="28"/>
    </row>
    <row r="386" ht="12.75">
      <c r="I386" s="28"/>
    </row>
    <row r="387" ht="12.75">
      <c r="I387" s="28"/>
    </row>
    <row r="388" ht="12.75">
      <c r="I388" s="28"/>
    </row>
    <row r="389" ht="12.75">
      <c r="I389" s="28"/>
    </row>
    <row r="390" spans="3:14" ht="12.75">
      <c r="C390" s="24"/>
      <c r="J390" s="24"/>
      <c r="K390" s="24"/>
      <c r="M390" s="24"/>
      <c r="N390" s="24"/>
    </row>
    <row r="391" spans="10:13" ht="12.75">
      <c r="J391" s="51"/>
      <c r="K391" s="51"/>
      <c r="M391" s="51"/>
    </row>
  </sheetData>
  <mergeCells count="2">
    <mergeCell ref="A20:C20"/>
    <mergeCell ref="A22:C22"/>
  </mergeCells>
  <printOptions gridLines="1"/>
  <pageMargins left="0.25" right="0.25" top="0.25" bottom="0.25" header="0" footer="0"/>
  <pageSetup fitToHeight="1" fitToWidth="1" horizontalDpi="300" verticalDpi="300" orientation="landscape" scale="40"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K28"/>
  <sheetViews>
    <sheetView tabSelected="1" workbookViewId="0" topLeftCell="A1">
      <selection activeCell="A1" sqref="A1"/>
    </sheetView>
  </sheetViews>
  <sheetFormatPr defaultColWidth="9.140625" defaultRowHeight="12.75"/>
  <cols>
    <col min="1" max="1" width="9.8515625" style="0" bestFit="1" customWidth="1"/>
    <col min="2" max="2" width="24.8515625" style="0" bestFit="1" customWidth="1"/>
    <col min="3" max="3" width="8.140625" style="0" bestFit="1" customWidth="1"/>
    <col min="4" max="4" width="15.8515625" style="0" bestFit="1" customWidth="1"/>
    <col min="5" max="5" width="12.00390625" style="0" bestFit="1" customWidth="1"/>
    <col min="6" max="6" width="3.57421875" style="0" customWidth="1"/>
    <col min="8" max="8" width="23.28125" style="0" bestFit="1" customWidth="1"/>
  </cols>
  <sheetData>
    <row r="1" spans="2:10" ht="12.75">
      <c r="B1" s="24" t="s">
        <v>1244</v>
      </c>
      <c r="E1" s="74" t="s">
        <v>2834</v>
      </c>
      <c r="G1" s="90"/>
      <c r="J1" s="74" t="s">
        <v>2834</v>
      </c>
    </row>
    <row r="2" spans="1:11" ht="12.75">
      <c r="A2" s="57" t="s">
        <v>1247</v>
      </c>
      <c r="B2" s="24" t="s">
        <v>1248</v>
      </c>
      <c r="C2" s="59" t="s">
        <v>1250</v>
      </c>
      <c r="D2" s="59" t="s">
        <v>1251</v>
      </c>
      <c r="E2" s="60" t="s">
        <v>2836</v>
      </c>
      <c r="G2" s="90"/>
      <c r="H2" s="20" t="s">
        <v>2839</v>
      </c>
      <c r="I2" s="23" t="s">
        <v>1250</v>
      </c>
      <c r="J2" s="23" t="s">
        <v>1251</v>
      </c>
      <c r="K2" s="60" t="s">
        <v>2840</v>
      </c>
    </row>
    <row r="3" spans="1:11" ht="12.75">
      <c r="A3" t="s">
        <v>201</v>
      </c>
      <c r="B3" t="s">
        <v>202</v>
      </c>
      <c r="C3" s="4">
        <v>39630.333333333336</v>
      </c>
      <c r="D3" s="4">
        <v>40049.708333333336</v>
      </c>
      <c r="E3" s="5">
        <v>1.148972602739726</v>
      </c>
      <c r="G3" s="90"/>
      <c r="H3" t="s">
        <v>1150</v>
      </c>
      <c r="I3" s="4">
        <v>38628.333333333336</v>
      </c>
      <c r="J3" s="4">
        <v>38628.333333333336</v>
      </c>
      <c r="K3" t="s">
        <v>1319</v>
      </c>
    </row>
    <row r="4" spans="1:11" ht="12.75">
      <c r="A4" t="s">
        <v>192</v>
      </c>
      <c r="B4" t="s">
        <v>193</v>
      </c>
      <c r="C4" s="4">
        <v>39630.333333333336</v>
      </c>
      <c r="D4" s="4">
        <v>40175.708333333336</v>
      </c>
      <c r="E4" s="5">
        <v>1.4941780821917807</v>
      </c>
      <c r="G4" s="90"/>
      <c r="H4" t="s">
        <v>1156</v>
      </c>
      <c r="I4" s="4">
        <v>39570.333333333336</v>
      </c>
      <c r="J4" s="4">
        <v>39570.333333333336</v>
      </c>
      <c r="K4" t="s">
        <v>1319</v>
      </c>
    </row>
    <row r="5" spans="1:11" ht="12.75">
      <c r="A5" t="s">
        <v>197</v>
      </c>
      <c r="B5" t="s">
        <v>198</v>
      </c>
      <c r="C5" s="4">
        <v>39630.333333333336</v>
      </c>
      <c r="D5" s="4">
        <v>40175.708333333336</v>
      </c>
      <c r="E5" s="5">
        <v>1.4941780821917807</v>
      </c>
      <c r="G5" s="90"/>
      <c r="H5" t="s">
        <v>2752</v>
      </c>
      <c r="I5" s="4">
        <v>40360.333333333336</v>
      </c>
      <c r="J5" s="4">
        <v>40360.333333333336</v>
      </c>
      <c r="K5" t="s">
        <v>1319</v>
      </c>
    </row>
    <row r="6" spans="1:11" ht="12.75">
      <c r="A6" t="s">
        <v>199</v>
      </c>
      <c r="B6" t="s">
        <v>200</v>
      </c>
      <c r="C6" s="4">
        <v>39630.333333333336</v>
      </c>
      <c r="D6" s="4">
        <v>40175.708333333336</v>
      </c>
      <c r="E6" s="5">
        <v>1.4941780821917807</v>
      </c>
      <c r="G6" s="90"/>
      <c r="H6" t="s">
        <v>209</v>
      </c>
      <c r="I6" s="4">
        <v>40509.333333333336</v>
      </c>
      <c r="J6" s="4">
        <v>40509.333333333336</v>
      </c>
      <c r="K6" t="s">
        <v>1319</v>
      </c>
    </row>
    <row r="7" spans="1:11" ht="12.75">
      <c r="A7" t="s">
        <v>239</v>
      </c>
      <c r="B7" t="s">
        <v>240</v>
      </c>
      <c r="C7" s="4">
        <v>39142.333333333336</v>
      </c>
      <c r="D7" s="4">
        <v>39720.5</v>
      </c>
      <c r="E7" s="5">
        <v>1.584018264840176</v>
      </c>
      <c r="G7" s="90"/>
      <c r="H7" t="s">
        <v>1150</v>
      </c>
      <c r="I7" s="4">
        <v>38628.333333333336</v>
      </c>
      <c r="J7" s="4">
        <v>38628.333333333336</v>
      </c>
      <c r="K7" t="s">
        <v>1319</v>
      </c>
    </row>
    <row r="8" spans="1:11" ht="12.75">
      <c r="A8" t="s">
        <v>204</v>
      </c>
      <c r="B8" t="s">
        <v>205</v>
      </c>
      <c r="C8" s="4">
        <v>39722.333333333336</v>
      </c>
      <c r="D8" s="4">
        <v>40351.708333333336</v>
      </c>
      <c r="E8" s="5">
        <v>1.7243150684931507</v>
      </c>
      <c r="G8" s="90"/>
      <c r="H8" t="s">
        <v>218</v>
      </c>
      <c r="I8" s="4">
        <v>39722.333333333336</v>
      </c>
      <c r="J8" s="4">
        <v>39722.333333333336</v>
      </c>
      <c r="K8" t="s">
        <v>1319</v>
      </c>
    </row>
    <row r="9" spans="1:11" ht="12.75">
      <c r="A9" t="s">
        <v>236</v>
      </c>
      <c r="B9" t="s">
        <v>237</v>
      </c>
      <c r="C9" s="4">
        <v>39815.333333333336</v>
      </c>
      <c r="D9" s="4">
        <v>40448.708333333336</v>
      </c>
      <c r="E9" s="5">
        <v>1.7352739726027397</v>
      </c>
      <c r="G9" s="90"/>
      <c r="H9" t="s">
        <v>0</v>
      </c>
      <c r="I9" s="4">
        <v>40478.333333333336</v>
      </c>
      <c r="J9" s="4">
        <v>40478.333333333336</v>
      </c>
      <c r="K9" t="s">
        <v>1319</v>
      </c>
    </row>
    <row r="10" spans="1:9" ht="12.75">
      <c r="A10" t="s">
        <v>225</v>
      </c>
      <c r="B10" t="s">
        <v>226</v>
      </c>
      <c r="C10" s="4">
        <v>39814.333333333336</v>
      </c>
      <c r="D10" s="4">
        <v>40448.708333333336</v>
      </c>
      <c r="E10" s="5">
        <v>1.7380136986301369</v>
      </c>
      <c r="G10" s="90"/>
      <c r="H10" s="32" t="s">
        <v>1443</v>
      </c>
      <c r="I10" s="64">
        <f>COUNTA(I3:I9)</f>
        <v>7</v>
      </c>
    </row>
    <row r="11" spans="1:7" ht="12.75">
      <c r="A11" t="s">
        <v>207</v>
      </c>
      <c r="B11" t="s">
        <v>1161</v>
      </c>
      <c r="C11" s="4">
        <v>39448.333333333336</v>
      </c>
      <c r="D11" s="4">
        <v>40448.708333333336</v>
      </c>
      <c r="E11" s="5">
        <v>2.7407534246575342</v>
      </c>
      <c r="G11" s="90"/>
    </row>
    <row r="12" spans="1:7" ht="12.75">
      <c r="A12" t="s">
        <v>221</v>
      </c>
      <c r="B12" t="s">
        <v>222</v>
      </c>
      <c r="C12" s="4">
        <v>39448.333333333336</v>
      </c>
      <c r="D12" s="4">
        <v>40448.708333333336</v>
      </c>
      <c r="E12" s="5">
        <v>2.7407534246575342</v>
      </c>
      <c r="G12" s="90"/>
    </row>
    <row r="13" spans="1:7" ht="12.75">
      <c r="A13" t="s">
        <v>230</v>
      </c>
      <c r="B13" t="s">
        <v>231</v>
      </c>
      <c r="C13" s="4">
        <v>38628.333333333336</v>
      </c>
      <c r="D13" s="4">
        <v>39708.69930555556</v>
      </c>
      <c r="E13" s="5">
        <v>2.959906773211567</v>
      </c>
      <c r="G13" s="90"/>
    </row>
    <row r="14" spans="1:7" ht="12.75">
      <c r="A14" t="s">
        <v>245</v>
      </c>
      <c r="B14" t="s">
        <v>246</v>
      </c>
      <c r="C14" s="4">
        <v>38628.333333333336</v>
      </c>
      <c r="D14" s="4">
        <v>39714.490277777775</v>
      </c>
      <c r="E14" s="5">
        <v>2.9757724505327108</v>
      </c>
      <c r="G14" s="90"/>
    </row>
    <row r="15" spans="1:7" ht="12.75">
      <c r="A15" t="s">
        <v>194</v>
      </c>
      <c r="B15" t="s">
        <v>195</v>
      </c>
      <c r="C15" s="4">
        <v>38628.333333333336</v>
      </c>
      <c r="D15" s="4">
        <v>40448.708333333336</v>
      </c>
      <c r="E15" s="5">
        <v>4.987328767123287</v>
      </c>
      <c r="G15" s="90"/>
    </row>
    <row r="16" spans="1:7" ht="12.75">
      <c r="A16" t="s">
        <v>228</v>
      </c>
      <c r="B16" t="s">
        <v>229</v>
      </c>
      <c r="C16" s="4">
        <v>38628.333333333336</v>
      </c>
      <c r="D16" s="4">
        <v>40448.708333333336</v>
      </c>
      <c r="E16" s="5">
        <v>4.987328767123287</v>
      </c>
      <c r="G16" s="90"/>
    </row>
    <row r="17" spans="1:7" ht="12.75">
      <c r="A17" t="s">
        <v>250</v>
      </c>
      <c r="B17" t="s">
        <v>251</v>
      </c>
      <c r="C17" s="4">
        <v>38628.333333333336</v>
      </c>
      <c r="D17" s="4">
        <v>40448.708333333336</v>
      </c>
      <c r="E17" s="5">
        <v>4.987328767123287</v>
      </c>
      <c r="G17" s="90"/>
    </row>
    <row r="18" spans="1:7" ht="12.75">
      <c r="A18" t="s">
        <v>189</v>
      </c>
      <c r="B18" t="s">
        <v>190</v>
      </c>
      <c r="C18" s="4">
        <v>38628.333333333336</v>
      </c>
      <c r="D18" s="4">
        <v>40509.333333333336</v>
      </c>
      <c r="E18" s="5">
        <v>5.153424657534247</v>
      </c>
      <c r="G18" s="90"/>
    </row>
    <row r="19" spans="1:7" ht="12.75">
      <c r="A19" t="s">
        <v>213</v>
      </c>
      <c r="B19" t="s">
        <v>214</v>
      </c>
      <c r="C19" s="4">
        <v>38261.333333333336</v>
      </c>
      <c r="D19" s="4">
        <v>40448.708333333336</v>
      </c>
      <c r="E19" s="5">
        <v>5.992808219178082</v>
      </c>
      <c r="G19" s="90"/>
    </row>
    <row r="20" spans="1:7" ht="12.75">
      <c r="A20" t="s">
        <v>216</v>
      </c>
      <c r="B20" t="s">
        <v>217</v>
      </c>
      <c r="C20" s="4">
        <v>38261.333333333336</v>
      </c>
      <c r="D20" s="4">
        <v>40448.708333333336</v>
      </c>
      <c r="E20" s="5">
        <v>5.992808219178082</v>
      </c>
      <c r="G20" s="90"/>
    </row>
    <row r="21" spans="1:7" ht="12.75">
      <c r="A21" t="s">
        <v>219</v>
      </c>
      <c r="B21" t="s">
        <v>220</v>
      </c>
      <c r="C21" s="4">
        <v>38261.333333333336</v>
      </c>
      <c r="D21" s="4">
        <v>40448.708333333336</v>
      </c>
      <c r="E21" s="5">
        <v>5.992808219178082</v>
      </c>
      <c r="G21" s="90"/>
    </row>
    <row r="22" spans="1:7" ht="12.75">
      <c r="A22" t="s">
        <v>223</v>
      </c>
      <c r="B22" t="s">
        <v>224</v>
      </c>
      <c r="C22" s="4">
        <v>38261.333333333336</v>
      </c>
      <c r="D22" s="4">
        <v>40448.708333333336</v>
      </c>
      <c r="E22" s="5">
        <v>5.992808219178082</v>
      </c>
      <c r="G22" s="90"/>
    </row>
    <row r="23" spans="1:7" ht="12.75">
      <c r="A23" t="s">
        <v>248</v>
      </c>
      <c r="B23" t="s">
        <v>249</v>
      </c>
      <c r="C23" s="4">
        <v>38261.333333333336</v>
      </c>
      <c r="D23" s="4">
        <v>40448.708333333336</v>
      </c>
      <c r="E23" s="5">
        <v>5.992808219178082</v>
      </c>
      <c r="G23" s="90"/>
    </row>
    <row r="24" spans="1:7" ht="12.75">
      <c r="A24" t="s">
        <v>210</v>
      </c>
      <c r="B24" t="s">
        <v>211</v>
      </c>
      <c r="C24" s="4">
        <v>38261.333333333336</v>
      </c>
      <c r="D24" s="4">
        <v>40478.333333333336</v>
      </c>
      <c r="E24" s="5">
        <v>6.073972602739726</v>
      </c>
      <c r="G24" s="90"/>
    </row>
    <row r="25" spans="1:7" ht="12.75">
      <c r="A25" t="s">
        <v>186</v>
      </c>
      <c r="B25" t="s">
        <v>187</v>
      </c>
      <c r="C25" s="4">
        <v>38261.333333333336</v>
      </c>
      <c r="D25" s="4">
        <v>40509.333333333336</v>
      </c>
      <c r="E25" s="5">
        <v>6.158904109589041</v>
      </c>
      <c r="F25" s="104" t="s">
        <v>2211</v>
      </c>
      <c r="G25" s="90"/>
    </row>
    <row r="26" spans="4:7" ht="12.75">
      <c r="D26" s="32" t="s">
        <v>2837</v>
      </c>
      <c r="E26" s="64">
        <f>COUNTA(E3:E25)</f>
        <v>23</v>
      </c>
      <c r="G26" s="90"/>
    </row>
    <row r="27" spans="4:7" ht="12.75">
      <c r="D27" s="23"/>
      <c r="E27" s="23" t="s">
        <v>2838</v>
      </c>
      <c r="G27" s="90"/>
    </row>
    <row r="28" spans="4:7" ht="12.75">
      <c r="D28" s="79"/>
      <c r="E28" s="80">
        <f>E26/32</f>
        <v>0.71875</v>
      </c>
      <c r="G28" s="90"/>
    </row>
  </sheetData>
  <printOptions gridLines="1"/>
  <pageMargins left="0.25" right="0.25" top="0.25" bottom="0.25" header="0" footer="0"/>
  <pageSetup fitToHeight="1" fitToWidth="1" horizontalDpi="300" verticalDpi="30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Y391"/>
  <sheetViews>
    <sheetView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25.8515625" style="0" customWidth="1"/>
    <col min="2" max="2" width="20.00390625" style="0" customWidth="1"/>
    <col min="3" max="3" width="55.140625" style="0" customWidth="1"/>
    <col min="4" max="4" width="9.28125" style="0" customWidth="1"/>
    <col min="5" max="5" width="11.28125" style="4" bestFit="1" customWidth="1"/>
    <col min="6" max="6" width="8.28125" style="4" bestFit="1" customWidth="1"/>
    <col min="7" max="7" width="14.7109375" style="5" bestFit="1" customWidth="1"/>
    <col min="8" max="8" width="12.140625" style="5" customWidth="1"/>
    <col min="9" max="9" width="14.7109375" style="0" bestFit="1" customWidth="1"/>
    <col min="10" max="10" width="12.140625" style="0" bestFit="1" customWidth="1"/>
    <col min="11" max="11" width="15.00390625" style="0" bestFit="1" customWidth="1"/>
    <col min="12" max="12" width="15.28125" style="0" bestFit="1" customWidth="1"/>
    <col min="13" max="13" width="15.00390625" style="4" bestFit="1" customWidth="1"/>
    <col min="14" max="14" width="19.00390625" style="8" bestFit="1" customWidth="1"/>
    <col min="20" max="20" width="8.28125" style="0" customWidth="1"/>
    <col min="21" max="21" width="6.28125" style="0" customWidth="1"/>
    <col min="22" max="22" width="12.8515625" style="0" bestFit="1" customWidth="1"/>
    <col min="23" max="23" width="6.00390625" style="0" customWidth="1"/>
  </cols>
  <sheetData>
    <row r="1" spans="1:14" ht="18">
      <c r="A1" s="1" t="s">
        <v>1219</v>
      </c>
      <c r="C1" s="2" t="s">
        <v>252</v>
      </c>
      <c r="D1" s="70" t="s">
        <v>1249</v>
      </c>
      <c r="E1" s="23" t="s">
        <v>1250</v>
      </c>
      <c r="F1" s="23" t="s">
        <v>1251</v>
      </c>
      <c r="G1" s="25" t="s">
        <v>1252</v>
      </c>
      <c r="H1" s="25" t="s">
        <v>1253</v>
      </c>
      <c r="I1" s="20" t="s">
        <v>1254</v>
      </c>
      <c r="J1" s="37" t="s">
        <v>1255</v>
      </c>
      <c r="K1" s="107" t="s">
        <v>1256</v>
      </c>
      <c r="L1" s="20" t="s">
        <v>1257</v>
      </c>
      <c r="M1" s="105" t="s">
        <v>1258</v>
      </c>
      <c r="N1" s="23" t="s">
        <v>1259</v>
      </c>
    </row>
    <row r="2" spans="1:3" ht="12.75">
      <c r="A2" s="43" t="s">
        <v>1221</v>
      </c>
      <c r="B2" s="6">
        <v>38626</v>
      </c>
      <c r="C2" s="7"/>
    </row>
    <row r="3" spans="1:3" ht="12.75">
      <c r="A3" s="43" t="s">
        <v>1222</v>
      </c>
      <c r="B3" s="6">
        <v>40717</v>
      </c>
      <c r="C3" s="7"/>
    </row>
    <row r="4" spans="1:3" ht="12.75">
      <c r="A4" s="43" t="s">
        <v>1223</v>
      </c>
      <c r="B4" s="8" t="s">
        <v>1224</v>
      </c>
      <c r="C4" s="21" t="s">
        <v>1120</v>
      </c>
    </row>
    <row r="5" spans="1:3" ht="12.75">
      <c r="A5" s="43" t="s">
        <v>1226</v>
      </c>
      <c r="B5" s="8">
        <f>C390</f>
        <v>365</v>
      </c>
      <c r="C5" s="7"/>
    </row>
    <row r="6" spans="1:3" ht="29.25" customHeight="1">
      <c r="A6" s="43" t="s">
        <v>1227</v>
      </c>
      <c r="B6" s="9" t="s">
        <v>1228</v>
      </c>
      <c r="C6" s="66" t="s">
        <v>152</v>
      </c>
    </row>
    <row r="7" spans="1:3" ht="12.75">
      <c r="A7" s="43" t="s">
        <v>1229</v>
      </c>
      <c r="B7" s="10" t="s">
        <v>1230</v>
      </c>
      <c r="C7" s="11">
        <f>J391</f>
        <v>0.5397260273972603</v>
      </c>
    </row>
    <row r="8" spans="1:3" ht="12.75">
      <c r="A8" s="43" t="s">
        <v>1231</v>
      </c>
      <c r="B8" s="12" t="s">
        <v>1230</v>
      </c>
      <c r="C8" s="11">
        <f>K391</f>
        <v>0.4849315068493151</v>
      </c>
    </row>
    <row r="9" spans="1:3" ht="12.75">
      <c r="A9" s="43" t="s">
        <v>1232</v>
      </c>
      <c r="B9" s="15" t="s">
        <v>1233</v>
      </c>
      <c r="C9" s="16" t="s">
        <v>153</v>
      </c>
    </row>
    <row r="10" spans="1:3" ht="25.5" customHeight="1">
      <c r="A10" s="43" t="s">
        <v>1234</v>
      </c>
      <c r="B10" s="8" t="s">
        <v>1235</v>
      </c>
      <c r="C10" s="72" t="s">
        <v>253</v>
      </c>
    </row>
    <row r="11" spans="1:3" ht="12.75">
      <c r="A11" s="43" t="s">
        <v>1236</v>
      </c>
      <c r="B11" s="8" t="s">
        <v>1237</v>
      </c>
      <c r="C11" s="7" t="s">
        <v>1839</v>
      </c>
    </row>
    <row r="12" spans="1:3" ht="12.75">
      <c r="A12" s="43" t="s">
        <v>1239</v>
      </c>
      <c r="B12" s="8">
        <v>7.1</v>
      </c>
      <c r="C12" s="7"/>
    </row>
    <row r="13" spans="1:3" ht="12.75">
      <c r="A13" s="43" t="s">
        <v>1240</v>
      </c>
      <c r="B13" s="8">
        <v>35.5</v>
      </c>
      <c r="C13" s="7"/>
    </row>
    <row r="14" spans="1:3" ht="12.75">
      <c r="A14" s="43" t="s">
        <v>1241</v>
      </c>
      <c r="B14" s="8">
        <v>1760</v>
      </c>
      <c r="C14" s="7"/>
    </row>
    <row r="15" spans="1:3" ht="12.75">
      <c r="A15" s="43" t="s">
        <v>1242</v>
      </c>
      <c r="B15" s="8">
        <v>18</v>
      </c>
      <c r="C15" s="7" t="s">
        <v>1243</v>
      </c>
    </row>
    <row r="16" spans="1:3" ht="38.25" customHeight="1">
      <c r="A16" s="43" t="s">
        <v>1244</v>
      </c>
      <c r="B16" s="8" t="s">
        <v>254</v>
      </c>
      <c r="C16" s="67" t="s">
        <v>255</v>
      </c>
    </row>
    <row r="17" spans="1:3" ht="12.75">
      <c r="A17" s="43" t="s">
        <v>1245</v>
      </c>
      <c r="B17" s="8" t="s">
        <v>1228</v>
      </c>
      <c r="C17" s="53" t="s">
        <v>1246</v>
      </c>
    </row>
    <row r="18" spans="1:3" ht="12.75">
      <c r="A18" s="43" t="s">
        <v>156</v>
      </c>
      <c r="B18" s="8">
        <v>38</v>
      </c>
      <c r="C18" s="53" t="s">
        <v>157</v>
      </c>
    </row>
    <row r="19" spans="1:3" ht="9" customHeight="1">
      <c r="A19" s="1"/>
      <c r="B19" s="8"/>
      <c r="C19" s="19"/>
    </row>
    <row r="20" spans="1:3" ht="29.25" customHeight="1">
      <c r="A20" s="108" t="s">
        <v>158</v>
      </c>
      <c r="B20" s="108"/>
      <c r="C20" s="108"/>
    </row>
    <row r="21" spans="1:3" ht="5.25" customHeight="1">
      <c r="A21" s="68"/>
      <c r="B21" s="68"/>
      <c r="C21" s="68"/>
    </row>
    <row r="22" spans="1:3" ht="41.25" customHeight="1">
      <c r="A22" s="108" t="s">
        <v>159</v>
      </c>
      <c r="B22" s="108"/>
      <c r="C22" s="108"/>
    </row>
    <row r="23" ht="6.75" customHeight="1"/>
    <row r="24" spans="2:25" ht="12.75">
      <c r="B24" s="57" t="s">
        <v>1247</v>
      </c>
      <c r="C24" s="58" t="s">
        <v>1248</v>
      </c>
      <c r="D24" s="70" t="s">
        <v>1249</v>
      </c>
      <c r="E24" s="59" t="s">
        <v>1250</v>
      </c>
      <c r="F24" s="59" t="s">
        <v>1251</v>
      </c>
      <c r="G24" s="60" t="s">
        <v>1252</v>
      </c>
      <c r="H24" s="60" t="s">
        <v>1253</v>
      </c>
      <c r="I24" s="57" t="s">
        <v>1254</v>
      </c>
      <c r="J24" s="81" t="s">
        <v>1255</v>
      </c>
      <c r="K24" s="107" t="s">
        <v>1256</v>
      </c>
      <c r="L24" s="69" t="s">
        <v>1257</v>
      </c>
      <c r="M24" s="105" t="s">
        <v>1258</v>
      </c>
      <c r="N24" s="59" t="s">
        <v>1259</v>
      </c>
      <c r="O24" s="43"/>
      <c r="P24" s="43"/>
      <c r="Q24" s="43"/>
      <c r="R24" s="43"/>
      <c r="S24" s="43"/>
      <c r="T24" s="43"/>
      <c r="U24" s="43"/>
      <c r="V24" s="60" t="s">
        <v>1260</v>
      </c>
      <c r="W24" s="61" t="s">
        <v>1261</v>
      </c>
      <c r="X24" s="62" t="s">
        <v>1262</v>
      </c>
      <c r="Y24" s="63" t="s">
        <v>1840</v>
      </c>
    </row>
    <row r="25" spans="2:12" ht="12.75">
      <c r="B25" t="s">
        <v>256</v>
      </c>
      <c r="C25" t="s">
        <v>257</v>
      </c>
      <c r="D25" t="s">
        <v>258</v>
      </c>
      <c r="E25" s="4">
        <v>38628.333333333336</v>
      </c>
      <c r="F25" s="4">
        <v>40717.458333333336</v>
      </c>
      <c r="G25" s="5">
        <f>(H25/365)*221</f>
        <v>1264.9222602739726</v>
      </c>
      <c r="H25" s="5">
        <f>F25-E25</f>
        <v>2089.125</v>
      </c>
      <c r="I25" s="28">
        <v>6058934.2639999995</v>
      </c>
      <c r="J25" s="29"/>
      <c r="K25" s="30"/>
      <c r="L25" t="s">
        <v>1266</v>
      </c>
    </row>
    <row r="26" spans="2:12" ht="12.75">
      <c r="B26" t="s">
        <v>259</v>
      </c>
      <c r="C26" t="s">
        <v>1161</v>
      </c>
      <c r="D26" t="s">
        <v>260</v>
      </c>
      <c r="E26" s="4">
        <v>38628.333333333336</v>
      </c>
      <c r="F26" s="4">
        <v>40449.458333333336</v>
      </c>
      <c r="G26" s="5">
        <f aca="true" t="shared" si="0" ref="G26:G89">(H26/365)*221</f>
        <v>1102.6537671232877</v>
      </c>
      <c r="H26" s="5">
        <f aca="true" t="shared" si="1" ref="H26:H89">F26-E26</f>
        <v>1821.125</v>
      </c>
      <c r="I26" s="28">
        <v>455286.4</v>
      </c>
      <c r="J26" s="29"/>
      <c r="K26" s="30"/>
      <c r="L26" t="s">
        <v>1266</v>
      </c>
    </row>
    <row r="27" spans="2:12" ht="12.75">
      <c r="B27" t="s">
        <v>261</v>
      </c>
      <c r="C27" t="s">
        <v>262</v>
      </c>
      <c r="D27" t="s">
        <v>1440</v>
      </c>
      <c r="E27" s="4">
        <v>38628.333333333336</v>
      </c>
      <c r="F27" s="4">
        <v>40084.625</v>
      </c>
      <c r="G27" s="5">
        <f t="shared" si="0"/>
        <v>881.7546803652954</v>
      </c>
      <c r="H27" s="5">
        <f t="shared" si="1"/>
        <v>1456.2916666666642</v>
      </c>
      <c r="I27" s="28">
        <v>142841.6</v>
      </c>
      <c r="J27" s="29"/>
      <c r="K27" s="30"/>
      <c r="L27" t="s">
        <v>1266</v>
      </c>
    </row>
    <row r="28" spans="2:14" ht="12.75">
      <c r="B28" t="s">
        <v>263</v>
      </c>
      <c r="C28" t="s">
        <v>1280</v>
      </c>
      <c r="D28" t="s">
        <v>1440</v>
      </c>
      <c r="E28" s="4">
        <v>38628.333333333336</v>
      </c>
      <c r="F28" s="4">
        <v>40084.625</v>
      </c>
      <c r="G28" s="5">
        <f t="shared" si="0"/>
        <v>881.7546803652954</v>
      </c>
      <c r="H28" s="5">
        <f t="shared" si="1"/>
        <v>1456.2916666666642</v>
      </c>
      <c r="I28" s="28">
        <v>142841.6</v>
      </c>
      <c r="J28" s="29"/>
      <c r="K28" s="30"/>
      <c r="L28" t="s">
        <v>1277</v>
      </c>
      <c r="M28" s="31">
        <v>38628.333333333336</v>
      </c>
      <c r="N28" s="8" t="s">
        <v>1278</v>
      </c>
    </row>
    <row r="29" spans="2:12" ht="12.75">
      <c r="B29" t="s">
        <v>264</v>
      </c>
      <c r="C29" t="s">
        <v>265</v>
      </c>
      <c r="D29" t="s">
        <v>1275</v>
      </c>
      <c r="E29" s="4">
        <v>38628.333333333336</v>
      </c>
      <c r="F29" s="4">
        <v>38989.666666666664</v>
      </c>
      <c r="G29" s="5">
        <f t="shared" si="0"/>
        <v>218.77990867579615</v>
      </c>
      <c r="H29" s="5">
        <f t="shared" si="1"/>
        <v>361.3333333333285</v>
      </c>
      <c r="I29" s="28">
        <v>35710.4</v>
      </c>
      <c r="J29" s="29"/>
      <c r="K29" s="30"/>
      <c r="L29" t="s">
        <v>1266</v>
      </c>
    </row>
    <row r="30" spans="2:14" ht="12.75">
      <c r="B30" t="s">
        <v>266</v>
      </c>
      <c r="C30" t="s">
        <v>1280</v>
      </c>
      <c r="D30" t="s">
        <v>1275</v>
      </c>
      <c r="E30" s="4">
        <v>38628.333333333336</v>
      </c>
      <c r="F30" s="4">
        <v>38989.666666666664</v>
      </c>
      <c r="G30" s="5">
        <f t="shared" si="0"/>
        <v>218.77990867579615</v>
      </c>
      <c r="H30" s="5">
        <f t="shared" si="1"/>
        <v>361.3333333333285</v>
      </c>
      <c r="I30" s="28">
        <v>35710.4</v>
      </c>
      <c r="J30" s="29"/>
      <c r="K30" s="30"/>
      <c r="L30" t="s">
        <v>1277</v>
      </c>
      <c r="M30" s="31">
        <v>38628.333333333336</v>
      </c>
      <c r="N30" s="8" t="s">
        <v>1278</v>
      </c>
    </row>
    <row r="31" spans="2:12" ht="12.75">
      <c r="B31" t="s">
        <v>267</v>
      </c>
      <c r="C31" t="s">
        <v>268</v>
      </c>
      <c r="D31" t="s">
        <v>269</v>
      </c>
      <c r="E31" s="4">
        <v>38628.333333333336</v>
      </c>
      <c r="F31" s="4">
        <v>40056.333333333336</v>
      </c>
      <c r="G31" s="5">
        <f t="shared" si="0"/>
        <v>864.6246575342466</v>
      </c>
      <c r="H31" s="5">
        <f t="shared" si="1"/>
        <v>1428</v>
      </c>
      <c r="I31" s="28">
        <v>35710.4</v>
      </c>
      <c r="J31" s="29"/>
      <c r="K31" s="30"/>
      <c r="L31" t="s">
        <v>1266</v>
      </c>
    </row>
    <row r="32" spans="2:14" ht="12.75">
      <c r="B32" t="s">
        <v>270</v>
      </c>
      <c r="C32" t="s">
        <v>1280</v>
      </c>
      <c r="D32" t="s">
        <v>1275</v>
      </c>
      <c r="E32" s="4">
        <v>38628.333333333336</v>
      </c>
      <c r="F32" s="4">
        <v>38989.666666666664</v>
      </c>
      <c r="G32" s="5">
        <f>(H32/365)*221</f>
        <v>218.77990867579615</v>
      </c>
      <c r="H32" s="5">
        <f t="shared" si="1"/>
        <v>361.3333333333285</v>
      </c>
      <c r="I32" s="28">
        <v>35710.4</v>
      </c>
      <c r="J32" s="29"/>
      <c r="K32" s="30"/>
      <c r="L32" t="s">
        <v>1277</v>
      </c>
      <c r="M32" s="31">
        <v>38628.333333333336</v>
      </c>
      <c r="N32" s="8" t="s">
        <v>1278</v>
      </c>
    </row>
    <row r="33" spans="2:12" ht="12.75">
      <c r="B33" t="s">
        <v>271</v>
      </c>
      <c r="C33" t="s">
        <v>272</v>
      </c>
      <c r="D33" t="s">
        <v>273</v>
      </c>
      <c r="E33" s="4">
        <v>39174.333333333336</v>
      </c>
      <c r="F33" s="4">
        <v>40056.333333333336</v>
      </c>
      <c r="G33" s="5">
        <f t="shared" si="0"/>
        <v>534.0328767123287</v>
      </c>
      <c r="H33" s="5">
        <f t="shared" si="1"/>
        <v>882</v>
      </c>
      <c r="I33" s="28">
        <v>0</v>
      </c>
      <c r="J33" s="29"/>
      <c r="K33" s="30"/>
      <c r="L33" t="s">
        <v>1266</v>
      </c>
    </row>
    <row r="34" spans="2:14" ht="12.75">
      <c r="B34" t="s">
        <v>274</v>
      </c>
      <c r="C34" t="s">
        <v>275</v>
      </c>
      <c r="D34" t="s">
        <v>1319</v>
      </c>
      <c r="E34" s="4">
        <v>39174.333333333336</v>
      </c>
      <c r="F34" s="4">
        <v>39174.333333333336</v>
      </c>
      <c r="G34" s="5">
        <f t="shared" si="0"/>
        <v>0</v>
      </c>
      <c r="H34" s="5">
        <f t="shared" si="1"/>
        <v>0</v>
      </c>
      <c r="I34" s="28">
        <v>0</v>
      </c>
      <c r="J34" s="29"/>
      <c r="K34" s="30"/>
      <c r="L34" t="s">
        <v>1266</v>
      </c>
      <c r="M34" s="31">
        <v>39174.333333333336</v>
      </c>
      <c r="N34" s="8" t="s">
        <v>1278</v>
      </c>
    </row>
    <row r="35" spans="2:14" ht="12.75">
      <c r="B35" t="s">
        <v>276</v>
      </c>
      <c r="C35" t="s">
        <v>277</v>
      </c>
      <c r="D35" t="s">
        <v>1319</v>
      </c>
      <c r="E35" s="4">
        <v>39237.333333333336</v>
      </c>
      <c r="F35" s="4">
        <v>39237.333333333336</v>
      </c>
      <c r="G35" s="5">
        <f t="shared" si="0"/>
        <v>0</v>
      </c>
      <c r="H35" s="5">
        <f t="shared" si="1"/>
        <v>0</v>
      </c>
      <c r="I35" s="28">
        <v>0</v>
      </c>
      <c r="J35" s="29"/>
      <c r="K35" t="s">
        <v>278</v>
      </c>
      <c r="L35" t="s">
        <v>1266</v>
      </c>
      <c r="M35" s="31">
        <v>39237.333333333336</v>
      </c>
      <c r="N35" s="8" t="s">
        <v>1278</v>
      </c>
    </row>
    <row r="36" spans="2:14" ht="12.75">
      <c r="B36" t="s">
        <v>279</v>
      </c>
      <c r="C36" t="s">
        <v>280</v>
      </c>
      <c r="D36" t="s">
        <v>1319</v>
      </c>
      <c r="E36" s="4">
        <v>39692.333333333336</v>
      </c>
      <c r="F36" s="4">
        <v>39692.333333333336</v>
      </c>
      <c r="G36" s="5">
        <f t="shared" si="0"/>
        <v>0</v>
      </c>
      <c r="H36" s="5">
        <f t="shared" si="1"/>
        <v>0</v>
      </c>
      <c r="I36" s="28">
        <v>0</v>
      </c>
      <c r="J36" s="29"/>
      <c r="K36" s="30"/>
      <c r="L36" t="s">
        <v>1266</v>
      </c>
      <c r="M36" s="31">
        <v>39692.333333333336</v>
      </c>
      <c r="N36" s="8" t="s">
        <v>1278</v>
      </c>
    </row>
    <row r="37" spans="2:14" ht="12.75">
      <c r="B37" t="s">
        <v>281</v>
      </c>
      <c r="C37" t="s">
        <v>282</v>
      </c>
      <c r="D37" t="s">
        <v>1319</v>
      </c>
      <c r="E37" s="4">
        <v>39722.333333333336</v>
      </c>
      <c r="F37" s="4">
        <v>39722.333333333336</v>
      </c>
      <c r="G37" s="5">
        <f t="shared" si="0"/>
        <v>0</v>
      </c>
      <c r="H37" s="5">
        <f t="shared" si="1"/>
        <v>0</v>
      </c>
      <c r="I37" s="28">
        <v>0</v>
      </c>
      <c r="J37" s="29"/>
      <c r="K37" s="30"/>
      <c r="L37" t="s">
        <v>1266</v>
      </c>
      <c r="M37" s="31">
        <v>39722.333333333336</v>
      </c>
      <c r="N37" s="8" t="s">
        <v>1278</v>
      </c>
    </row>
    <row r="38" spans="2:14" ht="12.75">
      <c r="B38" t="s">
        <v>283</v>
      </c>
      <c r="C38" t="s">
        <v>284</v>
      </c>
      <c r="D38" t="s">
        <v>1319</v>
      </c>
      <c r="E38" s="4">
        <v>40056.333333333336</v>
      </c>
      <c r="F38" s="4">
        <v>40056.333333333336</v>
      </c>
      <c r="G38" s="5">
        <f t="shared" si="0"/>
        <v>0</v>
      </c>
      <c r="H38" s="5">
        <f t="shared" si="1"/>
        <v>0</v>
      </c>
      <c r="I38" s="28">
        <v>0</v>
      </c>
      <c r="J38" s="29"/>
      <c r="K38" s="30"/>
      <c r="L38" t="s">
        <v>1266</v>
      </c>
      <c r="M38" s="31">
        <v>40056.333333333336</v>
      </c>
      <c r="N38" s="8" t="s">
        <v>1278</v>
      </c>
    </row>
    <row r="39" spans="2:12" ht="12.75">
      <c r="B39" t="s">
        <v>285</v>
      </c>
      <c r="C39" t="s">
        <v>1437</v>
      </c>
      <c r="D39" t="s">
        <v>260</v>
      </c>
      <c r="E39" s="4">
        <v>38628.333333333336</v>
      </c>
      <c r="F39" s="4">
        <v>40449.458333333336</v>
      </c>
      <c r="G39" s="5">
        <f t="shared" si="0"/>
        <v>1102.6537671232877</v>
      </c>
      <c r="H39" s="5">
        <f t="shared" si="1"/>
        <v>1821.125</v>
      </c>
      <c r="I39" s="28">
        <v>241024</v>
      </c>
      <c r="J39" s="29"/>
      <c r="K39" s="30"/>
      <c r="L39" t="s">
        <v>1266</v>
      </c>
    </row>
    <row r="40" spans="2:14" ht="12.75">
      <c r="B40" t="s">
        <v>286</v>
      </c>
      <c r="C40" t="s">
        <v>287</v>
      </c>
      <c r="D40" t="s">
        <v>288</v>
      </c>
      <c r="E40" s="4">
        <v>38628.333333333336</v>
      </c>
      <c r="F40" s="4">
        <v>40444.666666666664</v>
      </c>
      <c r="G40" s="5">
        <f t="shared" si="0"/>
        <v>1099.7525114155221</v>
      </c>
      <c r="H40" s="5">
        <f t="shared" si="1"/>
        <v>1816.3333333333285</v>
      </c>
      <c r="I40" s="28">
        <v>0</v>
      </c>
      <c r="J40" s="29"/>
      <c r="K40" s="30"/>
      <c r="L40" t="s">
        <v>1277</v>
      </c>
      <c r="M40" s="31">
        <v>38628.333333333336</v>
      </c>
      <c r="N40" s="8" t="s">
        <v>1278</v>
      </c>
    </row>
    <row r="41" spans="2:14" ht="12.75">
      <c r="B41" t="s">
        <v>289</v>
      </c>
      <c r="C41" t="s">
        <v>1274</v>
      </c>
      <c r="D41" t="s">
        <v>1440</v>
      </c>
      <c r="E41" s="4">
        <v>38628.333333333336</v>
      </c>
      <c r="F41" s="4">
        <v>40084.625</v>
      </c>
      <c r="G41" s="5">
        <f t="shared" si="0"/>
        <v>881.7546803652954</v>
      </c>
      <c r="H41" s="5">
        <f t="shared" si="1"/>
        <v>1456.2916666666642</v>
      </c>
      <c r="I41" s="28">
        <v>167024</v>
      </c>
      <c r="J41" s="29"/>
      <c r="K41" s="30"/>
      <c r="L41" t="s">
        <v>1277</v>
      </c>
      <c r="M41" s="31">
        <v>38628.333333333336</v>
      </c>
      <c r="N41" s="8" t="s">
        <v>1278</v>
      </c>
    </row>
    <row r="42" spans="2:12" ht="12.75">
      <c r="B42" t="s">
        <v>290</v>
      </c>
      <c r="C42" t="s">
        <v>1284</v>
      </c>
      <c r="D42" t="s">
        <v>260</v>
      </c>
      <c r="E42" s="4">
        <v>38628.333333333336</v>
      </c>
      <c r="F42" s="4">
        <v>40449.458333333336</v>
      </c>
      <c r="G42" s="5">
        <f t="shared" si="0"/>
        <v>1102.6537671232877</v>
      </c>
      <c r="H42" s="5">
        <f t="shared" si="1"/>
        <v>1821.125</v>
      </c>
      <c r="I42" s="28">
        <v>74000</v>
      </c>
      <c r="J42" s="29"/>
      <c r="K42" s="30"/>
      <c r="L42" t="s">
        <v>1266</v>
      </c>
    </row>
    <row r="43" spans="2:14" ht="12.75">
      <c r="B43" t="s">
        <v>291</v>
      </c>
      <c r="C43" t="s">
        <v>292</v>
      </c>
      <c r="D43" t="s">
        <v>1275</v>
      </c>
      <c r="E43" s="4">
        <v>38628.333333333336</v>
      </c>
      <c r="F43" s="4">
        <v>38989.666666666664</v>
      </c>
      <c r="G43" s="5">
        <f t="shared" si="0"/>
        <v>218.77990867579615</v>
      </c>
      <c r="H43" s="5">
        <f t="shared" si="1"/>
        <v>361.3333333333285</v>
      </c>
      <c r="I43" s="28">
        <v>6000</v>
      </c>
      <c r="J43" s="29"/>
      <c r="K43" s="30"/>
      <c r="L43" t="s">
        <v>1277</v>
      </c>
      <c r="M43" s="31">
        <v>38628.333333333336</v>
      </c>
      <c r="N43" s="8" t="s">
        <v>1278</v>
      </c>
    </row>
    <row r="44" spans="2:14" ht="12.75">
      <c r="B44" t="s">
        <v>293</v>
      </c>
      <c r="C44" t="s">
        <v>294</v>
      </c>
      <c r="D44" t="s">
        <v>1275</v>
      </c>
      <c r="E44" s="4">
        <v>38992.333333333336</v>
      </c>
      <c r="F44" s="4">
        <v>39356.708333333336</v>
      </c>
      <c r="G44" s="5">
        <f t="shared" si="0"/>
        <v>220.62157534246577</v>
      </c>
      <c r="H44" s="5">
        <f t="shared" si="1"/>
        <v>364.375</v>
      </c>
      <c r="I44" s="28">
        <v>6000</v>
      </c>
      <c r="J44" s="29"/>
      <c r="K44" s="30"/>
      <c r="L44" t="s">
        <v>1277</v>
      </c>
      <c r="M44" s="31">
        <v>38992.333333333336</v>
      </c>
      <c r="N44" s="8" t="s">
        <v>1278</v>
      </c>
    </row>
    <row r="45" spans="2:14" ht="12.75">
      <c r="B45" t="s">
        <v>295</v>
      </c>
      <c r="C45" t="s">
        <v>296</v>
      </c>
      <c r="D45" t="s">
        <v>1275</v>
      </c>
      <c r="E45" s="4">
        <v>39356.333333333336</v>
      </c>
      <c r="F45" s="4">
        <v>39716.458333333336</v>
      </c>
      <c r="G45" s="5">
        <f t="shared" si="0"/>
        <v>218.04828767123286</v>
      </c>
      <c r="H45" s="5">
        <f t="shared" si="1"/>
        <v>360.125</v>
      </c>
      <c r="I45" s="28">
        <v>6000</v>
      </c>
      <c r="J45" s="29"/>
      <c r="K45" s="30"/>
      <c r="L45" t="s">
        <v>1277</v>
      </c>
      <c r="M45" s="31">
        <v>39356.333333333336</v>
      </c>
      <c r="N45" s="8" t="s">
        <v>1278</v>
      </c>
    </row>
    <row r="46" spans="2:14" ht="12.75">
      <c r="B46" t="s">
        <v>297</v>
      </c>
      <c r="C46" t="s">
        <v>298</v>
      </c>
      <c r="D46" t="s">
        <v>1275</v>
      </c>
      <c r="E46" s="4">
        <v>39722.333333333336</v>
      </c>
      <c r="F46" s="4">
        <v>40086.708333333336</v>
      </c>
      <c r="G46" s="5">
        <f t="shared" si="0"/>
        <v>220.62157534246577</v>
      </c>
      <c r="H46" s="5">
        <f t="shared" si="1"/>
        <v>364.375</v>
      </c>
      <c r="I46" s="28">
        <v>6000</v>
      </c>
      <c r="J46" s="29"/>
      <c r="K46" s="30"/>
      <c r="L46" t="s">
        <v>1277</v>
      </c>
      <c r="M46" s="31">
        <v>39722.333333333336</v>
      </c>
      <c r="N46" s="8" t="s">
        <v>1278</v>
      </c>
    </row>
    <row r="47" spans="2:14" ht="12.75">
      <c r="B47" t="s">
        <v>299</v>
      </c>
      <c r="C47" t="s">
        <v>300</v>
      </c>
      <c r="D47" t="s">
        <v>1275</v>
      </c>
      <c r="E47" s="4">
        <v>40087.333333333336</v>
      </c>
      <c r="F47" s="4">
        <v>40449.458333333336</v>
      </c>
      <c r="G47" s="5">
        <f t="shared" si="0"/>
        <v>219.25924657534247</v>
      </c>
      <c r="H47" s="5">
        <f t="shared" si="1"/>
        <v>362.125</v>
      </c>
      <c r="I47" s="28">
        <v>6000</v>
      </c>
      <c r="J47" s="29"/>
      <c r="K47" s="30"/>
      <c r="L47" t="s">
        <v>1277</v>
      </c>
      <c r="M47" s="31">
        <v>40087.333333333336</v>
      </c>
      <c r="N47" s="8" t="s">
        <v>1278</v>
      </c>
    </row>
    <row r="48" spans="2:14" ht="12.75">
      <c r="B48" t="s">
        <v>301</v>
      </c>
      <c r="C48" t="s">
        <v>302</v>
      </c>
      <c r="D48" t="s">
        <v>1275</v>
      </c>
      <c r="E48" s="4">
        <v>38628.333333333336</v>
      </c>
      <c r="F48" s="4">
        <v>38989.666666666664</v>
      </c>
      <c r="G48" s="5">
        <f t="shared" si="0"/>
        <v>218.77990867579615</v>
      </c>
      <c r="H48" s="5">
        <f t="shared" si="1"/>
        <v>361.3333333333285</v>
      </c>
      <c r="I48" s="28">
        <v>13000</v>
      </c>
      <c r="J48" s="29"/>
      <c r="K48" s="30"/>
      <c r="L48" t="s">
        <v>1277</v>
      </c>
      <c r="M48" s="31">
        <v>38628.333333333336</v>
      </c>
      <c r="N48" s="8" t="s">
        <v>1278</v>
      </c>
    </row>
    <row r="49" spans="2:14" ht="12.75">
      <c r="B49" t="s">
        <v>303</v>
      </c>
      <c r="C49" t="s">
        <v>304</v>
      </c>
      <c r="D49" t="s">
        <v>1275</v>
      </c>
      <c r="E49" s="4">
        <v>38992.333333333336</v>
      </c>
      <c r="F49" s="4">
        <v>39356.708333333336</v>
      </c>
      <c r="G49" s="5">
        <f t="shared" si="0"/>
        <v>220.62157534246577</v>
      </c>
      <c r="H49" s="5">
        <f t="shared" si="1"/>
        <v>364.375</v>
      </c>
      <c r="I49" s="28">
        <v>13000</v>
      </c>
      <c r="J49" s="29"/>
      <c r="K49" s="30"/>
      <c r="L49" t="s">
        <v>1277</v>
      </c>
      <c r="M49" s="31">
        <v>38992.333333333336</v>
      </c>
      <c r="N49" s="8" t="s">
        <v>1278</v>
      </c>
    </row>
    <row r="50" spans="2:14" ht="12.75">
      <c r="B50" t="s">
        <v>305</v>
      </c>
      <c r="C50" t="s">
        <v>306</v>
      </c>
      <c r="D50" t="s">
        <v>1275</v>
      </c>
      <c r="E50" s="4">
        <v>39356.333333333336</v>
      </c>
      <c r="F50" s="4">
        <v>39716.458333333336</v>
      </c>
      <c r="G50" s="5">
        <f t="shared" si="0"/>
        <v>218.04828767123286</v>
      </c>
      <c r="H50" s="5">
        <f t="shared" si="1"/>
        <v>360.125</v>
      </c>
      <c r="I50" s="28">
        <v>6000</v>
      </c>
      <c r="J50" s="29"/>
      <c r="K50" s="30"/>
      <c r="L50" t="s">
        <v>1277</v>
      </c>
      <c r="M50" s="31">
        <v>39356.333333333336</v>
      </c>
      <c r="N50" s="8" t="s">
        <v>1278</v>
      </c>
    </row>
    <row r="51" spans="2:14" ht="12.75">
      <c r="B51" t="s">
        <v>307</v>
      </c>
      <c r="C51" t="s">
        <v>308</v>
      </c>
      <c r="D51" t="s">
        <v>1275</v>
      </c>
      <c r="E51" s="4">
        <v>39722.333333333336</v>
      </c>
      <c r="F51" s="4">
        <v>40086.708333333336</v>
      </c>
      <c r="G51" s="5">
        <f t="shared" si="0"/>
        <v>220.62157534246577</v>
      </c>
      <c r="H51" s="5">
        <f t="shared" si="1"/>
        <v>364.375</v>
      </c>
      <c r="I51" s="28">
        <v>6000</v>
      </c>
      <c r="J51" s="29"/>
      <c r="K51" s="30"/>
      <c r="L51" t="s">
        <v>1277</v>
      </c>
      <c r="M51" s="31">
        <v>39722.333333333336</v>
      </c>
      <c r="N51" s="8" t="s">
        <v>1278</v>
      </c>
    </row>
    <row r="52" spans="2:14" ht="12.75">
      <c r="B52" t="s">
        <v>309</v>
      </c>
      <c r="C52" t="s">
        <v>310</v>
      </c>
      <c r="D52" t="s">
        <v>1275</v>
      </c>
      <c r="E52" s="4">
        <v>40087.333333333336</v>
      </c>
      <c r="F52" s="4">
        <v>40449.458333333336</v>
      </c>
      <c r="G52" s="5">
        <f t="shared" si="0"/>
        <v>219.25924657534247</v>
      </c>
      <c r="H52" s="5">
        <f t="shared" si="1"/>
        <v>362.125</v>
      </c>
      <c r="I52" s="28">
        <v>6000</v>
      </c>
      <c r="J52" s="29"/>
      <c r="K52" s="30"/>
      <c r="L52" t="s">
        <v>1277</v>
      </c>
      <c r="M52" s="31">
        <v>40087.333333333336</v>
      </c>
      <c r="N52" s="8" t="s">
        <v>1278</v>
      </c>
    </row>
    <row r="53" spans="2:12" ht="12.75">
      <c r="B53" t="s">
        <v>311</v>
      </c>
      <c r="C53" t="s">
        <v>312</v>
      </c>
      <c r="D53" t="s">
        <v>313</v>
      </c>
      <c r="E53" s="4">
        <v>38628.333333333336</v>
      </c>
      <c r="F53" s="4">
        <v>40464.5</v>
      </c>
      <c r="G53" s="5">
        <f t="shared" si="0"/>
        <v>1111.7611872146103</v>
      </c>
      <c r="H53" s="5">
        <f t="shared" si="1"/>
        <v>1836.1666666666642</v>
      </c>
      <c r="I53" s="28">
        <v>3327254.4639999997</v>
      </c>
      <c r="J53" s="29"/>
      <c r="K53" s="30"/>
      <c r="L53" t="s">
        <v>1266</v>
      </c>
    </row>
    <row r="54" spans="2:12" ht="12.75">
      <c r="B54" t="s">
        <v>314</v>
      </c>
      <c r="C54" t="s">
        <v>315</v>
      </c>
      <c r="D54" t="s">
        <v>316</v>
      </c>
      <c r="E54" s="4">
        <v>39084.333333333336</v>
      </c>
      <c r="F54" s="4">
        <v>40464.5</v>
      </c>
      <c r="G54" s="5">
        <f t="shared" si="0"/>
        <v>835.6625570776241</v>
      </c>
      <c r="H54" s="5">
        <f t="shared" si="1"/>
        <v>1380.1666666666642</v>
      </c>
      <c r="I54" s="28">
        <v>2259403.264</v>
      </c>
      <c r="J54" s="29"/>
      <c r="K54" s="30"/>
      <c r="L54" t="s">
        <v>1266</v>
      </c>
    </row>
    <row r="55" spans="2:12" ht="12.75">
      <c r="B55" t="s">
        <v>317</v>
      </c>
      <c r="C55" t="s">
        <v>318</v>
      </c>
      <c r="D55" t="s">
        <v>319</v>
      </c>
      <c r="E55" s="4">
        <v>39357.333333333336</v>
      </c>
      <c r="F55" s="4">
        <v>40245.5</v>
      </c>
      <c r="G55" s="5">
        <f t="shared" si="0"/>
        <v>537.7666666666653</v>
      </c>
      <c r="H55" s="5">
        <f t="shared" si="1"/>
        <v>888.1666666666642</v>
      </c>
      <c r="I55" s="28">
        <v>220977.44</v>
      </c>
      <c r="J55" s="29"/>
      <c r="K55" s="30"/>
      <c r="L55" t="s">
        <v>1266</v>
      </c>
    </row>
    <row r="56" spans="2:14" ht="12.75">
      <c r="B56" t="s">
        <v>320</v>
      </c>
      <c r="C56" t="s">
        <v>321</v>
      </c>
      <c r="D56" t="s">
        <v>1319</v>
      </c>
      <c r="E56" s="4">
        <v>39702.333333333336</v>
      </c>
      <c r="F56" s="4">
        <v>39702.333333333336</v>
      </c>
      <c r="G56" s="5">
        <f t="shared" si="0"/>
        <v>0</v>
      </c>
      <c r="H56" s="5">
        <f t="shared" si="1"/>
        <v>0</v>
      </c>
      <c r="I56" s="28">
        <v>0</v>
      </c>
      <c r="J56" s="29"/>
      <c r="K56" t="s">
        <v>1364</v>
      </c>
      <c r="L56" t="s">
        <v>1266</v>
      </c>
      <c r="M56" s="31">
        <v>39702.333333333336</v>
      </c>
      <c r="N56" s="8" t="s">
        <v>1278</v>
      </c>
    </row>
    <row r="57" spans="2:12" ht="12.75">
      <c r="B57" t="s">
        <v>322</v>
      </c>
      <c r="C57" t="s">
        <v>323</v>
      </c>
      <c r="D57" t="s">
        <v>2236</v>
      </c>
      <c r="E57" s="4">
        <v>39702.333333333336</v>
      </c>
      <c r="F57" s="4">
        <v>39706.416666666664</v>
      </c>
      <c r="G57" s="5">
        <f t="shared" si="0"/>
        <v>2.472374429220807</v>
      </c>
      <c r="H57" s="5">
        <f t="shared" si="1"/>
        <v>4.083333333328483</v>
      </c>
      <c r="I57" s="28">
        <v>4472.64</v>
      </c>
      <c r="J57" t="s">
        <v>2183</v>
      </c>
      <c r="K57" t="s">
        <v>1362</v>
      </c>
      <c r="L57" t="s">
        <v>1277</v>
      </c>
    </row>
    <row r="58" spans="2:12" ht="12.75">
      <c r="B58" t="s">
        <v>324</v>
      </c>
      <c r="C58" t="s">
        <v>325</v>
      </c>
      <c r="D58" t="s">
        <v>326</v>
      </c>
      <c r="E58" s="4">
        <v>39706.416666666664</v>
      </c>
      <c r="F58" s="4">
        <v>39709.583333333336</v>
      </c>
      <c r="G58" s="5">
        <f t="shared" si="0"/>
        <v>1.917351598176453</v>
      </c>
      <c r="H58" s="5">
        <f t="shared" si="1"/>
        <v>3.1666666666715173</v>
      </c>
      <c r="I58" s="28">
        <v>3591.84</v>
      </c>
      <c r="J58" t="s">
        <v>1364</v>
      </c>
      <c r="K58" t="s">
        <v>1371</v>
      </c>
      <c r="L58" t="s">
        <v>1277</v>
      </c>
    </row>
    <row r="59" spans="2:12" ht="12.75">
      <c r="B59" t="s">
        <v>327</v>
      </c>
      <c r="C59" t="s">
        <v>328</v>
      </c>
      <c r="D59" t="s">
        <v>1319</v>
      </c>
      <c r="E59" s="4">
        <v>39709.583333333336</v>
      </c>
      <c r="F59" s="4">
        <v>39709.583333333336</v>
      </c>
      <c r="G59" s="5">
        <f t="shared" si="0"/>
        <v>0</v>
      </c>
      <c r="H59" s="5">
        <f t="shared" si="1"/>
        <v>0</v>
      </c>
      <c r="I59" s="28">
        <v>0</v>
      </c>
      <c r="J59" t="s">
        <v>1362</v>
      </c>
      <c r="K59" t="s">
        <v>329</v>
      </c>
      <c r="L59" t="s">
        <v>1266</v>
      </c>
    </row>
    <row r="60" spans="2:12" ht="12.75">
      <c r="B60" t="s">
        <v>330</v>
      </c>
      <c r="C60" t="s">
        <v>331</v>
      </c>
      <c r="D60" t="s">
        <v>1290</v>
      </c>
      <c r="E60" s="4">
        <v>39913.333333333336</v>
      </c>
      <c r="F60" s="4">
        <v>39930.458333333336</v>
      </c>
      <c r="G60" s="5">
        <f t="shared" si="0"/>
        <v>10.368835616438357</v>
      </c>
      <c r="H60" s="5">
        <f t="shared" si="1"/>
        <v>17.125</v>
      </c>
      <c r="I60" s="28">
        <v>11972.8</v>
      </c>
      <c r="J60" t="s">
        <v>332</v>
      </c>
      <c r="K60" t="s">
        <v>1532</v>
      </c>
      <c r="L60" t="s">
        <v>1266</v>
      </c>
    </row>
    <row r="61" spans="2:12" ht="12.75">
      <c r="B61" t="s">
        <v>333</v>
      </c>
      <c r="C61" t="s">
        <v>334</v>
      </c>
      <c r="D61" t="s">
        <v>335</v>
      </c>
      <c r="E61" s="4">
        <v>39930.458333333336</v>
      </c>
      <c r="F61" s="4">
        <v>39937.666666666664</v>
      </c>
      <c r="G61" s="5">
        <f t="shared" si="0"/>
        <v>4.36449771689204</v>
      </c>
      <c r="H61" s="5">
        <f t="shared" si="1"/>
        <v>7.208333333328483</v>
      </c>
      <c r="I61" s="28">
        <v>5986.4</v>
      </c>
      <c r="J61" t="s">
        <v>1368</v>
      </c>
      <c r="K61" t="s">
        <v>336</v>
      </c>
      <c r="L61" t="s">
        <v>1266</v>
      </c>
    </row>
    <row r="62" spans="2:14" ht="12.75">
      <c r="B62" t="s">
        <v>337</v>
      </c>
      <c r="C62" t="s">
        <v>338</v>
      </c>
      <c r="D62" t="s">
        <v>1319</v>
      </c>
      <c r="E62" s="4">
        <v>39357.333333333336</v>
      </c>
      <c r="F62" s="4">
        <v>39357.333333333336</v>
      </c>
      <c r="G62" s="5">
        <f t="shared" si="0"/>
        <v>0</v>
      </c>
      <c r="H62" s="5">
        <f t="shared" si="1"/>
        <v>0</v>
      </c>
      <c r="I62" s="28">
        <v>0</v>
      </c>
      <c r="J62" s="29"/>
      <c r="K62" t="s">
        <v>1382</v>
      </c>
      <c r="L62" t="s">
        <v>1266</v>
      </c>
      <c r="M62" s="31">
        <v>39357.333333333336</v>
      </c>
      <c r="N62" s="8" t="s">
        <v>1278</v>
      </c>
    </row>
    <row r="63" spans="2:12" ht="12.75">
      <c r="B63" t="s">
        <v>339</v>
      </c>
      <c r="C63" t="s">
        <v>340</v>
      </c>
      <c r="D63" t="s">
        <v>1290</v>
      </c>
      <c r="E63" s="4">
        <v>39953.458333333336</v>
      </c>
      <c r="F63" s="4">
        <v>39969.625</v>
      </c>
      <c r="G63" s="5">
        <f t="shared" si="0"/>
        <v>9.788584474884376</v>
      </c>
      <c r="H63" s="5">
        <f t="shared" si="1"/>
        <v>16.16666666666424</v>
      </c>
      <c r="I63" s="28">
        <v>11972.8</v>
      </c>
      <c r="J63" t="s">
        <v>341</v>
      </c>
      <c r="K63" t="s">
        <v>1380</v>
      </c>
      <c r="L63" t="s">
        <v>1266</v>
      </c>
    </row>
    <row r="64" spans="2:12" ht="12.75">
      <c r="B64" t="s">
        <v>342</v>
      </c>
      <c r="C64" t="s">
        <v>343</v>
      </c>
      <c r="D64" t="s">
        <v>335</v>
      </c>
      <c r="E64" s="4">
        <v>39969.625</v>
      </c>
      <c r="F64" s="4">
        <v>39979.5</v>
      </c>
      <c r="G64" s="5">
        <f t="shared" si="0"/>
        <v>5.979109589041096</v>
      </c>
      <c r="H64" s="5">
        <f t="shared" si="1"/>
        <v>9.875</v>
      </c>
      <c r="I64" s="28">
        <v>5986.4</v>
      </c>
      <c r="J64" t="s">
        <v>1382</v>
      </c>
      <c r="K64" t="s">
        <v>1389</v>
      </c>
      <c r="L64" t="s">
        <v>1266</v>
      </c>
    </row>
    <row r="65" spans="2:12" ht="12.75">
      <c r="B65" t="s">
        <v>344</v>
      </c>
      <c r="C65" t="s">
        <v>345</v>
      </c>
      <c r="D65" t="s">
        <v>335</v>
      </c>
      <c r="E65" s="4">
        <v>39979.541666666664</v>
      </c>
      <c r="F65" s="4">
        <v>39987.416666666664</v>
      </c>
      <c r="G65" s="5">
        <f t="shared" si="0"/>
        <v>4.768150684931507</v>
      </c>
      <c r="H65" s="5">
        <f t="shared" si="1"/>
        <v>7.875</v>
      </c>
      <c r="I65" s="28">
        <v>6789.2</v>
      </c>
      <c r="J65" t="s">
        <v>1380</v>
      </c>
      <c r="K65" t="s">
        <v>346</v>
      </c>
      <c r="L65" t="s">
        <v>1266</v>
      </c>
    </row>
    <row r="66" spans="2:12" ht="12.75">
      <c r="B66" t="s">
        <v>347</v>
      </c>
      <c r="C66" t="s">
        <v>348</v>
      </c>
      <c r="D66" t="s">
        <v>335</v>
      </c>
      <c r="E66" s="4">
        <v>40165.583333333336</v>
      </c>
      <c r="F66" s="4">
        <v>40176.625</v>
      </c>
      <c r="G66" s="5">
        <f t="shared" si="0"/>
        <v>6.685502283103554</v>
      </c>
      <c r="H66" s="5">
        <f t="shared" si="1"/>
        <v>11.041666666664241</v>
      </c>
      <c r="I66" s="28">
        <v>5986.4</v>
      </c>
      <c r="J66" t="s">
        <v>349</v>
      </c>
      <c r="K66" t="s">
        <v>119</v>
      </c>
      <c r="L66" t="s">
        <v>1266</v>
      </c>
    </row>
    <row r="67" spans="2:12" ht="12.75">
      <c r="B67" t="s">
        <v>350</v>
      </c>
      <c r="C67" t="s">
        <v>351</v>
      </c>
      <c r="D67" t="s">
        <v>335</v>
      </c>
      <c r="E67" s="4">
        <v>40176.625</v>
      </c>
      <c r="F67" s="4">
        <v>40185.5</v>
      </c>
      <c r="G67" s="5">
        <f t="shared" si="0"/>
        <v>5.373630136986302</v>
      </c>
      <c r="H67" s="5">
        <f t="shared" si="1"/>
        <v>8.875</v>
      </c>
      <c r="I67" s="28">
        <v>5986.4</v>
      </c>
      <c r="J67" t="s">
        <v>1386</v>
      </c>
      <c r="K67" t="s">
        <v>2207</v>
      </c>
      <c r="L67" t="s">
        <v>1266</v>
      </c>
    </row>
    <row r="68" spans="2:12" ht="12.75">
      <c r="B68" t="s">
        <v>352</v>
      </c>
      <c r="C68" t="s">
        <v>353</v>
      </c>
      <c r="D68" t="s">
        <v>335</v>
      </c>
      <c r="E68" s="4">
        <v>40185.541666666664</v>
      </c>
      <c r="F68" s="4">
        <v>40193.416666666664</v>
      </c>
      <c r="G68" s="5">
        <f t="shared" si="0"/>
        <v>4.768150684931507</v>
      </c>
      <c r="H68" s="5">
        <f t="shared" si="1"/>
        <v>7.875</v>
      </c>
      <c r="I68" s="28">
        <v>5986.4</v>
      </c>
      <c r="J68" t="s">
        <v>354</v>
      </c>
      <c r="K68" t="s">
        <v>1400</v>
      </c>
      <c r="L68" t="s">
        <v>1266</v>
      </c>
    </row>
    <row r="69" spans="2:12" ht="12.75">
      <c r="B69" t="s">
        <v>355</v>
      </c>
      <c r="C69" t="s">
        <v>356</v>
      </c>
      <c r="D69" t="s">
        <v>335</v>
      </c>
      <c r="E69" s="4">
        <v>40193.416666666664</v>
      </c>
      <c r="F69" s="4">
        <v>40203.666666666664</v>
      </c>
      <c r="G69" s="5">
        <f t="shared" si="0"/>
        <v>6.206164383561644</v>
      </c>
      <c r="H69" s="5">
        <f t="shared" si="1"/>
        <v>10.25</v>
      </c>
      <c r="I69" s="28">
        <v>5986.4</v>
      </c>
      <c r="J69" t="s">
        <v>2207</v>
      </c>
      <c r="K69" t="s">
        <v>1398</v>
      </c>
      <c r="L69" t="s">
        <v>1266</v>
      </c>
    </row>
    <row r="70" spans="2:12" ht="12.75">
      <c r="B70" t="s">
        <v>357</v>
      </c>
      <c r="C70" t="s">
        <v>358</v>
      </c>
      <c r="D70" t="s">
        <v>335</v>
      </c>
      <c r="E70" s="4">
        <v>40204.333333333336</v>
      </c>
      <c r="F70" s="4">
        <v>40211.583333333336</v>
      </c>
      <c r="G70" s="5">
        <f t="shared" si="0"/>
        <v>4.389726027397261</v>
      </c>
      <c r="H70" s="5">
        <f t="shared" si="1"/>
        <v>7.25</v>
      </c>
      <c r="I70" s="28">
        <v>5986.4</v>
      </c>
      <c r="J70" t="s">
        <v>1400</v>
      </c>
      <c r="K70" t="s">
        <v>1407</v>
      </c>
      <c r="L70" t="s">
        <v>1266</v>
      </c>
    </row>
    <row r="71" spans="2:12" ht="12.75">
      <c r="B71" t="s">
        <v>359</v>
      </c>
      <c r="C71" t="s">
        <v>360</v>
      </c>
      <c r="D71" t="s">
        <v>335</v>
      </c>
      <c r="E71" s="4">
        <v>40211.583333333336</v>
      </c>
      <c r="F71" s="4">
        <v>40219.458333333336</v>
      </c>
      <c r="G71" s="5">
        <f t="shared" si="0"/>
        <v>4.768150684931507</v>
      </c>
      <c r="H71" s="5">
        <f t="shared" si="1"/>
        <v>7.875</v>
      </c>
      <c r="I71" s="28">
        <v>5986.4</v>
      </c>
      <c r="J71" t="s">
        <v>1398</v>
      </c>
      <c r="K71" t="s">
        <v>1404</v>
      </c>
      <c r="L71" t="s">
        <v>1266</v>
      </c>
    </row>
    <row r="72" spans="2:12" ht="12.75">
      <c r="B72" t="s">
        <v>361</v>
      </c>
      <c r="C72" t="s">
        <v>362</v>
      </c>
      <c r="D72" t="s">
        <v>335</v>
      </c>
      <c r="E72" s="4">
        <v>40219.458333333336</v>
      </c>
      <c r="F72" s="4">
        <v>40227.375</v>
      </c>
      <c r="G72" s="5">
        <f t="shared" si="0"/>
        <v>4.793378995432321</v>
      </c>
      <c r="H72" s="5">
        <f t="shared" si="1"/>
        <v>7.916666666664241</v>
      </c>
      <c r="I72" s="28">
        <v>5986.4</v>
      </c>
      <c r="J72" t="s">
        <v>1407</v>
      </c>
      <c r="K72" t="s">
        <v>363</v>
      </c>
      <c r="L72" t="s">
        <v>1266</v>
      </c>
    </row>
    <row r="73" spans="2:12" ht="12.75">
      <c r="B73" t="s">
        <v>364</v>
      </c>
      <c r="C73" t="s">
        <v>365</v>
      </c>
      <c r="D73" t="s">
        <v>335</v>
      </c>
      <c r="E73" s="4">
        <v>40227.375</v>
      </c>
      <c r="F73" s="4">
        <v>40235.625</v>
      </c>
      <c r="G73" s="5">
        <f t="shared" si="0"/>
        <v>4.995205479452055</v>
      </c>
      <c r="H73" s="5">
        <f t="shared" si="1"/>
        <v>8.25</v>
      </c>
      <c r="I73" s="28">
        <v>5986.4</v>
      </c>
      <c r="J73" t="s">
        <v>1404</v>
      </c>
      <c r="K73" t="s">
        <v>2850</v>
      </c>
      <c r="L73" t="s">
        <v>1266</v>
      </c>
    </row>
    <row r="74" spans="2:12" ht="12.75">
      <c r="B74" t="s">
        <v>366</v>
      </c>
      <c r="C74" t="s">
        <v>367</v>
      </c>
      <c r="D74" t="s">
        <v>335</v>
      </c>
      <c r="E74" s="4">
        <v>40235.625</v>
      </c>
      <c r="F74" s="4">
        <v>40245.5</v>
      </c>
      <c r="G74" s="5">
        <f t="shared" si="0"/>
        <v>5.979109589041096</v>
      </c>
      <c r="H74" s="5">
        <f t="shared" si="1"/>
        <v>9.875</v>
      </c>
      <c r="I74" s="28">
        <v>5986.4</v>
      </c>
      <c r="J74" t="s">
        <v>363</v>
      </c>
      <c r="K74" t="s">
        <v>1421</v>
      </c>
      <c r="L74" t="s">
        <v>1266</v>
      </c>
    </row>
    <row r="75" spans="2:12" ht="12.75">
      <c r="B75" t="s">
        <v>368</v>
      </c>
      <c r="C75" t="s">
        <v>369</v>
      </c>
      <c r="D75" t="s">
        <v>1319</v>
      </c>
      <c r="E75" s="4">
        <v>40245.5</v>
      </c>
      <c r="F75" s="4">
        <v>40245.5</v>
      </c>
      <c r="G75" s="5">
        <f t="shared" si="0"/>
        <v>0</v>
      </c>
      <c r="H75" s="5">
        <f t="shared" si="1"/>
        <v>0</v>
      </c>
      <c r="I75" s="28">
        <v>0</v>
      </c>
      <c r="J75" t="s">
        <v>2850</v>
      </c>
      <c r="K75" s="30"/>
      <c r="L75" t="s">
        <v>1266</v>
      </c>
    </row>
    <row r="76" spans="2:14" ht="12.75">
      <c r="B76" t="s">
        <v>370</v>
      </c>
      <c r="C76" t="s">
        <v>371</v>
      </c>
      <c r="D76" t="s">
        <v>1319</v>
      </c>
      <c r="E76" s="4">
        <v>39540.333333333336</v>
      </c>
      <c r="F76" s="4">
        <v>39540.333333333336</v>
      </c>
      <c r="G76" s="5">
        <f t="shared" si="0"/>
        <v>0</v>
      </c>
      <c r="H76" s="5">
        <f t="shared" si="1"/>
        <v>0</v>
      </c>
      <c r="I76" s="28">
        <v>0</v>
      </c>
      <c r="J76" s="29"/>
      <c r="K76" t="s">
        <v>1428</v>
      </c>
      <c r="L76" t="s">
        <v>1266</v>
      </c>
      <c r="M76" s="31">
        <v>39540.333333333336</v>
      </c>
      <c r="N76" s="8" t="s">
        <v>1278</v>
      </c>
    </row>
    <row r="77" spans="2:14" ht="12.75">
      <c r="B77" t="s">
        <v>372</v>
      </c>
      <c r="C77" t="s">
        <v>373</v>
      </c>
      <c r="D77" t="s">
        <v>2219</v>
      </c>
      <c r="E77" s="4">
        <v>39540.333333333336</v>
      </c>
      <c r="F77" s="4">
        <v>39540.708333333336</v>
      </c>
      <c r="G77" s="5">
        <f t="shared" si="0"/>
        <v>0.22705479452054791</v>
      </c>
      <c r="H77" s="5">
        <f t="shared" si="1"/>
        <v>0.375</v>
      </c>
      <c r="I77" s="28">
        <v>2236.32</v>
      </c>
      <c r="J77" t="s">
        <v>2852</v>
      </c>
      <c r="K77" t="s">
        <v>28</v>
      </c>
      <c r="L77" t="s">
        <v>1266</v>
      </c>
      <c r="M77" s="31">
        <v>38869.333333333336</v>
      </c>
      <c r="N77" s="8" t="s">
        <v>1278</v>
      </c>
    </row>
    <row r="78" spans="2:12" ht="12.75">
      <c r="B78" t="s">
        <v>374</v>
      </c>
      <c r="C78" t="s">
        <v>375</v>
      </c>
      <c r="D78" t="s">
        <v>326</v>
      </c>
      <c r="E78" s="4">
        <v>39541.333333333336</v>
      </c>
      <c r="F78" s="4">
        <v>39546.416666666664</v>
      </c>
      <c r="G78" s="5">
        <f t="shared" si="0"/>
        <v>3.077853881275602</v>
      </c>
      <c r="H78" s="5">
        <f t="shared" si="1"/>
        <v>5.083333333328483</v>
      </c>
      <c r="I78" s="28">
        <v>3591.84</v>
      </c>
      <c r="J78" t="s">
        <v>1428</v>
      </c>
      <c r="K78" t="s">
        <v>1037</v>
      </c>
      <c r="L78" t="s">
        <v>1266</v>
      </c>
    </row>
    <row r="79" spans="2:12" ht="12.75">
      <c r="B79" t="s">
        <v>376</v>
      </c>
      <c r="C79" t="s">
        <v>377</v>
      </c>
      <c r="D79" t="s">
        <v>335</v>
      </c>
      <c r="E79" s="4">
        <v>39546.416666666664</v>
      </c>
      <c r="F79" s="4">
        <v>39553.666666666664</v>
      </c>
      <c r="G79" s="5">
        <f t="shared" si="0"/>
        <v>4.389726027397261</v>
      </c>
      <c r="H79" s="5">
        <f t="shared" si="1"/>
        <v>7.25</v>
      </c>
      <c r="I79" s="28">
        <v>5986.4</v>
      </c>
      <c r="J79" t="s">
        <v>28</v>
      </c>
      <c r="K79" t="s">
        <v>1561</v>
      </c>
      <c r="L79" t="s">
        <v>1266</v>
      </c>
    </row>
    <row r="80" spans="2:12" ht="12.75">
      <c r="B80" t="s">
        <v>378</v>
      </c>
      <c r="C80" t="s">
        <v>379</v>
      </c>
      <c r="D80" t="s">
        <v>335</v>
      </c>
      <c r="E80" s="4">
        <v>39554.333333333336</v>
      </c>
      <c r="F80" s="4">
        <v>39561.583333333336</v>
      </c>
      <c r="G80" s="5">
        <f t="shared" si="0"/>
        <v>4.389726027397261</v>
      </c>
      <c r="H80" s="5">
        <f t="shared" si="1"/>
        <v>7.25</v>
      </c>
      <c r="I80" s="28">
        <v>5986.4</v>
      </c>
      <c r="J80" t="s">
        <v>1037</v>
      </c>
      <c r="K80" t="s">
        <v>1565</v>
      </c>
      <c r="L80" t="s">
        <v>1266</v>
      </c>
    </row>
    <row r="81" spans="2:12" ht="12.75">
      <c r="B81" t="s">
        <v>380</v>
      </c>
      <c r="C81" t="s">
        <v>345</v>
      </c>
      <c r="D81" t="s">
        <v>326</v>
      </c>
      <c r="E81" s="4">
        <v>39561.583333333336</v>
      </c>
      <c r="F81" s="4">
        <v>39567.375</v>
      </c>
      <c r="G81" s="5">
        <f t="shared" si="0"/>
        <v>3.506735159815883</v>
      </c>
      <c r="H81" s="5">
        <f t="shared" si="1"/>
        <v>5.791666666664241</v>
      </c>
      <c r="I81" s="28">
        <v>4073.52</v>
      </c>
      <c r="J81" t="s">
        <v>1561</v>
      </c>
      <c r="K81" t="s">
        <v>2243</v>
      </c>
      <c r="L81" t="s">
        <v>1266</v>
      </c>
    </row>
    <row r="82" spans="2:12" ht="12.75">
      <c r="B82" t="s">
        <v>381</v>
      </c>
      <c r="C82" t="s">
        <v>382</v>
      </c>
      <c r="D82" t="s">
        <v>1341</v>
      </c>
      <c r="E82" s="4">
        <v>39567.375</v>
      </c>
      <c r="F82" s="4">
        <v>39598.583333333336</v>
      </c>
      <c r="G82" s="5">
        <f t="shared" si="0"/>
        <v>18.896004566211513</v>
      </c>
      <c r="H82" s="5">
        <f t="shared" si="1"/>
        <v>31.20833333333576</v>
      </c>
      <c r="I82" s="28">
        <v>5986.4</v>
      </c>
      <c r="J82" t="s">
        <v>1565</v>
      </c>
      <c r="K82" s="30"/>
      <c r="L82" t="s">
        <v>1266</v>
      </c>
    </row>
    <row r="83" spans="2:12" ht="12.75">
      <c r="B83" t="s">
        <v>383</v>
      </c>
      <c r="C83" t="s">
        <v>384</v>
      </c>
      <c r="D83" t="s">
        <v>2236</v>
      </c>
      <c r="E83" s="4">
        <v>39972.541666666664</v>
      </c>
      <c r="F83" s="4">
        <v>39974.625</v>
      </c>
      <c r="G83" s="5">
        <f t="shared" si="0"/>
        <v>1.2614155251156236</v>
      </c>
      <c r="H83" s="5">
        <f t="shared" si="1"/>
        <v>2.0833333333357587</v>
      </c>
      <c r="I83" s="28">
        <v>2394.56</v>
      </c>
      <c r="J83" t="s">
        <v>385</v>
      </c>
      <c r="L83" t="s">
        <v>1266</v>
      </c>
    </row>
    <row r="84" spans="2:12" ht="12.75">
      <c r="B84" t="s">
        <v>386</v>
      </c>
      <c r="C84" t="s">
        <v>387</v>
      </c>
      <c r="D84" t="s">
        <v>2236</v>
      </c>
      <c r="E84" s="4">
        <v>40093.583333333336</v>
      </c>
      <c r="F84" s="4">
        <v>40095.666666666664</v>
      </c>
      <c r="G84" s="5">
        <f t="shared" si="0"/>
        <v>1.2614155251112182</v>
      </c>
      <c r="H84" s="5">
        <f t="shared" si="1"/>
        <v>2.0833333333284827</v>
      </c>
      <c r="I84" s="28">
        <v>2394.56</v>
      </c>
      <c r="J84" t="s">
        <v>1066</v>
      </c>
      <c r="K84" t="s">
        <v>151</v>
      </c>
      <c r="L84" t="s">
        <v>1266</v>
      </c>
    </row>
    <row r="85" spans="2:12" ht="12.75">
      <c r="B85" t="s">
        <v>388</v>
      </c>
      <c r="C85" t="s">
        <v>389</v>
      </c>
      <c r="D85" t="s">
        <v>1319</v>
      </c>
      <c r="E85" s="4">
        <v>40095.666666666664</v>
      </c>
      <c r="F85" s="4">
        <v>40095.666666666664</v>
      </c>
      <c r="G85" s="5">
        <f t="shared" si="0"/>
        <v>0</v>
      </c>
      <c r="H85" s="5">
        <f t="shared" si="1"/>
        <v>0</v>
      </c>
      <c r="I85" s="28">
        <v>0</v>
      </c>
      <c r="J85" t="s">
        <v>1967</v>
      </c>
      <c r="K85" s="30"/>
      <c r="L85" t="s">
        <v>1266</v>
      </c>
    </row>
    <row r="86" spans="2:14" ht="12.75">
      <c r="B86" t="s">
        <v>390</v>
      </c>
      <c r="C86" t="s">
        <v>391</v>
      </c>
      <c r="D86" t="s">
        <v>1319</v>
      </c>
      <c r="E86" s="4">
        <v>40018.333333333336</v>
      </c>
      <c r="F86" s="4">
        <v>40018.333333333336</v>
      </c>
      <c r="G86" s="5">
        <f t="shared" si="0"/>
        <v>0</v>
      </c>
      <c r="H86" s="5">
        <f t="shared" si="1"/>
        <v>0</v>
      </c>
      <c r="I86" s="28">
        <v>0</v>
      </c>
      <c r="J86" s="29"/>
      <c r="K86" t="s">
        <v>1978</v>
      </c>
      <c r="L86" t="s">
        <v>1266</v>
      </c>
      <c r="M86" s="31">
        <v>40018.333333333336</v>
      </c>
      <c r="N86" s="8" t="s">
        <v>1278</v>
      </c>
    </row>
    <row r="87" spans="2:14" ht="12.75">
      <c r="B87" t="s">
        <v>392</v>
      </c>
      <c r="C87" t="s">
        <v>393</v>
      </c>
      <c r="D87" t="s">
        <v>2236</v>
      </c>
      <c r="E87" s="4">
        <v>40018.333333333336</v>
      </c>
      <c r="F87" s="4">
        <v>40022.416666666664</v>
      </c>
      <c r="G87" s="5">
        <f t="shared" si="0"/>
        <v>2.472374429220807</v>
      </c>
      <c r="H87" s="5">
        <f t="shared" si="1"/>
        <v>4.083333333328483</v>
      </c>
      <c r="I87" s="28">
        <v>4472.64</v>
      </c>
      <c r="J87" t="s">
        <v>2257</v>
      </c>
      <c r="K87" t="s">
        <v>394</v>
      </c>
      <c r="L87" t="s">
        <v>1266</v>
      </c>
      <c r="M87" s="31">
        <v>39940.6</v>
      </c>
      <c r="N87" s="8" t="s">
        <v>1278</v>
      </c>
    </row>
    <row r="88" spans="2:14" ht="12.75">
      <c r="B88" t="s">
        <v>395</v>
      </c>
      <c r="C88" t="s">
        <v>396</v>
      </c>
      <c r="D88" t="s">
        <v>326</v>
      </c>
      <c r="E88" s="4">
        <v>40022.416666666664</v>
      </c>
      <c r="F88" s="4">
        <v>40025.583333333336</v>
      </c>
      <c r="G88" s="5">
        <f t="shared" si="0"/>
        <v>1.917351598176453</v>
      </c>
      <c r="H88" s="5">
        <f t="shared" si="1"/>
        <v>3.1666666666715173</v>
      </c>
      <c r="I88" s="28">
        <v>5387.76</v>
      </c>
      <c r="J88" t="s">
        <v>1978</v>
      </c>
      <c r="K88" t="s">
        <v>1579</v>
      </c>
      <c r="L88" t="s">
        <v>1266</v>
      </c>
      <c r="M88" s="31">
        <v>39945.6</v>
      </c>
      <c r="N88" s="8" t="s">
        <v>1278</v>
      </c>
    </row>
    <row r="89" spans="2:14" ht="12.75">
      <c r="B89" t="s">
        <v>397</v>
      </c>
      <c r="C89" t="s">
        <v>398</v>
      </c>
      <c r="D89" t="s">
        <v>326</v>
      </c>
      <c r="E89" s="4">
        <v>40025.583333333336</v>
      </c>
      <c r="F89" s="4">
        <v>40030.666666666664</v>
      </c>
      <c r="G89" s="5">
        <f t="shared" si="0"/>
        <v>3.077853881275602</v>
      </c>
      <c r="H89" s="5">
        <f t="shared" si="1"/>
        <v>5.083333333328483</v>
      </c>
      <c r="I89" s="28">
        <v>4472.64</v>
      </c>
      <c r="J89" t="s">
        <v>1575</v>
      </c>
      <c r="K89" t="s">
        <v>2879</v>
      </c>
      <c r="L89" t="s">
        <v>1266</v>
      </c>
      <c r="M89" s="31">
        <v>39951.481944444444</v>
      </c>
      <c r="N89" s="8" t="s">
        <v>1278</v>
      </c>
    </row>
    <row r="90" spans="2:14" ht="12.75">
      <c r="B90" t="s">
        <v>399</v>
      </c>
      <c r="C90" t="s">
        <v>400</v>
      </c>
      <c r="D90" t="s">
        <v>335</v>
      </c>
      <c r="E90" s="4">
        <v>40031.333333333336</v>
      </c>
      <c r="F90" s="4">
        <v>40038.583333333336</v>
      </c>
      <c r="G90" s="5">
        <f aca="true" t="shared" si="2" ref="G90:G153">(H90/365)*221</f>
        <v>4.389726027397261</v>
      </c>
      <c r="H90" s="5">
        <f aca="true" t="shared" si="3" ref="H90:H153">F90-E90</f>
        <v>7.25</v>
      </c>
      <c r="I90" s="28">
        <v>5986.4</v>
      </c>
      <c r="J90" t="s">
        <v>1579</v>
      </c>
      <c r="K90" t="s">
        <v>1592</v>
      </c>
      <c r="L90" t="s">
        <v>1266</v>
      </c>
      <c r="M90" s="31">
        <v>39959.40555555555</v>
      </c>
      <c r="N90" s="8" t="s">
        <v>1278</v>
      </c>
    </row>
    <row r="91" spans="2:12" ht="12.75">
      <c r="B91" t="s">
        <v>401</v>
      </c>
      <c r="C91" t="s">
        <v>402</v>
      </c>
      <c r="D91" t="s">
        <v>2236</v>
      </c>
      <c r="E91" s="4">
        <v>40018.333333333336</v>
      </c>
      <c r="F91" s="4">
        <v>40022.416666666664</v>
      </c>
      <c r="G91" s="5">
        <f t="shared" si="2"/>
        <v>2.472374429220807</v>
      </c>
      <c r="H91" s="5">
        <f t="shared" si="3"/>
        <v>4.083333333328483</v>
      </c>
      <c r="I91" s="28">
        <v>4472.64</v>
      </c>
      <c r="J91" t="s">
        <v>403</v>
      </c>
      <c r="K91" t="s">
        <v>1984</v>
      </c>
      <c r="L91" t="s">
        <v>1266</v>
      </c>
    </row>
    <row r="92" spans="2:14" ht="12.75">
      <c r="B92" t="s">
        <v>404</v>
      </c>
      <c r="C92" t="s">
        <v>325</v>
      </c>
      <c r="D92" t="s">
        <v>335</v>
      </c>
      <c r="E92" s="4">
        <v>40022.416666666664</v>
      </c>
      <c r="F92" s="4">
        <v>40029.625</v>
      </c>
      <c r="G92" s="5">
        <f t="shared" si="2"/>
        <v>4.364497716896445</v>
      </c>
      <c r="H92" s="5">
        <f t="shared" si="3"/>
        <v>7.208333333335759</v>
      </c>
      <c r="I92" s="28">
        <v>5986.4</v>
      </c>
      <c r="J92" t="s">
        <v>1987</v>
      </c>
      <c r="K92" t="s">
        <v>2881</v>
      </c>
      <c r="L92" t="s">
        <v>1266</v>
      </c>
      <c r="M92" s="31">
        <v>39983.433333333334</v>
      </c>
      <c r="N92" s="8" t="s">
        <v>1278</v>
      </c>
    </row>
    <row r="93" spans="2:14" ht="12.75">
      <c r="B93" t="s">
        <v>405</v>
      </c>
      <c r="C93" t="s">
        <v>406</v>
      </c>
      <c r="D93" t="s">
        <v>335</v>
      </c>
      <c r="E93" s="4">
        <v>40029.625</v>
      </c>
      <c r="F93" s="4">
        <v>40037.5</v>
      </c>
      <c r="G93" s="5">
        <f t="shared" si="2"/>
        <v>4.768150684931507</v>
      </c>
      <c r="H93" s="5">
        <f t="shared" si="3"/>
        <v>7.875</v>
      </c>
      <c r="I93" s="28">
        <v>5986.4</v>
      </c>
      <c r="J93" t="s">
        <v>1984</v>
      </c>
      <c r="K93" t="s">
        <v>1053</v>
      </c>
      <c r="L93" t="s">
        <v>1266</v>
      </c>
      <c r="M93" s="31">
        <v>39993.356944444444</v>
      </c>
      <c r="N93" s="8" t="s">
        <v>1278</v>
      </c>
    </row>
    <row r="94" spans="2:14" ht="12.75">
      <c r="B94" t="s">
        <v>407</v>
      </c>
      <c r="C94" t="s">
        <v>408</v>
      </c>
      <c r="D94" t="s">
        <v>335</v>
      </c>
      <c r="E94" s="4">
        <v>40037.541666666664</v>
      </c>
      <c r="F94" s="4">
        <v>40045.416666666664</v>
      </c>
      <c r="G94" s="5">
        <f t="shared" si="2"/>
        <v>4.768150684931507</v>
      </c>
      <c r="H94" s="5">
        <f t="shared" si="3"/>
        <v>7.875</v>
      </c>
      <c r="I94" s="28">
        <v>5986.4</v>
      </c>
      <c r="J94" t="s">
        <v>2881</v>
      </c>
      <c r="K94" t="s">
        <v>1994</v>
      </c>
      <c r="L94" t="s">
        <v>1266</v>
      </c>
      <c r="M94" s="31">
        <v>40000.65555555555</v>
      </c>
      <c r="N94" s="8" t="s">
        <v>1278</v>
      </c>
    </row>
    <row r="95" spans="2:14" ht="12.75">
      <c r="B95" t="s">
        <v>409</v>
      </c>
      <c r="C95" t="s">
        <v>379</v>
      </c>
      <c r="D95" t="s">
        <v>335</v>
      </c>
      <c r="E95" s="4">
        <v>40045.416666666664</v>
      </c>
      <c r="F95" s="4">
        <v>40052.666666666664</v>
      </c>
      <c r="G95" s="5">
        <f t="shared" si="2"/>
        <v>4.389726027397261</v>
      </c>
      <c r="H95" s="5">
        <f t="shared" si="3"/>
        <v>7.25</v>
      </c>
      <c r="I95" s="28">
        <v>5986.4</v>
      </c>
      <c r="J95" t="s">
        <v>1053</v>
      </c>
      <c r="K95" t="s">
        <v>1588</v>
      </c>
      <c r="L95" t="s">
        <v>1266</v>
      </c>
      <c r="M95" s="31">
        <v>40017.384722222225</v>
      </c>
      <c r="N95" s="8" t="s">
        <v>1278</v>
      </c>
    </row>
    <row r="96" spans="2:14" ht="12.75">
      <c r="B96" t="s">
        <v>410</v>
      </c>
      <c r="C96" t="s">
        <v>345</v>
      </c>
      <c r="D96" t="s">
        <v>326</v>
      </c>
      <c r="E96" s="4">
        <v>40053.333333333336</v>
      </c>
      <c r="F96" s="4">
        <v>40058.375</v>
      </c>
      <c r="G96" s="5">
        <f t="shared" si="2"/>
        <v>3.0526255707747874</v>
      </c>
      <c r="H96" s="5">
        <f t="shared" si="3"/>
        <v>5.041666666664241</v>
      </c>
      <c r="I96" s="28">
        <v>4073.52</v>
      </c>
      <c r="J96" t="s">
        <v>1994</v>
      </c>
      <c r="K96" t="s">
        <v>411</v>
      </c>
      <c r="L96" t="s">
        <v>1266</v>
      </c>
      <c r="M96" s="31">
        <v>40032.606944444444</v>
      </c>
      <c r="N96" s="8" t="s">
        <v>1278</v>
      </c>
    </row>
    <row r="97" spans="2:12" ht="12.75">
      <c r="B97" t="s">
        <v>412</v>
      </c>
      <c r="C97" t="s">
        <v>413</v>
      </c>
      <c r="D97" t="s">
        <v>1341</v>
      </c>
      <c r="E97" s="4">
        <v>40058.375</v>
      </c>
      <c r="F97" s="4">
        <v>40091.458333333336</v>
      </c>
      <c r="G97" s="5">
        <f t="shared" si="2"/>
        <v>20.031278538814252</v>
      </c>
      <c r="H97" s="5">
        <f t="shared" si="3"/>
        <v>33.08333333333576</v>
      </c>
      <c r="I97" s="28">
        <v>5986.4</v>
      </c>
      <c r="J97" t="s">
        <v>414</v>
      </c>
      <c r="K97" t="s">
        <v>1066</v>
      </c>
      <c r="L97" t="s">
        <v>1266</v>
      </c>
    </row>
    <row r="98" spans="2:12" ht="12.75">
      <c r="B98" t="s">
        <v>415</v>
      </c>
      <c r="C98" t="s">
        <v>416</v>
      </c>
      <c r="D98" t="s">
        <v>2236</v>
      </c>
      <c r="E98" s="4">
        <v>40091.458333333336</v>
      </c>
      <c r="F98" s="4">
        <v>40093.583333333336</v>
      </c>
      <c r="G98" s="5">
        <f t="shared" si="2"/>
        <v>1.2866438356164385</v>
      </c>
      <c r="H98" s="5">
        <f t="shared" si="3"/>
        <v>2.125</v>
      </c>
      <c r="I98" s="28">
        <v>4472.64</v>
      </c>
      <c r="J98" t="s">
        <v>1592</v>
      </c>
      <c r="K98" t="s">
        <v>1967</v>
      </c>
      <c r="L98" t="s">
        <v>1266</v>
      </c>
    </row>
    <row r="99" spans="2:14" ht="12.75">
      <c r="B99" t="s">
        <v>417</v>
      </c>
      <c r="C99" t="s">
        <v>360</v>
      </c>
      <c r="D99" t="s">
        <v>335</v>
      </c>
      <c r="E99" s="4">
        <v>40058.375</v>
      </c>
      <c r="F99" s="4">
        <v>40066.625</v>
      </c>
      <c r="G99" s="5">
        <f t="shared" si="2"/>
        <v>4.995205479452055</v>
      </c>
      <c r="H99" s="5">
        <f t="shared" si="3"/>
        <v>8.25</v>
      </c>
      <c r="I99" s="28">
        <v>5986.4</v>
      </c>
      <c r="J99" t="s">
        <v>1588</v>
      </c>
      <c r="K99" s="30"/>
      <c r="L99" t="s">
        <v>1266</v>
      </c>
      <c r="M99" s="31">
        <v>40042.48888888889</v>
      </c>
      <c r="N99" s="8" t="s">
        <v>1278</v>
      </c>
    </row>
    <row r="100" spans="2:14" ht="12.75">
      <c r="B100" t="s">
        <v>418</v>
      </c>
      <c r="C100" t="s">
        <v>419</v>
      </c>
      <c r="D100" t="s">
        <v>1319</v>
      </c>
      <c r="E100" s="4">
        <v>40058.336111111115</v>
      </c>
      <c r="F100" s="4">
        <v>40058.336111111115</v>
      </c>
      <c r="G100" s="5">
        <f t="shared" si="2"/>
        <v>0</v>
      </c>
      <c r="H100" s="5">
        <f t="shared" si="3"/>
        <v>0</v>
      </c>
      <c r="I100" s="28">
        <v>0</v>
      </c>
      <c r="J100" s="29"/>
      <c r="K100" s="30"/>
      <c r="L100" t="s">
        <v>1266</v>
      </c>
      <c r="M100" s="31">
        <v>40058.336111111115</v>
      </c>
      <c r="N100" s="8" t="s">
        <v>1278</v>
      </c>
    </row>
    <row r="101" spans="2:14" ht="12.75">
      <c r="B101" t="s">
        <v>420</v>
      </c>
      <c r="C101" t="s">
        <v>421</v>
      </c>
      <c r="D101" t="s">
        <v>1319</v>
      </c>
      <c r="E101" s="4">
        <v>39626.333333333336</v>
      </c>
      <c r="F101" s="4">
        <v>39626.333333333336</v>
      </c>
      <c r="G101" s="5">
        <f t="shared" si="2"/>
        <v>0</v>
      </c>
      <c r="H101" s="5">
        <f t="shared" si="3"/>
        <v>0</v>
      </c>
      <c r="I101" s="28">
        <v>0</v>
      </c>
      <c r="J101" s="29"/>
      <c r="K101" t="s">
        <v>2898</v>
      </c>
      <c r="L101" t="s">
        <v>1266</v>
      </c>
      <c r="M101" s="31">
        <v>39626.333333333336</v>
      </c>
      <c r="N101" s="8" t="s">
        <v>1278</v>
      </c>
    </row>
    <row r="102" spans="2:12" ht="12.75">
      <c r="B102" t="s">
        <v>422</v>
      </c>
      <c r="C102" t="s">
        <v>423</v>
      </c>
      <c r="D102" t="s">
        <v>2219</v>
      </c>
      <c r="E102" s="4">
        <v>39626.333333333336</v>
      </c>
      <c r="F102" s="4">
        <v>39626.708333333336</v>
      </c>
      <c r="G102" s="5">
        <f t="shared" si="2"/>
        <v>0.22705479452054791</v>
      </c>
      <c r="H102" s="5">
        <f t="shared" si="3"/>
        <v>0.375</v>
      </c>
      <c r="I102" s="28">
        <v>1490.88</v>
      </c>
      <c r="J102" t="s">
        <v>2300</v>
      </c>
      <c r="K102" t="s">
        <v>2258</v>
      </c>
      <c r="L102" t="s">
        <v>1266</v>
      </c>
    </row>
    <row r="103" spans="2:12" ht="12.75">
      <c r="B103" t="s">
        <v>424</v>
      </c>
      <c r="C103" t="s">
        <v>398</v>
      </c>
      <c r="D103" t="s">
        <v>2219</v>
      </c>
      <c r="E103" s="4">
        <v>39629.333333333336</v>
      </c>
      <c r="F103" s="4">
        <v>39629.708333333336</v>
      </c>
      <c r="G103" s="5">
        <f t="shared" si="2"/>
        <v>0.22705479452054791</v>
      </c>
      <c r="H103" s="5">
        <f t="shared" si="3"/>
        <v>0.375</v>
      </c>
      <c r="I103" s="28">
        <v>1490.88</v>
      </c>
      <c r="J103" t="s">
        <v>2898</v>
      </c>
      <c r="K103" t="s">
        <v>1075</v>
      </c>
      <c r="L103" t="s">
        <v>1266</v>
      </c>
    </row>
    <row r="104" spans="2:12" ht="12.75">
      <c r="B104" t="s">
        <v>425</v>
      </c>
      <c r="C104" t="s">
        <v>400</v>
      </c>
      <c r="D104" t="s">
        <v>2236</v>
      </c>
      <c r="E104" s="4">
        <v>39630.333333333336</v>
      </c>
      <c r="F104" s="4">
        <v>39631.708333333336</v>
      </c>
      <c r="G104" s="5">
        <f t="shared" si="2"/>
        <v>0.8325342465753425</v>
      </c>
      <c r="H104" s="5">
        <f t="shared" si="3"/>
        <v>1.375</v>
      </c>
      <c r="I104" s="28">
        <v>2394.56</v>
      </c>
      <c r="J104" t="s">
        <v>2258</v>
      </c>
      <c r="K104" t="s">
        <v>2336</v>
      </c>
      <c r="L104" t="s">
        <v>1266</v>
      </c>
    </row>
    <row r="105" spans="2:12" ht="12.75">
      <c r="B105" t="s">
        <v>426</v>
      </c>
      <c r="C105" t="s">
        <v>427</v>
      </c>
      <c r="D105" t="s">
        <v>335</v>
      </c>
      <c r="E105" s="4">
        <v>39632.333333333336</v>
      </c>
      <c r="F105" s="4">
        <v>39640.5</v>
      </c>
      <c r="G105" s="5">
        <f t="shared" si="2"/>
        <v>4.94474885844602</v>
      </c>
      <c r="H105" s="5">
        <f t="shared" si="3"/>
        <v>8.166666666664241</v>
      </c>
      <c r="I105" s="28">
        <v>9044.8</v>
      </c>
      <c r="J105" t="s">
        <v>1075</v>
      </c>
      <c r="K105" t="s">
        <v>1079</v>
      </c>
      <c r="L105" t="s">
        <v>1266</v>
      </c>
    </row>
    <row r="106" spans="2:12" ht="12.75">
      <c r="B106" t="s">
        <v>428</v>
      </c>
      <c r="C106" t="s">
        <v>429</v>
      </c>
      <c r="D106" t="s">
        <v>1319</v>
      </c>
      <c r="E106" s="4">
        <v>39640.5</v>
      </c>
      <c r="F106" s="4">
        <v>39640.5</v>
      </c>
      <c r="G106" s="5">
        <f t="shared" si="2"/>
        <v>0</v>
      </c>
      <c r="H106" s="5">
        <f t="shared" si="3"/>
        <v>0</v>
      </c>
      <c r="I106" s="28">
        <v>0</v>
      </c>
      <c r="J106" t="s">
        <v>2336</v>
      </c>
      <c r="K106" s="30"/>
      <c r="L106" t="s">
        <v>1266</v>
      </c>
    </row>
    <row r="107" spans="2:12" ht="12.75">
      <c r="B107" t="s">
        <v>430</v>
      </c>
      <c r="C107" t="s">
        <v>1449</v>
      </c>
      <c r="D107" t="s">
        <v>431</v>
      </c>
      <c r="E107" s="4">
        <v>39084.333333333336</v>
      </c>
      <c r="F107" s="4">
        <v>40178.5</v>
      </c>
      <c r="G107" s="5">
        <f t="shared" si="2"/>
        <v>662.4954337899528</v>
      </c>
      <c r="H107" s="5">
        <f t="shared" si="3"/>
        <v>1094.1666666666642</v>
      </c>
      <c r="I107" s="28">
        <v>478379.84</v>
      </c>
      <c r="J107" s="29"/>
      <c r="K107" s="30"/>
      <c r="L107" t="s">
        <v>1266</v>
      </c>
    </row>
    <row r="108" spans="2:14" ht="12.75">
      <c r="B108" t="s">
        <v>432</v>
      </c>
      <c r="C108" t="s">
        <v>433</v>
      </c>
      <c r="D108" t="s">
        <v>1319</v>
      </c>
      <c r="E108" s="4">
        <v>39265.333333333336</v>
      </c>
      <c r="F108" s="4">
        <v>39265.333333333336</v>
      </c>
      <c r="G108" s="5">
        <f t="shared" si="2"/>
        <v>0</v>
      </c>
      <c r="H108" s="5">
        <f t="shared" si="3"/>
        <v>0</v>
      </c>
      <c r="I108" s="28">
        <v>0</v>
      </c>
      <c r="J108" s="29"/>
      <c r="K108" t="s">
        <v>1616</v>
      </c>
      <c r="L108" t="s">
        <v>1266</v>
      </c>
      <c r="M108" s="31">
        <v>39265.333333333336</v>
      </c>
      <c r="N108" s="8" t="s">
        <v>1278</v>
      </c>
    </row>
    <row r="109" spans="2:12" ht="12.75">
      <c r="B109" t="s">
        <v>434</v>
      </c>
      <c r="C109" t="s">
        <v>435</v>
      </c>
      <c r="D109" t="s">
        <v>326</v>
      </c>
      <c r="E109" s="4">
        <v>39265.333333333336</v>
      </c>
      <c r="F109" s="4">
        <v>39272.416666666664</v>
      </c>
      <c r="G109" s="5">
        <f t="shared" si="2"/>
        <v>4.288812785385191</v>
      </c>
      <c r="H109" s="5">
        <f t="shared" si="3"/>
        <v>7.083333333328483</v>
      </c>
      <c r="I109" s="28">
        <v>6708.96</v>
      </c>
      <c r="J109" t="s">
        <v>1612</v>
      </c>
      <c r="K109" t="s">
        <v>2330</v>
      </c>
      <c r="L109" t="s">
        <v>1266</v>
      </c>
    </row>
    <row r="110" spans="2:12" ht="12.75">
      <c r="B110" t="s">
        <v>436</v>
      </c>
      <c r="C110" t="s">
        <v>396</v>
      </c>
      <c r="D110" t="s">
        <v>326</v>
      </c>
      <c r="E110" s="4">
        <v>39272.416666666664</v>
      </c>
      <c r="F110" s="4">
        <v>39275.583333333336</v>
      </c>
      <c r="G110" s="5">
        <f t="shared" si="2"/>
        <v>1.917351598176453</v>
      </c>
      <c r="H110" s="5">
        <f t="shared" si="3"/>
        <v>3.1666666666715173</v>
      </c>
      <c r="I110" s="28">
        <v>5387.76</v>
      </c>
      <c r="J110" t="s">
        <v>1616</v>
      </c>
      <c r="K110" t="s">
        <v>437</v>
      </c>
      <c r="L110" t="s">
        <v>1266</v>
      </c>
    </row>
    <row r="111" spans="2:12" ht="12.75">
      <c r="B111" t="s">
        <v>438</v>
      </c>
      <c r="C111" t="s">
        <v>398</v>
      </c>
      <c r="D111" t="s">
        <v>335</v>
      </c>
      <c r="E111" s="4">
        <v>39275.583333333336</v>
      </c>
      <c r="F111" s="4">
        <v>39283.458333333336</v>
      </c>
      <c r="G111" s="5">
        <f t="shared" si="2"/>
        <v>4.768150684931507</v>
      </c>
      <c r="H111" s="5">
        <f t="shared" si="3"/>
        <v>7.875</v>
      </c>
      <c r="I111" s="28">
        <v>7454.4</v>
      </c>
      <c r="J111" t="s">
        <v>2330</v>
      </c>
      <c r="K111" t="s">
        <v>2325</v>
      </c>
      <c r="L111" t="s">
        <v>1266</v>
      </c>
    </row>
    <row r="112" spans="2:12" ht="12.75">
      <c r="B112" t="s">
        <v>439</v>
      </c>
      <c r="C112" t="s">
        <v>440</v>
      </c>
      <c r="D112" t="s">
        <v>1290</v>
      </c>
      <c r="E112" s="4">
        <v>39283.458333333336</v>
      </c>
      <c r="F112" s="4">
        <v>39300.458333333336</v>
      </c>
      <c r="G112" s="5">
        <f t="shared" si="2"/>
        <v>10.293150684931508</v>
      </c>
      <c r="H112" s="5">
        <f t="shared" si="3"/>
        <v>17</v>
      </c>
      <c r="I112" s="28">
        <v>11972.8</v>
      </c>
      <c r="J112" t="s">
        <v>437</v>
      </c>
      <c r="K112" t="s">
        <v>441</v>
      </c>
      <c r="L112" t="s">
        <v>1266</v>
      </c>
    </row>
    <row r="113" spans="2:12" ht="12.75">
      <c r="B113" t="s">
        <v>442</v>
      </c>
      <c r="C113" t="s">
        <v>443</v>
      </c>
      <c r="D113" t="s">
        <v>335</v>
      </c>
      <c r="E113" s="4">
        <v>39293.375</v>
      </c>
      <c r="F113" s="4">
        <v>39300.458333333336</v>
      </c>
      <c r="G113" s="5">
        <f t="shared" si="2"/>
        <v>4.288812785389597</v>
      </c>
      <c r="H113" s="5">
        <f t="shared" si="3"/>
        <v>7.083333333335759</v>
      </c>
      <c r="I113" s="28">
        <v>8979.6</v>
      </c>
      <c r="J113" t="s">
        <v>444</v>
      </c>
      <c r="K113" t="s">
        <v>2312</v>
      </c>
      <c r="L113" t="s">
        <v>1266</v>
      </c>
    </row>
    <row r="114" spans="2:12" ht="12.75">
      <c r="B114" t="s">
        <v>445</v>
      </c>
      <c r="C114" t="s">
        <v>446</v>
      </c>
      <c r="D114" t="s">
        <v>326</v>
      </c>
      <c r="E114" s="4">
        <v>39300.458333333336</v>
      </c>
      <c r="F114" s="4">
        <v>39303.625</v>
      </c>
      <c r="G114" s="5">
        <f t="shared" si="2"/>
        <v>1.9173515981720473</v>
      </c>
      <c r="H114" s="5">
        <f t="shared" si="3"/>
        <v>3.1666666666642413</v>
      </c>
      <c r="I114" s="28">
        <v>4472.64</v>
      </c>
      <c r="J114" t="s">
        <v>447</v>
      </c>
      <c r="K114" t="s">
        <v>448</v>
      </c>
      <c r="L114" t="s">
        <v>1266</v>
      </c>
    </row>
    <row r="115" spans="2:12" ht="12.75">
      <c r="B115" t="s">
        <v>449</v>
      </c>
      <c r="C115" t="s">
        <v>450</v>
      </c>
      <c r="D115" t="s">
        <v>335</v>
      </c>
      <c r="E115" s="4">
        <v>39303.625</v>
      </c>
      <c r="F115" s="4">
        <v>39311.5</v>
      </c>
      <c r="G115" s="5">
        <f t="shared" si="2"/>
        <v>4.768150684931507</v>
      </c>
      <c r="H115" s="5">
        <f t="shared" si="3"/>
        <v>7.875</v>
      </c>
      <c r="I115" s="28">
        <v>2461.6</v>
      </c>
      <c r="J115" t="s">
        <v>2312</v>
      </c>
      <c r="K115" t="s">
        <v>2346</v>
      </c>
      <c r="L115" t="s">
        <v>1266</v>
      </c>
    </row>
    <row r="116" spans="2:12" ht="12.75">
      <c r="B116" t="s">
        <v>451</v>
      </c>
      <c r="C116" t="s">
        <v>452</v>
      </c>
      <c r="D116" t="s">
        <v>1341</v>
      </c>
      <c r="E116" s="4">
        <v>39311.541666666664</v>
      </c>
      <c r="F116" s="4">
        <v>39345.416666666664</v>
      </c>
      <c r="G116" s="5">
        <f t="shared" si="2"/>
        <v>20.510616438356163</v>
      </c>
      <c r="H116" s="5">
        <f t="shared" si="3"/>
        <v>33.875</v>
      </c>
      <c r="I116" s="28">
        <v>23945.6</v>
      </c>
      <c r="J116" t="s">
        <v>448</v>
      </c>
      <c r="K116" t="s">
        <v>453</v>
      </c>
      <c r="L116" t="s">
        <v>1266</v>
      </c>
    </row>
    <row r="117" spans="2:14" ht="12.75">
      <c r="B117" t="s">
        <v>454</v>
      </c>
      <c r="C117" t="s">
        <v>455</v>
      </c>
      <c r="D117" t="s">
        <v>2219</v>
      </c>
      <c r="E117" s="4">
        <v>39084.333333333336</v>
      </c>
      <c r="F117" s="4">
        <v>39085.375</v>
      </c>
      <c r="G117" s="5">
        <f t="shared" si="2"/>
        <v>0.6307077625556091</v>
      </c>
      <c r="H117" s="5">
        <f t="shared" si="3"/>
        <v>1.0416666666642413</v>
      </c>
      <c r="I117" s="28">
        <v>2236.32</v>
      </c>
      <c r="J117" s="29"/>
      <c r="K117" t="s">
        <v>2337</v>
      </c>
      <c r="L117" t="s">
        <v>1266</v>
      </c>
      <c r="M117" s="31">
        <v>39083.333333333336</v>
      </c>
      <c r="N117" s="8" t="s">
        <v>1278</v>
      </c>
    </row>
    <row r="118" spans="2:12" ht="12.75">
      <c r="B118" t="s">
        <v>456</v>
      </c>
      <c r="C118" t="s">
        <v>457</v>
      </c>
      <c r="D118" t="s">
        <v>2236</v>
      </c>
      <c r="E118" s="4">
        <v>39085.375</v>
      </c>
      <c r="F118" s="4">
        <v>39087.458333333336</v>
      </c>
      <c r="G118" s="5">
        <f t="shared" si="2"/>
        <v>1.2614155251156236</v>
      </c>
      <c r="H118" s="5">
        <f t="shared" si="3"/>
        <v>2.0833333333357587</v>
      </c>
      <c r="I118" s="28">
        <v>2394.56</v>
      </c>
      <c r="J118" t="s">
        <v>458</v>
      </c>
      <c r="K118" t="s">
        <v>459</v>
      </c>
      <c r="L118" t="s">
        <v>1266</v>
      </c>
    </row>
    <row r="119" spans="2:12" ht="12.75">
      <c r="B119" t="s">
        <v>460</v>
      </c>
      <c r="C119" t="s">
        <v>461</v>
      </c>
      <c r="D119" t="s">
        <v>462</v>
      </c>
      <c r="E119" s="4">
        <v>39087.458333333336</v>
      </c>
      <c r="F119" s="4">
        <v>40177.458333333336</v>
      </c>
      <c r="G119" s="5">
        <f t="shared" si="2"/>
        <v>659.972602739726</v>
      </c>
      <c r="H119" s="5">
        <f t="shared" si="3"/>
        <v>1090</v>
      </c>
      <c r="I119" s="28">
        <v>35781.12</v>
      </c>
      <c r="J119" t="s">
        <v>2337</v>
      </c>
      <c r="K119" t="s">
        <v>463</v>
      </c>
      <c r="L119" t="s">
        <v>1266</v>
      </c>
    </row>
    <row r="120" spans="2:12" ht="12.75">
      <c r="B120" t="s">
        <v>464</v>
      </c>
      <c r="C120" t="s">
        <v>465</v>
      </c>
      <c r="D120" t="s">
        <v>462</v>
      </c>
      <c r="E120" s="4">
        <v>39087.458333333336</v>
      </c>
      <c r="F120" s="4">
        <v>40177.458333333336</v>
      </c>
      <c r="G120" s="5">
        <f t="shared" si="2"/>
        <v>659.972602739726</v>
      </c>
      <c r="H120" s="5">
        <f t="shared" si="3"/>
        <v>1090</v>
      </c>
      <c r="I120" s="28">
        <v>71836.8</v>
      </c>
      <c r="J120" t="s">
        <v>466</v>
      </c>
      <c r="K120" t="s">
        <v>467</v>
      </c>
      <c r="L120" t="s">
        <v>1266</v>
      </c>
    </row>
    <row r="121" spans="2:12" ht="12.75">
      <c r="B121" t="s">
        <v>468</v>
      </c>
      <c r="C121" t="s">
        <v>469</v>
      </c>
      <c r="D121" t="s">
        <v>462</v>
      </c>
      <c r="E121" s="4">
        <v>39087.458333333336</v>
      </c>
      <c r="F121" s="4">
        <v>40177.458333333336</v>
      </c>
      <c r="G121" s="5">
        <f t="shared" si="2"/>
        <v>659.972602739726</v>
      </c>
      <c r="H121" s="5">
        <f t="shared" si="3"/>
        <v>1090</v>
      </c>
      <c r="I121" s="28">
        <v>71836.8</v>
      </c>
      <c r="J121" t="s">
        <v>470</v>
      </c>
      <c r="K121" t="s">
        <v>471</v>
      </c>
      <c r="L121" t="s">
        <v>1266</v>
      </c>
    </row>
    <row r="122" spans="2:12" ht="12.75">
      <c r="B122" t="s">
        <v>472</v>
      </c>
      <c r="C122" t="s">
        <v>473</v>
      </c>
      <c r="D122" t="s">
        <v>462</v>
      </c>
      <c r="E122" s="4">
        <v>39087.458333333336</v>
      </c>
      <c r="F122" s="4">
        <v>40177.458333333336</v>
      </c>
      <c r="G122" s="5">
        <f t="shared" si="2"/>
        <v>659.972602739726</v>
      </c>
      <c r="H122" s="5">
        <f t="shared" si="3"/>
        <v>1090</v>
      </c>
      <c r="I122" s="28">
        <v>57469.44</v>
      </c>
      <c r="J122" t="s">
        <v>467</v>
      </c>
      <c r="K122" t="s">
        <v>474</v>
      </c>
      <c r="L122" t="s">
        <v>1266</v>
      </c>
    </row>
    <row r="123" spans="2:12" ht="12.75">
      <c r="B123" t="s">
        <v>475</v>
      </c>
      <c r="C123" t="s">
        <v>476</v>
      </c>
      <c r="D123" t="s">
        <v>2219</v>
      </c>
      <c r="E123" s="4">
        <v>39087.458333333336</v>
      </c>
      <c r="F123" s="4">
        <v>39090.5</v>
      </c>
      <c r="G123" s="5">
        <f t="shared" si="2"/>
        <v>1.8416666666651984</v>
      </c>
      <c r="H123" s="5">
        <f t="shared" si="3"/>
        <v>3.0416666666642413</v>
      </c>
      <c r="I123" s="28">
        <v>2236.32</v>
      </c>
      <c r="J123" t="s">
        <v>2337</v>
      </c>
      <c r="K123" t="s">
        <v>477</v>
      </c>
      <c r="L123" t="s">
        <v>1266</v>
      </c>
    </row>
    <row r="124" spans="2:12" ht="12.75">
      <c r="B124" t="s">
        <v>478</v>
      </c>
      <c r="C124" t="s">
        <v>479</v>
      </c>
      <c r="D124" t="s">
        <v>1290</v>
      </c>
      <c r="E124" s="4">
        <v>39090.541666666664</v>
      </c>
      <c r="F124" s="4">
        <v>39106.666666666664</v>
      </c>
      <c r="G124" s="5">
        <f t="shared" si="2"/>
        <v>9.763356164383561</v>
      </c>
      <c r="H124" s="5">
        <f t="shared" si="3"/>
        <v>16.125</v>
      </c>
      <c r="I124" s="28">
        <v>11972.8</v>
      </c>
      <c r="J124" t="s">
        <v>480</v>
      </c>
      <c r="K124" s="30"/>
      <c r="L124" t="s">
        <v>1266</v>
      </c>
    </row>
    <row r="125" spans="2:12" ht="12.75">
      <c r="B125" t="s">
        <v>481</v>
      </c>
      <c r="C125" t="s">
        <v>482</v>
      </c>
      <c r="D125" t="s">
        <v>335</v>
      </c>
      <c r="E125" s="4">
        <v>39345.416666666664</v>
      </c>
      <c r="F125" s="4">
        <v>39352.666666666664</v>
      </c>
      <c r="G125" s="5">
        <f t="shared" si="2"/>
        <v>4.389726027397261</v>
      </c>
      <c r="H125" s="5">
        <f t="shared" si="3"/>
        <v>7.25</v>
      </c>
      <c r="I125" s="28">
        <v>5986.4</v>
      </c>
      <c r="J125" t="s">
        <v>2346</v>
      </c>
      <c r="K125" s="30"/>
      <c r="L125" t="s">
        <v>1266</v>
      </c>
    </row>
    <row r="126" spans="2:12" ht="12.75">
      <c r="B126" t="s">
        <v>483</v>
      </c>
      <c r="C126" t="s">
        <v>484</v>
      </c>
      <c r="D126" t="s">
        <v>2219</v>
      </c>
      <c r="E126" s="4">
        <v>40177.458333333336</v>
      </c>
      <c r="F126" s="4">
        <v>40178.5</v>
      </c>
      <c r="G126" s="5">
        <f t="shared" si="2"/>
        <v>0.6307077625556091</v>
      </c>
      <c r="H126" s="5">
        <f t="shared" si="3"/>
        <v>1.0416666666642413</v>
      </c>
      <c r="I126" s="28">
        <v>1197.28</v>
      </c>
      <c r="J126" t="s">
        <v>485</v>
      </c>
      <c r="K126" t="s">
        <v>2065</v>
      </c>
      <c r="L126" t="s">
        <v>1266</v>
      </c>
    </row>
    <row r="127" spans="2:12" ht="12.75">
      <c r="B127" t="s">
        <v>486</v>
      </c>
      <c r="C127" t="s">
        <v>487</v>
      </c>
      <c r="D127" t="s">
        <v>1319</v>
      </c>
      <c r="E127" s="4">
        <v>40178.5</v>
      </c>
      <c r="F127" s="4">
        <v>40178.5</v>
      </c>
      <c r="G127" s="5">
        <f t="shared" si="2"/>
        <v>0</v>
      </c>
      <c r="H127" s="5">
        <f t="shared" si="3"/>
        <v>0</v>
      </c>
      <c r="I127" s="28">
        <v>0</v>
      </c>
      <c r="J127" t="s">
        <v>488</v>
      </c>
      <c r="K127" s="30"/>
      <c r="L127" t="s">
        <v>1266</v>
      </c>
    </row>
    <row r="128" spans="2:12" ht="12.75">
      <c r="B128" t="s">
        <v>489</v>
      </c>
      <c r="C128" t="s">
        <v>490</v>
      </c>
      <c r="D128" t="s">
        <v>1319</v>
      </c>
      <c r="E128" s="4">
        <v>39087.458333333336</v>
      </c>
      <c r="F128" s="4">
        <v>39087.458333333336</v>
      </c>
      <c r="G128" s="5">
        <f t="shared" si="2"/>
        <v>0</v>
      </c>
      <c r="H128" s="5">
        <f t="shared" si="3"/>
        <v>0</v>
      </c>
      <c r="I128" s="28">
        <v>0</v>
      </c>
      <c r="J128" t="s">
        <v>491</v>
      </c>
      <c r="K128" t="s">
        <v>492</v>
      </c>
      <c r="L128" t="s">
        <v>1266</v>
      </c>
    </row>
    <row r="129" spans="2:12" ht="12.75">
      <c r="B129" t="s">
        <v>493</v>
      </c>
      <c r="C129" t="s">
        <v>494</v>
      </c>
      <c r="D129" t="s">
        <v>2236</v>
      </c>
      <c r="E129" s="4">
        <v>39087.458333333336</v>
      </c>
      <c r="F129" s="4">
        <v>39091.583333333336</v>
      </c>
      <c r="G129" s="5">
        <f t="shared" si="2"/>
        <v>2.4976027397260276</v>
      </c>
      <c r="H129" s="5">
        <f t="shared" si="3"/>
        <v>4.125</v>
      </c>
      <c r="I129" s="28">
        <v>4472.64</v>
      </c>
      <c r="J129" t="s">
        <v>495</v>
      </c>
      <c r="K129" t="s">
        <v>496</v>
      </c>
      <c r="L129" t="s">
        <v>1266</v>
      </c>
    </row>
    <row r="130" spans="2:12" ht="12.75">
      <c r="B130" t="s">
        <v>497</v>
      </c>
      <c r="C130" t="s">
        <v>498</v>
      </c>
      <c r="D130" t="s">
        <v>140</v>
      </c>
      <c r="E130" s="4">
        <v>39091.583333333336</v>
      </c>
      <c r="F130" s="4">
        <v>39287.666666666664</v>
      </c>
      <c r="G130" s="5">
        <f t="shared" si="2"/>
        <v>118.72442922374135</v>
      </c>
      <c r="H130" s="5">
        <f t="shared" si="3"/>
        <v>196.08333333332848</v>
      </c>
      <c r="I130" s="28">
        <v>35918.4</v>
      </c>
      <c r="J130" t="s">
        <v>492</v>
      </c>
      <c r="K130" s="30"/>
      <c r="L130" t="s">
        <v>1266</v>
      </c>
    </row>
    <row r="131" spans="2:12" ht="12.75">
      <c r="B131" t="s">
        <v>499</v>
      </c>
      <c r="C131" t="s">
        <v>500</v>
      </c>
      <c r="D131" t="s">
        <v>335</v>
      </c>
      <c r="E131" s="4">
        <v>39345.416666666664</v>
      </c>
      <c r="F131" s="4">
        <v>39352.666666666664</v>
      </c>
      <c r="G131" s="5">
        <f t="shared" si="2"/>
        <v>4.389726027397261</v>
      </c>
      <c r="H131" s="5">
        <f t="shared" si="3"/>
        <v>7.25</v>
      </c>
      <c r="I131" s="28">
        <v>9044.8</v>
      </c>
      <c r="J131" t="s">
        <v>2346</v>
      </c>
      <c r="K131" t="s">
        <v>501</v>
      </c>
      <c r="L131" t="s">
        <v>1266</v>
      </c>
    </row>
    <row r="132" spans="2:12" ht="12.75">
      <c r="B132" t="s">
        <v>502</v>
      </c>
      <c r="C132" t="s">
        <v>503</v>
      </c>
      <c r="D132" t="s">
        <v>140</v>
      </c>
      <c r="E132" s="4">
        <v>39353.333333333336</v>
      </c>
      <c r="F132" s="4">
        <v>39553.583333333336</v>
      </c>
      <c r="G132" s="5">
        <f t="shared" si="2"/>
        <v>121.2472602739726</v>
      </c>
      <c r="H132" s="5">
        <f t="shared" si="3"/>
        <v>200.25</v>
      </c>
      <c r="I132" s="28">
        <v>35918.4</v>
      </c>
      <c r="J132" t="s">
        <v>504</v>
      </c>
      <c r="K132" s="30"/>
      <c r="L132" t="s">
        <v>1266</v>
      </c>
    </row>
    <row r="133" spans="2:12" ht="12.75">
      <c r="B133" t="s">
        <v>505</v>
      </c>
      <c r="C133" t="s">
        <v>506</v>
      </c>
      <c r="D133" t="s">
        <v>462</v>
      </c>
      <c r="E133" s="4">
        <v>39087.458333333336</v>
      </c>
      <c r="F133" s="4">
        <v>40177.458333333336</v>
      </c>
      <c r="G133" s="5">
        <f t="shared" si="2"/>
        <v>659.972602739726</v>
      </c>
      <c r="H133" s="5">
        <f t="shared" si="3"/>
        <v>1090</v>
      </c>
      <c r="I133" s="28">
        <v>58694.4</v>
      </c>
      <c r="J133" s="29"/>
      <c r="K133" s="30"/>
      <c r="L133" t="s">
        <v>1266</v>
      </c>
    </row>
    <row r="134" spans="2:12" ht="12.75">
      <c r="B134" t="s">
        <v>507</v>
      </c>
      <c r="C134" t="s">
        <v>1274</v>
      </c>
      <c r="D134" t="s">
        <v>462</v>
      </c>
      <c r="E134" s="4">
        <v>39087.458333333336</v>
      </c>
      <c r="F134" s="4">
        <v>40177.458333333336</v>
      </c>
      <c r="G134" s="5">
        <f t="shared" si="2"/>
        <v>659.972602739726</v>
      </c>
      <c r="H134" s="5">
        <f t="shared" si="3"/>
        <v>1090</v>
      </c>
      <c r="I134" s="28">
        <v>22776</v>
      </c>
      <c r="J134" t="s">
        <v>508</v>
      </c>
      <c r="K134" t="s">
        <v>509</v>
      </c>
      <c r="L134" t="s">
        <v>1266</v>
      </c>
    </row>
    <row r="135" spans="2:12" ht="12.75">
      <c r="B135" t="s">
        <v>510</v>
      </c>
      <c r="C135" t="s">
        <v>511</v>
      </c>
      <c r="D135" t="s">
        <v>462</v>
      </c>
      <c r="E135" s="4">
        <v>39087.458333333336</v>
      </c>
      <c r="F135" s="4">
        <v>40177.458333333336</v>
      </c>
      <c r="G135" s="5">
        <f t="shared" si="2"/>
        <v>659.972602739726</v>
      </c>
      <c r="H135" s="5">
        <f t="shared" si="3"/>
        <v>1090</v>
      </c>
      <c r="I135" s="28">
        <v>35918.4</v>
      </c>
      <c r="J135" t="s">
        <v>512</v>
      </c>
      <c r="K135" t="s">
        <v>513</v>
      </c>
      <c r="L135" t="s">
        <v>1266</v>
      </c>
    </row>
    <row r="136" spans="2:12" ht="12.75">
      <c r="B136" t="s">
        <v>514</v>
      </c>
      <c r="C136" t="s">
        <v>515</v>
      </c>
      <c r="D136" t="s">
        <v>1319</v>
      </c>
      <c r="E136" s="4">
        <v>40177.458333333336</v>
      </c>
      <c r="F136" s="4">
        <v>40177.458333333336</v>
      </c>
      <c r="G136" s="5">
        <f t="shared" si="2"/>
        <v>0</v>
      </c>
      <c r="H136" s="5">
        <f t="shared" si="3"/>
        <v>0</v>
      </c>
      <c r="I136" s="28">
        <v>0</v>
      </c>
      <c r="J136" t="s">
        <v>516</v>
      </c>
      <c r="K136" s="30"/>
      <c r="L136" t="s">
        <v>1266</v>
      </c>
    </row>
    <row r="137" spans="2:12" ht="12.75">
      <c r="B137" t="s">
        <v>517</v>
      </c>
      <c r="C137" t="s">
        <v>518</v>
      </c>
      <c r="D137" t="s">
        <v>519</v>
      </c>
      <c r="E137" s="4">
        <v>39085.333333333336</v>
      </c>
      <c r="F137" s="4">
        <v>40269.416666666664</v>
      </c>
      <c r="G137" s="5">
        <f t="shared" si="2"/>
        <v>716.9381278538784</v>
      </c>
      <c r="H137" s="5">
        <f t="shared" si="3"/>
        <v>1184.0833333333285</v>
      </c>
      <c r="I137" s="28">
        <v>210089.74400000004</v>
      </c>
      <c r="J137" s="29"/>
      <c r="K137" s="30"/>
      <c r="L137" t="s">
        <v>1266</v>
      </c>
    </row>
    <row r="138" spans="2:14" ht="12.75">
      <c r="B138" t="s">
        <v>520</v>
      </c>
      <c r="C138" t="s">
        <v>433</v>
      </c>
      <c r="D138" t="s">
        <v>1319</v>
      </c>
      <c r="E138" s="4">
        <v>39780.333333333336</v>
      </c>
      <c r="F138" s="4">
        <v>39780.333333333336</v>
      </c>
      <c r="G138" s="5">
        <f t="shared" si="2"/>
        <v>0</v>
      </c>
      <c r="H138" s="5">
        <f t="shared" si="3"/>
        <v>0</v>
      </c>
      <c r="I138" s="28">
        <v>0</v>
      </c>
      <c r="J138" s="29"/>
      <c r="K138" t="s">
        <v>521</v>
      </c>
      <c r="L138" t="s">
        <v>1266</v>
      </c>
      <c r="M138" s="31">
        <v>39780.333333333336</v>
      </c>
      <c r="N138" s="8" t="s">
        <v>1278</v>
      </c>
    </row>
    <row r="139" spans="2:12" ht="12.75">
      <c r="B139" t="s">
        <v>522</v>
      </c>
      <c r="C139" t="s">
        <v>435</v>
      </c>
      <c r="D139" t="s">
        <v>2236</v>
      </c>
      <c r="E139" s="4">
        <v>39783.333333333336</v>
      </c>
      <c r="F139" s="4">
        <v>39785.416666666664</v>
      </c>
      <c r="G139" s="5">
        <f t="shared" si="2"/>
        <v>1.2614155251112182</v>
      </c>
      <c r="H139" s="5">
        <f t="shared" si="3"/>
        <v>2.0833333333284827</v>
      </c>
      <c r="I139" s="28">
        <v>4472.64</v>
      </c>
      <c r="J139" t="s">
        <v>523</v>
      </c>
      <c r="K139" t="s">
        <v>524</v>
      </c>
      <c r="L139" t="s">
        <v>1266</v>
      </c>
    </row>
    <row r="140" spans="2:12" ht="12.75">
      <c r="B140" t="s">
        <v>525</v>
      </c>
      <c r="C140" t="s">
        <v>396</v>
      </c>
      <c r="D140" t="s">
        <v>326</v>
      </c>
      <c r="E140" s="4">
        <v>39785.416666666664</v>
      </c>
      <c r="F140" s="4">
        <v>39790.583333333336</v>
      </c>
      <c r="G140" s="5">
        <f t="shared" si="2"/>
        <v>3.128310502286042</v>
      </c>
      <c r="H140" s="5">
        <f t="shared" si="3"/>
        <v>5.166666666671517</v>
      </c>
      <c r="I140" s="28">
        <v>5387.76</v>
      </c>
      <c r="J140" t="s">
        <v>521</v>
      </c>
      <c r="K140" t="s">
        <v>526</v>
      </c>
      <c r="L140" t="s">
        <v>1266</v>
      </c>
    </row>
    <row r="141" spans="2:12" ht="12.75">
      <c r="B141" t="s">
        <v>527</v>
      </c>
      <c r="C141" t="s">
        <v>398</v>
      </c>
      <c r="D141" t="s">
        <v>335</v>
      </c>
      <c r="E141" s="4">
        <v>39790.583333333336</v>
      </c>
      <c r="F141" s="4">
        <v>39798.458333333336</v>
      </c>
      <c r="G141" s="5">
        <f t="shared" si="2"/>
        <v>4.768150684931507</v>
      </c>
      <c r="H141" s="5">
        <f t="shared" si="3"/>
        <v>7.875</v>
      </c>
      <c r="I141" s="28">
        <v>7454.4</v>
      </c>
      <c r="J141" t="s">
        <v>524</v>
      </c>
      <c r="K141" t="s">
        <v>528</v>
      </c>
      <c r="L141" t="s">
        <v>1266</v>
      </c>
    </row>
    <row r="142" spans="2:12" ht="12.75">
      <c r="B142" t="s">
        <v>529</v>
      </c>
      <c r="C142" t="s">
        <v>440</v>
      </c>
      <c r="D142" t="s">
        <v>1290</v>
      </c>
      <c r="E142" s="4">
        <v>39798.458333333336</v>
      </c>
      <c r="F142" s="4">
        <v>39820.375</v>
      </c>
      <c r="G142" s="5">
        <f t="shared" si="2"/>
        <v>13.270091324199445</v>
      </c>
      <c r="H142" s="5">
        <f t="shared" si="3"/>
        <v>21.91666666666424</v>
      </c>
      <c r="I142" s="28">
        <v>11972.8</v>
      </c>
      <c r="J142" t="s">
        <v>526</v>
      </c>
      <c r="K142" t="s">
        <v>530</v>
      </c>
      <c r="L142" t="s">
        <v>1266</v>
      </c>
    </row>
    <row r="143" spans="2:12" ht="12.75">
      <c r="B143" t="s">
        <v>531</v>
      </c>
      <c r="C143" t="s">
        <v>443</v>
      </c>
      <c r="D143" t="s">
        <v>335</v>
      </c>
      <c r="E143" s="4">
        <v>39806.375</v>
      </c>
      <c r="F143" s="4">
        <v>39820.375</v>
      </c>
      <c r="G143" s="5">
        <f t="shared" si="2"/>
        <v>8.476712328767123</v>
      </c>
      <c r="H143" s="5">
        <f t="shared" si="3"/>
        <v>14</v>
      </c>
      <c r="I143" s="28">
        <v>8979.6</v>
      </c>
      <c r="J143" t="s">
        <v>532</v>
      </c>
      <c r="K143" t="s">
        <v>1699</v>
      </c>
      <c r="L143" t="s">
        <v>1266</v>
      </c>
    </row>
    <row r="144" spans="2:12" ht="12.75">
      <c r="B144" t="s">
        <v>533</v>
      </c>
      <c r="C144" t="s">
        <v>446</v>
      </c>
      <c r="D144" t="s">
        <v>326</v>
      </c>
      <c r="E144" s="4">
        <v>39820.375</v>
      </c>
      <c r="F144" s="4">
        <v>39826.5</v>
      </c>
      <c r="G144" s="5">
        <f t="shared" si="2"/>
        <v>3.7085616438356164</v>
      </c>
      <c r="H144" s="5">
        <f t="shared" si="3"/>
        <v>6.125</v>
      </c>
      <c r="I144" s="28">
        <v>4472.64</v>
      </c>
      <c r="J144" t="s">
        <v>1695</v>
      </c>
      <c r="K144" t="s">
        <v>2552</v>
      </c>
      <c r="L144" t="s">
        <v>1266</v>
      </c>
    </row>
    <row r="145" spans="2:12" ht="12.75">
      <c r="B145" t="s">
        <v>534</v>
      </c>
      <c r="C145" t="s">
        <v>450</v>
      </c>
      <c r="D145" t="s">
        <v>335</v>
      </c>
      <c r="E145" s="4">
        <v>39826.541666666664</v>
      </c>
      <c r="F145" s="4">
        <v>39834.416666666664</v>
      </c>
      <c r="G145" s="5">
        <f t="shared" si="2"/>
        <v>4.768150684931507</v>
      </c>
      <c r="H145" s="5">
        <f t="shared" si="3"/>
        <v>7.875</v>
      </c>
      <c r="I145" s="28">
        <v>2461.6</v>
      </c>
      <c r="J145" t="s">
        <v>1699</v>
      </c>
      <c r="K145" t="s">
        <v>535</v>
      </c>
      <c r="L145" t="s">
        <v>1266</v>
      </c>
    </row>
    <row r="146" spans="2:12" ht="12.75">
      <c r="B146" t="s">
        <v>536</v>
      </c>
      <c r="C146" t="s">
        <v>452</v>
      </c>
      <c r="D146" t="s">
        <v>1341</v>
      </c>
      <c r="E146" s="4">
        <v>39834.416666666664</v>
      </c>
      <c r="F146" s="4">
        <v>39868.375</v>
      </c>
      <c r="G146" s="5">
        <f t="shared" si="2"/>
        <v>20.5610730593622</v>
      </c>
      <c r="H146" s="5">
        <f t="shared" si="3"/>
        <v>33.95833333333576</v>
      </c>
      <c r="I146" s="28">
        <v>20353.76</v>
      </c>
      <c r="J146" t="s">
        <v>2552</v>
      </c>
      <c r="K146" t="s">
        <v>537</v>
      </c>
      <c r="L146" t="s">
        <v>1266</v>
      </c>
    </row>
    <row r="147" spans="2:14" ht="12.75">
      <c r="B147" t="s">
        <v>538</v>
      </c>
      <c r="C147" t="s">
        <v>539</v>
      </c>
      <c r="D147" t="s">
        <v>540</v>
      </c>
      <c r="E147" s="4">
        <v>39085.333333333336</v>
      </c>
      <c r="F147" s="4">
        <v>39960.416666666664</v>
      </c>
      <c r="G147" s="5">
        <f t="shared" si="2"/>
        <v>529.8449771689468</v>
      </c>
      <c r="H147" s="5">
        <f t="shared" si="3"/>
        <v>875.0833333333285</v>
      </c>
      <c r="I147" s="28">
        <v>22363.2</v>
      </c>
      <c r="J147" s="29"/>
      <c r="K147" s="30"/>
      <c r="L147" t="s">
        <v>1266</v>
      </c>
      <c r="M147" s="31">
        <v>39085.333333333336</v>
      </c>
      <c r="N147" s="8" t="s">
        <v>1278</v>
      </c>
    </row>
    <row r="148" spans="2:14" ht="12.75">
      <c r="B148" t="s">
        <v>541</v>
      </c>
      <c r="C148" t="s">
        <v>542</v>
      </c>
      <c r="D148" t="s">
        <v>543</v>
      </c>
      <c r="E148" s="4">
        <v>40028.333333333336</v>
      </c>
      <c r="F148" s="4">
        <v>40140.666666666664</v>
      </c>
      <c r="G148" s="5">
        <f t="shared" si="2"/>
        <v>68.01552511415231</v>
      </c>
      <c r="H148" s="5">
        <f t="shared" si="3"/>
        <v>112.33333333332848</v>
      </c>
      <c r="I148" s="28">
        <v>17959.2</v>
      </c>
      <c r="J148" s="29"/>
      <c r="K148" t="s">
        <v>544</v>
      </c>
      <c r="L148" t="s">
        <v>1266</v>
      </c>
      <c r="M148" s="31">
        <v>40026.333333333336</v>
      </c>
      <c r="N148" s="8" t="s">
        <v>1278</v>
      </c>
    </row>
    <row r="149" spans="2:12" ht="12.75">
      <c r="B149" t="s">
        <v>545</v>
      </c>
      <c r="C149" t="s">
        <v>546</v>
      </c>
      <c r="D149" t="s">
        <v>547</v>
      </c>
      <c r="E149" s="4">
        <v>40141.333333333336</v>
      </c>
      <c r="F149" s="4">
        <v>40268.416666666664</v>
      </c>
      <c r="G149" s="5">
        <f t="shared" si="2"/>
        <v>76.94634703196053</v>
      </c>
      <c r="H149" s="5">
        <f t="shared" si="3"/>
        <v>127.08333333332848</v>
      </c>
      <c r="I149" s="28">
        <v>17959.2</v>
      </c>
      <c r="J149" t="s">
        <v>548</v>
      </c>
      <c r="K149" t="s">
        <v>1714</v>
      </c>
      <c r="L149" t="s">
        <v>1266</v>
      </c>
    </row>
    <row r="150" spans="2:12" ht="12.75">
      <c r="B150" t="s">
        <v>549</v>
      </c>
      <c r="C150" t="s">
        <v>482</v>
      </c>
      <c r="D150" t="s">
        <v>335</v>
      </c>
      <c r="E150" s="4">
        <v>39868.375</v>
      </c>
      <c r="F150" s="4">
        <v>39875.625</v>
      </c>
      <c r="G150" s="5">
        <f t="shared" si="2"/>
        <v>4.389726027397261</v>
      </c>
      <c r="H150" s="5">
        <f t="shared" si="3"/>
        <v>7.25</v>
      </c>
      <c r="I150" s="28">
        <v>5986.4</v>
      </c>
      <c r="J150" t="s">
        <v>535</v>
      </c>
      <c r="K150" s="30"/>
      <c r="L150" t="s">
        <v>1266</v>
      </c>
    </row>
    <row r="151" spans="2:12" ht="12.75">
      <c r="B151" t="s">
        <v>550</v>
      </c>
      <c r="C151" t="s">
        <v>484</v>
      </c>
      <c r="D151" t="s">
        <v>2219</v>
      </c>
      <c r="E151" s="4">
        <v>40268.416666666664</v>
      </c>
      <c r="F151" s="4">
        <v>40269.416666666664</v>
      </c>
      <c r="G151" s="5">
        <f t="shared" si="2"/>
        <v>0.6054794520547945</v>
      </c>
      <c r="H151" s="5">
        <f t="shared" si="3"/>
        <v>1</v>
      </c>
      <c r="I151" s="28">
        <v>1197.28</v>
      </c>
      <c r="J151" t="s">
        <v>544</v>
      </c>
      <c r="K151" t="s">
        <v>1718</v>
      </c>
      <c r="L151" t="s">
        <v>1266</v>
      </c>
    </row>
    <row r="152" spans="2:12" ht="12.75">
      <c r="B152" t="s">
        <v>551</v>
      </c>
      <c r="C152" t="s">
        <v>487</v>
      </c>
      <c r="D152" t="s">
        <v>1319</v>
      </c>
      <c r="E152" s="4">
        <v>40269.416666666664</v>
      </c>
      <c r="F152" s="4">
        <v>40269.416666666664</v>
      </c>
      <c r="G152" s="5">
        <f t="shared" si="2"/>
        <v>0</v>
      </c>
      <c r="H152" s="5">
        <f t="shared" si="3"/>
        <v>0</v>
      </c>
      <c r="I152" s="28">
        <v>0</v>
      </c>
      <c r="J152" t="s">
        <v>1714</v>
      </c>
      <c r="K152" s="30"/>
      <c r="L152" t="s">
        <v>1266</v>
      </c>
    </row>
    <row r="153" spans="2:12" ht="12.75">
      <c r="B153" t="s">
        <v>552</v>
      </c>
      <c r="C153" t="s">
        <v>490</v>
      </c>
      <c r="D153" t="s">
        <v>1319</v>
      </c>
      <c r="E153" s="4">
        <v>39868.375</v>
      </c>
      <c r="F153" s="4">
        <v>39868.375</v>
      </c>
      <c r="G153" s="5">
        <f t="shared" si="2"/>
        <v>0</v>
      </c>
      <c r="H153" s="5">
        <f t="shared" si="3"/>
        <v>0</v>
      </c>
      <c r="I153" s="28">
        <v>0</v>
      </c>
      <c r="J153" t="s">
        <v>535</v>
      </c>
      <c r="K153" t="s">
        <v>553</v>
      </c>
      <c r="L153" t="s">
        <v>1266</v>
      </c>
    </row>
    <row r="154" spans="2:12" ht="12.75">
      <c r="B154" t="s">
        <v>554</v>
      </c>
      <c r="C154" t="s">
        <v>494</v>
      </c>
      <c r="D154" t="s">
        <v>140</v>
      </c>
      <c r="E154" s="4">
        <v>39868.375</v>
      </c>
      <c r="F154" s="4">
        <v>40059.375</v>
      </c>
      <c r="G154" s="5">
        <f aca="true" t="shared" si="4" ref="G154:G217">(H154/365)*221</f>
        <v>115.64657534246574</v>
      </c>
      <c r="H154" s="5">
        <f aca="true" t="shared" si="5" ref="H154:H217">F154-E154</f>
        <v>191</v>
      </c>
      <c r="I154" s="28">
        <v>11628.864000000001</v>
      </c>
      <c r="J154" t="s">
        <v>555</v>
      </c>
      <c r="K154" t="s">
        <v>556</v>
      </c>
      <c r="L154" t="s">
        <v>1266</v>
      </c>
    </row>
    <row r="155" spans="2:12" ht="12.75">
      <c r="B155" t="s">
        <v>557</v>
      </c>
      <c r="C155" t="s">
        <v>498</v>
      </c>
      <c r="D155" t="s">
        <v>1275</v>
      </c>
      <c r="E155" s="4">
        <v>39868.375</v>
      </c>
      <c r="F155" s="4">
        <v>40227.583333333336</v>
      </c>
      <c r="G155" s="5">
        <f t="shared" si="4"/>
        <v>217.4932648401841</v>
      </c>
      <c r="H155" s="5">
        <f t="shared" si="5"/>
        <v>359.20833333333576</v>
      </c>
      <c r="I155" s="28">
        <v>19755.12</v>
      </c>
      <c r="J155" t="s">
        <v>558</v>
      </c>
      <c r="K155" s="30"/>
      <c r="L155" t="s">
        <v>1266</v>
      </c>
    </row>
    <row r="156" spans="2:12" ht="12.75">
      <c r="B156" t="s">
        <v>559</v>
      </c>
      <c r="C156" t="s">
        <v>500</v>
      </c>
      <c r="D156" t="s">
        <v>335</v>
      </c>
      <c r="E156" s="4">
        <v>39868.375</v>
      </c>
      <c r="F156" s="4">
        <v>39875.625</v>
      </c>
      <c r="G156" s="5">
        <f t="shared" si="4"/>
        <v>4.389726027397261</v>
      </c>
      <c r="H156" s="5">
        <f t="shared" si="5"/>
        <v>7.25</v>
      </c>
      <c r="I156" s="28">
        <v>9044.8</v>
      </c>
      <c r="J156" t="s">
        <v>535</v>
      </c>
      <c r="K156" t="s">
        <v>1730</v>
      </c>
      <c r="L156" t="s">
        <v>1266</v>
      </c>
    </row>
    <row r="157" spans="2:12" ht="12.75">
      <c r="B157" t="s">
        <v>560</v>
      </c>
      <c r="C157" t="s">
        <v>503</v>
      </c>
      <c r="D157" t="s">
        <v>1275</v>
      </c>
      <c r="E157" s="4">
        <v>39875.625</v>
      </c>
      <c r="F157" s="4">
        <v>40238.458333333336</v>
      </c>
      <c r="G157" s="5">
        <f t="shared" si="4"/>
        <v>219.68812785388275</v>
      </c>
      <c r="H157" s="5">
        <f t="shared" si="5"/>
        <v>362.83333333333576</v>
      </c>
      <c r="I157" s="28">
        <v>0</v>
      </c>
      <c r="J157" t="s">
        <v>1726</v>
      </c>
      <c r="K157" s="30"/>
      <c r="L157" t="s">
        <v>1266</v>
      </c>
    </row>
    <row r="158" spans="2:12" ht="12.75">
      <c r="B158" t="s">
        <v>561</v>
      </c>
      <c r="C158" t="s">
        <v>506</v>
      </c>
      <c r="D158" t="s">
        <v>1328</v>
      </c>
      <c r="E158" s="4">
        <v>39868.375</v>
      </c>
      <c r="F158" s="4">
        <v>40261.5</v>
      </c>
      <c r="G158" s="5">
        <f t="shared" si="4"/>
        <v>238.0291095890411</v>
      </c>
      <c r="H158" s="5">
        <f t="shared" si="5"/>
        <v>393.125</v>
      </c>
      <c r="I158" s="28">
        <v>38640.48</v>
      </c>
      <c r="J158" s="29"/>
      <c r="K158" s="30"/>
      <c r="L158" t="s">
        <v>1266</v>
      </c>
    </row>
    <row r="159" spans="2:12" ht="12.75">
      <c r="B159" t="s">
        <v>562</v>
      </c>
      <c r="C159" t="s">
        <v>1274</v>
      </c>
      <c r="D159" t="s">
        <v>1328</v>
      </c>
      <c r="E159" s="4">
        <v>39868.375</v>
      </c>
      <c r="F159" s="4">
        <v>40261.5</v>
      </c>
      <c r="G159" s="5">
        <f t="shared" si="4"/>
        <v>238.0291095890411</v>
      </c>
      <c r="H159" s="5">
        <f t="shared" si="5"/>
        <v>393.125</v>
      </c>
      <c r="I159" s="28">
        <v>14994.2</v>
      </c>
      <c r="J159" t="s">
        <v>535</v>
      </c>
      <c r="K159" t="s">
        <v>563</v>
      </c>
      <c r="L159" t="s">
        <v>1266</v>
      </c>
    </row>
    <row r="160" spans="2:12" ht="12.75">
      <c r="B160" t="s">
        <v>564</v>
      </c>
      <c r="C160" t="s">
        <v>511</v>
      </c>
      <c r="D160" t="s">
        <v>1328</v>
      </c>
      <c r="E160" s="4">
        <v>39868.375</v>
      </c>
      <c r="F160" s="4">
        <v>40261.5</v>
      </c>
      <c r="G160" s="5">
        <f t="shared" si="4"/>
        <v>238.0291095890411</v>
      </c>
      <c r="H160" s="5">
        <f t="shared" si="5"/>
        <v>393.125</v>
      </c>
      <c r="I160" s="28">
        <v>23646.28</v>
      </c>
      <c r="J160" t="s">
        <v>565</v>
      </c>
      <c r="K160" t="s">
        <v>566</v>
      </c>
      <c r="L160" t="s">
        <v>1266</v>
      </c>
    </row>
    <row r="161" spans="2:12" ht="12.75">
      <c r="B161" t="s">
        <v>567</v>
      </c>
      <c r="C161" t="s">
        <v>515</v>
      </c>
      <c r="D161" t="s">
        <v>1319</v>
      </c>
      <c r="E161" s="4">
        <v>40261.5</v>
      </c>
      <c r="F161" s="4">
        <v>40261.5</v>
      </c>
      <c r="G161" s="5">
        <f t="shared" si="4"/>
        <v>0</v>
      </c>
      <c r="H161" s="5">
        <f t="shared" si="5"/>
        <v>0</v>
      </c>
      <c r="I161" s="28">
        <v>0</v>
      </c>
      <c r="J161" t="s">
        <v>568</v>
      </c>
      <c r="K161" s="30"/>
      <c r="L161" t="s">
        <v>1266</v>
      </c>
    </row>
    <row r="162" spans="2:12" ht="12.75">
      <c r="B162" t="s">
        <v>569</v>
      </c>
      <c r="C162" t="s">
        <v>2097</v>
      </c>
      <c r="D162" t="s">
        <v>570</v>
      </c>
      <c r="E162" s="4">
        <v>39678.416666666664</v>
      </c>
      <c r="F162" s="4">
        <v>40165.583333333336</v>
      </c>
      <c r="G162" s="5">
        <f t="shared" si="4"/>
        <v>294.969406392697</v>
      </c>
      <c r="H162" s="5">
        <f t="shared" si="5"/>
        <v>487.1666666666715</v>
      </c>
      <c r="I162" s="28">
        <v>43913.392</v>
      </c>
      <c r="J162" s="29"/>
      <c r="K162" s="30"/>
      <c r="L162" t="s">
        <v>1266</v>
      </c>
    </row>
    <row r="163" spans="2:12" ht="12.75">
      <c r="B163" t="s">
        <v>571</v>
      </c>
      <c r="C163" t="s">
        <v>572</v>
      </c>
      <c r="D163" t="s">
        <v>2219</v>
      </c>
      <c r="E163" s="4">
        <v>39678.416666666664</v>
      </c>
      <c r="F163" s="4">
        <v>39679.458333333336</v>
      </c>
      <c r="G163" s="5">
        <f t="shared" si="4"/>
        <v>0.6307077625600146</v>
      </c>
      <c r="H163" s="5">
        <f t="shared" si="5"/>
        <v>1.0416666666715173</v>
      </c>
      <c r="I163" s="28">
        <v>598.64</v>
      </c>
      <c r="J163" t="s">
        <v>573</v>
      </c>
      <c r="K163" s="30"/>
      <c r="L163" t="s">
        <v>1266</v>
      </c>
    </row>
    <row r="164" spans="2:12" ht="12.75">
      <c r="B164" t="s">
        <v>574</v>
      </c>
      <c r="C164" t="s">
        <v>575</v>
      </c>
      <c r="D164" t="s">
        <v>1290</v>
      </c>
      <c r="E164" s="4">
        <v>39709.583333333336</v>
      </c>
      <c r="F164" s="4">
        <v>39724.625</v>
      </c>
      <c r="G164" s="5">
        <f t="shared" si="4"/>
        <v>9.107420091322732</v>
      </c>
      <c r="H164" s="5">
        <f t="shared" si="5"/>
        <v>15.041666666664241</v>
      </c>
      <c r="I164" s="28">
        <v>11972.8</v>
      </c>
      <c r="J164" t="s">
        <v>1371</v>
      </c>
      <c r="K164" t="s">
        <v>332</v>
      </c>
      <c r="L164" t="s">
        <v>1266</v>
      </c>
    </row>
    <row r="165" spans="2:12" ht="12.75">
      <c r="B165" t="s">
        <v>576</v>
      </c>
      <c r="C165" t="s">
        <v>577</v>
      </c>
      <c r="D165" t="s">
        <v>1297</v>
      </c>
      <c r="E165" s="4">
        <v>39724.625</v>
      </c>
      <c r="F165" s="4">
        <v>39912.666666666664</v>
      </c>
      <c r="G165" s="5">
        <f t="shared" si="4"/>
        <v>113.85536529680218</v>
      </c>
      <c r="H165" s="5">
        <f t="shared" si="5"/>
        <v>188.04166666666424</v>
      </c>
      <c r="I165" s="28">
        <v>0</v>
      </c>
      <c r="J165" t="s">
        <v>578</v>
      </c>
      <c r="K165" t="s">
        <v>1368</v>
      </c>
      <c r="L165" t="s">
        <v>1266</v>
      </c>
    </row>
    <row r="166" spans="2:12" ht="12.75">
      <c r="B166" t="s">
        <v>579</v>
      </c>
      <c r="C166" t="s">
        <v>580</v>
      </c>
      <c r="D166" t="s">
        <v>1290</v>
      </c>
      <c r="E166" s="4">
        <v>39938.333333333336</v>
      </c>
      <c r="F166" s="4">
        <v>39953.458333333336</v>
      </c>
      <c r="G166" s="5">
        <f t="shared" si="4"/>
        <v>9.157876712328768</v>
      </c>
      <c r="H166" s="5">
        <f t="shared" si="5"/>
        <v>15.125</v>
      </c>
      <c r="I166" s="28">
        <v>11972.8</v>
      </c>
      <c r="J166" t="s">
        <v>1532</v>
      </c>
      <c r="K166" t="s">
        <v>1382</v>
      </c>
      <c r="L166" t="s">
        <v>1266</v>
      </c>
    </row>
    <row r="167" spans="2:12" ht="12.75">
      <c r="B167" t="s">
        <v>581</v>
      </c>
      <c r="C167" t="s">
        <v>506</v>
      </c>
      <c r="D167" t="s">
        <v>1297</v>
      </c>
      <c r="E167" s="4">
        <v>39987.416666666664</v>
      </c>
      <c r="F167" s="4">
        <v>40165.583333333336</v>
      </c>
      <c r="G167" s="5">
        <f t="shared" si="4"/>
        <v>107.8762557077655</v>
      </c>
      <c r="H167" s="5">
        <f t="shared" si="5"/>
        <v>178.16666666667152</v>
      </c>
      <c r="I167" s="28">
        <v>19369.152000000002</v>
      </c>
      <c r="J167" s="29"/>
      <c r="K167" s="30"/>
      <c r="L167" t="s">
        <v>1266</v>
      </c>
    </row>
    <row r="168" spans="2:12" ht="12.75">
      <c r="B168" t="s">
        <v>582</v>
      </c>
      <c r="C168" t="s">
        <v>1274</v>
      </c>
      <c r="D168" t="s">
        <v>1297</v>
      </c>
      <c r="E168" s="4">
        <v>39987.416666666664</v>
      </c>
      <c r="F168" s="4">
        <v>40165.583333333336</v>
      </c>
      <c r="G168" s="5">
        <f t="shared" si="4"/>
        <v>107.8762557077655</v>
      </c>
      <c r="H168" s="5">
        <f t="shared" si="5"/>
        <v>178.16666666667152</v>
      </c>
      <c r="I168" s="28">
        <v>7516.08</v>
      </c>
      <c r="J168" t="s">
        <v>1389</v>
      </c>
      <c r="K168" t="s">
        <v>583</v>
      </c>
      <c r="L168" t="s">
        <v>1266</v>
      </c>
    </row>
    <row r="169" spans="2:12" ht="12.75">
      <c r="B169" t="s">
        <v>584</v>
      </c>
      <c r="C169" t="s">
        <v>511</v>
      </c>
      <c r="D169" t="s">
        <v>1297</v>
      </c>
      <c r="E169" s="4">
        <v>39987.416666666664</v>
      </c>
      <c r="F169" s="4">
        <v>40165.583333333336</v>
      </c>
      <c r="G169" s="5">
        <f t="shared" si="4"/>
        <v>107.8762557077655</v>
      </c>
      <c r="H169" s="5">
        <f t="shared" si="5"/>
        <v>178.16666666667152</v>
      </c>
      <c r="I169" s="28">
        <v>11853.072</v>
      </c>
      <c r="J169" t="s">
        <v>585</v>
      </c>
      <c r="K169" t="s">
        <v>349</v>
      </c>
      <c r="L169" t="s">
        <v>1266</v>
      </c>
    </row>
    <row r="170" spans="2:12" ht="12.75">
      <c r="B170" t="s">
        <v>586</v>
      </c>
      <c r="C170" t="s">
        <v>587</v>
      </c>
      <c r="D170" t="s">
        <v>1319</v>
      </c>
      <c r="E170" s="4">
        <v>40165.583333333336</v>
      </c>
      <c r="F170" s="4">
        <v>40165.583333333336</v>
      </c>
      <c r="G170" s="5">
        <f t="shared" si="4"/>
        <v>0</v>
      </c>
      <c r="H170" s="5">
        <f t="shared" si="5"/>
        <v>0</v>
      </c>
      <c r="I170" s="28">
        <v>0</v>
      </c>
      <c r="J170" t="s">
        <v>588</v>
      </c>
      <c r="K170" t="s">
        <v>1386</v>
      </c>
      <c r="L170" t="s">
        <v>1266</v>
      </c>
    </row>
    <row r="171" spans="2:12" ht="12.75">
      <c r="B171" t="s">
        <v>589</v>
      </c>
      <c r="C171" t="s">
        <v>2389</v>
      </c>
      <c r="D171" t="s">
        <v>590</v>
      </c>
      <c r="E171" s="4">
        <v>39248.333333333336</v>
      </c>
      <c r="F171" s="4">
        <v>40163.666666666664</v>
      </c>
      <c r="G171" s="5">
        <f t="shared" si="4"/>
        <v>554.2155251141522</v>
      </c>
      <c r="H171" s="5">
        <f t="shared" si="5"/>
        <v>915.3333333333285</v>
      </c>
      <c r="I171" s="28">
        <v>249404.33599999998</v>
      </c>
      <c r="J171" s="29"/>
      <c r="K171" s="30"/>
      <c r="L171" t="s">
        <v>1266</v>
      </c>
    </row>
    <row r="172" spans="2:14" ht="12.75">
      <c r="B172" t="s">
        <v>591</v>
      </c>
      <c r="C172" t="s">
        <v>433</v>
      </c>
      <c r="D172" t="s">
        <v>1319</v>
      </c>
      <c r="E172" s="4">
        <v>39882.333333333336</v>
      </c>
      <c r="F172" s="4">
        <v>39882.333333333336</v>
      </c>
      <c r="G172" s="5">
        <f t="shared" si="4"/>
        <v>0</v>
      </c>
      <c r="H172" s="5">
        <f t="shared" si="5"/>
        <v>0</v>
      </c>
      <c r="I172" s="28">
        <v>0</v>
      </c>
      <c r="J172" s="29"/>
      <c r="K172" t="s">
        <v>592</v>
      </c>
      <c r="L172" t="s">
        <v>1266</v>
      </c>
      <c r="M172" s="31">
        <v>39882.333333333336</v>
      </c>
      <c r="N172" s="8" t="s">
        <v>1278</v>
      </c>
    </row>
    <row r="173" spans="2:12" ht="12.75">
      <c r="B173" t="s">
        <v>593</v>
      </c>
      <c r="C173" t="s">
        <v>435</v>
      </c>
      <c r="D173" t="s">
        <v>2236</v>
      </c>
      <c r="E173" s="4">
        <v>39882.333333333336</v>
      </c>
      <c r="F173" s="4">
        <v>39884.416666666664</v>
      </c>
      <c r="G173" s="5">
        <f t="shared" si="4"/>
        <v>1.2614155251112182</v>
      </c>
      <c r="H173" s="5">
        <f t="shared" si="5"/>
        <v>2.0833333333284827</v>
      </c>
      <c r="I173" s="28">
        <v>4472.64</v>
      </c>
      <c r="J173" t="s">
        <v>594</v>
      </c>
      <c r="K173" t="s">
        <v>595</v>
      </c>
      <c r="L173" t="s">
        <v>1266</v>
      </c>
    </row>
    <row r="174" spans="2:12" ht="12.75">
      <c r="B174" t="s">
        <v>596</v>
      </c>
      <c r="C174" t="s">
        <v>396</v>
      </c>
      <c r="D174" t="s">
        <v>335</v>
      </c>
      <c r="E174" s="4">
        <v>39884.416666666664</v>
      </c>
      <c r="F174" s="4">
        <v>39891.666666666664</v>
      </c>
      <c r="G174" s="5">
        <f t="shared" si="4"/>
        <v>4.389726027397261</v>
      </c>
      <c r="H174" s="5">
        <f t="shared" si="5"/>
        <v>7.25</v>
      </c>
      <c r="I174" s="28">
        <v>8979.6</v>
      </c>
      <c r="J174" t="s">
        <v>592</v>
      </c>
      <c r="K174" t="s">
        <v>597</v>
      </c>
      <c r="L174" t="s">
        <v>1266</v>
      </c>
    </row>
    <row r="175" spans="2:12" ht="12.75">
      <c r="B175" t="s">
        <v>598</v>
      </c>
      <c r="C175" t="s">
        <v>398</v>
      </c>
      <c r="D175" t="s">
        <v>335</v>
      </c>
      <c r="E175" s="4">
        <v>39892.333333333336</v>
      </c>
      <c r="F175" s="4">
        <v>39899.583333333336</v>
      </c>
      <c r="G175" s="5">
        <f t="shared" si="4"/>
        <v>4.389726027397261</v>
      </c>
      <c r="H175" s="5">
        <f t="shared" si="5"/>
        <v>7.25</v>
      </c>
      <c r="I175" s="28">
        <v>7454.4</v>
      </c>
      <c r="J175" t="s">
        <v>595</v>
      </c>
      <c r="K175" t="s">
        <v>599</v>
      </c>
      <c r="L175" t="s">
        <v>1266</v>
      </c>
    </row>
    <row r="176" spans="2:12" ht="12.75">
      <c r="B176" t="s">
        <v>600</v>
      </c>
      <c r="C176" t="s">
        <v>440</v>
      </c>
      <c r="D176" t="s">
        <v>1290</v>
      </c>
      <c r="E176" s="4">
        <v>39899.583333333336</v>
      </c>
      <c r="F176" s="4">
        <v>39916.416666666664</v>
      </c>
      <c r="G176" s="5">
        <f t="shared" si="4"/>
        <v>10.192237442919438</v>
      </c>
      <c r="H176" s="5">
        <f t="shared" si="5"/>
        <v>16.833333333328483</v>
      </c>
      <c r="I176" s="28">
        <v>11972.8</v>
      </c>
      <c r="J176" t="s">
        <v>597</v>
      </c>
      <c r="K176" t="s">
        <v>601</v>
      </c>
      <c r="L176" t="s">
        <v>1266</v>
      </c>
    </row>
    <row r="177" spans="2:12" ht="12.75">
      <c r="B177" t="s">
        <v>602</v>
      </c>
      <c r="C177" t="s">
        <v>443</v>
      </c>
      <c r="D177" t="s">
        <v>335</v>
      </c>
      <c r="E177" s="4">
        <v>39906.583333333336</v>
      </c>
      <c r="F177" s="4">
        <v>39916.416666666664</v>
      </c>
      <c r="G177" s="5">
        <f t="shared" si="4"/>
        <v>5.953881278535876</v>
      </c>
      <c r="H177" s="5">
        <f t="shared" si="5"/>
        <v>9.833333333328483</v>
      </c>
      <c r="I177" s="28">
        <v>8979.6</v>
      </c>
      <c r="J177" t="s">
        <v>603</v>
      </c>
      <c r="K177" t="s">
        <v>604</v>
      </c>
      <c r="L177" t="s">
        <v>1266</v>
      </c>
    </row>
    <row r="178" spans="2:12" ht="12.75">
      <c r="B178" t="s">
        <v>605</v>
      </c>
      <c r="C178" t="s">
        <v>446</v>
      </c>
      <c r="D178" t="s">
        <v>326</v>
      </c>
      <c r="E178" s="4">
        <v>39916.416666666664</v>
      </c>
      <c r="F178" s="4">
        <v>39919.583333333336</v>
      </c>
      <c r="G178" s="5">
        <f t="shared" si="4"/>
        <v>1.917351598176453</v>
      </c>
      <c r="H178" s="5">
        <f t="shared" si="5"/>
        <v>3.1666666666715173</v>
      </c>
      <c r="I178" s="28">
        <v>4472.64</v>
      </c>
      <c r="J178" t="s">
        <v>606</v>
      </c>
      <c r="K178" t="s">
        <v>607</v>
      </c>
      <c r="L178" t="s">
        <v>1266</v>
      </c>
    </row>
    <row r="179" spans="2:12" ht="12.75">
      <c r="B179" t="s">
        <v>608</v>
      </c>
      <c r="C179" t="s">
        <v>450</v>
      </c>
      <c r="D179" t="s">
        <v>335</v>
      </c>
      <c r="E179" s="4">
        <v>39919.583333333336</v>
      </c>
      <c r="F179" s="4">
        <v>39927.458333333336</v>
      </c>
      <c r="G179" s="5">
        <f t="shared" si="4"/>
        <v>4.768150684931507</v>
      </c>
      <c r="H179" s="5">
        <f t="shared" si="5"/>
        <v>7.875</v>
      </c>
      <c r="I179" s="28">
        <v>2461.6</v>
      </c>
      <c r="J179" t="s">
        <v>604</v>
      </c>
      <c r="K179" t="s">
        <v>609</v>
      </c>
      <c r="L179" t="s">
        <v>1266</v>
      </c>
    </row>
    <row r="180" spans="2:12" ht="12.75">
      <c r="B180" t="s">
        <v>610</v>
      </c>
      <c r="C180" t="s">
        <v>611</v>
      </c>
      <c r="D180" t="s">
        <v>1290</v>
      </c>
      <c r="E180" s="4">
        <v>39927.458333333336</v>
      </c>
      <c r="F180" s="4">
        <v>39944.583333333336</v>
      </c>
      <c r="G180" s="5">
        <f t="shared" si="4"/>
        <v>10.368835616438357</v>
      </c>
      <c r="H180" s="5">
        <f t="shared" si="5"/>
        <v>17.125</v>
      </c>
      <c r="I180" s="28">
        <v>5986.4</v>
      </c>
      <c r="J180" t="s">
        <v>607</v>
      </c>
      <c r="K180" t="s">
        <v>612</v>
      </c>
      <c r="L180" t="s">
        <v>1266</v>
      </c>
    </row>
    <row r="181" spans="2:14" ht="12.75">
      <c r="B181" t="s">
        <v>613</v>
      </c>
      <c r="C181" t="s">
        <v>614</v>
      </c>
      <c r="D181" t="s">
        <v>1275</v>
      </c>
      <c r="E181" s="4">
        <v>39615.333333333336</v>
      </c>
      <c r="F181" s="4">
        <v>39980.375</v>
      </c>
      <c r="G181" s="5">
        <f t="shared" si="4"/>
        <v>221.02522831050084</v>
      </c>
      <c r="H181" s="5">
        <f t="shared" si="5"/>
        <v>365.04166666666424</v>
      </c>
      <c r="I181" s="28">
        <v>22363.2</v>
      </c>
      <c r="J181" s="29"/>
      <c r="K181" t="s">
        <v>615</v>
      </c>
      <c r="L181" t="s">
        <v>1266</v>
      </c>
      <c r="M181" s="31">
        <v>39614.333333333336</v>
      </c>
      <c r="N181" s="8" t="s">
        <v>1278</v>
      </c>
    </row>
    <row r="182" spans="2:12" ht="12.75">
      <c r="B182" t="s">
        <v>616</v>
      </c>
      <c r="C182" t="s">
        <v>617</v>
      </c>
      <c r="D182" t="s">
        <v>1056</v>
      </c>
      <c r="E182" s="4">
        <v>39944.583333333336</v>
      </c>
      <c r="F182" s="4">
        <v>39993.625</v>
      </c>
      <c r="G182" s="5">
        <f t="shared" si="4"/>
        <v>29.693721461185746</v>
      </c>
      <c r="H182" s="5">
        <f t="shared" si="5"/>
        <v>49.04166666666424</v>
      </c>
      <c r="I182" s="28">
        <v>17959.2</v>
      </c>
      <c r="J182" t="s">
        <v>609</v>
      </c>
      <c r="K182" t="s">
        <v>618</v>
      </c>
      <c r="L182" t="s">
        <v>1266</v>
      </c>
    </row>
    <row r="183" spans="2:12" ht="12.75">
      <c r="B183" t="s">
        <v>619</v>
      </c>
      <c r="C183" t="s">
        <v>620</v>
      </c>
      <c r="D183" t="s">
        <v>1056</v>
      </c>
      <c r="E183" s="4">
        <v>39993.625</v>
      </c>
      <c r="F183" s="4">
        <v>40042.458333333336</v>
      </c>
      <c r="G183" s="5">
        <f t="shared" si="4"/>
        <v>29.567579908677267</v>
      </c>
      <c r="H183" s="5">
        <f t="shared" si="5"/>
        <v>48.83333333333576</v>
      </c>
      <c r="I183" s="28">
        <v>17959.2</v>
      </c>
      <c r="J183" t="s">
        <v>621</v>
      </c>
      <c r="K183" s="30"/>
      <c r="L183" t="s">
        <v>1266</v>
      </c>
    </row>
    <row r="184" spans="2:14" ht="12.75">
      <c r="B184" t="s">
        <v>622</v>
      </c>
      <c r="C184" t="s">
        <v>623</v>
      </c>
      <c r="D184" t="s">
        <v>1290</v>
      </c>
      <c r="E184" s="4">
        <v>39860.333333333336</v>
      </c>
      <c r="F184" s="4">
        <v>39876.458333333336</v>
      </c>
      <c r="G184" s="5">
        <f t="shared" si="4"/>
        <v>9.763356164383561</v>
      </c>
      <c r="H184" s="5">
        <f t="shared" si="5"/>
        <v>16.125</v>
      </c>
      <c r="I184" s="28">
        <v>7183.68</v>
      </c>
      <c r="J184" s="29"/>
      <c r="K184" t="s">
        <v>624</v>
      </c>
      <c r="L184" t="s">
        <v>1266</v>
      </c>
      <c r="M184" s="31">
        <v>39859.333333333336</v>
      </c>
      <c r="N184" s="8" t="s">
        <v>1278</v>
      </c>
    </row>
    <row r="185" spans="2:14" ht="12.75">
      <c r="B185" t="s">
        <v>625</v>
      </c>
      <c r="C185" t="s">
        <v>626</v>
      </c>
      <c r="D185" t="s">
        <v>1801</v>
      </c>
      <c r="E185" s="4">
        <v>39248.333333333336</v>
      </c>
      <c r="F185" s="4">
        <v>39976.666666666664</v>
      </c>
      <c r="G185" s="5">
        <f t="shared" si="4"/>
        <v>440.99086757990574</v>
      </c>
      <c r="H185" s="5">
        <f t="shared" si="5"/>
        <v>728.3333333333285</v>
      </c>
      <c r="I185" s="28">
        <v>22363.2</v>
      </c>
      <c r="J185" s="29"/>
      <c r="K185" s="30"/>
      <c r="L185" t="s">
        <v>1266</v>
      </c>
      <c r="M185" s="31">
        <v>39248.333333333336</v>
      </c>
      <c r="N185" s="8" t="s">
        <v>1278</v>
      </c>
    </row>
    <row r="186" spans="2:12" ht="12.75">
      <c r="B186" t="s">
        <v>627</v>
      </c>
      <c r="C186" t="s">
        <v>628</v>
      </c>
      <c r="D186" t="s">
        <v>12</v>
      </c>
      <c r="E186" s="4">
        <v>39876.458333333336</v>
      </c>
      <c r="F186" s="4">
        <v>40036.625</v>
      </c>
      <c r="G186" s="5">
        <f t="shared" si="4"/>
        <v>96.97762557077478</v>
      </c>
      <c r="H186" s="5">
        <f t="shared" si="5"/>
        <v>160.16666666666424</v>
      </c>
      <c r="I186" s="28">
        <v>35918.4</v>
      </c>
      <c r="J186" t="s">
        <v>629</v>
      </c>
      <c r="K186" t="s">
        <v>630</v>
      </c>
      <c r="L186" t="s">
        <v>1266</v>
      </c>
    </row>
    <row r="187" spans="2:12" ht="12.75">
      <c r="B187" t="s">
        <v>631</v>
      </c>
      <c r="C187" t="s">
        <v>632</v>
      </c>
      <c r="D187" t="s">
        <v>1319</v>
      </c>
      <c r="E187" s="4">
        <v>40036.625</v>
      </c>
      <c r="F187" s="4">
        <v>40036.625</v>
      </c>
      <c r="G187" s="5">
        <f t="shared" si="4"/>
        <v>0</v>
      </c>
      <c r="H187" s="5">
        <f t="shared" si="5"/>
        <v>0</v>
      </c>
      <c r="I187" s="28">
        <v>0</v>
      </c>
      <c r="J187" t="s">
        <v>624</v>
      </c>
      <c r="K187" s="30"/>
      <c r="L187" t="s">
        <v>1266</v>
      </c>
    </row>
    <row r="188" spans="2:12" ht="12.75">
      <c r="B188" t="s">
        <v>633</v>
      </c>
      <c r="C188" t="s">
        <v>490</v>
      </c>
      <c r="D188" t="s">
        <v>1319</v>
      </c>
      <c r="E188" s="4">
        <v>39615.333333333336</v>
      </c>
      <c r="F188" s="4">
        <v>39615.333333333336</v>
      </c>
      <c r="G188" s="5">
        <f t="shared" si="4"/>
        <v>0</v>
      </c>
      <c r="H188" s="5">
        <f t="shared" si="5"/>
        <v>0</v>
      </c>
      <c r="I188" s="28">
        <v>0</v>
      </c>
      <c r="J188" t="s">
        <v>634</v>
      </c>
      <c r="K188" t="s">
        <v>635</v>
      </c>
      <c r="L188" t="s">
        <v>1266</v>
      </c>
    </row>
    <row r="189" spans="2:12" ht="12.75">
      <c r="B189" t="s">
        <v>636</v>
      </c>
      <c r="C189" t="s">
        <v>494</v>
      </c>
      <c r="D189" t="s">
        <v>326</v>
      </c>
      <c r="E189" s="4">
        <v>39615.333333333336</v>
      </c>
      <c r="F189" s="4">
        <v>39618.458333333336</v>
      </c>
      <c r="G189" s="5">
        <f t="shared" si="4"/>
        <v>1.8921232876712328</v>
      </c>
      <c r="H189" s="5">
        <f t="shared" si="5"/>
        <v>3.125</v>
      </c>
      <c r="I189" s="28">
        <v>6708.96</v>
      </c>
      <c r="J189" t="s">
        <v>637</v>
      </c>
      <c r="K189" t="s">
        <v>638</v>
      </c>
      <c r="L189" t="s">
        <v>1266</v>
      </c>
    </row>
    <row r="190" spans="2:12" ht="12.75">
      <c r="B190" t="s">
        <v>639</v>
      </c>
      <c r="C190" t="s">
        <v>498</v>
      </c>
      <c r="D190" t="s">
        <v>1275</v>
      </c>
      <c r="E190" s="4">
        <v>39618.458333333336</v>
      </c>
      <c r="F190" s="4">
        <v>39983.5</v>
      </c>
      <c r="G190" s="5">
        <f t="shared" si="4"/>
        <v>221.02522831050084</v>
      </c>
      <c r="H190" s="5">
        <f t="shared" si="5"/>
        <v>365.04166666666424</v>
      </c>
      <c r="I190" s="28">
        <v>23706.144</v>
      </c>
      <c r="J190" t="s">
        <v>635</v>
      </c>
      <c r="K190" t="s">
        <v>640</v>
      </c>
      <c r="L190" t="s">
        <v>1266</v>
      </c>
    </row>
    <row r="191" spans="2:12" ht="12.75">
      <c r="B191" t="s">
        <v>641</v>
      </c>
      <c r="C191" t="s">
        <v>500</v>
      </c>
      <c r="D191" t="s">
        <v>335</v>
      </c>
      <c r="E191" s="4">
        <v>39944.583333333336</v>
      </c>
      <c r="F191" s="4">
        <v>39952.458333333336</v>
      </c>
      <c r="G191" s="5">
        <f t="shared" si="4"/>
        <v>4.768150684931507</v>
      </c>
      <c r="H191" s="5">
        <f t="shared" si="5"/>
        <v>7.875</v>
      </c>
      <c r="I191" s="28">
        <v>9044.8</v>
      </c>
      <c r="J191" t="s">
        <v>609</v>
      </c>
      <c r="K191" s="30"/>
      <c r="L191" t="s">
        <v>1266</v>
      </c>
    </row>
    <row r="192" spans="2:12" ht="12.75">
      <c r="B192" t="s">
        <v>642</v>
      </c>
      <c r="C192" t="s">
        <v>503</v>
      </c>
      <c r="D192" t="s">
        <v>1275</v>
      </c>
      <c r="E192" s="4">
        <v>39618.458333333336</v>
      </c>
      <c r="F192" s="4">
        <v>39983.5</v>
      </c>
      <c r="G192" s="5">
        <f t="shared" si="4"/>
        <v>221.02522831050084</v>
      </c>
      <c r="H192" s="5">
        <f t="shared" si="5"/>
        <v>365.04166666666424</v>
      </c>
      <c r="I192" s="28">
        <v>11853.072</v>
      </c>
      <c r="J192" t="s">
        <v>643</v>
      </c>
      <c r="K192" s="30"/>
      <c r="L192" t="s">
        <v>1266</v>
      </c>
    </row>
    <row r="193" spans="2:12" ht="12.75">
      <c r="B193" t="s">
        <v>644</v>
      </c>
      <c r="C193" t="s">
        <v>506</v>
      </c>
      <c r="D193" t="s">
        <v>1374</v>
      </c>
      <c r="E193" s="4">
        <v>39618.458333333336</v>
      </c>
      <c r="F193" s="4">
        <v>40163.666666666664</v>
      </c>
      <c r="G193" s="5">
        <f t="shared" si="4"/>
        <v>330.1124429223715</v>
      </c>
      <c r="H193" s="5">
        <f t="shared" si="5"/>
        <v>545.2083333333285</v>
      </c>
      <c r="I193" s="28">
        <v>19564.8</v>
      </c>
      <c r="J193" s="29"/>
      <c r="K193" s="30"/>
      <c r="L193" t="s">
        <v>1266</v>
      </c>
    </row>
    <row r="194" spans="2:12" ht="12.75">
      <c r="B194" t="s">
        <v>645</v>
      </c>
      <c r="C194" t="s">
        <v>1274</v>
      </c>
      <c r="D194" t="s">
        <v>1374</v>
      </c>
      <c r="E194" s="4">
        <v>39618.458333333336</v>
      </c>
      <c r="F194" s="4">
        <v>40163.666666666664</v>
      </c>
      <c r="G194" s="5">
        <f t="shared" si="4"/>
        <v>330.1124429223715</v>
      </c>
      <c r="H194" s="5">
        <f t="shared" si="5"/>
        <v>545.2083333333285</v>
      </c>
      <c r="I194" s="28">
        <v>7592</v>
      </c>
      <c r="J194" t="s">
        <v>635</v>
      </c>
      <c r="K194" t="s">
        <v>646</v>
      </c>
      <c r="L194" t="s">
        <v>1266</v>
      </c>
    </row>
    <row r="195" spans="2:12" ht="12.75">
      <c r="B195" t="s">
        <v>647</v>
      </c>
      <c r="C195" t="s">
        <v>511</v>
      </c>
      <c r="D195" t="s">
        <v>1374</v>
      </c>
      <c r="E195" s="4">
        <v>39618.458333333336</v>
      </c>
      <c r="F195" s="4">
        <v>40163.666666666664</v>
      </c>
      <c r="G195" s="5">
        <f t="shared" si="4"/>
        <v>330.1124429223715</v>
      </c>
      <c r="H195" s="5">
        <f t="shared" si="5"/>
        <v>545.2083333333285</v>
      </c>
      <c r="I195" s="28">
        <v>11972.8</v>
      </c>
      <c r="J195" t="s">
        <v>648</v>
      </c>
      <c r="K195" t="s">
        <v>649</v>
      </c>
      <c r="L195" t="s">
        <v>1266</v>
      </c>
    </row>
    <row r="196" spans="2:12" ht="12.75">
      <c r="B196" t="s">
        <v>650</v>
      </c>
      <c r="C196" t="s">
        <v>515</v>
      </c>
      <c r="D196" t="s">
        <v>1319</v>
      </c>
      <c r="E196" s="4">
        <v>40163.666666666664</v>
      </c>
      <c r="F196" s="4">
        <v>40163.666666666664</v>
      </c>
      <c r="G196" s="5">
        <f t="shared" si="4"/>
        <v>0</v>
      </c>
      <c r="H196" s="5">
        <f t="shared" si="5"/>
        <v>0</v>
      </c>
      <c r="I196" s="28">
        <v>0</v>
      </c>
      <c r="J196" t="s">
        <v>651</v>
      </c>
      <c r="K196" t="s">
        <v>2207</v>
      </c>
      <c r="L196" t="s">
        <v>1266</v>
      </c>
    </row>
    <row r="197" spans="2:12" ht="12.75">
      <c r="B197" t="s">
        <v>652</v>
      </c>
      <c r="C197" t="s">
        <v>2733</v>
      </c>
      <c r="D197" t="s">
        <v>653</v>
      </c>
      <c r="E197" s="4">
        <v>40058.336111111115</v>
      </c>
      <c r="F197" s="4">
        <v>40357.669444444444</v>
      </c>
      <c r="G197" s="5">
        <f t="shared" si="4"/>
        <v>181.24018264839887</v>
      </c>
      <c r="H197" s="5">
        <f t="shared" si="5"/>
        <v>299.3333333333285</v>
      </c>
      <c r="I197" s="28">
        <v>132308.112</v>
      </c>
      <c r="J197" s="29"/>
      <c r="K197" s="30"/>
      <c r="L197" t="s">
        <v>1266</v>
      </c>
    </row>
    <row r="198" spans="2:14" ht="12.75">
      <c r="B198" t="s">
        <v>654</v>
      </c>
      <c r="C198" t="s">
        <v>655</v>
      </c>
      <c r="D198" t="s">
        <v>1319</v>
      </c>
      <c r="E198" s="4">
        <v>40058.336111111115</v>
      </c>
      <c r="F198" s="4">
        <v>40058.336111111115</v>
      </c>
      <c r="G198" s="5">
        <f t="shared" si="4"/>
        <v>0</v>
      </c>
      <c r="H198" s="5">
        <f t="shared" si="5"/>
        <v>0</v>
      </c>
      <c r="I198" s="28">
        <v>0</v>
      </c>
      <c r="J198" s="29"/>
      <c r="K198" t="s">
        <v>656</v>
      </c>
      <c r="L198" t="s">
        <v>1266</v>
      </c>
      <c r="M198" s="31">
        <v>40058.336111111115</v>
      </c>
      <c r="N198" s="8" t="s">
        <v>1278</v>
      </c>
    </row>
    <row r="199" spans="2:12" ht="12.75">
      <c r="B199" t="s">
        <v>657</v>
      </c>
      <c r="C199" t="s">
        <v>435</v>
      </c>
      <c r="D199" t="s">
        <v>2236</v>
      </c>
      <c r="E199" s="4">
        <v>40058.336111111115</v>
      </c>
      <c r="F199" s="4">
        <v>40060.419444444444</v>
      </c>
      <c r="G199" s="5">
        <f t="shared" si="4"/>
        <v>1.2614155251112182</v>
      </c>
      <c r="H199" s="5">
        <f t="shared" si="5"/>
        <v>2.0833333333284827</v>
      </c>
      <c r="I199" s="28">
        <v>4472.64</v>
      </c>
      <c r="J199" t="s">
        <v>658</v>
      </c>
      <c r="K199" t="s">
        <v>659</v>
      </c>
      <c r="L199" t="s">
        <v>1266</v>
      </c>
    </row>
    <row r="200" spans="2:12" ht="12.75">
      <c r="B200" t="s">
        <v>660</v>
      </c>
      <c r="C200" t="s">
        <v>396</v>
      </c>
      <c r="D200" t="s">
        <v>326</v>
      </c>
      <c r="E200" s="4">
        <v>40060.419444444444</v>
      </c>
      <c r="F200" s="4">
        <v>40066.586111111115</v>
      </c>
      <c r="G200" s="5">
        <f t="shared" si="4"/>
        <v>3.7337899543408364</v>
      </c>
      <c r="H200" s="5">
        <f t="shared" si="5"/>
        <v>6.166666666671517</v>
      </c>
      <c r="I200" s="28">
        <v>5387.76</v>
      </c>
      <c r="J200" t="s">
        <v>656</v>
      </c>
      <c r="K200" t="s">
        <v>661</v>
      </c>
      <c r="L200" t="s">
        <v>1266</v>
      </c>
    </row>
    <row r="201" spans="2:12" ht="12.75">
      <c r="B201" t="s">
        <v>662</v>
      </c>
      <c r="C201" t="s">
        <v>398</v>
      </c>
      <c r="D201" t="s">
        <v>335</v>
      </c>
      <c r="E201" s="4">
        <v>40066.586111111115</v>
      </c>
      <c r="F201" s="4">
        <v>40074.461111111115</v>
      </c>
      <c r="G201" s="5">
        <f t="shared" si="4"/>
        <v>4.768150684931507</v>
      </c>
      <c r="H201" s="5">
        <f t="shared" si="5"/>
        <v>7.875</v>
      </c>
      <c r="I201" s="28">
        <v>7454.4</v>
      </c>
      <c r="J201" t="s">
        <v>659</v>
      </c>
      <c r="K201" t="s">
        <v>2614</v>
      </c>
      <c r="L201" t="s">
        <v>1266</v>
      </c>
    </row>
    <row r="202" spans="2:12" ht="12.75">
      <c r="B202" t="s">
        <v>663</v>
      </c>
      <c r="C202" t="s">
        <v>664</v>
      </c>
      <c r="D202" t="s">
        <v>1418</v>
      </c>
      <c r="E202" s="4">
        <v>40074.461111111115</v>
      </c>
      <c r="F202" s="4">
        <v>40176.419444444444</v>
      </c>
      <c r="G202" s="5">
        <f t="shared" si="4"/>
        <v>61.73367579908382</v>
      </c>
      <c r="H202" s="5">
        <f t="shared" si="5"/>
        <v>101.95833333332848</v>
      </c>
      <c r="I202" s="28">
        <v>35918.4</v>
      </c>
      <c r="J202" t="s">
        <v>661</v>
      </c>
      <c r="K202" t="s">
        <v>665</v>
      </c>
      <c r="L202" t="s">
        <v>1266</v>
      </c>
    </row>
    <row r="203" spans="2:12" ht="12.75">
      <c r="B203" t="s">
        <v>666</v>
      </c>
      <c r="C203" t="s">
        <v>667</v>
      </c>
      <c r="D203" t="s">
        <v>17</v>
      </c>
      <c r="E203" s="4">
        <v>40176.419444444444</v>
      </c>
      <c r="F203" s="4">
        <v>40305.586111111115</v>
      </c>
      <c r="G203" s="5">
        <f t="shared" si="4"/>
        <v>78.20776255708056</v>
      </c>
      <c r="H203" s="5">
        <f t="shared" si="5"/>
        <v>129.16666666667152</v>
      </c>
      <c r="I203" s="28">
        <v>47891.2</v>
      </c>
      <c r="J203" t="s">
        <v>2614</v>
      </c>
      <c r="K203" t="s">
        <v>668</v>
      </c>
      <c r="L203" t="s">
        <v>1266</v>
      </c>
    </row>
    <row r="204" spans="2:12" ht="12.75">
      <c r="B204" t="s">
        <v>669</v>
      </c>
      <c r="C204" t="s">
        <v>494</v>
      </c>
      <c r="D204" t="s">
        <v>2219</v>
      </c>
      <c r="E204" s="4">
        <v>40176.419444444444</v>
      </c>
      <c r="F204" s="4">
        <v>40177.461111111115</v>
      </c>
      <c r="G204" s="5">
        <f t="shared" si="4"/>
        <v>0.6307077625600146</v>
      </c>
      <c r="H204" s="5">
        <f t="shared" si="5"/>
        <v>1.0416666666715173</v>
      </c>
      <c r="I204" s="28">
        <v>2236.32</v>
      </c>
      <c r="J204" t="s">
        <v>670</v>
      </c>
      <c r="K204" t="s">
        <v>671</v>
      </c>
      <c r="L204" t="s">
        <v>1266</v>
      </c>
    </row>
    <row r="205" spans="2:12" ht="12.75">
      <c r="B205" t="s">
        <v>672</v>
      </c>
      <c r="C205" t="s">
        <v>498</v>
      </c>
      <c r="D205" t="s">
        <v>17</v>
      </c>
      <c r="E205" s="4">
        <v>40177.461111111115</v>
      </c>
      <c r="F205" s="4">
        <v>40308.62777777778</v>
      </c>
      <c r="G205" s="5">
        <f t="shared" si="4"/>
        <v>79.41872146118575</v>
      </c>
      <c r="H205" s="5">
        <f t="shared" si="5"/>
        <v>131.16666666666424</v>
      </c>
      <c r="I205" s="28">
        <v>4789.12</v>
      </c>
      <c r="J205" t="s">
        <v>673</v>
      </c>
      <c r="K205" t="s">
        <v>674</v>
      </c>
      <c r="L205" t="s">
        <v>1266</v>
      </c>
    </row>
    <row r="206" spans="2:12" ht="12.75">
      <c r="B206" t="s">
        <v>675</v>
      </c>
      <c r="C206" t="s">
        <v>503</v>
      </c>
      <c r="D206" t="s">
        <v>17</v>
      </c>
      <c r="E206" s="4">
        <v>40177.461111111115</v>
      </c>
      <c r="F206" s="4">
        <v>40308.62777777778</v>
      </c>
      <c r="G206" s="5">
        <f t="shared" si="4"/>
        <v>79.41872146118575</v>
      </c>
      <c r="H206" s="5">
        <f t="shared" si="5"/>
        <v>131.16666666666424</v>
      </c>
      <c r="I206" s="28">
        <v>4789.12</v>
      </c>
      <c r="J206" t="s">
        <v>676</v>
      </c>
      <c r="K206" s="30"/>
      <c r="L206" t="s">
        <v>1266</v>
      </c>
    </row>
    <row r="207" spans="2:12" ht="12.75">
      <c r="B207" t="s">
        <v>677</v>
      </c>
      <c r="C207" t="s">
        <v>506</v>
      </c>
      <c r="D207" t="s">
        <v>1297</v>
      </c>
      <c r="E207" s="4">
        <v>40177.461111111115</v>
      </c>
      <c r="F207" s="4">
        <v>40357.669444444444</v>
      </c>
      <c r="G207" s="5">
        <f t="shared" si="4"/>
        <v>109.1124429223715</v>
      </c>
      <c r="H207" s="5">
        <f t="shared" si="5"/>
        <v>180.20833333332848</v>
      </c>
      <c r="I207" s="28">
        <v>19369.152000000002</v>
      </c>
      <c r="J207" s="29"/>
      <c r="K207" s="30"/>
      <c r="L207" t="s">
        <v>1266</v>
      </c>
    </row>
    <row r="208" spans="2:12" ht="12.75">
      <c r="B208" t="s">
        <v>678</v>
      </c>
      <c r="C208" t="s">
        <v>1274</v>
      </c>
      <c r="D208" t="s">
        <v>1297</v>
      </c>
      <c r="E208" s="4">
        <v>40177.461111111115</v>
      </c>
      <c r="F208" s="4">
        <v>40357.669444444444</v>
      </c>
      <c r="G208" s="5">
        <f t="shared" si="4"/>
        <v>109.1124429223715</v>
      </c>
      <c r="H208" s="5">
        <f t="shared" si="5"/>
        <v>180.20833333332848</v>
      </c>
      <c r="I208" s="28">
        <v>7516.08</v>
      </c>
      <c r="J208" t="s">
        <v>676</v>
      </c>
      <c r="K208" t="s">
        <v>679</v>
      </c>
      <c r="L208" t="s">
        <v>1266</v>
      </c>
    </row>
    <row r="209" spans="2:12" ht="12.75">
      <c r="B209" t="s">
        <v>680</v>
      </c>
      <c r="C209" t="s">
        <v>511</v>
      </c>
      <c r="D209" t="s">
        <v>1297</v>
      </c>
      <c r="E209" s="4">
        <v>40177.461111111115</v>
      </c>
      <c r="F209" s="4">
        <v>40357.669444444444</v>
      </c>
      <c r="G209" s="5">
        <f t="shared" si="4"/>
        <v>109.1124429223715</v>
      </c>
      <c r="H209" s="5">
        <f t="shared" si="5"/>
        <v>180.20833333332848</v>
      </c>
      <c r="I209" s="28">
        <v>11853.072</v>
      </c>
      <c r="J209" t="s">
        <v>681</v>
      </c>
      <c r="K209" t="s">
        <v>1720</v>
      </c>
      <c r="L209" t="s">
        <v>1266</v>
      </c>
    </row>
    <row r="210" spans="2:12" ht="12.75">
      <c r="B210" t="s">
        <v>682</v>
      </c>
      <c r="C210" t="s">
        <v>683</v>
      </c>
      <c r="D210" t="s">
        <v>1319</v>
      </c>
      <c r="E210" s="4">
        <v>40357.669444444444</v>
      </c>
      <c r="F210" s="4">
        <v>40357.669444444444</v>
      </c>
      <c r="G210" s="5">
        <f t="shared" si="4"/>
        <v>0</v>
      </c>
      <c r="H210" s="5">
        <f t="shared" si="5"/>
        <v>0</v>
      </c>
      <c r="I210" s="28">
        <v>0</v>
      </c>
      <c r="J210" t="s">
        <v>684</v>
      </c>
      <c r="K210" t="s">
        <v>685</v>
      </c>
      <c r="L210" t="s">
        <v>1266</v>
      </c>
    </row>
    <row r="211" spans="2:12" ht="12.75">
      <c r="B211" t="s">
        <v>686</v>
      </c>
      <c r="C211" t="s">
        <v>687</v>
      </c>
      <c r="D211" t="s">
        <v>688</v>
      </c>
      <c r="E211" s="4">
        <v>39202.333333333336</v>
      </c>
      <c r="F211" s="4">
        <v>40464.5</v>
      </c>
      <c r="G211" s="5">
        <f t="shared" si="4"/>
        <v>764.2159817351583</v>
      </c>
      <c r="H211" s="5">
        <f t="shared" si="5"/>
        <v>1262.1666666666642</v>
      </c>
      <c r="I211" s="28">
        <v>924330.4</v>
      </c>
      <c r="J211" s="29"/>
      <c r="K211" s="30"/>
      <c r="L211" t="s">
        <v>1266</v>
      </c>
    </row>
    <row r="212" spans="2:12" ht="12.75">
      <c r="B212" t="s">
        <v>689</v>
      </c>
      <c r="C212" t="s">
        <v>690</v>
      </c>
      <c r="D212" t="s">
        <v>691</v>
      </c>
      <c r="E212" s="4">
        <v>39274.666666666664</v>
      </c>
      <c r="F212" s="4">
        <v>40464.5</v>
      </c>
      <c r="G212" s="5">
        <f t="shared" si="4"/>
        <v>720.4196347031979</v>
      </c>
      <c r="H212" s="5">
        <f t="shared" si="5"/>
        <v>1189.8333333333358</v>
      </c>
      <c r="I212" s="28">
        <v>142015.68</v>
      </c>
      <c r="J212" s="29"/>
      <c r="K212" s="30"/>
      <c r="L212" t="s">
        <v>1266</v>
      </c>
    </row>
    <row r="213" spans="2:12" ht="12.75">
      <c r="B213" t="s">
        <v>692</v>
      </c>
      <c r="C213" t="s">
        <v>693</v>
      </c>
      <c r="D213" t="s">
        <v>1854</v>
      </c>
      <c r="E213" s="4">
        <v>39275.333333333336</v>
      </c>
      <c r="F213" s="4">
        <v>39358.5</v>
      </c>
      <c r="G213" s="5">
        <f t="shared" si="4"/>
        <v>50.35570776255561</v>
      </c>
      <c r="H213" s="5">
        <f t="shared" si="5"/>
        <v>83.16666666666424</v>
      </c>
      <c r="I213" s="28">
        <v>68863.04</v>
      </c>
      <c r="J213" s="29"/>
      <c r="K213" s="30"/>
      <c r="L213" t="s">
        <v>1266</v>
      </c>
    </row>
    <row r="214" spans="2:12" ht="12.75">
      <c r="B214" t="s">
        <v>694</v>
      </c>
      <c r="C214" t="s">
        <v>695</v>
      </c>
      <c r="D214" t="s">
        <v>2236</v>
      </c>
      <c r="E214" s="4">
        <v>39275.333333333336</v>
      </c>
      <c r="F214" s="4">
        <v>39279.416666666664</v>
      </c>
      <c r="G214" s="5">
        <f t="shared" si="4"/>
        <v>2.472374429220807</v>
      </c>
      <c r="H214" s="5">
        <f t="shared" si="5"/>
        <v>4.083333333328483</v>
      </c>
      <c r="I214" s="28">
        <v>4472.64</v>
      </c>
      <c r="J214" t="s">
        <v>696</v>
      </c>
      <c r="K214" t="s">
        <v>697</v>
      </c>
      <c r="L214" t="s">
        <v>1266</v>
      </c>
    </row>
    <row r="215" spans="2:12" ht="12.75">
      <c r="B215" t="s">
        <v>698</v>
      </c>
      <c r="C215" t="s">
        <v>699</v>
      </c>
      <c r="D215" t="s">
        <v>1413</v>
      </c>
      <c r="E215" s="4">
        <v>39279.416666666664</v>
      </c>
      <c r="F215" s="4">
        <v>39343.458333333336</v>
      </c>
      <c r="G215" s="5">
        <f t="shared" si="4"/>
        <v>38.775913242012074</v>
      </c>
      <c r="H215" s="5">
        <f t="shared" si="5"/>
        <v>64.04166666667152</v>
      </c>
      <c r="I215" s="28">
        <v>47891.2</v>
      </c>
      <c r="J215" t="s">
        <v>700</v>
      </c>
      <c r="K215" t="s">
        <v>701</v>
      </c>
      <c r="L215" t="s">
        <v>1266</v>
      </c>
    </row>
    <row r="216" spans="2:12" ht="12.75">
      <c r="B216" t="s">
        <v>702</v>
      </c>
      <c r="C216" t="s">
        <v>703</v>
      </c>
      <c r="D216" t="s">
        <v>335</v>
      </c>
      <c r="E216" s="4">
        <v>39343.458333333336</v>
      </c>
      <c r="F216" s="4">
        <v>39351.375</v>
      </c>
      <c r="G216" s="5">
        <f t="shared" si="4"/>
        <v>4.793378995432321</v>
      </c>
      <c r="H216" s="5">
        <f t="shared" si="5"/>
        <v>7.916666666664241</v>
      </c>
      <c r="I216" s="28">
        <v>7454.4</v>
      </c>
      <c r="J216" t="s">
        <v>697</v>
      </c>
      <c r="K216" t="s">
        <v>704</v>
      </c>
      <c r="L216" t="s">
        <v>1266</v>
      </c>
    </row>
    <row r="217" spans="2:12" ht="12.75">
      <c r="B217" t="s">
        <v>705</v>
      </c>
      <c r="C217" t="s">
        <v>706</v>
      </c>
      <c r="D217" t="s">
        <v>335</v>
      </c>
      <c r="E217" s="4">
        <v>39351.375</v>
      </c>
      <c r="F217" s="4">
        <v>39358.5</v>
      </c>
      <c r="G217" s="5">
        <f t="shared" si="4"/>
        <v>4.314041095890411</v>
      </c>
      <c r="H217" s="5">
        <f t="shared" si="5"/>
        <v>7.125</v>
      </c>
      <c r="I217" s="28">
        <v>9044.8</v>
      </c>
      <c r="J217" t="s">
        <v>701</v>
      </c>
      <c r="K217" t="s">
        <v>707</v>
      </c>
      <c r="L217" t="s">
        <v>1266</v>
      </c>
    </row>
    <row r="218" spans="2:12" ht="12.75">
      <c r="B218" t="s">
        <v>708</v>
      </c>
      <c r="C218" t="s">
        <v>709</v>
      </c>
      <c r="D218" t="s">
        <v>710</v>
      </c>
      <c r="E218" s="4">
        <v>40388.583333333336</v>
      </c>
      <c r="F218" s="4">
        <v>40464.5</v>
      </c>
      <c r="G218" s="5">
        <f aca="true" t="shared" si="6" ref="G218:G281">(H218/365)*221</f>
        <v>45.96598173515835</v>
      </c>
      <c r="H218" s="5">
        <f aca="true" t="shared" si="7" ref="H218:H281">F218-E218</f>
        <v>75.91666666666424</v>
      </c>
      <c r="I218" s="28">
        <v>73152.64</v>
      </c>
      <c r="J218" s="29"/>
      <c r="K218" s="30"/>
      <c r="L218" t="s">
        <v>1266</v>
      </c>
    </row>
    <row r="219" spans="2:12" ht="12.75">
      <c r="B219" t="s">
        <v>711</v>
      </c>
      <c r="C219" t="s">
        <v>695</v>
      </c>
      <c r="D219" t="s">
        <v>2236</v>
      </c>
      <c r="E219" s="4">
        <v>40388.583333333336</v>
      </c>
      <c r="F219" s="4">
        <v>40392.666666666664</v>
      </c>
      <c r="G219" s="5">
        <f t="shared" si="6"/>
        <v>2.472374429220807</v>
      </c>
      <c r="H219" s="5">
        <f t="shared" si="7"/>
        <v>4.083333333328483</v>
      </c>
      <c r="I219" s="28">
        <v>4472.64</v>
      </c>
      <c r="J219" t="s">
        <v>712</v>
      </c>
      <c r="K219" t="s">
        <v>713</v>
      </c>
      <c r="L219" t="s">
        <v>1266</v>
      </c>
    </row>
    <row r="220" spans="2:12" ht="12.75">
      <c r="B220" t="s">
        <v>714</v>
      </c>
      <c r="C220" t="s">
        <v>715</v>
      </c>
      <c r="D220" t="s">
        <v>1341</v>
      </c>
      <c r="E220" s="4">
        <v>40393.333333333336</v>
      </c>
      <c r="F220" s="4">
        <v>40423.416666666664</v>
      </c>
      <c r="G220" s="5">
        <f t="shared" si="6"/>
        <v>18.214840182645464</v>
      </c>
      <c r="H220" s="5">
        <f t="shared" si="7"/>
        <v>30.083333333328483</v>
      </c>
      <c r="I220" s="28">
        <v>29817.6</v>
      </c>
      <c r="J220" t="s">
        <v>685</v>
      </c>
      <c r="K220" t="s">
        <v>716</v>
      </c>
      <c r="L220" t="s">
        <v>1266</v>
      </c>
    </row>
    <row r="221" spans="2:12" ht="12.75">
      <c r="B221" t="s">
        <v>717</v>
      </c>
      <c r="C221" t="s">
        <v>718</v>
      </c>
      <c r="D221" t="s">
        <v>1341</v>
      </c>
      <c r="E221" s="4">
        <v>40423.416666666664</v>
      </c>
      <c r="F221" s="4">
        <v>40456.625</v>
      </c>
      <c r="G221" s="5">
        <f t="shared" si="6"/>
        <v>20.1069634703211</v>
      </c>
      <c r="H221" s="5">
        <f t="shared" si="7"/>
        <v>33.20833333333576</v>
      </c>
      <c r="I221" s="28">
        <v>29817.6</v>
      </c>
      <c r="J221" t="s">
        <v>713</v>
      </c>
      <c r="K221" t="s">
        <v>719</v>
      </c>
      <c r="L221" t="s">
        <v>1266</v>
      </c>
    </row>
    <row r="222" spans="2:12" ht="12.75">
      <c r="B222" t="s">
        <v>720</v>
      </c>
      <c r="C222" t="s">
        <v>706</v>
      </c>
      <c r="D222" t="s">
        <v>335</v>
      </c>
      <c r="E222" s="4">
        <v>40456.625</v>
      </c>
      <c r="F222" s="4">
        <v>40464.5</v>
      </c>
      <c r="G222" s="5">
        <f t="shared" si="6"/>
        <v>4.768150684931507</v>
      </c>
      <c r="H222" s="5">
        <f t="shared" si="7"/>
        <v>7.875</v>
      </c>
      <c r="I222" s="28">
        <v>9044.8</v>
      </c>
      <c r="J222" t="s">
        <v>716</v>
      </c>
      <c r="K222" s="30"/>
      <c r="L222" t="s">
        <v>1266</v>
      </c>
    </row>
    <row r="223" spans="2:12" ht="12.75">
      <c r="B223" t="s">
        <v>721</v>
      </c>
      <c r="C223" t="s">
        <v>722</v>
      </c>
      <c r="D223" t="s">
        <v>1319</v>
      </c>
      <c r="E223" s="4">
        <v>39274.666666666664</v>
      </c>
      <c r="F223" s="4">
        <v>39274.666666666664</v>
      </c>
      <c r="G223" s="5">
        <f t="shared" si="6"/>
        <v>0</v>
      </c>
      <c r="H223" s="5">
        <f t="shared" si="7"/>
        <v>0</v>
      </c>
      <c r="I223" s="28">
        <v>0</v>
      </c>
      <c r="J223" t="s">
        <v>723</v>
      </c>
      <c r="K223" s="30"/>
      <c r="L223" t="s">
        <v>1266</v>
      </c>
    </row>
    <row r="224" spans="2:12" ht="12.75">
      <c r="B224" t="s">
        <v>724</v>
      </c>
      <c r="C224" t="s">
        <v>725</v>
      </c>
      <c r="D224" t="s">
        <v>2027</v>
      </c>
      <c r="E224" s="4">
        <v>39237.333333333336</v>
      </c>
      <c r="F224" s="4">
        <v>39749.458333333336</v>
      </c>
      <c r="G224" s="5">
        <f t="shared" si="6"/>
        <v>310.0811643835616</v>
      </c>
      <c r="H224" s="5">
        <f t="shared" si="7"/>
        <v>512.125</v>
      </c>
      <c r="I224" s="28">
        <v>508715.04</v>
      </c>
      <c r="J224" s="29"/>
      <c r="K224" s="30"/>
      <c r="L224" t="s">
        <v>1266</v>
      </c>
    </row>
    <row r="225" spans="2:12" ht="12.75">
      <c r="B225" t="s">
        <v>726</v>
      </c>
      <c r="C225" t="s">
        <v>727</v>
      </c>
      <c r="D225" t="s">
        <v>728</v>
      </c>
      <c r="E225" s="4">
        <v>39237.333333333336</v>
      </c>
      <c r="F225" s="4">
        <v>39274.666666666664</v>
      </c>
      <c r="G225" s="5">
        <f t="shared" si="6"/>
        <v>22.604566210042726</v>
      </c>
      <c r="H225" s="5">
        <f t="shared" si="7"/>
        <v>37.33333333332848</v>
      </c>
      <c r="I225" s="28">
        <v>42888.16</v>
      </c>
      <c r="J225" s="29"/>
      <c r="K225" s="30"/>
      <c r="L225" t="s">
        <v>1266</v>
      </c>
    </row>
    <row r="226" spans="2:12" ht="12.75">
      <c r="B226" t="s">
        <v>729</v>
      </c>
      <c r="C226" t="s">
        <v>695</v>
      </c>
      <c r="D226" t="s">
        <v>326</v>
      </c>
      <c r="E226" s="4">
        <v>39237.333333333336</v>
      </c>
      <c r="F226" s="4">
        <v>39240.458333333336</v>
      </c>
      <c r="G226" s="5">
        <f t="shared" si="6"/>
        <v>1.8921232876712328</v>
      </c>
      <c r="H226" s="5">
        <f t="shared" si="7"/>
        <v>3.125</v>
      </c>
      <c r="I226" s="28">
        <v>6708.96</v>
      </c>
      <c r="J226" s="43" t="s">
        <v>1302</v>
      </c>
      <c r="K226" t="s">
        <v>723</v>
      </c>
      <c r="L226" t="s">
        <v>1266</v>
      </c>
    </row>
    <row r="227" spans="2:12" ht="12.75">
      <c r="B227" t="s">
        <v>730</v>
      </c>
      <c r="C227" t="s">
        <v>2059</v>
      </c>
      <c r="D227" t="s">
        <v>1341</v>
      </c>
      <c r="E227" s="4">
        <v>39240.458333333336</v>
      </c>
      <c r="F227" s="4">
        <v>39274.666666666664</v>
      </c>
      <c r="G227" s="5">
        <f t="shared" si="6"/>
        <v>20.71244292237149</v>
      </c>
      <c r="H227" s="5">
        <f t="shared" si="7"/>
        <v>34.20833333332848</v>
      </c>
      <c r="I227" s="28">
        <v>36179.2</v>
      </c>
      <c r="J227" t="s">
        <v>278</v>
      </c>
      <c r="K227" t="s">
        <v>731</v>
      </c>
      <c r="L227" t="s">
        <v>1266</v>
      </c>
    </row>
    <row r="228" spans="2:12" ht="12.75">
      <c r="B228" t="s">
        <v>732</v>
      </c>
      <c r="C228" t="s">
        <v>733</v>
      </c>
      <c r="D228" t="s">
        <v>734</v>
      </c>
      <c r="E228" s="4">
        <v>39275.333333333336</v>
      </c>
      <c r="F228" s="4">
        <v>39374.625</v>
      </c>
      <c r="G228" s="5">
        <f t="shared" si="6"/>
        <v>60.11906392693917</v>
      </c>
      <c r="H228" s="5">
        <f t="shared" si="7"/>
        <v>99.29166666666424</v>
      </c>
      <c r="I228" s="28">
        <v>115246.56</v>
      </c>
      <c r="J228" s="29"/>
      <c r="K228" s="30"/>
      <c r="L228" t="s">
        <v>1266</v>
      </c>
    </row>
    <row r="229" spans="2:12" ht="12.75">
      <c r="B229" t="s">
        <v>735</v>
      </c>
      <c r="C229" t="s">
        <v>695</v>
      </c>
      <c r="D229" t="s">
        <v>326</v>
      </c>
      <c r="E229" s="4">
        <v>39275.333333333336</v>
      </c>
      <c r="F229" s="4">
        <v>39280.458333333336</v>
      </c>
      <c r="G229" s="5">
        <f t="shared" si="6"/>
        <v>3.103082191780822</v>
      </c>
      <c r="H229" s="5">
        <f t="shared" si="7"/>
        <v>5.125</v>
      </c>
      <c r="I229" s="28">
        <v>6708.96</v>
      </c>
      <c r="J229" t="s">
        <v>723</v>
      </c>
      <c r="K229" s="30" t="s">
        <v>2648</v>
      </c>
      <c r="L229" t="s">
        <v>1266</v>
      </c>
    </row>
    <row r="230" spans="2:12" ht="12.75">
      <c r="B230" t="s">
        <v>736</v>
      </c>
      <c r="C230" t="s">
        <v>2059</v>
      </c>
      <c r="D230" t="s">
        <v>1418</v>
      </c>
      <c r="E230" s="4">
        <v>39280.458333333336</v>
      </c>
      <c r="F230" s="4">
        <v>39374.625</v>
      </c>
      <c r="G230" s="5">
        <f t="shared" si="6"/>
        <v>57.01598173515835</v>
      </c>
      <c r="H230" s="5">
        <f t="shared" si="7"/>
        <v>94.16666666666424</v>
      </c>
      <c r="I230" s="28">
        <v>108537.6</v>
      </c>
      <c r="J230" t="s">
        <v>2642</v>
      </c>
      <c r="K230" t="s">
        <v>737</v>
      </c>
      <c r="L230" t="s">
        <v>1266</v>
      </c>
    </row>
    <row r="231" spans="2:12" ht="12.75">
      <c r="B231" t="s">
        <v>738</v>
      </c>
      <c r="C231" t="s">
        <v>739</v>
      </c>
      <c r="D231" t="s">
        <v>89</v>
      </c>
      <c r="E231" s="4">
        <v>39717.333333333336</v>
      </c>
      <c r="F231" s="4">
        <v>39727.458333333336</v>
      </c>
      <c r="G231" s="5">
        <f t="shared" si="6"/>
        <v>6.130479452054795</v>
      </c>
      <c r="H231" s="5">
        <f t="shared" si="7"/>
        <v>10.125</v>
      </c>
      <c r="I231" s="28">
        <v>8222.72</v>
      </c>
      <c r="J231" s="29"/>
      <c r="K231" s="30"/>
      <c r="L231" t="s">
        <v>1266</v>
      </c>
    </row>
    <row r="232" spans="2:12" ht="12.75">
      <c r="B232" t="s">
        <v>740</v>
      </c>
      <c r="C232" t="s">
        <v>695</v>
      </c>
      <c r="D232" t="s">
        <v>2219</v>
      </c>
      <c r="E232" s="4">
        <v>39717.333333333336</v>
      </c>
      <c r="F232" s="4">
        <v>39720.375</v>
      </c>
      <c r="G232" s="5">
        <f t="shared" si="6"/>
        <v>1.8416666666651984</v>
      </c>
      <c r="H232" s="5">
        <f t="shared" si="7"/>
        <v>3.0416666666642413</v>
      </c>
      <c r="I232" s="28">
        <v>2236.32</v>
      </c>
      <c r="J232" t="s">
        <v>741</v>
      </c>
      <c r="K232" t="s">
        <v>742</v>
      </c>
      <c r="L232" t="s">
        <v>1266</v>
      </c>
    </row>
    <row r="233" spans="2:12" ht="12.75">
      <c r="B233" t="s">
        <v>743</v>
      </c>
      <c r="C233" t="s">
        <v>744</v>
      </c>
      <c r="D233" t="s">
        <v>335</v>
      </c>
      <c r="E233" s="4">
        <v>39720.375</v>
      </c>
      <c r="F233" s="4">
        <v>39727.458333333336</v>
      </c>
      <c r="G233" s="5">
        <f t="shared" si="6"/>
        <v>4.288812785389597</v>
      </c>
      <c r="H233" s="5">
        <f t="shared" si="7"/>
        <v>7.083333333335759</v>
      </c>
      <c r="I233" s="28">
        <v>5986.4</v>
      </c>
      <c r="J233" t="s">
        <v>2645</v>
      </c>
      <c r="K233" s="30"/>
      <c r="L233" t="s">
        <v>1266</v>
      </c>
    </row>
    <row r="234" spans="2:12" ht="12.75">
      <c r="B234" t="s">
        <v>745</v>
      </c>
      <c r="C234" t="s">
        <v>746</v>
      </c>
      <c r="D234" t="s">
        <v>1319</v>
      </c>
      <c r="E234" s="4">
        <v>39274.666666666664</v>
      </c>
      <c r="F234" s="4">
        <v>39274.666666666664</v>
      </c>
      <c r="G234" s="5">
        <f t="shared" si="6"/>
        <v>0</v>
      </c>
      <c r="H234" s="5">
        <f t="shared" si="7"/>
        <v>0</v>
      </c>
      <c r="I234" s="28">
        <v>0</v>
      </c>
      <c r="J234" t="s">
        <v>723</v>
      </c>
      <c r="K234" s="30"/>
      <c r="L234" t="s">
        <v>1266</v>
      </c>
    </row>
    <row r="235" spans="2:12" ht="12.75">
      <c r="B235" t="s">
        <v>747</v>
      </c>
      <c r="C235" t="s">
        <v>748</v>
      </c>
      <c r="D235" t="s">
        <v>749</v>
      </c>
      <c r="E235" s="4">
        <v>39587.625</v>
      </c>
      <c r="F235" s="4">
        <v>39608.5</v>
      </c>
      <c r="G235" s="5">
        <f t="shared" si="6"/>
        <v>12.639383561643836</v>
      </c>
      <c r="H235" s="5">
        <f t="shared" si="7"/>
        <v>20.875</v>
      </c>
      <c r="I235" s="28">
        <v>14367.36</v>
      </c>
      <c r="J235" s="29"/>
      <c r="K235" s="30"/>
      <c r="L235" t="s">
        <v>1266</v>
      </c>
    </row>
    <row r="236" spans="2:12" ht="12.75">
      <c r="B236" t="s">
        <v>750</v>
      </c>
      <c r="C236" t="s">
        <v>751</v>
      </c>
      <c r="D236" t="s">
        <v>2236</v>
      </c>
      <c r="E236" s="4">
        <v>39587.625</v>
      </c>
      <c r="F236" s="4">
        <v>39590.375</v>
      </c>
      <c r="G236" s="5">
        <f t="shared" si="6"/>
        <v>1.665068493150685</v>
      </c>
      <c r="H236" s="5">
        <f t="shared" si="7"/>
        <v>2.75</v>
      </c>
      <c r="I236" s="28">
        <v>2394.56</v>
      </c>
      <c r="J236" t="s">
        <v>752</v>
      </c>
      <c r="K236" t="s">
        <v>753</v>
      </c>
      <c r="L236" t="s">
        <v>1266</v>
      </c>
    </row>
    <row r="237" spans="2:12" ht="12.75">
      <c r="B237" t="s">
        <v>754</v>
      </c>
      <c r="C237" t="s">
        <v>744</v>
      </c>
      <c r="D237" t="s">
        <v>1290</v>
      </c>
      <c r="E237" s="4">
        <v>39590.375</v>
      </c>
      <c r="F237" s="4">
        <v>39608.5</v>
      </c>
      <c r="G237" s="5">
        <f t="shared" si="6"/>
        <v>10.97431506849315</v>
      </c>
      <c r="H237" s="5">
        <f t="shared" si="7"/>
        <v>18.125</v>
      </c>
      <c r="I237" s="28">
        <v>11972.8</v>
      </c>
      <c r="J237" t="s">
        <v>755</v>
      </c>
      <c r="K237" s="30"/>
      <c r="L237" t="s">
        <v>1266</v>
      </c>
    </row>
    <row r="238" spans="2:12" ht="12.75">
      <c r="B238" t="s">
        <v>756</v>
      </c>
      <c r="C238" t="s">
        <v>757</v>
      </c>
      <c r="D238" t="s">
        <v>1848</v>
      </c>
      <c r="E238" s="4">
        <v>39483.541666666664</v>
      </c>
      <c r="F238" s="4">
        <v>39749.458333333336</v>
      </c>
      <c r="G238" s="5">
        <f t="shared" si="6"/>
        <v>161.00707762557371</v>
      </c>
      <c r="H238" s="5">
        <f t="shared" si="7"/>
        <v>265.9166666666715</v>
      </c>
      <c r="I238" s="28">
        <v>214980</v>
      </c>
      <c r="J238" s="29"/>
      <c r="K238" s="30"/>
      <c r="L238" t="s">
        <v>1266</v>
      </c>
    </row>
    <row r="239" spans="2:12" ht="12.75">
      <c r="B239" t="s">
        <v>758</v>
      </c>
      <c r="C239" t="s">
        <v>695</v>
      </c>
      <c r="D239" t="s">
        <v>335</v>
      </c>
      <c r="E239" s="4">
        <v>39483.541666666664</v>
      </c>
      <c r="F239" s="4">
        <v>39491.416666666664</v>
      </c>
      <c r="G239" s="5">
        <f t="shared" si="6"/>
        <v>4.768150684931507</v>
      </c>
      <c r="H239" s="5">
        <f t="shared" si="7"/>
        <v>7.875</v>
      </c>
      <c r="I239" s="28">
        <v>11181.6</v>
      </c>
      <c r="J239" t="s">
        <v>759</v>
      </c>
      <c r="K239" t="s">
        <v>752</v>
      </c>
      <c r="L239" t="s">
        <v>1266</v>
      </c>
    </row>
    <row r="240" spans="2:12" ht="12.75">
      <c r="B240" t="s">
        <v>760</v>
      </c>
      <c r="C240" t="s">
        <v>751</v>
      </c>
      <c r="D240" t="s">
        <v>1418</v>
      </c>
      <c r="E240" s="4">
        <v>39491.416666666664</v>
      </c>
      <c r="F240" s="4">
        <v>39587.625</v>
      </c>
      <c r="G240" s="5">
        <f t="shared" si="6"/>
        <v>58.25216894977316</v>
      </c>
      <c r="H240" s="5">
        <f t="shared" si="7"/>
        <v>96.20833333333576</v>
      </c>
      <c r="I240" s="28">
        <v>71836.8</v>
      </c>
      <c r="J240" t="s">
        <v>761</v>
      </c>
      <c r="K240" t="s">
        <v>762</v>
      </c>
      <c r="L240" t="s">
        <v>1266</v>
      </c>
    </row>
    <row r="241" spans="2:12" ht="12.75">
      <c r="B241" t="s">
        <v>763</v>
      </c>
      <c r="C241" t="s">
        <v>744</v>
      </c>
      <c r="D241" t="s">
        <v>17</v>
      </c>
      <c r="E241" s="4">
        <v>39587.625</v>
      </c>
      <c r="F241" s="4">
        <v>39716.666666666664</v>
      </c>
      <c r="G241" s="5">
        <f t="shared" si="6"/>
        <v>78.13207762556931</v>
      </c>
      <c r="H241" s="5">
        <f t="shared" si="7"/>
        <v>129.04166666666424</v>
      </c>
      <c r="I241" s="28">
        <v>95782.4</v>
      </c>
      <c r="J241" t="s">
        <v>752</v>
      </c>
      <c r="K241" t="s">
        <v>764</v>
      </c>
      <c r="L241" t="s">
        <v>1266</v>
      </c>
    </row>
    <row r="242" spans="2:12" ht="12.75">
      <c r="B242" t="s">
        <v>765</v>
      </c>
      <c r="C242" t="s">
        <v>766</v>
      </c>
      <c r="D242" t="s">
        <v>1341</v>
      </c>
      <c r="E242" s="4">
        <v>39717.333333333336</v>
      </c>
      <c r="F242" s="4">
        <v>39749.458333333336</v>
      </c>
      <c r="G242" s="5">
        <f t="shared" si="6"/>
        <v>19.451027397260273</v>
      </c>
      <c r="H242" s="5">
        <f t="shared" si="7"/>
        <v>32.125</v>
      </c>
      <c r="I242" s="28">
        <v>36179.2</v>
      </c>
      <c r="J242" t="s">
        <v>741</v>
      </c>
      <c r="K242" t="s">
        <v>767</v>
      </c>
      <c r="L242" t="s">
        <v>1266</v>
      </c>
    </row>
    <row r="243" spans="2:12" ht="12.75">
      <c r="B243" t="s">
        <v>768</v>
      </c>
      <c r="C243" t="s">
        <v>769</v>
      </c>
      <c r="D243" t="s">
        <v>770</v>
      </c>
      <c r="E243" s="4">
        <v>39374.625</v>
      </c>
      <c r="F243" s="4">
        <v>39483.5</v>
      </c>
      <c r="G243" s="5">
        <f t="shared" si="6"/>
        <v>65.92157534246574</v>
      </c>
      <c r="H243" s="5">
        <f t="shared" si="7"/>
        <v>108.875</v>
      </c>
      <c r="I243" s="28">
        <v>113010.24</v>
      </c>
      <c r="J243" s="29"/>
      <c r="K243" s="30"/>
      <c r="L243" t="s">
        <v>1266</v>
      </c>
    </row>
    <row r="244" spans="2:12" ht="12.75">
      <c r="B244" t="s">
        <v>771</v>
      </c>
      <c r="C244" t="s">
        <v>695</v>
      </c>
      <c r="D244" t="s">
        <v>2236</v>
      </c>
      <c r="E244" s="4">
        <v>39374.625</v>
      </c>
      <c r="F244" s="4">
        <v>39379.375</v>
      </c>
      <c r="G244" s="5">
        <f t="shared" si="6"/>
        <v>2.876027397260274</v>
      </c>
      <c r="H244" s="5">
        <f t="shared" si="7"/>
        <v>4.75</v>
      </c>
      <c r="I244" s="28">
        <v>4472.64</v>
      </c>
      <c r="J244" t="s">
        <v>2648</v>
      </c>
      <c r="K244" t="s">
        <v>759</v>
      </c>
      <c r="L244" t="s">
        <v>1266</v>
      </c>
    </row>
    <row r="245" spans="2:12" ht="12.75">
      <c r="B245" t="s">
        <v>772</v>
      </c>
      <c r="C245" t="s">
        <v>773</v>
      </c>
      <c r="D245" t="s">
        <v>1418</v>
      </c>
      <c r="E245" s="4">
        <v>39379.375</v>
      </c>
      <c r="F245" s="4">
        <v>39483.5</v>
      </c>
      <c r="G245" s="5">
        <f t="shared" si="6"/>
        <v>63.045547945205485</v>
      </c>
      <c r="H245" s="5">
        <f t="shared" si="7"/>
        <v>104.125</v>
      </c>
      <c r="I245" s="28">
        <v>108537.6</v>
      </c>
      <c r="J245" t="s">
        <v>737</v>
      </c>
      <c r="K245" t="s">
        <v>761</v>
      </c>
      <c r="L245" t="s">
        <v>1266</v>
      </c>
    </row>
    <row r="246" spans="2:12" ht="12.75">
      <c r="B246" t="s">
        <v>774</v>
      </c>
      <c r="C246" t="s">
        <v>775</v>
      </c>
      <c r="D246" t="s">
        <v>776</v>
      </c>
      <c r="E246" s="4">
        <v>39358.541666666664</v>
      </c>
      <c r="F246" s="4">
        <v>39911.458333333336</v>
      </c>
      <c r="G246" s="5">
        <f t="shared" si="6"/>
        <v>334.7796803652997</v>
      </c>
      <c r="H246" s="5">
        <f t="shared" si="7"/>
        <v>552.9166666666715</v>
      </c>
      <c r="I246" s="28">
        <v>154329.28</v>
      </c>
      <c r="J246" s="29"/>
      <c r="K246" s="30"/>
      <c r="L246" t="s">
        <v>1266</v>
      </c>
    </row>
    <row r="247" spans="2:12" ht="12.75">
      <c r="B247" t="s">
        <v>777</v>
      </c>
      <c r="C247" t="s">
        <v>778</v>
      </c>
      <c r="D247" t="s">
        <v>779</v>
      </c>
      <c r="E247" s="4">
        <v>39749.458333333336</v>
      </c>
      <c r="F247" s="4">
        <v>39892.5</v>
      </c>
      <c r="G247" s="5">
        <f t="shared" si="6"/>
        <v>86.60878995433643</v>
      </c>
      <c r="H247" s="5">
        <f t="shared" si="7"/>
        <v>143.04166666666424</v>
      </c>
      <c r="I247" s="28">
        <v>65469.76</v>
      </c>
      <c r="J247" s="29"/>
      <c r="K247" s="30"/>
      <c r="L247" t="s">
        <v>1266</v>
      </c>
    </row>
    <row r="248" spans="2:12" ht="12.75">
      <c r="B248" t="s">
        <v>780</v>
      </c>
      <c r="C248" t="s">
        <v>751</v>
      </c>
      <c r="D248" t="s">
        <v>2236</v>
      </c>
      <c r="E248" s="4">
        <v>39749.458333333336</v>
      </c>
      <c r="F248" s="4">
        <v>39751.583333333336</v>
      </c>
      <c r="G248" s="5">
        <f t="shared" si="6"/>
        <v>1.2866438356164385</v>
      </c>
      <c r="H248" s="5">
        <f t="shared" si="7"/>
        <v>2.125</v>
      </c>
      <c r="I248" s="28">
        <v>2394.56</v>
      </c>
      <c r="J248" t="s">
        <v>781</v>
      </c>
      <c r="K248" t="s">
        <v>782</v>
      </c>
      <c r="L248" t="s">
        <v>1266</v>
      </c>
    </row>
    <row r="249" spans="2:12" ht="12.75">
      <c r="B249" t="s">
        <v>783</v>
      </c>
      <c r="C249" t="s">
        <v>744</v>
      </c>
      <c r="D249" t="s">
        <v>1413</v>
      </c>
      <c r="E249" s="4">
        <v>39751.583333333336</v>
      </c>
      <c r="F249" s="4">
        <v>39827.625</v>
      </c>
      <c r="G249" s="5">
        <f t="shared" si="6"/>
        <v>46.04166666666519</v>
      </c>
      <c r="H249" s="5">
        <f t="shared" si="7"/>
        <v>76.04166666666424</v>
      </c>
      <c r="I249" s="28">
        <v>47891.2</v>
      </c>
      <c r="J249" t="s">
        <v>784</v>
      </c>
      <c r="K249" t="s">
        <v>785</v>
      </c>
      <c r="L249" t="s">
        <v>1266</v>
      </c>
    </row>
    <row r="250" spans="2:12" ht="12.75">
      <c r="B250" t="s">
        <v>786</v>
      </c>
      <c r="C250" t="s">
        <v>787</v>
      </c>
      <c r="D250" t="s">
        <v>1413</v>
      </c>
      <c r="E250" s="4">
        <v>39827.625</v>
      </c>
      <c r="F250" s="4">
        <v>39892.5</v>
      </c>
      <c r="G250" s="5">
        <f t="shared" si="6"/>
        <v>39.2804794520548</v>
      </c>
      <c r="H250" s="5">
        <f t="shared" si="7"/>
        <v>64.875</v>
      </c>
      <c r="I250" s="28">
        <v>15184</v>
      </c>
      <c r="J250" t="s">
        <v>782</v>
      </c>
      <c r="K250" t="s">
        <v>788</v>
      </c>
      <c r="L250" t="s">
        <v>1266</v>
      </c>
    </row>
    <row r="251" spans="2:12" ht="12.75">
      <c r="B251" t="s">
        <v>789</v>
      </c>
      <c r="C251" t="s">
        <v>790</v>
      </c>
      <c r="D251" t="s">
        <v>2185</v>
      </c>
      <c r="E251" s="4">
        <v>39358.541666666664</v>
      </c>
      <c r="F251" s="4">
        <v>39393.458333333336</v>
      </c>
      <c r="G251" s="5">
        <f t="shared" si="6"/>
        <v>21.14132420091618</v>
      </c>
      <c r="H251" s="5">
        <f t="shared" si="7"/>
        <v>34.91666666667152</v>
      </c>
      <c r="I251" s="28">
        <v>26340.16</v>
      </c>
      <c r="J251" s="29"/>
      <c r="K251" s="30"/>
      <c r="L251" t="s">
        <v>1266</v>
      </c>
    </row>
    <row r="252" spans="2:12" ht="12.75">
      <c r="B252" t="s">
        <v>791</v>
      </c>
      <c r="C252" t="s">
        <v>751</v>
      </c>
      <c r="D252" t="s">
        <v>2236</v>
      </c>
      <c r="E252" s="4">
        <v>39358.541666666664</v>
      </c>
      <c r="F252" s="4">
        <v>39360.5</v>
      </c>
      <c r="G252" s="5">
        <f t="shared" si="6"/>
        <v>1.1857305936087745</v>
      </c>
      <c r="H252" s="5">
        <f t="shared" si="7"/>
        <v>1.9583333333357587</v>
      </c>
      <c r="I252" s="28">
        <v>2394.56</v>
      </c>
      <c r="J252" t="s">
        <v>704</v>
      </c>
      <c r="K252" t="s">
        <v>792</v>
      </c>
      <c r="L252" t="s">
        <v>1266</v>
      </c>
    </row>
    <row r="253" spans="2:12" ht="12.75">
      <c r="B253" t="s">
        <v>793</v>
      </c>
      <c r="C253" t="s">
        <v>744</v>
      </c>
      <c r="D253" t="s">
        <v>1341</v>
      </c>
      <c r="E253" s="4">
        <v>39360.541666666664</v>
      </c>
      <c r="F253" s="4">
        <v>39393.458333333336</v>
      </c>
      <c r="G253" s="5">
        <f t="shared" si="6"/>
        <v>19.93036529680659</v>
      </c>
      <c r="H253" s="5">
        <f t="shared" si="7"/>
        <v>32.91666666667152</v>
      </c>
      <c r="I253" s="28">
        <v>23945.6</v>
      </c>
      <c r="J253" t="s">
        <v>707</v>
      </c>
      <c r="K253" s="30"/>
      <c r="L253" t="s">
        <v>1266</v>
      </c>
    </row>
    <row r="254" spans="2:12" ht="12.75">
      <c r="B254" t="s">
        <v>794</v>
      </c>
      <c r="C254" t="s">
        <v>795</v>
      </c>
      <c r="D254" t="s">
        <v>1341</v>
      </c>
      <c r="E254" s="4">
        <v>39749.458333333336</v>
      </c>
      <c r="F254" s="4">
        <v>39785.458333333336</v>
      </c>
      <c r="G254" s="5">
        <f t="shared" si="6"/>
        <v>21.7972602739726</v>
      </c>
      <c r="H254" s="5">
        <f t="shared" si="7"/>
        <v>36</v>
      </c>
      <c r="I254" s="28">
        <v>36179.2</v>
      </c>
      <c r="J254" s="29"/>
      <c r="K254" s="30"/>
      <c r="L254" t="s">
        <v>1266</v>
      </c>
    </row>
    <row r="255" spans="2:12" ht="12.75">
      <c r="B255" t="s">
        <v>796</v>
      </c>
      <c r="C255" t="s">
        <v>744</v>
      </c>
      <c r="D255" t="s">
        <v>1341</v>
      </c>
      <c r="E255" s="4">
        <v>39749.458333333336</v>
      </c>
      <c r="F255" s="4">
        <v>39785.458333333336</v>
      </c>
      <c r="G255" s="5">
        <f t="shared" si="6"/>
        <v>21.7972602739726</v>
      </c>
      <c r="H255" s="5">
        <f t="shared" si="7"/>
        <v>36</v>
      </c>
      <c r="I255" s="28">
        <v>36179.2</v>
      </c>
      <c r="J255" t="s">
        <v>781</v>
      </c>
      <c r="K255" s="30"/>
      <c r="L255" t="s">
        <v>1266</v>
      </c>
    </row>
    <row r="256" spans="2:12" ht="12.75">
      <c r="B256" t="s">
        <v>797</v>
      </c>
      <c r="C256" t="s">
        <v>798</v>
      </c>
      <c r="D256" t="s">
        <v>749</v>
      </c>
      <c r="E256" s="4">
        <v>39892.541666666664</v>
      </c>
      <c r="F256" s="4">
        <v>39911.458333333336</v>
      </c>
      <c r="G256" s="5">
        <f t="shared" si="6"/>
        <v>11.453652968039465</v>
      </c>
      <c r="H256" s="5">
        <f t="shared" si="7"/>
        <v>18.916666666671517</v>
      </c>
      <c r="I256" s="28">
        <v>14367.36</v>
      </c>
      <c r="J256" s="29"/>
      <c r="K256" s="30"/>
      <c r="L256" t="s">
        <v>1266</v>
      </c>
    </row>
    <row r="257" spans="2:12" ht="12.75">
      <c r="B257" t="s">
        <v>799</v>
      </c>
      <c r="C257" t="s">
        <v>751</v>
      </c>
      <c r="D257" t="s">
        <v>2236</v>
      </c>
      <c r="E257" s="4">
        <v>39892.541666666664</v>
      </c>
      <c r="F257" s="4">
        <v>39896.625</v>
      </c>
      <c r="G257" s="5">
        <f t="shared" si="6"/>
        <v>2.472374429225213</v>
      </c>
      <c r="H257" s="5">
        <f t="shared" si="7"/>
        <v>4.083333333335759</v>
      </c>
      <c r="I257" s="28">
        <v>2394.56</v>
      </c>
      <c r="J257" t="s">
        <v>800</v>
      </c>
      <c r="K257" t="s">
        <v>801</v>
      </c>
      <c r="L257" t="s">
        <v>1266</v>
      </c>
    </row>
    <row r="258" spans="2:12" ht="12.75">
      <c r="B258" t="s">
        <v>802</v>
      </c>
      <c r="C258" t="s">
        <v>744</v>
      </c>
      <c r="D258" t="s">
        <v>1290</v>
      </c>
      <c r="E258" s="4">
        <v>39896.625</v>
      </c>
      <c r="F258" s="4">
        <v>39911.458333333336</v>
      </c>
      <c r="G258" s="5">
        <f t="shared" si="6"/>
        <v>8.981278538814253</v>
      </c>
      <c r="H258" s="5">
        <f t="shared" si="7"/>
        <v>14.833333333335759</v>
      </c>
      <c r="I258" s="28">
        <v>11972.8</v>
      </c>
      <c r="J258" t="s">
        <v>788</v>
      </c>
      <c r="K258" s="30"/>
      <c r="L258" t="s">
        <v>1266</v>
      </c>
    </row>
    <row r="259" spans="2:12" ht="12.75">
      <c r="B259" t="s">
        <v>803</v>
      </c>
      <c r="C259" t="s">
        <v>804</v>
      </c>
      <c r="D259" t="s">
        <v>1290</v>
      </c>
      <c r="E259" s="4">
        <v>39827.625</v>
      </c>
      <c r="F259" s="4">
        <v>39843.416666666664</v>
      </c>
      <c r="G259" s="5">
        <f t="shared" si="6"/>
        <v>9.561529680363828</v>
      </c>
      <c r="H259" s="5">
        <f t="shared" si="7"/>
        <v>15.791666666664241</v>
      </c>
      <c r="I259" s="28">
        <v>11972.8</v>
      </c>
      <c r="J259" s="29"/>
      <c r="K259" s="30"/>
      <c r="L259" t="s">
        <v>1266</v>
      </c>
    </row>
    <row r="260" spans="2:12" ht="12.75">
      <c r="B260" t="s">
        <v>805</v>
      </c>
      <c r="C260" t="s">
        <v>744</v>
      </c>
      <c r="D260" t="s">
        <v>1290</v>
      </c>
      <c r="E260" s="4">
        <v>39827.625</v>
      </c>
      <c r="F260" s="4">
        <v>39843.416666666664</v>
      </c>
      <c r="G260" s="5">
        <f t="shared" si="6"/>
        <v>9.561529680363828</v>
      </c>
      <c r="H260" s="5">
        <f t="shared" si="7"/>
        <v>15.791666666664241</v>
      </c>
      <c r="I260" s="28">
        <v>11972.8</v>
      </c>
      <c r="J260" t="s">
        <v>782</v>
      </c>
      <c r="K260" s="30"/>
      <c r="L260" t="s">
        <v>1266</v>
      </c>
    </row>
    <row r="261" spans="2:12" ht="12.75">
      <c r="B261" t="s">
        <v>806</v>
      </c>
      <c r="C261" t="s">
        <v>807</v>
      </c>
      <c r="D261" t="s">
        <v>1319</v>
      </c>
      <c r="E261" s="4">
        <v>39749.458333333336</v>
      </c>
      <c r="F261" s="4">
        <v>39749.458333333336</v>
      </c>
      <c r="G261" s="5">
        <f t="shared" si="6"/>
        <v>0</v>
      </c>
      <c r="H261" s="5">
        <f t="shared" si="7"/>
        <v>0</v>
      </c>
      <c r="I261" s="28">
        <v>0</v>
      </c>
      <c r="J261" t="s">
        <v>781</v>
      </c>
      <c r="K261" s="30"/>
      <c r="L261" t="s">
        <v>1266</v>
      </c>
    </row>
    <row r="262" spans="2:12" ht="12.75">
      <c r="B262" t="s">
        <v>808</v>
      </c>
      <c r="C262" t="s">
        <v>809</v>
      </c>
      <c r="D262" t="s">
        <v>1319</v>
      </c>
      <c r="E262" s="4">
        <v>39749.458333333336</v>
      </c>
      <c r="F262" s="4">
        <v>39749.458333333336</v>
      </c>
      <c r="G262" s="5">
        <f t="shared" si="6"/>
        <v>0</v>
      </c>
      <c r="H262" s="5">
        <f t="shared" si="7"/>
        <v>0</v>
      </c>
      <c r="I262" s="28">
        <v>0</v>
      </c>
      <c r="J262" t="s">
        <v>781</v>
      </c>
      <c r="K262" s="30"/>
      <c r="L262" t="s">
        <v>1266</v>
      </c>
    </row>
    <row r="263" spans="2:12" ht="12.75">
      <c r="B263" t="s">
        <v>810</v>
      </c>
      <c r="C263" t="s">
        <v>811</v>
      </c>
      <c r="D263" t="s">
        <v>17</v>
      </c>
      <c r="E263" s="4">
        <v>39202.333333333336</v>
      </c>
      <c r="F263" s="4">
        <v>39331.625</v>
      </c>
      <c r="G263" s="5">
        <f t="shared" si="6"/>
        <v>78.28344748858301</v>
      </c>
      <c r="H263" s="5">
        <f t="shared" si="7"/>
        <v>129.29166666666424</v>
      </c>
      <c r="I263" s="28">
        <v>119270.4</v>
      </c>
      <c r="J263" s="29"/>
      <c r="K263" s="30"/>
      <c r="L263" t="s">
        <v>1266</v>
      </c>
    </row>
    <row r="264" spans="2:12" ht="12.75">
      <c r="B264" t="s">
        <v>812</v>
      </c>
      <c r="C264" t="s">
        <v>813</v>
      </c>
      <c r="D264" t="s">
        <v>1418</v>
      </c>
      <c r="E264" s="4">
        <v>39233.458333333336</v>
      </c>
      <c r="F264" s="4">
        <v>39331.625</v>
      </c>
      <c r="G264" s="5">
        <f t="shared" si="6"/>
        <v>59.437899543377526</v>
      </c>
      <c r="H264" s="5">
        <f t="shared" si="7"/>
        <v>98.16666666666424</v>
      </c>
      <c r="I264" s="28">
        <v>89452.8</v>
      </c>
      <c r="J264" s="29"/>
      <c r="K264" s="30"/>
      <c r="L264" t="s">
        <v>1266</v>
      </c>
    </row>
    <row r="265" spans="2:12" ht="12.75">
      <c r="B265" t="s">
        <v>814</v>
      </c>
      <c r="C265" t="s">
        <v>815</v>
      </c>
      <c r="D265" t="s">
        <v>1418</v>
      </c>
      <c r="E265" s="4">
        <v>39233.458333333336</v>
      </c>
      <c r="F265" s="4">
        <v>39331.625</v>
      </c>
      <c r="G265" s="5">
        <f t="shared" si="6"/>
        <v>59.437899543377526</v>
      </c>
      <c r="H265" s="5">
        <f t="shared" si="7"/>
        <v>98.16666666666424</v>
      </c>
      <c r="I265" s="28">
        <v>89452.8</v>
      </c>
      <c r="J265" t="s">
        <v>816</v>
      </c>
      <c r="K265" s="30"/>
      <c r="L265" t="s">
        <v>1266</v>
      </c>
    </row>
    <row r="266" spans="2:12" ht="12.75">
      <c r="B266" t="s">
        <v>817</v>
      </c>
      <c r="C266" t="s">
        <v>818</v>
      </c>
      <c r="D266" t="s">
        <v>1341</v>
      </c>
      <c r="E266" s="4">
        <v>39202.333333333336</v>
      </c>
      <c r="F266" s="4">
        <v>39233.458333333336</v>
      </c>
      <c r="G266" s="5">
        <f t="shared" si="6"/>
        <v>18.845547945205478</v>
      </c>
      <c r="H266" s="5">
        <f t="shared" si="7"/>
        <v>31.125</v>
      </c>
      <c r="I266" s="28">
        <v>29817.6</v>
      </c>
      <c r="J266" s="29"/>
      <c r="K266" s="30"/>
      <c r="L266" t="s">
        <v>1266</v>
      </c>
    </row>
    <row r="267" spans="2:14" ht="12.75">
      <c r="B267" t="s">
        <v>819</v>
      </c>
      <c r="C267" t="s">
        <v>751</v>
      </c>
      <c r="D267" t="s">
        <v>1341</v>
      </c>
      <c r="E267" s="4">
        <v>39202.333333333336</v>
      </c>
      <c r="F267" s="4">
        <v>39233.458333333336</v>
      </c>
      <c r="G267" s="5">
        <f t="shared" si="6"/>
        <v>18.845547945205478</v>
      </c>
      <c r="H267" s="5">
        <f t="shared" si="7"/>
        <v>31.125</v>
      </c>
      <c r="I267" s="28">
        <v>29817.6</v>
      </c>
      <c r="J267" s="29"/>
      <c r="K267" t="s">
        <v>820</v>
      </c>
      <c r="L267" t="s">
        <v>1266</v>
      </c>
      <c r="M267" s="31">
        <v>39202.333333333336</v>
      </c>
      <c r="N267" s="8" t="s">
        <v>1278</v>
      </c>
    </row>
    <row r="268" spans="2:12" ht="12.75">
      <c r="B268" t="s">
        <v>821</v>
      </c>
      <c r="C268" t="s">
        <v>822</v>
      </c>
      <c r="D268" t="s">
        <v>823</v>
      </c>
      <c r="E268" s="4">
        <v>38992.333333333336</v>
      </c>
      <c r="F268" s="4">
        <v>40449.458333333336</v>
      </c>
      <c r="G268" s="5">
        <f t="shared" si="6"/>
        <v>882.2592465753424</v>
      </c>
      <c r="H268" s="5">
        <f t="shared" si="7"/>
        <v>1457.125</v>
      </c>
      <c r="I268" s="28">
        <v>152000</v>
      </c>
      <c r="J268" s="29"/>
      <c r="K268" s="30"/>
      <c r="L268" t="s">
        <v>1266</v>
      </c>
    </row>
    <row r="269" spans="2:12" ht="12.75">
      <c r="B269" t="s">
        <v>824</v>
      </c>
      <c r="C269" t="s">
        <v>1284</v>
      </c>
      <c r="D269" t="s">
        <v>823</v>
      </c>
      <c r="E269" s="4">
        <v>38992.333333333336</v>
      </c>
      <c r="F269" s="4">
        <v>40449.458333333336</v>
      </c>
      <c r="G269" s="5">
        <f t="shared" si="6"/>
        <v>882.2592465753424</v>
      </c>
      <c r="H269" s="5">
        <f t="shared" si="7"/>
        <v>1457.125</v>
      </c>
      <c r="I269" s="28">
        <v>152000</v>
      </c>
      <c r="J269" s="29"/>
      <c r="K269" s="30"/>
      <c r="L269" t="s">
        <v>1266</v>
      </c>
    </row>
    <row r="270" spans="2:14" ht="12.75">
      <c r="B270" t="s">
        <v>825</v>
      </c>
      <c r="C270" t="s">
        <v>826</v>
      </c>
      <c r="D270" t="s">
        <v>1275</v>
      </c>
      <c r="E270" s="4">
        <v>38992.333333333336</v>
      </c>
      <c r="F270" s="4">
        <v>39356.708333333336</v>
      </c>
      <c r="G270" s="5">
        <f t="shared" si="6"/>
        <v>220.62157534246577</v>
      </c>
      <c r="H270" s="5">
        <f t="shared" si="7"/>
        <v>364.375</v>
      </c>
      <c r="I270" s="28">
        <v>50000</v>
      </c>
      <c r="J270" s="29"/>
      <c r="K270" s="30"/>
      <c r="L270" t="s">
        <v>1266</v>
      </c>
      <c r="M270" s="31">
        <v>38992.333333333336</v>
      </c>
      <c r="N270" s="8" t="s">
        <v>1278</v>
      </c>
    </row>
    <row r="271" spans="2:14" ht="12.75">
      <c r="B271" t="s">
        <v>827</v>
      </c>
      <c r="C271" t="s">
        <v>828</v>
      </c>
      <c r="D271" t="s">
        <v>1275</v>
      </c>
      <c r="E271" s="4">
        <v>38992.333333333336</v>
      </c>
      <c r="F271" s="4">
        <v>39356.708333333336</v>
      </c>
      <c r="G271" s="5">
        <f t="shared" si="6"/>
        <v>220.62157534246577</v>
      </c>
      <c r="H271" s="5">
        <f t="shared" si="7"/>
        <v>364.375</v>
      </c>
      <c r="I271" s="28">
        <v>19000</v>
      </c>
      <c r="J271" s="29"/>
      <c r="K271" s="30"/>
      <c r="L271" t="s">
        <v>1266</v>
      </c>
      <c r="M271" s="31">
        <v>38992.333333333336</v>
      </c>
      <c r="N271" s="8" t="s">
        <v>1278</v>
      </c>
    </row>
    <row r="272" spans="2:14" ht="12.75">
      <c r="B272" t="s">
        <v>829</v>
      </c>
      <c r="C272" t="s">
        <v>830</v>
      </c>
      <c r="D272" t="s">
        <v>1275</v>
      </c>
      <c r="E272" s="4">
        <v>39356.333333333336</v>
      </c>
      <c r="F272" s="4">
        <v>39716.458333333336</v>
      </c>
      <c r="G272" s="5">
        <f t="shared" si="6"/>
        <v>218.04828767123286</v>
      </c>
      <c r="H272" s="5">
        <f t="shared" si="7"/>
        <v>360.125</v>
      </c>
      <c r="I272" s="28">
        <v>19000</v>
      </c>
      <c r="J272" s="29"/>
      <c r="K272" s="30"/>
      <c r="L272" t="s">
        <v>1266</v>
      </c>
      <c r="M272" s="31">
        <v>39356.333333333336</v>
      </c>
      <c r="N272" s="8" t="s">
        <v>1278</v>
      </c>
    </row>
    <row r="273" spans="2:14" ht="12.75">
      <c r="B273" t="s">
        <v>831</v>
      </c>
      <c r="C273" t="s">
        <v>832</v>
      </c>
      <c r="D273" t="s">
        <v>1275</v>
      </c>
      <c r="E273" s="4">
        <v>39722.333333333336</v>
      </c>
      <c r="F273" s="4">
        <v>40086.708333333336</v>
      </c>
      <c r="G273" s="5">
        <f t="shared" si="6"/>
        <v>220.62157534246577</v>
      </c>
      <c r="H273" s="5">
        <f t="shared" si="7"/>
        <v>364.375</v>
      </c>
      <c r="I273" s="28">
        <v>6000</v>
      </c>
      <c r="J273" s="29"/>
      <c r="K273" s="30"/>
      <c r="L273" t="s">
        <v>1266</v>
      </c>
      <c r="M273" s="31">
        <v>39722.333333333336</v>
      </c>
      <c r="N273" s="8" t="s">
        <v>1278</v>
      </c>
    </row>
    <row r="274" spans="2:14" ht="12.75">
      <c r="B274" t="s">
        <v>833</v>
      </c>
      <c r="C274" t="s">
        <v>834</v>
      </c>
      <c r="D274" t="s">
        <v>1275</v>
      </c>
      <c r="E274" s="4">
        <v>40087.333333333336</v>
      </c>
      <c r="F274" s="4">
        <v>40449.458333333336</v>
      </c>
      <c r="G274" s="5">
        <f t="shared" si="6"/>
        <v>219.25924657534247</v>
      </c>
      <c r="H274" s="5">
        <f t="shared" si="7"/>
        <v>362.125</v>
      </c>
      <c r="I274" s="28">
        <v>6000</v>
      </c>
      <c r="J274" s="29"/>
      <c r="K274" s="30"/>
      <c r="L274" t="s">
        <v>1266</v>
      </c>
      <c r="M274" s="31">
        <v>40087.333333333336</v>
      </c>
      <c r="N274" s="8" t="s">
        <v>1278</v>
      </c>
    </row>
    <row r="275" spans="2:14" ht="12.75">
      <c r="B275" t="s">
        <v>835</v>
      </c>
      <c r="C275" t="s">
        <v>836</v>
      </c>
      <c r="D275" t="s">
        <v>1275</v>
      </c>
      <c r="E275" s="4">
        <v>38992.333333333336</v>
      </c>
      <c r="F275" s="4">
        <v>39356.708333333336</v>
      </c>
      <c r="G275" s="5">
        <f t="shared" si="6"/>
        <v>220.62157534246577</v>
      </c>
      <c r="H275" s="5">
        <f t="shared" si="7"/>
        <v>364.375</v>
      </c>
      <c r="I275" s="28">
        <v>13000</v>
      </c>
      <c r="J275" s="29"/>
      <c r="K275" s="30"/>
      <c r="L275" t="s">
        <v>1266</v>
      </c>
      <c r="M275" s="31">
        <v>38992.333333333336</v>
      </c>
      <c r="N275" s="8" t="s">
        <v>1278</v>
      </c>
    </row>
    <row r="276" spans="2:14" ht="12.75">
      <c r="B276" t="s">
        <v>837</v>
      </c>
      <c r="C276" t="s">
        <v>838</v>
      </c>
      <c r="D276" t="s">
        <v>1275</v>
      </c>
      <c r="E276" s="4">
        <v>39356.333333333336</v>
      </c>
      <c r="F276" s="4">
        <v>39716.458333333336</v>
      </c>
      <c r="G276" s="5">
        <f t="shared" si="6"/>
        <v>218.04828767123286</v>
      </c>
      <c r="H276" s="5">
        <f t="shared" si="7"/>
        <v>360.125</v>
      </c>
      <c r="I276" s="28">
        <v>13000</v>
      </c>
      <c r="J276" s="29"/>
      <c r="K276" s="30"/>
      <c r="L276" t="s">
        <v>1266</v>
      </c>
      <c r="M276" s="31">
        <v>39356.333333333336</v>
      </c>
      <c r="N276" s="8" t="s">
        <v>1278</v>
      </c>
    </row>
    <row r="277" spans="2:14" ht="12.75">
      <c r="B277" t="s">
        <v>839</v>
      </c>
      <c r="C277" t="s">
        <v>840</v>
      </c>
      <c r="D277" t="s">
        <v>1275</v>
      </c>
      <c r="E277" s="4">
        <v>39722.333333333336</v>
      </c>
      <c r="F277" s="4">
        <v>40086.708333333336</v>
      </c>
      <c r="G277" s="5">
        <f t="shared" si="6"/>
        <v>220.62157534246577</v>
      </c>
      <c r="H277" s="5">
        <f t="shared" si="7"/>
        <v>364.375</v>
      </c>
      <c r="I277" s="28">
        <v>13000</v>
      </c>
      <c r="J277" s="29"/>
      <c r="K277" s="30"/>
      <c r="L277" t="s">
        <v>1266</v>
      </c>
      <c r="M277" s="31">
        <v>39722.333333333336</v>
      </c>
      <c r="N277" s="8" t="s">
        <v>1278</v>
      </c>
    </row>
    <row r="278" spans="2:14" ht="12.75">
      <c r="B278" t="s">
        <v>841</v>
      </c>
      <c r="C278" t="s">
        <v>842</v>
      </c>
      <c r="D278" t="s">
        <v>1275</v>
      </c>
      <c r="E278" s="4">
        <v>40087.333333333336</v>
      </c>
      <c r="F278" s="4">
        <v>40449.458333333336</v>
      </c>
      <c r="G278" s="5">
        <f t="shared" si="6"/>
        <v>219.25924657534247</v>
      </c>
      <c r="H278" s="5">
        <f t="shared" si="7"/>
        <v>362.125</v>
      </c>
      <c r="I278" s="28">
        <v>13000</v>
      </c>
      <c r="J278" s="29"/>
      <c r="K278" s="30"/>
      <c r="L278" t="s">
        <v>1266</v>
      </c>
      <c r="M278" s="31">
        <v>40087.333333333336</v>
      </c>
      <c r="N278" s="8" t="s">
        <v>1278</v>
      </c>
    </row>
    <row r="279" spans="2:12" ht="12.75">
      <c r="B279" t="s">
        <v>843</v>
      </c>
      <c r="C279" t="s">
        <v>1437</v>
      </c>
      <c r="D279" t="s">
        <v>260</v>
      </c>
      <c r="E279" s="4">
        <v>38628.333333333336</v>
      </c>
      <c r="F279" s="4">
        <v>40449.458333333336</v>
      </c>
      <c r="G279" s="5">
        <f t="shared" si="6"/>
        <v>1102.6537671232877</v>
      </c>
      <c r="H279" s="5">
        <f t="shared" si="7"/>
        <v>1821.125</v>
      </c>
      <c r="I279" s="28">
        <v>915851.2</v>
      </c>
      <c r="J279" s="29"/>
      <c r="K279" s="30"/>
      <c r="L279" t="s">
        <v>1266</v>
      </c>
    </row>
    <row r="280" spans="2:14" ht="12.75">
      <c r="B280" t="s">
        <v>844</v>
      </c>
      <c r="C280" t="s">
        <v>287</v>
      </c>
      <c r="D280" t="s">
        <v>1440</v>
      </c>
      <c r="E280" s="4">
        <v>38628.333333333336</v>
      </c>
      <c r="F280" s="4">
        <v>40084.625</v>
      </c>
      <c r="G280" s="5">
        <f t="shared" si="6"/>
        <v>881.7546803652954</v>
      </c>
      <c r="H280" s="5">
        <f t="shared" si="7"/>
        <v>1456.2916666666642</v>
      </c>
      <c r="I280" s="28">
        <v>0</v>
      </c>
      <c r="J280" s="29"/>
      <c r="K280" s="30"/>
      <c r="L280" t="s">
        <v>1266</v>
      </c>
      <c r="M280" s="31">
        <v>38628.333333333336</v>
      </c>
      <c r="N280" s="8" t="s">
        <v>1278</v>
      </c>
    </row>
    <row r="281" spans="2:14" ht="12.75">
      <c r="B281" t="s">
        <v>845</v>
      </c>
      <c r="C281" t="s">
        <v>1274</v>
      </c>
      <c r="D281" t="s">
        <v>1440</v>
      </c>
      <c r="E281" s="4">
        <v>38628.333333333336</v>
      </c>
      <c r="F281" s="4">
        <v>40084.625</v>
      </c>
      <c r="G281" s="5">
        <f t="shared" si="6"/>
        <v>881.7546803652954</v>
      </c>
      <c r="H281" s="5">
        <f t="shared" si="7"/>
        <v>1456.2916666666642</v>
      </c>
      <c r="I281" s="28">
        <v>334048</v>
      </c>
      <c r="J281" s="29"/>
      <c r="K281" s="30"/>
      <c r="L281" t="s">
        <v>1266</v>
      </c>
      <c r="M281" s="31">
        <v>38628.333333333336</v>
      </c>
      <c r="N281" s="8" t="s">
        <v>1278</v>
      </c>
    </row>
    <row r="282" spans="2:14" ht="12.75">
      <c r="B282" t="s">
        <v>846</v>
      </c>
      <c r="C282" t="s">
        <v>847</v>
      </c>
      <c r="D282" t="s">
        <v>1440</v>
      </c>
      <c r="E282" s="4">
        <v>38628.333333333336</v>
      </c>
      <c r="F282" s="4">
        <v>40084.625</v>
      </c>
      <c r="G282" s="5">
        <f aca="true" t="shared" si="8" ref="G282:G345">(H282/365)*221</f>
        <v>881.7546803652954</v>
      </c>
      <c r="H282" s="5">
        <f aca="true" t="shared" si="9" ref="H282:H345">F282-E282</f>
        <v>1456.2916666666642</v>
      </c>
      <c r="I282" s="28">
        <v>526803.2</v>
      </c>
      <c r="J282" s="29"/>
      <c r="K282" s="30"/>
      <c r="L282" t="s">
        <v>1266</v>
      </c>
      <c r="M282" s="31">
        <v>38628.333333333336</v>
      </c>
      <c r="N282" s="8" t="s">
        <v>1278</v>
      </c>
    </row>
    <row r="283" spans="2:12" ht="12.75">
      <c r="B283" t="s">
        <v>848</v>
      </c>
      <c r="C283" t="s">
        <v>1284</v>
      </c>
      <c r="D283" t="s">
        <v>823</v>
      </c>
      <c r="E283" s="4">
        <v>38992.333333333336</v>
      </c>
      <c r="F283" s="4">
        <v>40449.458333333336</v>
      </c>
      <c r="G283" s="5">
        <f t="shared" si="8"/>
        <v>882.2592465753424</v>
      </c>
      <c r="H283" s="5">
        <f t="shared" si="9"/>
        <v>1457.125</v>
      </c>
      <c r="I283" s="28">
        <v>55000</v>
      </c>
      <c r="J283" s="29"/>
      <c r="K283" s="30"/>
      <c r="L283" t="s">
        <v>1266</v>
      </c>
    </row>
    <row r="284" spans="2:14" ht="12.75">
      <c r="B284" t="s">
        <v>849</v>
      </c>
      <c r="C284" t="s">
        <v>828</v>
      </c>
      <c r="D284" t="s">
        <v>1275</v>
      </c>
      <c r="E284" s="4">
        <v>38992.333333333336</v>
      </c>
      <c r="F284" s="4">
        <v>39356.708333333336</v>
      </c>
      <c r="G284" s="5">
        <f t="shared" si="8"/>
        <v>220.62157534246577</v>
      </c>
      <c r="H284" s="5">
        <f t="shared" si="9"/>
        <v>364.375</v>
      </c>
      <c r="I284" s="28">
        <v>6000</v>
      </c>
      <c r="J284" s="29"/>
      <c r="K284" s="30"/>
      <c r="L284" t="s">
        <v>1266</v>
      </c>
      <c r="M284" s="31">
        <v>38992.333333333336</v>
      </c>
      <c r="N284" s="8" t="s">
        <v>1278</v>
      </c>
    </row>
    <row r="285" spans="2:14" ht="12.75">
      <c r="B285" t="s">
        <v>850</v>
      </c>
      <c r="C285" t="s">
        <v>830</v>
      </c>
      <c r="D285" t="s">
        <v>1275</v>
      </c>
      <c r="E285" s="4">
        <v>39356.333333333336</v>
      </c>
      <c r="F285" s="4">
        <v>39716.458333333336</v>
      </c>
      <c r="G285" s="5">
        <f t="shared" si="8"/>
        <v>218.04828767123286</v>
      </c>
      <c r="H285" s="5">
        <f t="shared" si="9"/>
        <v>360.125</v>
      </c>
      <c r="I285" s="28">
        <v>6000</v>
      </c>
      <c r="J285" s="29"/>
      <c r="K285" s="30"/>
      <c r="L285" t="s">
        <v>1266</v>
      </c>
      <c r="M285" s="31">
        <v>39356.333333333336</v>
      </c>
      <c r="N285" s="8" t="s">
        <v>1278</v>
      </c>
    </row>
    <row r="286" spans="2:14" ht="12.75">
      <c r="B286" t="s">
        <v>851</v>
      </c>
      <c r="C286" t="s">
        <v>832</v>
      </c>
      <c r="D286" t="s">
        <v>1275</v>
      </c>
      <c r="E286" s="4">
        <v>39722.333333333336</v>
      </c>
      <c r="F286" s="4">
        <v>40086.708333333336</v>
      </c>
      <c r="G286" s="5">
        <f t="shared" si="8"/>
        <v>220.62157534246577</v>
      </c>
      <c r="H286" s="5">
        <f t="shared" si="9"/>
        <v>364.375</v>
      </c>
      <c r="I286" s="28">
        <v>6000</v>
      </c>
      <c r="J286" s="29"/>
      <c r="K286" s="30"/>
      <c r="L286" t="s">
        <v>1266</v>
      </c>
      <c r="M286" s="31">
        <v>39722.333333333336</v>
      </c>
      <c r="N286" s="8" t="s">
        <v>1278</v>
      </c>
    </row>
    <row r="287" spans="2:14" ht="12.75">
      <c r="B287" t="s">
        <v>852</v>
      </c>
      <c r="C287" t="s">
        <v>834</v>
      </c>
      <c r="D287" t="s">
        <v>1275</v>
      </c>
      <c r="E287" s="4">
        <v>40087.333333333336</v>
      </c>
      <c r="F287" s="4">
        <v>40449.458333333336</v>
      </c>
      <c r="G287" s="5">
        <f t="shared" si="8"/>
        <v>219.25924657534247</v>
      </c>
      <c r="H287" s="5">
        <f t="shared" si="9"/>
        <v>362.125</v>
      </c>
      <c r="I287" s="28">
        <v>6000</v>
      </c>
      <c r="J287" s="29"/>
      <c r="K287" s="30"/>
      <c r="L287" t="s">
        <v>1266</v>
      </c>
      <c r="M287" s="31">
        <v>40087.333333333336</v>
      </c>
      <c r="N287" s="8" t="s">
        <v>1278</v>
      </c>
    </row>
    <row r="288" spans="2:14" ht="12.75">
      <c r="B288" t="s">
        <v>853</v>
      </c>
      <c r="C288" t="s">
        <v>304</v>
      </c>
      <c r="D288" t="s">
        <v>1275</v>
      </c>
      <c r="E288" s="4">
        <v>38992.333333333336</v>
      </c>
      <c r="F288" s="4">
        <v>39356.708333333336</v>
      </c>
      <c r="G288" s="5">
        <f t="shared" si="8"/>
        <v>220.62157534246577</v>
      </c>
      <c r="H288" s="5">
        <f t="shared" si="9"/>
        <v>364.375</v>
      </c>
      <c r="I288" s="28">
        <v>13000</v>
      </c>
      <c r="J288" s="29"/>
      <c r="K288" s="30"/>
      <c r="L288" t="s">
        <v>1266</v>
      </c>
      <c r="M288" s="31">
        <v>38992.333333333336</v>
      </c>
      <c r="N288" s="8" t="s">
        <v>1278</v>
      </c>
    </row>
    <row r="289" spans="2:14" ht="12.75">
      <c r="B289" t="s">
        <v>854</v>
      </c>
      <c r="C289" t="s">
        <v>306</v>
      </c>
      <c r="D289" t="s">
        <v>1275</v>
      </c>
      <c r="E289" s="4">
        <v>39356.333333333336</v>
      </c>
      <c r="F289" s="4">
        <v>39716.458333333336</v>
      </c>
      <c r="G289" s="5">
        <f t="shared" si="8"/>
        <v>218.04828767123286</v>
      </c>
      <c r="H289" s="5">
        <f t="shared" si="9"/>
        <v>360.125</v>
      </c>
      <c r="I289" s="28">
        <v>6000</v>
      </c>
      <c r="J289" s="29"/>
      <c r="K289" s="30"/>
      <c r="L289" t="s">
        <v>1266</v>
      </c>
      <c r="M289" s="31">
        <v>39356.333333333336</v>
      </c>
      <c r="N289" s="8" t="s">
        <v>1278</v>
      </c>
    </row>
    <row r="290" spans="2:14" ht="12.75">
      <c r="B290" t="s">
        <v>855</v>
      </c>
      <c r="C290" t="s">
        <v>308</v>
      </c>
      <c r="D290" t="s">
        <v>1275</v>
      </c>
      <c r="E290" s="4">
        <v>39722.333333333336</v>
      </c>
      <c r="F290" s="4">
        <v>40086.708333333336</v>
      </c>
      <c r="G290" s="5">
        <f t="shared" si="8"/>
        <v>220.62157534246577</v>
      </c>
      <c r="H290" s="5">
        <f t="shared" si="9"/>
        <v>364.375</v>
      </c>
      <c r="I290" s="28">
        <v>6000</v>
      </c>
      <c r="J290" s="29"/>
      <c r="K290" s="30"/>
      <c r="L290" t="s">
        <v>1266</v>
      </c>
      <c r="M290" s="31">
        <v>39722.333333333336</v>
      </c>
      <c r="N290" s="8" t="s">
        <v>1278</v>
      </c>
    </row>
    <row r="291" spans="2:14" ht="12.75">
      <c r="B291" t="s">
        <v>856</v>
      </c>
      <c r="C291" t="s">
        <v>310</v>
      </c>
      <c r="D291" t="s">
        <v>1275</v>
      </c>
      <c r="E291" s="4">
        <v>40087.333333333336</v>
      </c>
      <c r="F291" s="4">
        <v>40449.458333333336</v>
      </c>
      <c r="G291" s="5">
        <f t="shared" si="8"/>
        <v>219.25924657534247</v>
      </c>
      <c r="H291" s="5">
        <f t="shared" si="9"/>
        <v>362.125</v>
      </c>
      <c r="I291" s="28">
        <v>6000</v>
      </c>
      <c r="J291" s="29"/>
      <c r="K291" s="30"/>
      <c r="L291" t="s">
        <v>1266</v>
      </c>
      <c r="M291" s="31">
        <v>40087.333333333336</v>
      </c>
      <c r="N291" s="8" t="s">
        <v>1278</v>
      </c>
    </row>
    <row r="292" spans="2:12" ht="12.75">
      <c r="B292" t="s">
        <v>857</v>
      </c>
      <c r="C292" t="s">
        <v>687</v>
      </c>
      <c r="D292" t="s">
        <v>260</v>
      </c>
      <c r="E292" s="4">
        <v>38628.333333333336</v>
      </c>
      <c r="F292" s="4">
        <v>40449.458333333336</v>
      </c>
      <c r="G292" s="5">
        <f t="shared" si="8"/>
        <v>1102.6537671232877</v>
      </c>
      <c r="H292" s="5">
        <f t="shared" si="9"/>
        <v>1821.125</v>
      </c>
      <c r="I292" s="28">
        <v>2233393.4</v>
      </c>
      <c r="J292" s="29"/>
      <c r="K292" s="30"/>
      <c r="L292" t="s">
        <v>1266</v>
      </c>
    </row>
    <row r="293" spans="2:12" ht="12.75">
      <c r="B293" t="s">
        <v>858</v>
      </c>
      <c r="C293" t="s">
        <v>690</v>
      </c>
      <c r="D293" t="s">
        <v>859</v>
      </c>
      <c r="E293" s="4">
        <v>38939.333333333336</v>
      </c>
      <c r="F293" s="4">
        <v>40388.583333333336</v>
      </c>
      <c r="G293" s="5">
        <f t="shared" si="8"/>
        <v>877.491095890411</v>
      </c>
      <c r="H293" s="5">
        <f t="shared" si="9"/>
        <v>1449.25</v>
      </c>
      <c r="I293" s="28">
        <v>451451.2</v>
      </c>
      <c r="J293" s="29"/>
      <c r="K293" s="30"/>
      <c r="L293" t="s">
        <v>1266</v>
      </c>
    </row>
    <row r="294" spans="2:12" ht="12.75">
      <c r="B294" t="s">
        <v>860</v>
      </c>
      <c r="C294" t="s">
        <v>693</v>
      </c>
      <c r="D294" t="s">
        <v>861</v>
      </c>
      <c r="E294" s="4">
        <v>38939.333333333336</v>
      </c>
      <c r="F294" s="4">
        <v>39273.583333333336</v>
      </c>
      <c r="G294" s="5">
        <f t="shared" si="8"/>
        <v>202.3815068493151</v>
      </c>
      <c r="H294" s="5">
        <f t="shared" si="9"/>
        <v>334.25</v>
      </c>
      <c r="I294" s="28">
        <v>263718.4</v>
      </c>
      <c r="J294" s="29"/>
      <c r="K294" s="30"/>
      <c r="L294" t="s">
        <v>1266</v>
      </c>
    </row>
    <row r="295" spans="2:14" ht="12.75">
      <c r="B295" t="s">
        <v>862</v>
      </c>
      <c r="C295" t="s">
        <v>1274</v>
      </c>
      <c r="D295" t="s">
        <v>140</v>
      </c>
      <c r="E295" s="4">
        <v>38939.333333333336</v>
      </c>
      <c r="F295" s="4">
        <v>39142.625</v>
      </c>
      <c r="G295" s="5">
        <f t="shared" si="8"/>
        <v>123.08892694063779</v>
      </c>
      <c r="H295" s="5">
        <f t="shared" si="9"/>
        <v>203.29166666666424</v>
      </c>
      <c r="I295" s="28">
        <v>22776</v>
      </c>
      <c r="J295" s="29"/>
      <c r="K295" t="s">
        <v>863</v>
      </c>
      <c r="L295" t="s">
        <v>1266</v>
      </c>
      <c r="M295" s="31">
        <v>38939.333333333336</v>
      </c>
      <c r="N295" s="8" t="s">
        <v>1278</v>
      </c>
    </row>
    <row r="296" spans="2:12" ht="12.75">
      <c r="B296" t="s">
        <v>864</v>
      </c>
      <c r="C296" t="s">
        <v>1280</v>
      </c>
      <c r="D296" t="s">
        <v>17</v>
      </c>
      <c r="E296" s="4">
        <v>38939.333333333336</v>
      </c>
      <c r="F296" s="4">
        <v>39071.625</v>
      </c>
      <c r="G296" s="5">
        <f t="shared" si="8"/>
        <v>80.09988584474739</v>
      </c>
      <c r="H296" s="5">
        <f t="shared" si="9"/>
        <v>132.29166666666424</v>
      </c>
      <c r="I296" s="28">
        <v>51942.4</v>
      </c>
      <c r="J296" t="s">
        <v>865</v>
      </c>
      <c r="K296" t="s">
        <v>866</v>
      </c>
      <c r="L296" t="s">
        <v>1266</v>
      </c>
    </row>
    <row r="297" spans="2:12" ht="12.75">
      <c r="B297" t="s">
        <v>867</v>
      </c>
      <c r="C297" t="s">
        <v>1284</v>
      </c>
      <c r="D297" t="s">
        <v>140</v>
      </c>
      <c r="E297" s="4">
        <v>39071.625</v>
      </c>
      <c r="F297" s="4">
        <v>39273.583333333336</v>
      </c>
      <c r="G297" s="5">
        <f t="shared" si="8"/>
        <v>122.28162100456767</v>
      </c>
      <c r="H297" s="5">
        <f t="shared" si="9"/>
        <v>201.95833333333576</v>
      </c>
      <c r="I297" s="28">
        <v>189000</v>
      </c>
      <c r="J297" t="s">
        <v>868</v>
      </c>
      <c r="K297" t="s">
        <v>869</v>
      </c>
      <c r="L297" t="s">
        <v>1266</v>
      </c>
    </row>
    <row r="298" spans="2:12" ht="12.75">
      <c r="B298" t="s">
        <v>870</v>
      </c>
      <c r="C298" t="s">
        <v>1309</v>
      </c>
      <c r="D298" t="s">
        <v>140</v>
      </c>
      <c r="E298" s="4">
        <v>39071.625</v>
      </c>
      <c r="F298" s="4">
        <v>39273.583333333336</v>
      </c>
      <c r="G298" s="5">
        <f t="shared" si="8"/>
        <v>122.28162100456767</v>
      </c>
      <c r="H298" s="5">
        <f t="shared" si="9"/>
        <v>201.95833333333576</v>
      </c>
      <c r="I298" s="28">
        <v>0</v>
      </c>
      <c r="J298" t="s">
        <v>871</v>
      </c>
      <c r="K298" s="30"/>
      <c r="L298" t="s">
        <v>1266</v>
      </c>
    </row>
    <row r="299" spans="2:12" ht="12.75">
      <c r="B299" t="s">
        <v>872</v>
      </c>
      <c r="C299" t="s">
        <v>873</v>
      </c>
      <c r="D299" t="s">
        <v>1330</v>
      </c>
      <c r="E299" s="4">
        <v>40092.333333333336</v>
      </c>
      <c r="F299" s="4">
        <v>40388.583333333336</v>
      </c>
      <c r="G299" s="5">
        <f t="shared" si="8"/>
        <v>179.37328767123287</v>
      </c>
      <c r="H299" s="5">
        <f t="shared" si="9"/>
        <v>296.25</v>
      </c>
      <c r="I299" s="28">
        <v>187732.8</v>
      </c>
      <c r="J299" s="29"/>
      <c r="K299" s="30"/>
      <c r="L299" t="s">
        <v>1266</v>
      </c>
    </row>
    <row r="300" spans="2:14" ht="12.75">
      <c r="B300" t="s">
        <v>874</v>
      </c>
      <c r="C300" t="s">
        <v>1274</v>
      </c>
      <c r="D300" t="s">
        <v>140</v>
      </c>
      <c r="E300" s="4">
        <v>40092.333333333336</v>
      </c>
      <c r="F300" s="4">
        <v>40291.375</v>
      </c>
      <c r="G300" s="5">
        <f t="shared" si="8"/>
        <v>120.51563926940491</v>
      </c>
      <c r="H300" s="5">
        <f t="shared" si="9"/>
        <v>199.04166666666424</v>
      </c>
      <c r="I300" s="28">
        <v>22776</v>
      </c>
      <c r="J300" s="29"/>
      <c r="K300" t="s">
        <v>875</v>
      </c>
      <c r="L300" t="s">
        <v>1266</v>
      </c>
      <c r="M300" s="31">
        <v>40092.333333333336</v>
      </c>
      <c r="N300" s="8" t="s">
        <v>1278</v>
      </c>
    </row>
    <row r="301" spans="2:12" ht="12.75">
      <c r="B301" t="s">
        <v>876</v>
      </c>
      <c r="C301" t="s">
        <v>1280</v>
      </c>
      <c r="D301" t="s">
        <v>1418</v>
      </c>
      <c r="E301" s="4">
        <v>40092.333333333336</v>
      </c>
      <c r="F301" s="4">
        <v>40193.458333333336</v>
      </c>
      <c r="G301" s="5">
        <f t="shared" si="8"/>
        <v>61.229109589041094</v>
      </c>
      <c r="H301" s="5">
        <f t="shared" si="9"/>
        <v>101.125</v>
      </c>
      <c r="I301" s="28">
        <v>38956.8</v>
      </c>
      <c r="J301" t="s">
        <v>877</v>
      </c>
      <c r="K301" t="s">
        <v>878</v>
      </c>
      <c r="L301" t="s">
        <v>1266</v>
      </c>
    </row>
    <row r="302" spans="2:12" ht="12.75">
      <c r="B302" t="s">
        <v>879</v>
      </c>
      <c r="C302" t="s">
        <v>1284</v>
      </c>
      <c r="D302" t="s">
        <v>140</v>
      </c>
      <c r="E302" s="4">
        <v>40193.458333333336</v>
      </c>
      <c r="F302" s="4">
        <v>40388.583333333336</v>
      </c>
      <c r="G302" s="5">
        <f t="shared" si="8"/>
        <v>118.14417808219179</v>
      </c>
      <c r="H302" s="5">
        <f t="shared" si="9"/>
        <v>195.125</v>
      </c>
      <c r="I302" s="28">
        <v>126000</v>
      </c>
      <c r="J302" t="s">
        <v>880</v>
      </c>
      <c r="K302" t="s">
        <v>685</v>
      </c>
      <c r="L302" t="s">
        <v>1266</v>
      </c>
    </row>
    <row r="303" spans="2:12" ht="12.75">
      <c r="B303" t="s">
        <v>881</v>
      </c>
      <c r="C303" t="s">
        <v>722</v>
      </c>
      <c r="D303" t="s">
        <v>1319</v>
      </c>
      <c r="E303" s="4">
        <v>39204.416666666664</v>
      </c>
      <c r="F303" s="4">
        <v>39204.416666666664</v>
      </c>
      <c r="G303" s="5">
        <f t="shared" si="8"/>
        <v>0</v>
      </c>
      <c r="H303" s="5">
        <f t="shared" si="9"/>
        <v>0</v>
      </c>
      <c r="I303" s="28">
        <v>0</v>
      </c>
      <c r="J303" t="s">
        <v>882</v>
      </c>
      <c r="K303" s="30"/>
      <c r="L303" t="s">
        <v>1266</v>
      </c>
    </row>
    <row r="304" spans="2:12" ht="12.75">
      <c r="B304" t="s">
        <v>883</v>
      </c>
      <c r="C304" t="s">
        <v>725</v>
      </c>
      <c r="D304" t="s">
        <v>884</v>
      </c>
      <c r="E304" s="4">
        <v>39002.333333333336</v>
      </c>
      <c r="F304" s="4">
        <v>39714.583333333336</v>
      </c>
      <c r="G304" s="5">
        <f t="shared" si="8"/>
        <v>431.2527397260274</v>
      </c>
      <c r="H304" s="5">
        <f t="shared" si="9"/>
        <v>712.25</v>
      </c>
      <c r="I304" s="28">
        <v>983025.4</v>
      </c>
      <c r="J304" s="29"/>
      <c r="K304" s="30"/>
      <c r="L304" t="s">
        <v>1266</v>
      </c>
    </row>
    <row r="305" spans="2:12" ht="12.75">
      <c r="B305" t="s">
        <v>885</v>
      </c>
      <c r="C305" t="s">
        <v>727</v>
      </c>
      <c r="D305" t="s">
        <v>140</v>
      </c>
      <c r="E305" s="4">
        <v>39002.333333333336</v>
      </c>
      <c r="F305" s="4">
        <v>39204.416666666664</v>
      </c>
      <c r="G305" s="5">
        <f t="shared" si="8"/>
        <v>122.35730593607013</v>
      </c>
      <c r="H305" s="5">
        <f t="shared" si="9"/>
        <v>202.08333333332848</v>
      </c>
      <c r="I305" s="28">
        <v>135155.2</v>
      </c>
      <c r="J305" s="29"/>
      <c r="K305" s="30"/>
      <c r="L305" t="s">
        <v>1266</v>
      </c>
    </row>
    <row r="306" spans="2:14" ht="12.75">
      <c r="B306" t="s">
        <v>886</v>
      </c>
      <c r="C306" t="s">
        <v>1274</v>
      </c>
      <c r="D306" t="s">
        <v>17</v>
      </c>
      <c r="E306" s="4">
        <v>39002.333333333336</v>
      </c>
      <c r="F306" s="4">
        <v>39141.416666666664</v>
      </c>
      <c r="G306" s="5">
        <f t="shared" si="8"/>
        <v>84.21210045661807</v>
      </c>
      <c r="H306" s="5">
        <f t="shared" si="9"/>
        <v>139.08333333332848</v>
      </c>
      <c r="I306" s="28">
        <v>15184</v>
      </c>
      <c r="J306" s="29"/>
      <c r="K306" t="s">
        <v>887</v>
      </c>
      <c r="L306" t="s">
        <v>1266</v>
      </c>
      <c r="M306" s="31">
        <v>39002.333333333336</v>
      </c>
      <c r="N306" s="8" t="s">
        <v>1278</v>
      </c>
    </row>
    <row r="307" spans="2:12" ht="12.75">
      <c r="B307" t="s">
        <v>888</v>
      </c>
      <c r="C307" t="s">
        <v>1280</v>
      </c>
      <c r="D307" t="s">
        <v>1413</v>
      </c>
      <c r="E307" s="4">
        <v>39002.333333333336</v>
      </c>
      <c r="F307" s="4">
        <v>39070.416666666664</v>
      </c>
      <c r="G307" s="5">
        <f t="shared" si="8"/>
        <v>41.22305936072765</v>
      </c>
      <c r="H307" s="5">
        <f t="shared" si="9"/>
        <v>68.08333333332848</v>
      </c>
      <c r="I307" s="28">
        <v>25971.2</v>
      </c>
      <c r="J307" t="s">
        <v>889</v>
      </c>
      <c r="K307" t="s">
        <v>882</v>
      </c>
      <c r="L307" t="s">
        <v>1266</v>
      </c>
    </row>
    <row r="308" spans="2:12" ht="12.75">
      <c r="B308" t="s">
        <v>890</v>
      </c>
      <c r="C308" t="s">
        <v>1284</v>
      </c>
      <c r="D308" t="s">
        <v>17</v>
      </c>
      <c r="E308" s="4">
        <v>39070.416666666664</v>
      </c>
      <c r="F308" s="4">
        <v>39204.416666666664</v>
      </c>
      <c r="G308" s="5">
        <f t="shared" si="8"/>
        <v>81.13424657534246</v>
      </c>
      <c r="H308" s="5">
        <f t="shared" si="9"/>
        <v>134</v>
      </c>
      <c r="I308" s="28">
        <v>94000</v>
      </c>
      <c r="J308" t="s">
        <v>891</v>
      </c>
      <c r="K308" t="s">
        <v>892</v>
      </c>
      <c r="L308" t="s">
        <v>1266</v>
      </c>
    </row>
    <row r="309" spans="2:12" ht="12.75">
      <c r="B309" t="s">
        <v>893</v>
      </c>
      <c r="C309" t="s">
        <v>733</v>
      </c>
      <c r="D309" t="s">
        <v>894</v>
      </c>
      <c r="E309" s="4">
        <v>39041.333333333336</v>
      </c>
      <c r="F309" s="4">
        <v>39275.583333333336</v>
      </c>
      <c r="G309" s="5">
        <f t="shared" si="8"/>
        <v>141.8335616438356</v>
      </c>
      <c r="H309" s="5">
        <f t="shared" si="9"/>
        <v>234.25</v>
      </c>
      <c r="I309" s="28">
        <v>243140.8</v>
      </c>
      <c r="J309" s="29"/>
      <c r="K309" s="30"/>
      <c r="L309" t="s">
        <v>1266</v>
      </c>
    </row>
    <row r="310" spans="2:14" ht="12.75">
      <c r="B310" t="s">
        <v>895</v>
      </c>
      <c r="C310" t="s">
        <v>1274</v>
      </c>
      <c r="D310" t="s">
        <v>17</v>
      </c>
      <c r="E310" s="4">
        <v>39041.333333333336</v>
      </c>
      <c r="F310" s="4">
        <v>39177.416666666664</v>
      </c>
      <c r="G310" s="5">
        <f t="shared" si="8"/>
        <v>82.39566210045368</v>
      </c>
      <c r="H310" s="5">
        <f t="shared" si="9"/>
        <v>136.08333333332848</v>
      </c>
      <c r="I310" s="28">
        <v>15184</v>
      </c>
      <c r="J310" s="29"/>
      <c r="K310" t="s">
        <v>896</v>
      </c>
      <c r="L310" t="s">
        <v>1266</v>
      </c>
      <c r="M310" s="31">
        <v>39041.333333333336</v>
      </c>
      <c r="N310" s="8" t="s">
        <v>1278</v>
      </c>
    </row>
    <row r="311" spans="2:12" ht="12.75">
      <c r="B311" t="s">
        <v>897</v>
      </c>
      <c r="C311" t="s">
        <v>1280</v>
      </c>
      <c r="D311" t="s">
        <v>1418</v>
      </c>
      <c r="E311" s="4">
        <v>39041.333333333336</v>
      </c>
      <c r="F311" s="4">
        <v>39146.5</v>
      </c>
      <c r="G311" s="5">
        <f t="shared" si="8"/>
        <v>63.67625570776109</v>
      </c>
      <c r="H311" s="5">
        <f t="shared" si="9"/>
        <v>105.16666666666424</v>
      </c>
      <c r="I311" s="28">
        <v>38956.8</v>
      </c>
      <c r="J311" t="s">
        <v>898</v>
      </c>
      <c r="K311" t="s">
        <v>899</v>
      </c>
      <c r="L311" t="s">
        <v>1266</v>
      </c>
    </row>
    <row r="312" spans="2:12" ht="12.75">
      <c r="B312" t="s">
        <v>900</v>
      </c>
      <c r="C312" t="s">
        <v>1284</v>
      </c>
      <c r="D312" t="s">
        <v>17</v>
      </c>
      <c r="E312" s="4">
        <v>39146.541666666664</v>
      </c>
      <c r="F312" s="4">
        <v>39275.583333333336</v>
      </c>
      <c r="G312" s="5">
        <f t="shared" si="8"/>
        <v>78.13207762557371</v>
      </c>
      <c r="H312" s="5">
        <f t="shared" si="9"/>
        <v>129.04166666667152</v>
      </c>
      <c r="I312" s="28">
        <v>189000</v>
      </c>
      <c r="J312" t="s">
        <v>901</v>
      </c>
      <c r="K312" s="30"/>
      <c r="L312" t="s">
        <v>1266</v>
      </c>
    </row>
    <row r="313" spans="2:12" ht="12.75">
      <c r="B313" t="s">
        <v>902</v>
      </c>
      <c r="C313" t="s">
        <v>903</v>
      </c>
      <c r="D313" t="s">
        <v>12</v>
      </c>
      <c r="E313" s="4">
        <v>39553.333333333336</v>
      </c>
      <c r="F313" s="4">
        <v>39714.583333333336</v>
      </c>
      <c r="G313" s="5">
        <f t="shared" si="8"/>
        <v>97.63356164383562</v>
      </c>
      <c r="H313" s="5">
        <f t="shared" si="9"/>
        <v>161.25</v>
      </c>
      <c r="I313" s="28">
        <v>66796</v>
      </c>
      <c r="J313" s="29"/>
      <c r="K313" s="30"/>
      <c r="L313" t="s">
        <v>1266</v>
      </c>
    </row>
    <row r="314" spans="2:14" ht="12.75">
      <c r="B314" t="s">
        <v>904</v>
      </c>
      <c r="C314" t="s">
        <v>1274</v>
      </c>
      <c r="D314" t="s">
        <v>1341</v>
      </c>
      <c r="E314" s="4">
        <v>39553.333333333336</v>
      </c>
      <c r="F314" s="4">
        <v>39583.5</v>
      </c>
      <c r="G314" s="5">
        <f t="shared" si="8"/>
        <v>18.2652968036515</v>
      </c>
      <c r="H314" s="5">
        <f t="shared" si="9"/>
        <v>30.16666666666424</v>
      </c>
      <c r="I314" s="28">
        <v>3796</v>
      </c>
      <c r="J314" s="29"/>
      <c r="K314" t="s">
        <v>905</v>
      </c>
      <c r="L314" t="s">
        <v>1266</v>
      </c>
      <c r="M314" s="31">
        <v>39553.333333333336</v>
      </c>
      <c r="N314" s="8" t="s">
        <v>1278</v>
      </c>
    </row>
    <row r="315" spans="2:12" ht="12.75">
      <c r="B315" t="s">
        <v>906</v>
      </c>
      <c r="C315" t="s">
        <v>1284</v>
      </c>
      <c r="D315" t="s">
        <v>17</v>
      </c>
      <c r="E315" s="4">
        <v>39583.541666666664</v>
      </c>
      <c r="F315" s="4">
        <v>39714.583333333336</v>
      </c>
      <c r="G315" s="5">
        <f t="shared" si="8"/>
        <v>79.3430365296833</v>
      </c>
      <c r="H315" s="5">
        <f t="shared" si="9"/>
        <v>131.04166666667152</v>
      </c>
      <c r="I315" s="28">
        <v>63000</v>
      </c>
      <c r="J315" t="s">
        <v>907</v>
      </c>
      <c r="K315" s="30"/>
      <c r="L315" t="s">
        <v>1266</v>
      </c>
    </row>
    <row r="316" spans="2:12" ht="12.75">
      <c r="B316" t="s">
        <v>908</v>
      </c>
      <c r="C316" t="s">
        <v>746</v>
      </c>
      <c r="D316" t="s">
        <v>1319</v>
      </c>
      <c r="E316" s="4">
        <v>39204.416666666664</v>
      </c>
      <c r="F316" s="4">
        <v>39204.416666666664</v>
      </c>
      <c r="G316" s="5">
        <f t="shared" si="8"/>
        <v>0</v>
      </c>
      <c r="H316" s="5">
        <f t="shared" si="9"/>
        <v>0</v>
      </c>
      <c r="I316" s="28">
        <v>0</v>
      </c>
      <c r="J316" t="s">
        <v>882</v>
      </c>
      <c r="K316" s="30"/>
      <c r="L316" t="s">
        <v>1266</v>
      </c>
    </row>
    <row r="317" spans="2:12" ht="12.75">
      <c r="B317" t="s">
        <v>909</v>
      </c>
      <c r="C317" t="s">
        <v>910</v>
      </c>
      <c r="D317" t="s">
        <v>894</v>
      </c>
      <c r="E317" s="4">
        <v>39353.333333333336</v>
      </c>
      <c r="F317" s="4">
        <v>39584.416666666664</v>
      </c>
      <c r="G317" s="5">
        <f t="shared" si="8"/>
        <v>139.91621004565917</v>
      </c>
      <c r="H317" s="5">
        <f t="shared" si="9"/>
        <v>231.08333333332848</v>
      </c>
      <c r="I317" s="28">
        <v>84127.2</v>
      </c>
      <c r="J317" s="29"/>
      <c r="K317" s="30"/>
      <c r="L317" t="s">
        <v>1266</v>
      </c>
    </row>
    <row r="318" spans="2:14" ht="12.75">
      <c r="B318" t="s">
        <v>911</v>
      </c>
      <c r="C318" t="s">
        <v>1274</v>
      </c>
      <c r="D318" t="s">
        <v>1418</v>
      </c>
      <c r="E318" s="4">
        <v>39353.333333333336</v>
      </c>
      <c r="F318" s="4">
        <v>39455.666666666664</v>
      </c>
      <c r="G318" s="5">
        <f t="shared" si="8"/>
        <v>61.960730593604374</v>
      </c>
      <c r="H318" s="5">
        <f t="shared" si="9"/>
        <v>102.33333333332848</v>
      </c>
      <c r="I318" s="28">
        <v>11388</v>
      </c>
      <c r="J318" s="29"/>
      <c r="K318" t="s">
        <v>912</v>
      </c>
      <c r="L318" t="s">
        <v>1266</v>
      </c>
      <c r="M318" s="31">
        <v>39353.333333333336</v>
      </c>
      <c r="N318" s="8" t="s">
        <v>1278</v>
      </c>
    </row>
    <row r="319" spans="2:12" ht="12.75">
      <c r="B319" t="s">
        <v>913</v>
      </c>
      <c r="C319" t="s">
        <v>1280</v>
      </c>
      <c r="D319" t="s">
        <v>1418</v>
      </c>
      <c r="E319" s="4">
        <v>39353.333333333336</v>
      </c>
      <c r="F319" s="4">
        <v>39455.666666666664</v>
      </c>
      <c r="G319" s="5">
        <f t="shared" si="8"/>
        <v>61.960730593604374</v>
      </c>
      <c r="H319" s="5">
        <f t="shared" si="9"/>
        <v>102.33333333332848</v>
      </c>
      <c r="I319" s="28">
        <v>9739.2</v>
      </c>
      <c r="J319" t="s">
        <v>914</v>
      </c>
      <c r="K319" t="s">
        <v>915</v>
      </c>
      <c r="L319" t="s">
        <v>1266</v>
      </c>
    </row>
    <row r="320" spans="2:12" ht="12.75">
      <c r="B320" t="s">
        <v>916</v>
      </c>
      <c r="C320" t="s">
        <v>1284</v>
      </c>
      <c r="D320" t="s">
        <v>17</v>
      </c>
      <c r="E320" s="4">
        <v>39456.333333333336</v>
      </c>
      <c r="F320" s="4">
        <v>39584.416666666664</v>
      </c>
      <c r="G320" s="5">
        <f t="shared" si="8"/>
        <v>77.55182648401532</v>
      </c>
      <c r="H320" s="5">
        <f t="shared" si="9"/>
        <v>128.08333333332848</v>
      </c>
      <c r="I320" s="28">
        <v>63000</v>
      </c>
      <c r="J320" t="s">
        <v>917</v>
      </c>
      <c r="K320" s="30"/>
      <c r="L320" t="s">
        <v>1266</v>
      </c>
    </row>
    <row r="321" spans="2:12" ht="12.75">
      <c r="B321" t="s">
        <v>918</v>
      </c>
      <c r="C321" t="s">
        <v>919</v>
      </c>
      <c r="D321" t="s">
        <v>1275</v>
      </c>
      <c r="E321" s="4">
        <v>39146.333333333336</v>
      </c>
      <c r="F321" s="4">
        <v>39507.625</v>
      </c>
      <c r="G321" s="5">
        <f t="shared" si="8"/>
        <v>218.75468036529531</v>
      </c>
      <c r="H321" s="5">
        <f t="shared" si="9"/>
        <v>361.29166666666424</v>
      </c>
      <c r="I321" s="28">
        <v>290447</v>
      </c>
      <c r="J321" s="29"/>
      <c r="K321" s="30"/>
      <c r="L321" t="s">
        <v>1266</v>
      </c>
    </row>
    <row r="322" spans="2:14" ht="12.75">
      <c r="B322" t="s">
        <v>920</v>
      </c>
      <c r="C322" t="s">
        <v>1274</v>
      </c>
      <c r="D322" t="s">
        <v>1275</v>
      </c>
      <c r="E322" s="4">
        <v>39146.333333333336</v>
      </c>
      <c r="F322" s="4">
        <v>39507.625</v>
      </c>
      <c r="G322" s="5">
        <f t="shared" si="8"/>
        <v>218.75468036529531</v>
      </c>
      <c r="H322" s="5">
        <f t="shared" si="9"/>
        <v>361.29166666666424</v>
      </c>
      <c r="I322" s="28">
        <v>13475.8</v>
      </c>
      <c r="J322" s="29"/>
      <c r="K322" t="s">
        <v>921</v>
      </c>
      <c r="L322" t="s">
        <v>1266</v>
      </c>
      <c r="M322" s="31">
        <v>39146.333333333336</v>
      </c>
      <c r="N322" s="8" t="s">
        <v>1278</v>
      </c>
    </row>
    <row r="323" spans="2:12" ht="12.75">
      <c r="B323" t="s">
        <v>922</v>
      </c>
      <c r="C323" t="s">
        <v>1280</v>
      </c>
      <c r="D323" t="s">
        <v>17</v>
      </c>
      <c r="E323" s="4">
        <v>39146.333333333336</v>
      </c>
      <c r="F323" s="4">
        <v>39275.375</v>
      </c>
      <c r="G323" s="5">
        <f t="shared" si="8"/>
        <v>78.13207762556931</v>
      </c>
      <c r="H323" s="5">
        <f t="shared" si="9"/>
        <v>129.04166666666424</v>
      </c>
      <c r="I323" s="28">
        <v>25971.2</v>
      </c>
      <c r="J323" t="s">
        <v>923</v>
      </c>
      <c r="K323" t="s">
        <v>924</v>
      </c>
      <c r="L323" t="s">
        <v>1266</v>
      </c>
    </row>
    <row r="324" spans="2:12" ht="12.75">
      <c r="B324" t="s">
        <v>925</v>
      </c>
      <c r="C324" t="s">
        <v>1284</v>
      </c>
      <c r="D324" t="s">
        <v>140</v>
      </c>
      <c r="E324" s="4">
        <v>39275.375</v>
      </c>
      <c r="F324" s="4">
        <v>39476.375</v>
      </c>
      <c r="G324" s="5">
        <f t="shared" si="8"/>
        <v>121.7013698630137</v>
      </c>
      <c r="H324" s="5">
        <f t="shared" si="9"/>
        <v>201</v>
      </c>
      <c r="I324" s="28">
        <v>251000</v>
      </c>
      <c r="J324" t="s">
        <v>926</v>
      </c>
      <c r="K324" t="s">
        <v>927</v>
      </c>
      <c r="L324" t="s">
        <v>1266</v>
      </c>
    </row>
    <row r="325" spans="2:12" ht="12.75">
      <c r="B325" t="s">
        <v>928</v>
      </c>
      <c r="C325" t="s">
        <v>769</v>
      </c>
      <c r="D325" t="s">
        <v>861</v>
      </c>
      <c r="E325" s="4">
        <v>39048.333333333336</v>
      </c>
      <c r="F325" s="4">
        <v>39377.375</v>
      </c>
      <c r="G325" s="5">
        <f t="shared" si="8"/>
        <v>199.2279680365282</v>
      </c>
      <c r="H325" s="5">
        <f t="shared" si="9"/>
        <v>329.04166666666424</v>
      </c>
      <c r="I325" s="28">
        <v>163359.2</v>
      </c>
      <c r="J325" s="29"/>
      <c r="K325" s="30"/>
      <c r="L325" t="s">
        <v>1266</v>
      </c>
    </row>
    <row r="326" spans="2:14" ht="12.75">
      <c r="B326" t="s">
        <v>929</v>
      </c>
      <c r="C326" t="s">
        <v>1274</v>
      </c>
      <c r="D326" t="s">
        <v>1418</v>
      </c>
      <c r="E326" s="4">
        <v>39048.333333333336</v>
      </c>
      <c r="F326" s="4">
        <v>39149.5</v>
      </c>
      <c r="G326" s="5">
        <f t="shared" si="8"/>
        <v>61.2543378995419</v>
      </c>
      <c r="H326" s="5">
        <f t="shared" si="9"/>
        <v>101.16666666666424</v>
      </c>
      <c r="I326" s="28">
        <v>11388</v>
      </c>
      <c r="J326" s="29"/>
      <c r="K326" t="s">
        <v>930</v>
      </c>
      <c r="L326" t="s">
        <v>1266</v>
      </c>
      <c r="M326" s="31">
        <v>39044.333333333336</v>
      </c>
      <c r="N326" s="8" t="s">
        <v>1278</v>
      </c>
    </row>
    <row r="327" spans="2:12" ht="12.75">
      <c r="B327" t="s">
        <v>931</v>
      </c>
      <c r="C327" t="s">
        <v>1280</v>
      </c>
      <c r="D327" t="s">
        <v>17</v>
      </c>
      <c r="E327" s="4">
        <v>39048.333333333336</v>
      </c>
      <c r="F327" s="4">
        <v>39182.416666666664</v>
      </c>
      <c r="G327" s="5">
        <f t="shared" si="8"/>
        <v>81.1847031963441</v>
      </c>
      <c r="H327" s="5">
        <f t="shared" si="9"/>
        <v>134.08333333332848</v>
      </c>
      <c r="I327" s="28">
        <v>25971.2</v>
      </c>
      <c r="J327" t="s">
        <v>932</v>
      </c>
      <c r="K327" t="s">
        <v>933</v>
      </c>
      <c r="L327" t="s">
        <v>1266</v>
      </c>
    </row>
    <row r="328" spans="2:12" ht="12.75">
      <c r="B328" t="s">
        <v>934</v>
      </c>
      <c r="C328" t="s">
        <v>1284</v>
      </c>
      <c r="D328" t="s">
        <v>140</v>
      </c>
      <c r="E328" s="4">
        <v>39182.416666666664</v>
      </c>
      <c r="F328" s="4">
        <v>39377.375</v>
      </c>
      <c r="G328" s="5">
        <f t="shared" si="8"/>
        <v>118.04326484018412</v>
      </c>
      <c r="H328" s="5">
        <f t="shared" si="9"/>
        <v>194.95833333333576</v>
      </c>
      <c r="I328" s="28">
        <v>126000</v>
      </c>
      <c r="J328" t="s">
        <v>935</v>
      </c>
      <c r="K328" s="30"/>
      <c r="L328" t="s">
        <v>1266</v>
      </c>
    </row>
    <row r="329" spans="2:12" ht="12.75">
      <c r="B329" t="s">
        <v>936</v>
      </c>
      <c r="C329" t="s">
        <v>775</v>
      </c>
      <c r="D329" t="s">
        <v>937</v>
      </c>
      <c r="E329" s="4">
        <v>39203.333333333336</v>
      </c>
      <c r="F329" s="4">
        <v>39895.416666666664</v>
      </c>
      <c r="G329" s="5">
        <f t="shared" si="8"/>
        <v>419.04223744291943</v>
      </c>
      <c r="H329" s="5">
        <f t="shared" si="9"/>
        <v>692.0833333333285</v>
      </c>
      <c r="I329" s="28">
        <v>278389.6</v>
      </c>
      <c r="J329" s="29"/>
      <c r="K329" s="30"/>
      <c r="L329" t="s">
        <v>1266</v>
      </c>
    </row>
    <row r="330" spans="2:12" ht="12.75">
      <c r="B330" t="s">
        <v>938</v>
      </c>
      <c r="C330" t="s">
        <v>778</v>
      </c>
      <c r="D330" t="s">
        <v>1330</v>
      </c>
      <c r="E330" s="4">
        <v>39451.333333333336</v>
      </c>
      <c r="F330" s="4">
        <v>39742.625</v>
      </c>
      <c r="G330" s="5">
        <f t="shared" si="8"/>
        <v>176.3711187214597</v>
      </c>
      <c r="H330" s="5">
        <f t="shared" si="9"/>
        <v>291.29166666666424</v>
      </c>
      <c r="I330" s="28">
        <v>112846.4</v>
      </c>
      <c r="J330" s="29"/>
      <c r="K330" s="30"/>
      <c r="L330" t="s">
        <v>1266</v>
      </c>
    </row>
    <row r="331" spans="2:14" ht="12.75">
      <c r="B331" t="s">
        <v>939</v>
      </c>
      <c r="C331" t="s">
        <v>1274</v>
      </c>
      <c r="D331" t="s">
        <v>17</v>
      </c>
      <c r="E331" s="4">
        <v>39451.333333333336</v>
      </c>
      <c r="F331" s="4">
        <v>39581.416666666664</v>
      </c>
      <c r="G331" s="5">
        <f t="shared" si="8"/>
        <v>78.76278538812493</v>
      </c>
      <c r="H331" s="5">
        <f t="shared" si="9"/>
        <v>130.08333333332848</v>
      </c>
      <c r="I331" s="28">
        <v>30368</v>
      </c>
      <c r="J331" s="29"/>
      <c r="K331" t="s">
        <v>940</v>
      </c>
      <c r="L331" t="s">
        <v>1266</v>
      </c>
      <c r="M331" s="31">
        <v>39451.333333333336</v>
      </c>
      <c r="N331" s="8" t="s">
        <v>1278</v>
      </c>
    </row>
    <row r="332" spans="2:12" ht="12.75">
      <c r="B332" t="s">
        <v>941</v>
      </c>
      <c r="C332" t="s">
        <v>1280</v>
      </c>
      <c r="D332" t="s">
        <v>1418</v>
      </c>
      <c r="E332" s="4">
        <v>39451.333333333336</v>
      </c>
      <c r="F332" s="4">
        <v>39548.583333333336</v>
      </c>
      <c r="G332" s="5">
        <f t="shared" si="8"/>
        <v>58.882876712328766</v>
      </c>
      <c r="H332" s="5">
        <f t="shared" si="9"/>
        <v>97.25</v>
      </c>
      <c r="I332" s="28">
        <v>19478.4</v>
      </c>
      <c r="J332" t="s">
        <v>942</v>
      </c>
      <c r="K332" t="s">
        <v>943</v>
      </c>
      <c r="L332" t="s">
        <v>1266</v>
      </c>
    </row>
    <row r="333" spans="2:12" ht="12.75">
      <c r="B333" t="s">
        <v>944</v>
      </c>
      <c r="C333" t="s">
        <v>1284</v>
      </c>
      <c r="D333" t="s">
        <v>140</v>
      </c>
      <c r="E333" s="4">
        <v>39548.583333333336</v>
      </c>
      <c r="F333" s="4">
        <v>39742.625</v>
      </c>
      <c r="G333" s="5">
        <f t="shared" si="8"/>
        <v>117.48824200913096</v>
      </c>
      <c r="H333" s="5">
        <f t="shared" si="9"/>
        <v>194.04166666666424</v>
      </c>
      <c r="I333" s="28">
        <v>63000</v>
      </c>
      <c r="J333" t="s">
        <v>945</v>
      </c>
      <c r="K333" s="30"/>
      <c r="L333" t="s">
        <v>1266</v>
      </c>
    </row>
    <row r="334" spans="2:12" ht="12.75">
      <c r="B334" t="s">
        <v>946</v>
      </c>
      <c r="C334" t="s">
        <v>790</v>
      </c>
      <c r="D334" t="s">
        <v>12</v>
      </c>
      <c r="E334" s="4">
        <v>39203.333333333336</v>
      </c>
      <c r="F334" s="4">
        <v>39365.416666666664</v>
      </c>
      <c r="G334" s="5">
        <f t="shared" si="8"/>
        <v>98.13812785387834</v>
      </c>
      <c r="H334" s="5">
        <f t="shared" si="9"/>
        <v>162.08333333332848</v>
      </c>
      <c r="I334" s="28">
        <v>58577.6</v>
      </c>
      <c r="J334" s="29"/>
      <c r="K334" s="30"/>
      <c r="L334" t="s">
        <v>1266</v>
      </c>
    </row>
    <row r="335" spans="2:14" ht="12.75">
      <c r="B335" t="s">
        <v>947</v>
      </c>
      <c r="C335" t="s">
        <v>1274</v>
      </c>
      <c r="D335" t="s">
        <v>1413</v>
      </c>
      <c r="E335" s="4">
        <v>39203.333333333336</v>
      </c>
      <c r="F335" s="4">
        <v>39266.625</v>
      </c>
      <c r="G335" s="5">
        <f t="shared" si="8"/>
        <v>38.321803652966565</v>
      </c>
      <c r="H335" s="5">
        <f t="shared" si="9"/>
        <v>63.29166666666424</v>
      </c>
      <c r="I335" s="28">
        <v>7592</v>
      </c>
      <c r="J335" s="29"/>
      <c r="K335" s="43" t="s">
        <v>948</v>
      </c>
      <c r="L335" t="s">
        <v>1266</v>
      </c>
      <c r="M335" s="31">
        <v>39203.333333333336</v>
      </c>
      <c r="N335" s="8" t="s">
        <v>1278</v>
      </c>
    </row>
    <row r="336" spans="2:12" ht="12.75">
      <c r="B336" t="s">
        <v>949</v>
      </c>
      <c r="C336" t="s">
        <v>1280</v>
      </c>
      <c r="D336" t="s">
        <v>1413</v>
      </c>
      <c r="E336" s="4">
        <v>39203.333333333336</v>
      </c>
      <c r="F336" s="4">
        <v>39266.625</v>
      </c>
      <c r="G336" s="5">
        <f t="shared" si="8"/>
        <v>38.321803652966565</v>
      </c>
      <c r="H336" s="5">
        <f t="shared" si="9"/>
        <v>63.29166666666424</v>
      </c>
      <c r="I336" s="28">
        <v>12985.6</v>
      </c>
      <c r="J336" t="s">
        <v>950</v>
      </c>
      <c r="K336" t="s">
        <v>951</v>
      </c>
      <c r="L336" t="s">
        <v>1266</v>
      </c>
    </row>
    <row r="337" spans="2:12" ht="12.75">
      <c r="B337" t="s">
        <v>952</v>
      </c>
      <c r="C337" t="s">
        <v>1284</v>
      </c>
      <c r="D337" t="s">
        <v>1418</v>
      </c>
      <c r="E337" s="4">
        <v>39266.625</v>
      </c>
      <c r="F337" s="4">
        <v>39365.416666666664</v>
      </c>
      <c r="G337" s="5">
        <f t="shared" si="8"/>
        <v>59.81632420091178</v>
      </c>
      <c r="H337" s="5">
        <f t="shared" si="9"/>
        <v>98.79166666666424</v>
      </c>
      <c r="I337" s="28">
        <v>38000</v>
      </c>
      <c r="J337" t="s">
        <v>953</v>
      </c>
      <c r="K337" s="30"/>
      <c r="L337" t="s">
        <v>1266</v>
      </c>
    </row>
    <row r="338" spans="2:12" ht="12.75">
      <c r="B338" t="s">
        <v>954</v>
      </c>
      <c r="C338" t="s">
        <v>955</v>
      </c>
      <c r="D338" t="s">
        <v>12</v>
      </c>
      <c r="E338" s="4">
        <v>39584.333333333336</v>
      </c>
      <c r="F338" s="4">
        <v>39745.5</v>
      </c>
      <c r="G338" s="5">
        <f t="shared" si="8"/>
        <v>97.58310502282959</v>
      </c>
      <c r="H338" s="5">
        <f t="shared" si="9"/>
        <v>161.16666666666424</v>
      </c>
      <c r="I338" s="28">
        <v>38592</v>
      </c>
      <c r="J338" s="29"/>
      <c r="K338" s="30"/>
      <c r="L338" t="s">
        <v>1266</v>
      </c>
    </row>
    <row r="339" spans="2:14" ht="12.75">
      <c r="B339" t="s">
        <v>956</v>
      </c>
      <c r="C339" t="s">
        <v>1274</v>
      </c>
      <c r="D339" t="s">
        <v>1413</v>
      </c>
      <c r="E339" s="4">
        <v>39584.333333333336</v>
      </c>
      <c r="F339" s="4">
        <v>39650.666666666664</v>
      </c>
      <c r="G339" s="5">
        <f t="shared" si="8"/>
        <v>40.16347031963177</v>
      </c>
      <c r="H339" s="5">
        <f t="shared" si="9"/>
        <v>66.33333333332848</v>
      </c>
      <c r="I339" s="28">
        <v>7592</v>
      </c>
      <c r="J339" s="29"/>
      <c r="K339" t="s">
        <v>957</v>
      </c>
      <c r="L339" t="s">
        <v>1266</v>
      </c>
      <c r="M339" s="31">
        <v>39584.333333333336</v>
      </c>
      <c r="N339" s="8" t="s">
        <v>1278</v>
      </c>
    </row>
    <row r="340" spans="2:12" ht="12.75">
      <c r="B340" t="s">
        <v>958</v>
      </c>
      <c r="C340" t="s">
        <v>1284</v>
      </c>
      <c r="D340" t="s">
        <v>1418</v>
      </c>
      <c r="E340" s="4">
        <v>39651.333333333336</v>
      </c>
      <c r="F340" s="4">
        <v>39745.5</v>
      </c>
      <c r="G340" s="5">
        <f t="shared" si="8"/>
        <v>57.01598173515835</v>
      </c>
      <c r="H340" s="5">
        <f t="shared" si="9"/>
        <v>94.16666666666424</v>
      </c>
      <c r="I340" s="28">
        <v>31000</v>
      </c>
      <c r="J340" t="s">
        <v>959</v>
      </c>
      <c r="K340" s="30"/>
      <c r="L340" t="s">
        <v>1266</v>
      </c>
    </row>
    <row r="341" spans="2:12" ht="12.75">
      <c r="B341" t="s">
        <v>960</v>
      </c>
      <c r="C341" t="s">
        <v>961</v>
      </c>
      <c r="D341" t="s">
        <v>12</v>
      </c>
      <c r="E341" s="4">
        <v>39722.333333333336</v>
      </c>
      <c r="F341" s="4">
        <v>39895.416666666664</v>
      </c>
      <c r="G341" s="5">
        <f t="shared" si="8"/>
        <v>104.79840182648108</v>
      </c>
      <c r="H341" s="5">
        <f t="shared" si="9"/>
        <v>173.08333333332848</v>
      </c>
      <c r="I341" s="28">
        <v>52084.8</v>
      </c>
      <c r="J341" s="29"/>
      <c r="K341" s="30"/>
      <c r="L341" t="s">
        <v>1266</v>
      </c>
    </row>
    <row r="342" spans="2:14" ht="12.75">
      <c r="B342" t="s">
        <v>962</v>
      </c>
      <c r="C342" t="s">
        <v>1274</v>
      </c>
      <c r="D342" t="s">
        <v>1413</v>
      </c>
      <c r="E342" s="4">
        <v>39722.333333333336</v>
      </c>
      <c r="F342" s="4">
        <v>39790.458333333336</v>
      </c>
      <c r="G342" s="5">
        <f t="shared" si="8"/>
        <v>41.24828767123287</v>
      </c>
      <c r="H342" s="5">
        <f t="shared" si="9"/>
        <v>68.125</v>
      </c>
      <c r="I342" s="28">
        <v>7592</v>
      </c>
      <c r="J342" s="29"/>
      <c r="K342" t="s">
        <v>963</v>
      </c>
      <c r="L342" t="s">
        <v>1266</v>
      </c>
      <c r="M342" s="31">
        <v>39722.333333333336</v>
      </c>
      <c r="N342" s="8" t="s">
        <v>1278</v>
      </c>
    </row>
    <row r="343" spans="2:12" ht="12.75">
      <c r="B343" t="s">
        <v>964</v>
      </c>
      <c r="C343" t="s">
        <v>1280</v>
      </c>
      <c r="D343" t="s">
        <v>1413</v>
      </c>
      <c r="E343" s="4">
        <v>39722.333333333336</v>
      </c>
      <c r="F343" s="4">
        <v>39790.458333333336</v>
      </c>
      <c r="G343" s="5">
        <f t="shared" si="8"/>
        <v>41.24828767123287</v>
      </c>
      <c r="H343" s="5">
        <f t="shared" si="9"/>
        <v>68.125</v>
      </c>
      <c r="I343" s="28">
        <v>6492.8</v>
      </c>
      <c r="J343" t="s">
        <v>965</v>
      </c>
      <c r="K343" t="s">
        <v>966</v>
      </c>
      <c r="L343" t="s">
        <v>1266</v>
      </c>
    </row>
    <row r="344" spans="2:12" ht="12.75">
      <c r="B344" t="s">
        <v>967</v>
      </c>
      <c r="C344" t="s">
        <v>1284</v>
      </c>
      <c r="D344" t="s">
        <v>1418</v>
      </c>
      <c r="E344" s="4">
        <v>39790.458333333336</v>
      </c>
      <c r="F344" s="4">
        <v>39895.416666666664</v>
      </c>
      <c r="G344" s="5">
        <f t="shared" si="8"/>
        <v>63.5501141552482</v>
      </c>
      <c r="H344" s="5">
        <f t="shared" si="9"/>
        <v>104.95833333332848</v>
      </c>
      <c r="I344" s="28">
        <v>38000</v>
      </c>
      <c r="J344" t="s">
        <v>968</v>
      </c>
      <c r="K344" s="30"/>
      <c r="L344" t="s">
        <v>1266</v>
      </c>
    </row>
    <row r="345" spans="2:12" ht="12.75">
      <c r="B345" t="s">
        <v>969</v>
      </c>
      <c r="C345" t="s">
        <v>804</v>
      </c>
      <c r="D345" t="s">
        <v>1418</v>
      </c>
      <c r="E345" s="4">
        <v>39735.333333333336</v>
      </c>
      <c r="F345" s="4">
        <v>39841.666666666664</v>
      </c>
      <c r="G345" s="5">
        <f t="shared" si="8"/>
        <v>64.38264840182354</v>
      </c>
      <c r="H345" s="5">
        <f t="shared" si="9"/>
        <v>106.33333333332848</v>
      </c>
      <c r="I345" s="28">
        <v>16288.8</v>
      </c>
      <c r="J345" s="29"/>
      <c r="K345" s="30"/>
      <c r="L345" t="s">
        <v>1266</v>
      </c>
    </row>
    <row r="346" spans="2:14" ht="12.75">
      <c r="B346" t="s">
        <v>970</v>
      </c>
      <c r="C346" t="s">
        <v>1274</v>
      </c>
      <c r="D346" t="s">
        <v>1341</v>
      </c>
      <c r="E346" s="4">
        <v>39735.333333333336</v>
      </c>
      <c r="F346" s="4">
        <v>39766.583333333336</v>
      </c>
      <c r="G346" s="5">
        <f aca="true" t="shared" si="10" ref="G346:G389">(H346/365)*221</f>
        <v>18.921232876712327</v>
      </c>
      <c r="H346" s="5">
        <f aca="true" t="shared" si="11" ref="H346:H389">F346-E346</f>
        <v>31.25</v>
      </c>
      <c r="I346" s="28">
        <v>3796</v>
      </c>
      <c r="J346" s="29"/>
      <c r="K346" t="s">
        <v>971</v>
      </c>
      <c r="L346" t="s">
        <v>1266</v>
      </c>
      <c r="M346" s="31">
        <v>39735.333333333336</v>
      </c>
      <c r="N346" s="8" t="s">
        <v>1278</v>
      </c>
    </row>
    <row r="347" spans="2:12" ht="12.75">
      <c r="B347" t="s">
        <v>972</v>
      </c>
      <c r="C347" t="s">
        <v>1280</v>
      </c>
      <c r="D347" t="s">
        <v>1341</v>
      </c>
      <c r="E347" s="4">
        <v>39735.333333333336</v>
      </c>
      <c r="F347" s="4">
        <v>39766.583333333336</v>
      </c>
      <c r="G347" s="5">
        <f t="shared" si="10"/>
        <v>18.921232876712327</v>
      </c>
      <c r="H347" s="5">
        <f t="shared" si="11"/>
        <v>31.25</v>
      </c>
      <c r="I347" s="28">
        <v>6492.8</v>
      </c>
      <c r="J347" t="s">
        <v>973</v>
      </c>
      <c r="K347" t="s">
        <v>974</v>
      </c>
      <c r="L347" t="s">
        <v>1266</v>
      </c>
    </row>
    <row r="348" spans="2:12" ht="12.75">
      <c r="B348" t="s">
        <v>975</v>
      </c>
      <c r="C348" t="s">
        <v>1284</v>
      </c>
      <c r="D348" t="s">
        <v>1413</v>
      </c>
      <c r="E348" s="4">
        <v>39766.583333333336</v>
      </c>
      <c r="F348" s="4">
        <v>39841.666666666664</v>
      </c>
      <c r="G348" s="5">
        <f t="shared" si="10"/>
        <v>45.461415525111214</v>
      </c>
      <c r="H348" s="5">
        <f t="shared" si="11"/>
        <v>75.08333333332848</v>
      </c>
      <c r="I348" s="28">
        <v>6000</v>
      </c>
      <c r="J348" t="s">
        <v>976</v>
      </c>
      <c r="K348" s="30"/>
      <c r="L348" t="s">
        <v>1266</v>
      </c>
    </row>
    <row r="349" spans="2:12" ht="12.75">
      <c r="B349" t="s">
        <v>977</v>
      </c>
      <c r="C349" t="s">
        <v>807</v>
      </c>
      <c r="D349" t="s">
        <v>1319</v>
      </c>
      <c r="E349" s="4">
        <v>39476.375</v>
      </c>
      <c r="F349" s="4">
        <v>39476.375</v>
      </c>
      <c r="G349" s="5">
        <f t="shared" si="10"/>
        <v>0</v>
      </c>
      <c r="H349" s="5">
        <f t="shared" si="11"/>
        <v>0</v>
      </c>
      <c r="I349" s="28">
        <v>0</v>
      </c>
      <c r="J349" t="s">
        <v>924</v>
      </c>
      <c r="K349" s="30"/>
      <c r="L349" t="s">
        <v>1266</v>
      </c>
    </row>
    <row r="350" spans="2:12" ht="12.75">
      <c r="B350" t="s">
        <v>978</v>
      </c>
      <c r="C350" t="s">
        <v>809</v>
      </c>
      <c r="D350" t="s">
        <v>1319</v>
      </c>
      <c r="E350" s="4">
        <v>39476.375</v>
      </c>
      <c r="F350" s="4">
        <v>39476.375</v>
      </c>
      <c r="G350" s="5">
        <f t="shared" si="10"/>
        <v>0</v>
      </c>
      <c r="H350" s="5">
        <f t="shared" si="11"/>
        <v>0</v>
      </c>
      <c r="I350" s="28">
        <v>0</v>
      </c>
      <c r="J350" t="s">
        <v>924</v>
      </c>
      <c r="K350" s="30"/>
      <c r="L350" t="s">
        <v>1266</v>
      </c>
    </row>
    <row r="351" spans="2:12" ht="12.75">
      <c r="B351" t="s">
        <v>979</v>
      </c>
      <c r="C351" t="s">
        <v>811</v>
      </c>
      <c r="D351" t="s">
        <v>980</v>
      </c>
      <c r="E351" s="4">
        <v>38869.333333333336</v>
      </c>
      <c r="F351" s="4">
        <v>39260.583333333336</v>
      </c>
      <c r="G351" s="5">
        <f t="shared" si="10"/>
        <v>236.89383561643834</v>
      </c>
      <c r="H351" s="5">
        <f t="shared" si="11"/>
        <v>391.25</v>
      </c>
      <c r="I351" s="28">
        <v>237747.2</v>
      </c>
      <c r="J351" s="29"/>
      <c r="K351" s="30"/>
      <c r="L351" t="s">
        <v>1266</v>
      </c>
    </row>
    <row r="352" spans="2:12" ht="12.75">
      <c r="B352" t="s">
        <v>981</v>
      </c>
      <c r="C352" t="s">
        <v>813</v>
      </c>
      <c r="D352" t="s">
        <v>12</v>
      </c>
      <c r="E352" s="4">
        <v>39100.333333333336</v>
      </c>
      <c r="F352" s="4">
        <v>39260.583333333336</v>
      </c>
      <c r="G352" s="5">
        <f t="shared" si="10"/>
        <v>97.02808219178083</v>
      </c>
      <c r="H352" s="5">
        <f t="shared" si="11"/>
        <v>160.25</v>
      </c>
      <c r="I352" s="28">
        <v>70592</v>
      </c>
      <c r="J352" s="29"/>
      <c r="K352" s="30"/>
      <c r="L352" t="s">
        <v>1266</v>
      </c>
    </row>
    <row r="353" spans="2:14" ht="12.75">
      <c r="B353" t="s">
        <v>982</v>
      </c>
      <c r="C353" t="s">
        <v>1274</v>
      </c>
      <c r="D353" t="s">
        <v>1413</v>
      </c>
      <c r="E353" s="4">
        <v>39100.333333333336</v>
      </c>
      <c r="F353" s="4">
        <v>39164.375</v>
      </c>
      <c r="G353" s="5">
        <f t="shared" si="10"/>
        <v>38.77591324200766</v>
      </c>
      <c r="H353" s="5">
        <f t="shared" si="11"/>
        <v>64.04166666666424</v>
      </c>
      <c r="I353" s="28">
        <v>7592</v>
      </c>
      <c r="J353" s="29"/>
      <c r="K353" t="s">
        <v>983</v>
      </c>
      <c r="L353" t="s">
        <v>1266</v>
      </c>
      <c r="M353" s="31">
        <v>39100.333333333336</v>
      </c>
      <c r="N353" s="8" t="s">
        <v>1278</v>
      </c>
    </row>
    <row r="354" spans="2:12" ht="12.75">
      <c r="B354" t="s">
        <v>984</v>
      </c>
      <c r="C354" t="s">
        <v>1284</v>
      </c>
      <c r="D354" t="s">
        <v>1418</v>
      </c>
      <c r="E354" s="4">
        <v>39164.375</v>
      </c>
      <c r="F354" s="4">
        <v>39260.583333333336</v>
      </c>
      <c r="G354" s="5">
        <f t="shared" si="10"/>
        <v>58.25216894977316</v>
      </c>
      <c r="H354" s="5">
        <f t="shared" si="11"/>
        <v>96.20833333333576</v>
      </c>
      <c r="I354" s="28">
        <v>63000</v>
      </c>
      <c r="J354" t="s">
        <v>985</v>
      </c>
      <c r="K354" s="30"/>
      <c r="L354" t="s">
        <v>1266</v>
      </c>
    </row>
    <row r="355" spans="2:12" ht="12.75">
      <c r="B355" t="s">
        <v>986</v>
      </c>
      <c r="C355" t="s">
        <v>818</v>
      </c>
      <c r="D355" t="s">
        <v>861</v>
      </c>
      <c r="E355" s="4">
        <v>38869.333333333336</v>
      </c>
      <c r="F355" s="4">
        <v>39202.583333333336</v>
      </c>
      <c r="G355" s="5">
        <f t="shared" si="10"/>
        <v>201.7760273972603</v>
      </c>
      <c r="H355" s="5">
        <f t="shared" si="11"/>
        <v>333.25</v>
      </c>
      <c r="I355" s="28">
        <v>167155.2</v>
      </c>
      <c r="J355" s="29"/>
      <c r="K355" s="30"/>
      <c r="L355" t="s">
        <v>1266</v>
      </c>
    </row>
    <row r="356" spans="2:14" ht="12.75">
      <c r="B356" t="s">
        <v>987</v>
      </c>
      <c r="C356" t="s">
        <v>1274</v>
      </c>
      <c r="D356" t="s">
        <v>17</v>
      </c>
      <c r="E356" s="4">
        <v>38869.333333333336</v>
      </c>
      <c r="F356" s="4">
        <v>39000.416666666664</v>
      </c>
      <c r="G356" s="5">
        <f t="shared" si="10"/>
        <v>79.3682648401797</v>
      </c>
      <c r="H356" s="5">
        <f t="shared" si="11"/>
        <v>131.08333333332848</v>
      </c>
      <c r="I356" s="28">
        <v>15184</v>
      </c>
      <c r="J356" s="29"/>
      <c r="K356" t="s">
        <v>988</v>
      </c>
      <c r="L356" t="s">
        <v>1266</v>
      </c>
      <c r="M356" s="31">
        <v>38869.333333333336</v>
      </c>
      <c r="N356" s="8" t="s">
        <v>1278</v>
      </c>
    </row>
    <row r="357" spans="2:12" ht="12.75">
      <c r="B357" t="s">
        <v>989</v>
      </c>
      <c r="C357" t="s">
        <v>1280</v>
      </c>
      <c r="D357" t="s">
        <v>17</v>
      </c>
      <c r="E357" s="4">
        <v>38869.333333333336</v>
      </c>
      <c r="F357" s="4">
        <v>39000.416666666664</v>
      </c>
      <c r="G357" s="5">
        <f t="shared" si="10"/>
        <v>79.3682648401797</v>
      </c>
      <c r="H357" s="5">
        <f t="shared" si="11"/>
        <v>131.08333333332848</v>
      </c>
      <c r="I357" s="28">
        <v>25971.2</v>
      </c>
      <c r="J357" t="s">
        <v>990</v>
      </c>
      <c r="K357" t="s">
        <v>991</v>
      </c>
      <c r="L357" t="s">
        <v>1266</v>
      </c>
    </row>
    <row r="358" spans="2:12" ht="12.75">
      <c r="B358" t="s">
        <v>992</v>
      </c>
      <c r="C358" t="s">
        <v>1284</v>
      </c>
      <c r="D358" t="s">
        <v>140</v>
      </c>
      <c r="E358" s="4">
        <v>39000.416666666664</v>
      </c>
      <c r="F358" s="4">
        <v>39202.583333333336</v>
      </c>
      <c r="G358" s="5">
        <f t="shared" si="10"/>
        <v>122.40776255708056</v>
      </c>
      <c r="H358" s="5">
        <f t="shared" si="11"/>
        <v>202.16666666667152</v>
      </c>
      <c r="I358" s="28">
        <v>126000</v>
      </c>
      <c r="J358" t="s">
        <v>993</v>
      </c>
      <c r="K358" s="30"/>
      <c r="L358" t="s">
        <v>1266</v>
      </c>
    </row>
    <row r="359" spans="2:12" ht="12.75">
      <c r="B359" t="s">
        <v>994</v>
      </c>
      <c r="C359" t="s">
        <v>1437</v>
      </c>
      <c r="D359" t="s">
        <v>260</v>
      </c>
      <c r="E359" s="4">
        <v>38628.333333333336</v>
      </c>
      <c r="F359" s="4">
        <v>40449.458333333336</v>
      </c>
      <c r="G359" s="5">
        <f t="shared" si="10"/>
        <v>1102.6537671232877</v>
      </c>
      <c r="H359" s="5">
        <f t="shared" si="11"/>
        <v>1821.125</v>
      </c>
      <c r="I359" s="28">
        <v>282780</v>
      </c>
      <c r="J359" s="29"/>
      <c r="K359" s="30"/>
      <c r="L359" t="s">
        <v>1266</v>
      </c>
    </row>
    <row r="360" spans="2:14" ht="12.75">
      <c r="B360" t="s">
        <v>995</v>
      </c>
      <c r="C360" t="s">
        <v>287</v>
      </c>
      <c r="D360" t="s">
        <v>288</v>
      </c>
      <c r="E360" s="4">
        <v>38628.333333333336</v>
      </c>
      <c r="F360" s="4">
        <v>40444.666666666664</v>
      </c>
      <c r="G360" s="5">
        <f t="shared" si="10"/>
        <v>1099.7525114155221</v>
      </c>
      <c r="H360" s="5">
        <f t="shared" si="11"/>
        <v>1816.3333333333285</v>
      </c>
      <c r="I360" s="28">
        <v>0</v>
      </c>
      <c r="J360" s="29"/>
      <c r="K360" s="30"/>
      <c r="L360" t="s">
        <v>1266</v>
      </c>
      <c r="M360" s="31">
        <v>38628.333333333336</v>
      </c>
      <c r="N360" s="8" t="s">
        <v>1278</v>
      </c>
    </row>
    <row r="361" spans="2:14" ht="12.75">
      <c r="B361" t="s">
        <v>996</v>
      </c>
      <c r="C361" t="s">
        <v>1274</v>
      </c>
      <c r="D361" t="s">
        <v>288</v>
      </c>
      <c r="E361" s="4">
        <v>38628.333333333336</v>
      </c>
      <c r="F361" s="4">
        <v>40444.666666666664</v>
      </c>
      <c r="G361" s="5">
        <f t="shared" si="10"/>
        <v>1099.7525114155221</v>
      </c>
      <c r="H361" s="5">
        <f t="shared" si="11"/>
        <v>1816.3333333333285</v>
      </c>
      <c r="I361" s="28">
        <v>208780</v>
      </c>
      <c r="J361" s="29"/>
      <c r="K361" s="30"/>
      <c r="L361" t="s">
        <v>1266</v>
      </c>
      <c r="M361" s="31">
        <v>38628.333333333336</v>
      </c>
      <c r="N361" s="8" t="s">
        <v>1278</v>
      </c>
    </row>
    <row r="362" spans="2:12" ht="12.75">
      <c r="B362" t="s">
        <v>997</v>
      </c>
      <c r="C362" t="s">
        <v>1284</v>
      </c>
      <c r="D362" t="s">
        <v>260</v>
      </c>
      <c r="E362" s="4">
        <v>38628.333333333336</v>
      </c>
      <c r="F362" s="4">
        <v>40449.458333333336</v>
      </c>
      <c r="G362" s="5">
        <f t="shared" si="10"/>
        <v>1102.6537671232877</v>
      </c>
      <c r="H362" s="5">
        <f t="shared" si="11"/>
        <v>1821.125</v>
      </c>
      <c r="I362" s="28">
        <v>74000</v>
      </c>
      <c r="J362" s="29"/>
      <c r="K362" s="30"/>
      <c r="L362" t="s">
        <v>1266</v>
      </c>
    </row>
    <row r="363" spans="2:14" ht="12.75">
      <c r="B363" t="s">
        <v>998</v>
      </c>
      <c r="C363" t="s">
        <v>999</v>
      </c>
      <c r="D363" t="s">
        <v>1275</v>
      </c>
      <c r="E363" s="4">
        <v>38628.333333333336</v>
      </c>
      <c r="F363" s="4">
        <v>38989.666666666664</v>
      </c>
      <c r="G363" s="5">
        <f t="shared" si="10"/>
        <v>218.77990867579615</v>
      </c>
      <c r="H363" s="5">
        <f t="shared" si="11"/>
        <v>361.3333333333285</v>
      </c>
      <c r="I363" s="28">
        <v>6000</v>
      </c>
      <c r="J363" s="29"/>
      <c r="K363" s="30"/>
      <c r="L363" t="s">
        <v>1266</v>
      </c>
      <c r="M363" s="31">
        <v>38628.333333333336</v>
      </c>
      <c r="N363" s="8" t="s">
        <v>1278</v>
      </c>
    </row>
    <row r="364" spans="2:14" ht="12.75">
      <c r="B364" t="s">
        <v>1000</v>
      </c>
      <c r="C364" t="s">
        <v>828</v>
      </c>
      <c r="D364" t="s">
        <v>1275</v>
      </c>
      <c r="E364" s="4">
        <v>38992.333333333336</v>
      </c>
      <c r="F364" s="4">
        <v>39356.708333333336</v>
      </c>
      <c r="G364" s="5">
        <f t="shared" si="10"/>
        <v>220.62157534246577</v>
      </c>
      <c r="H364" s="5">
        <f t="shared" si="11"/>
        <v>364.375</v>
      </c>
      <c r="I364" s="28">
        <v>6000</v>
      </c>
      <c r="J364" s="29"/>
      <c r="K364" s="30"/>
      <c r="L364" t="s">
        <v>1266</v>
      </c>
      <c r="M364" s="31">
        <v>38992.333333333336</v>
      </c>
      <c r="N364" s="8" t="s">
        <v>1278</v>
      </c>
    </row>
    <row r="365" spans="2:14" ht="12.75">
      <c r="B365" t="s">
        <v>1001</v>
      </c>
      <c r="C365" t="s">
        <v>830</v>
      </c>
      <c r="D365" t="s">
        <v>1275</v>
      </c>
      <c r="E365" s="4">
        <v>39356.333333333336</v>
      </c>
      <c r="F365" s="4">
        <v>39716.458333333336</v>
      </c>
      <c r="G365" s="5">
        <f t="shared" si="10"/>
        <v>218.04828767123286</v>
      </c>
      <c r="H365" s="5">
        <f t="shared" si="11"/>
        <v>360.125</v>
      </c>
      <c r="I365" s="28">
        <v>6000</v>
      </c>
      <c r="J365" s="29"/>
      <c r="K365" s="30"/>
      <c r="L365" t="s">
        <v>1266</v>
      </c>
      <c r="M365" s="31">
        <v>39356.333333333336</v>
      </c>
      <c r="N365" s="8" t="s">
        <v>1278</v>
      </c>
    </row>
    <row r="366" spans="2:14" ht="12.75">
      <c r="B366" t="s">
        <v>1002</v>
      </c>
      <c r="C366" t="s">
        <v>832</v>
      </c>
      <c r="D366" t="s">
        <v>1275</v>
      </c>
      <c r="E366" s="4">
        <v>39722.333333333336</v>
      </c>
      <c r="F366" s="4">
        <v>40086.708333333336</v>
      </c>
      <c r="G366" s="5">
        <f t="shared" si="10"/>
        <v>220.62157534246577</v>
      </c>
      <c r="H366" s="5">
        <f t="shared" si="11"/>
        <v>364.375</v>
      </c>
      <c r="I366" s="28">
        <v>6000</v>
      </c>
      <c r="J366" s="29"/>
      <c r="K366" s="30"/>
      <c r="L366" t="s">
        <v>1266</v>
      </c>
      <c r="M366" s="31">
        <v>39722.333333333336</v>
      </c>
      <c r="N366" s="8" t="s">
        <v>1278</v>
      </c>
    </row>
    <row r="367" spans="2:14" ht="12.75">
      <c r="B367" t="s">
        <v>1003</v>
      </c>
      <c r="C367" t="s">
        <v>834</v>
      </c>
      <c r="D367" t="s">
        <v>1275</v>
      </c>
      <c r="E367" s="4">
        <v>40087.333333333336</v>
      </c>
      <c r="F367" s="4">
        <v>40449.458333333336</v>
      </c>
      <c r="G367" s="5">
        <f t="shared" si="10"/>
        <v>219.25924657534247</v>
      </c>
      <c r="H367" s="5">
        <f t="shared" si="11"/>
        <v>362.125</v>
      </c>
      <c r="I367" s="28">
        <v>6000</v>
      </c>
      <c r="J367" s="29"/>
      <c r="K367" s="30"/>
      <c r="L367" t="s">
        <v>1266</v>
      </c>
      <c r="M367" s="31">
        <v>40087.333333333336</v>
      </c>
      <c r="N367" s="8" t="s">
        <v>1278</v>
      </c>
    </row>
    <row r="368" spans="2:14" ht="12.75">
      <c r="B368" t="s">
        <v>1004</v>
      </c>
      <c r="C368" t="s">
        <v>302</v>
      </c>
      <c r="D368" t="s">
        <v>1275</v>
      </c>
      <c r="E368" s="4">
        <v>38628.333333333336</v>
      </c>
      <c r="F368" s="4">
        <v>38989.666666666664</v>
      </c>
      <c r="G368" s="5">
        <f t="shared" si="10"/>
        <v>218.77990867579615</v>
      </c>
      <c r="H368" s="5">
        <f t="shared" si="11"/>
        <v>361.3333333333285</v>
      </c>
      <c r="I368" s="28">
        <v>13000</v>
      </c>
      <c r="J368" s="29"/>
      <c r="K368" s="30"/>
      <c r="L368" t="s">
        <v>1266</v>
      </c>
      <c r="M368" s="31">
        <v>38628.333333333336</v>
      </c>
      <c r="N368" s="8" t="s">
        <v>1278</v>
      </c>
    </row>
    <row r="369" spans="2:14" ht="12.75">
      <c r="B369" t="s">
        <v>1005</v>
      </c>
      <c r="C369" t="s">
        <v>304</v>
      </c>
      <c r="D369" t="s">
        <v>1275</v>
      </c>
      <c r="E369" s="4">
        <v>38992.333333333336</v>
      </c>
      <c r="F369" s="4">
        <v>39356.708333333336</v>
      </c>
      <c r="G369" s="5">
        <f t="shared" si="10"/>
        <v>220.62157534246577</v>
      </c>
      <c r="H369" s="5">
        <f t="shared" si="11"/>
        <v>364.375</v>
      </c>
      <c r="I369" s="28">
        <v>13000</v>
      </c>
      <c r="J369" s="29"/>
      <c r="K369" s="30"/>
      <c r="L369" t="s">
        <v>1266</v>
      </c>
      <c r="M369" s="31">
        <v>38992.333333333336</v>
      </c>
      <c r="N369" s="8" t="s">
        <v>1278</v>
      </c>
    </row>
    <row r="370" spans="2:14" ht="12.75">
      <c r="B370" t="s">
        <v>1006</v>
      </c>
      <c r="C370" t="s">
        <v>306</v>
      </c>
      <c r="D370" t="s">
        <v>1275</v>
      </c>
      <c r="E370" s="4">
        <v>39356.333333333336</v>
      </c>
      <c r="F370" s="4">
        <v>39716.458333333336</v>
      </c>
      <c r="G370" s="5">
        <f t="shared" si="10"/>
        <v>218.04828767123286</v>
      </c>
      <c r="H370" s="5">
        <f t="shared" si="11"/>
        <v>360.125</v>
      </c>
      <c r="I370" s="28">
        <v>6000</v>
      </c>
      <c r="J370" s="29"/>
      <c r="K370" s="30"/>
      <c r="L370" t="s">
        <v>1266</v>
      </c>
      <c r="M370" s="31">
        <v>39356.333333333336</v>
      </c>
      <c r="N370" s="8" t="s">
        <v>1278</v>
      </c>
    </row>
    <row r="371" spans="2:14" ht="12.75">
      <c r="B371" t="s">
        <v>1007</v>
      </c>
      <c r="C371" t="s">
        <v>308</v>
      </c>
      <c r="D371" t="s">
        <v>1275</v>
      </c>
      <c r="E371" s="4">
        <v>39722.333333333336</v>
      </c>
      <c r="F371" s="4">
        <v>40086.708333333336</v>
      </c>
      <c r="G371" s="5">
        <f t="shared" si="10"/>
        <v>220.62157534246577</v>
      </c>
      <c r="H371" s="5">
        <f t="shared" si="11"/>
        <v>364.375</v>
      </c>
      <c r="I371" s="28">
        <v>6000</v>
      </c>
      <c r="J371" s="29"/>
      <c r="K371" s="30"/>
      <c r="L371" t="s">
        <v>1266</v>
      </c>
      <c r="M371" s="31">
        <v>39722.333333333336</v>
      </c>
      <c r="N371" s="8" t="s">
        <v>1278</v>
      </c>
    </row>
    <row r="372" spans="2:14" ht="12.75">
      <c r="B372" t="s">
        <v>1008</v>
      </c>
      <c r="C372" t="s">
        <v>310</v>
      </c>
      <c r="D372" t="s">
        <v>1275</v>
      </c>
      <c r="E372" s="4">
        <v>40087.333333333336</v>
      </c>
      <c r="F372" s="4">
        <v>40449.458333333336</v>
      </c>
      <c r="G372" s="5">
        <f t="shared" si="10"/>
        <v>219.25924657534247</v>
      </c>
      <c r="H372" s="5">
        <f t="shared" si="11"/>
        <v>362.125</v>
      </c>
      <c r="I372" s="28">
        <v>6000</v>
      </c>
      <c r="J372" s="29"/>
      <c r="K372" s="30"/>
      <c r="L372" t="s">
        <v>1266</v>
      </c>
      <c r="M372" s="31">
        <v>40087.333333333336</v>
      </c>
      <c r="N372" s="8" t="s">
        <v>1278</v>
      </c>
    </row>
    <row r="373" spans="2:12" ht="12.75">
      <c r="B373" t="s">
        <v>1009</v>
      </c>
      <c r="C373" t="s">
        <v>1010</v>
      </c>
      <c r="D373" t="s">
        <v>258</v>
      </c>
      <c r="E373" s="4">
        <v>38628.333333333336</v>
      </c>
      <c r="F373" s="4">
        <v>40717.458333333336</v>
      </c>
      <c r="G373" s="5">
        <f t="shared" si="10"/>
        <v>1264.9222602739726</v>
      </c>
      <c r="H373" s="5">
        <f t="shared" si="11"/>
        <v>2089.125</v>
      </c>
      <c r="I373" s="28">
        <v>43000</v>
      </c>
      <c r="J373" s="29"/>
      <c r="K373" s="30"/>
      <c r="L373" t="s">
        <v>1266</v>
      </c>
    </row>
    <row r="374" spans="2:12" ht="12.75">
      <c r="B374" t="s">
        <v>1011</v>
      </c>
      <c r="C374" t="s">
        <v>1012</v>
      </c>
      <c r="D374" t="s">
        <v>547</v>
      </c>
      <c r="E374" s="4">
        <v>39818.333333333336</v>
      </c>
      <c r="F374" s="4">
        <v>39938.583333333336</v>
      </c>
      <c r="G374" s="5">
        <f t="shared" si="10"/>
        <v>72.80890410958904</v>
      </c>
      <c r="H374" s="5">
        <f t="shared" si="11"/>
        <v>120.25</v>
      </c>
      <c r="I374" s="28">
        <v>0</v>
      </c>
      <c r="J374" s="29"/>
      <c r="K374" s="30"/>
      <c r="L374" t="s">
        <v>1266</v>
      </c>
    </row>
    <row r="375" spans="2:12" ht="12.75">
      <c r="B375" t="s">
        <v>1013</v>
      </c>
      <c r="C375" t="s">
        <v>1014</v>
      </c>
      <c r="D375" t="s">
        <v>547</v>
      </c>
      <c r="E375" s="4">
        <v>39818.333333333336</v>
      </c>
      <c r="F375" s="4">
        <v>39938.583333333336</v>
      </c>
      <c r="G375" s="5">
        <f t="shared" si="10"/>
        <v>72.80890410958904</v>
      </c>
      <c r="H375" s="5">
        <f t="shared" si="11"/>
        <v>120.25</v>
      </c>
      <c r="I375" s="28">
        <v>0</v>
      </c>
      <c r="J375" s="29"/>
      <c r="K375" s="30"/>
      <c r="L375" t="s">
        <v>1266</v>
      </c>
    </row>
    <row r="376" spans="2:14" ht="12.75">
      <c r="B376" t="s">
        <v>1015</v>
      </c>
      <c r="C376" t="s">
        <v>1016</v>
      </c>
      <c r="D376" t="s">
        <v>547</v>
      </c>
      <c r="E376" s="4">
        <v>39818.333333333336</v>
      </c>
      <c r="F376" s="4">
        <v>39938.583333333336</v>
      </c>
      <c r="G376" s="5">
        <f t="shared" si="10"/>
        <v>72.80890410958904</v>
      </c>
      <c r="H376" s="5">
        <f t="shared" si="11"/>
        <v>120.25</v>
      </c>
      <c r="I376" s="28">
        <v>0</v>
      </c>
      <c r="J376" s="29"/>
      <c r="K376" t="s">
        <v>1017</v>
      </c>
      <c r="L376" t="s">
        <v>1266</v>
      </c>
      <c r="M376" s="31">
        <v>39818.333333333336</v>
      </c>
      <c r="N376" s="8" t="s">
        <v>1278</v>
      </c>
    </row>
    <row r="377" spans="2:12" ht="12.75">
      <c r="B377" t="s">
        <v>1018</v>
      </c>
      <c r="C377" t="s">
        <v>0</v>
      </c>
      <c r="D377" t="s">
        <v>1019</v>
      </c>
      <c r="E377" s="4">
        <v>40148.333333333336</v>
      </c>
      <c r="F377" s="4">
        <v>40717.458333333336</v>
      </c>
      <c r="G377" s="5">
        <f t="shared" si="10"/>
        <v>344.59349315068494</v>
      </c>
      <c r="H377" s="5">
        <f t="shared" si="11"/>
        <v>569.125</v>
      </c>
      <c r="I377" s="28">
        <v>0</v>
      </c>
      <c r="J377" s="29"/>
      <c r="K377" s="30"/>
      <c r="L377" t="s">
        <v>1266</v>
      </c>
    </row>
    <row r="378" spans="2:12" ht="12.75">
      <c r="B378" t="s">
        <v>1020</v>
      </c>
      <c r="C378" t="s">
        <v>1021</v>
      </c>
      <c r="D378" t="s">
        <v>1022</v>
      </c>
      <c r="E378" s="4">
        <v>40148.333333333336</v>
      </c>
      <c r="F378" s="4">
        <v>40352.625</v>
      </c>
      <c r="G378" s="5">
        <f t="shared" si="10"/>
        <v>123.6944063926926</v>
      </c>
      <c r="H378" s="5">
        <f t="shared" si="11"/>
        <v>204.29166666666424</v>
      </c>
      <c r="I378" s="28">
        <v>0</v>
      </c>
      <c r="J378" s="29"/>
      <c r="K378" s="30"/>
      <c r="L378" t="s">
        <v>1266</v>
      </c>
    </row>
    <row r="379" spans="2:14" ht="12.75">
      <c r="B379" t="s">
        <v>1023</v>
      </c>
      <c r="C379" t="s">
        <v>1016</v>
      </c>
      <c r="D379" t="s">
        <v>1022</v>
      </c>
      <c r="E379" s="4">
        <v>40148.333333333336</v>
      </c>
      <c r="F379" s="4">
        <v>40352.625</v>
      </c>
      <c r="G379" s="5">
        <f t="shared" si="10"/>
        <v>123.6944063926926</v>
      </c>
      <c r="H379" s="5">
        <f t="shared" si="11"/>
        <v>204.29166666666424</v>
      </c>
      <c r="I379" s="28">
        <v>0</v>
      </c>
      <c r="J379" s="29"/>
      <c r="K379" s="30"/>
      <c r="L379" t="s">
        <v>1266</v>
      </c>
      <c r="M379" s="31">
        <v>40148.333333333336</v>
      </c>
      <c r="N379" s="8" t="s">
        <v>1278</v>
      </c>
    </row>
    <row r="380" spans="2:12" ht="12.75">
      <c r="B380" t="s">
        <v>1024</v>
      </c>
      <c r="C380" t="s">
        <v>1025</v>
      </c>
      <c r="D380" t="s">
        <v>1022</v>
      </c>
      <c r="E380" s="4">
        <v>40513.333333333336</v>
      </c>
      <c r="F380" s="4">
        <v>40717.458333333336</v>
      </c>
      <c r="G380" s="5">
        <f t="shared" si="10"/>
        <v>123.59349315068494</v>
      </c>
      <c r="H380" s="5">
        <f t="shared" si="11"/>
        <v>204.125</v>
      </c>
      <c r="I380" s="28">
        <v>0</v>
      </c>
      <c r="J380" s="29"/>
      <c r="K380" s="30"/>
      <c r="L380" t="s">
        <v>1266</v>
      </c>
    </row>
    <row r="381" spans="2:14" ht="12.75">
      <c r="B381" t="s">
        <v>1026</v>
      </c>
      <c r="C381" t="s">
        <v>1016</v>
      </c>
      <c r="D381" t="s">
        <v>1022</v>
      </c>
      <c r="E381" s="4">
        <v>40513.333333333336</v>
      </c>
      <c r="F381" s="4">
        <v>40717.458333333336</v>
      </c>
      <c r="G381" s="5">
        <f t="shared" si="10"/>
        <v>123.59349315068494</v>
      </c>
      <c r="H381" s="5">
        <f t="shared" si="11"/>
        <v>204.125</v>
      </c>
      <c r="I381" s="28">
        <v>0</v>
      </c>
      <c r="J381" s="29"/>
      <c r="K381" s="30"/>
      <c r="L381" t="s">
        <v>1266</v>
      </c>
      <c r="M381" s="31">
        <v>40513.333333333336</v>
      </c>
      <c r="N381" s="8" t="s">
        <v>1278</v>
      </c>
    </row>
    <row r="382" spans="2:12" ht="12.75">
      <c r="B382" t="s">
        <v>1027</v>
      </c>
      <c r="C382" t="s">
        <v>1437</v>
      </c>
      <c r="D382" t="s">
        <v>260</v>
      </c>
      <c r="E382" s="4">
        <v>38628.333333333336</v>
      </c>
      <c r="F382" s="4">
        <v>40449.458333333336</v>
      </c>
      <c r="G382" s="5">
        <f t="shared" si="10"/>
        <v>1102.6537671232877</v>
      </c>
      <c r="H382" s="5">
        <f t="shared" si="11"/>
        <v>1821.125</v>
      </c>
      <c r="I382" s="28">
        <v>43000</v>
      </c>
      <c r="J382" s="29"/>
      <c r="K382" s="30"/>
      <c r="L382" t="s">
        <v>1266</v>
      </c>
    </row>
    <row r="383" spans="2:14" ht="12.75">
      <c r="B383" t="s">
        <v>1028</v>
      </c>
      <c r="C383" t="s">
        <v>287</v>
      </c>
      <c r="D383" t="s">
        <v>288</v>
      </c>
      <c r="E383" s="4">
        <v>38628.333333333336</v>
      </c>
      <c r="F383" s="4">
        <v>40444.666666666664</v>
      </c>
      <c r="G383" s="5">
        <f t="shared" si="10"/>
        <v>1099.7525114155221</v>
      </c>
      <c r="H383" s="5">
        <f t="shared" si="11"/>
        <v>1816.3333333333285</v>
      </c>
      <c r="I383" s="28">
        <v>0</v>
      </c>
      <c r="J383" s="29"/>
      <c r="K383" s="30"/>
      <c r="L383" t="s">
        <v>1266</v>
      </c>
      <c r="M383" s="31">
        <v>38628.333333333336</v>
      </c>
      <c r="N383" s="8" t="s">
        <v>1278</v>
      </c>
    </row>
    <row r="384" spans="2:12" ht="12.75">
      <c r="B384" t="s">
        <v>1029</v>
      </c>
      <c r="C384" t="s">
        <v>1284</v>
      </c>
      <c r="D384" t="s">
        <v>823</v>
      </c>
      <c r="E384" s="4">
        <v>38992.333333333336</v>
      </c>
      <c r="F384" s="4">
        <v>40449.458333333336</v>
      </c>
      <c r="G384" s="5">
        <f t="shared" si="10"/>
        <v>882.2592465753424</v>
      </c>
      <c r="H384" s="5">
        <f t="shared" si="11"/>
        <v>1457.125</v>
      </c>
      <c r="I384" s="28">
        <v>43000</v>
      </c>
      <c r="J384" s="29"/>
      <c r="K384" s="30"/>
      <c r="L384" t="s">
        <v>1266</v>
      </c>
    </row>
    <row r="385" spans="2:14" ht="12.75">
      <c r="B385" t="s">
        <v>1030</v>
      </c>
      <c r="C385" t="s">
        <v>828</v>
      </c>
      <c r="D385" t="s">
        <v>1275</v>
      </c>
      <c r="E385" s="4">
        <v>38992.333333333336</v>
      </c>
      <c r="F385" s="4">
        <v>39356.708333333336</v>
      </c>
      <c r="G385" s="5">
        <f t="shared" si="10"/>
        <v>220.62157534246577</v>
      </c>
      <c r="H385" s="5">
        <f t="shared" si="11"/>
        <v>364.375</v>
      </c>
      <c r="I385" s="28">
        <v>6000</v>
      </c>
      <c r="J385" s="29"/>
      <c r="K385" s="30"/>
      <c r="L385" t="s">
        <v>1266</v>
      </c>
      <c r="M385" s="31">
        <v>38992.333333333336</v>
      </c>
      <c r="N385" s="8" t="s">
        <v>1278</v>
      </c>
    </row>
    <row r="386" spans="2:14" ht="12.75">
      <c r="B386" t="s">
        <v>1031</v>
      </c>
      <c r="C386" t="s">
        <v>830</v>
      </c>
      <c r="D386" t="s">
        <v>1275</v>
      </c>
      <c r="E386" s="4">
        <v>39356.333333333336</v>
      </c>
      <c r="F386" s="4">
        <v>39716.458333333336</v>
      </c>
      <c r="G386" s="5">
        <f t="shared" si="10"/>
        <v>218.04828767123286</v>
      </c>
      <c r="H386" s="5">
        <f t="shared" si="11"/>
        <v>360.125</v>
      </c>
      <c r="I386" s="28">
        <v>6000</v>
      </c>
      <c r="J386" s="29"/>
      <c r="K386" s="30"/>
      <c r="L386" t="s">
        <v>1266</v>
      </c>
      <c r="M386" s="31">
        <v>39356.333333333336</v>
      </c>
      <c r="N386" s="8" t="s">
        <v>1278</v>
      </c>
    </row>
    <row r="387" spans="2:14" ht="12.75">
      <c r="B387" t="s">
        <v>1032</v>
      </c>
      <c r="C387" t="s">
        <v>832</v>
      </c>
      <c r="D387" t="s">
        <v>1275</v>
      </c>
      <c r="E387" s="4">
        <v>39722.333333333336</v>
      </c>
      <c r="F387" s="4">
        <v>40086.708333333336</v>
      </c>
      <c r="G387" s="5">
        <f t="shared" si="10"/>
        <v>220.62157534246577</v>
      </c>
      <c r="H387" s="5">
        <f t="shared" si="11"/>
        <v>364.375</v>
      </c>
      <c r="I387" s="28">
        <v>6000</v>
      </c>
      <c r="J387" s="29"/>
      <c r="K387" s="30"/>
      <c r="L387" t="s">
        <v>1266</v>
      </c>
      <c r="M387" s="31">
        <v>39722.333333333336</v>
      </c>
      <c r="N387" s="8" t="s">
        <v>1278</v>
      </c>
    </row>
    <row r="388" spans="2:14" ht="12.75">
      <c r="B388" t="s">
        <v>1033</v>
      </c>
      <c r="C388" t="s">
        <v>834</v>
      </c>
      <c r="D388" t="s">
        <v>1275</v>
      </c>
      <c r="E388" s="4">
        <v>40087.333333333336</v>
      </c>
      <c r="F388" s="4">
        <v>40449.458333333336</v>
      </c>
      <c r="G388" s="5">
        <f t="shared" si="10"/>
        <v>219.25924657534247</v>
      </c>
      <c r="H388" s="5">
        <f t="shared" si="11"/>
        <v>362.125</v>
      </c>
      <c r="I388" s="28">
        <v>6000</v>
      </c>
      <c r="J388" s="29"/>
      <c r="K388" s="30"/>
      <c r="L388" t="s">
        <v>1266</v>
      </c>
      <c r="M388" s="31">
        <v>40087.333333333336</v>
      </c>
      <c r="N388" s="8" t="s">
        <v>1278</v>
      </c>
    </row>
    <row r="389" spans="2:14" ht="12.75">
      <c r="B389" t="s">
        <v>1034</v>
      </c>
      <c r="C389" t="s">
        <v>306</v>
      </c>
      <c r="D389" t="s">
        <v>1275</v>
      </c>
      <c r="E389" s="4">
        <v>39356.333333333336</v>
      </c>
      <c r="F389" s="4">
        <v>39716.458333333336</v>
      </c>
      <c r="G389" s="5">
        <f t="shared" si="10"/>
        <v>218.04828767123286</v>
      </c>
      <c r="H389" s="5">
        <f t="shared" si="11"/>
        <v>360.125</v>
      </c>
      <c r="I389" s="28">
        <v>19000</v>
      </c>
      <c r="J389" s="29"/>
      <c r="K389" s="30"/>
      <c r="L389" t="s">
        <v>1266</v>
      </c>
      <c r="M389" s="31">
        <v>39356.333333333336</v>
      </c>
      <c r="N389" s="8" t="s">
        <v>1278</v>
      </c>
    </row>
    <row r="390" spans="3:14" ht="12.75">
      <c r="C390" s="24">
        <f>COUNTA(C25:C389)</f>
        <v>365</v>
      </c>
      <c r="J390" s="24">
        <f>COUNTA(J25:J389)</f>
        <v>197</v>
      </c>
      <c r="K390" s="24">
        <f>COUNTA(K25:K389)</f>
        <v>177</v>
      </c>
      <c r="M390" s="24">
        <f>COUNTA(M25:M389)</f>
        <v>104</v>
      </c>
      <c r="N390" s="24">
        <f>COUNTA(N25:N389)</f>
        <v>104</v>
      </c>
    </row>
    <row r="391" spans="10:13" ht="12.75">
      <c r="J391" s="51">
        <f>J390/C390</f>
        <v>0.5397260273972603</v>
      </c>
      <c r="K391" s="51">
        <f>K390/C390</f>
        <v>0.4849315068493151</v>
      </c>
      <c r="M391" s="51">
        <f>M390/C390</f>
        <v>0.28493150684931506</v>
      </c>
    </row>
  </sheetData>
  <mergeCells count="2">
    <mergeCell ref="A20:C20"/>
    <mergeCell ref="A22:C22"/>
  </mergeCells>
  <printOptions gridLines="1"/>
  <pageMargins left="0.25" right="0.25" top="0.25" bottom="0.25" header="0" footer="0"/>
  <pageSetup fitToHeight="5" fitToWidth="1" horizontalDpi="300" verticalDpi="300" orientation="landscape" scale="4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30"/>
  <sheetViews>
    <sheetView tabSelected="1" workbookViewId="0" topLeftCell="A1">
      <selection activeCell="A1" sqref="A1"/>
    </sheetView>
  </sheetViews>
  <sheetFormatPr defaultColWidth="9.140625" defaultRowHeight="12.75"/>
  <cols>
    <col min="1" max="1" width="9.8515625" style="0" bestFit="1" customWidth="1"/>
    <col min="2" max="2" width="29.8515625" style="0" bestFit="1" customWidth="1"/>
    <col min="3" max="4" width="8.140625" style="0" bestFit="1" customWidth="1"/>
    <col min="5" max="5" width="15.8515625" style="0" bestFit="1" customWidth="1"/>
  </cols>
  <sheetData>
    <row r="1" spans="2:5" ht="12.75">
      <c r="B1" s="24" t="s">
        <v>1244</v>
      </c>
      <c r="C1" s="4"/>
      <c r="D1" s="4"/>
      <c r="E1" s="74" t="s">
        <v>2834</v>
      </c>
    </row>
    <row r="2" spans="1:5" ht="12.75">
      <c r="A2" s="57" t="s">
        <v>1247</v>
      </c>
      <c r="B2" s="24" t="s">
        <v>1248</v>
      </c>
      <c r="C2" s="23" t="s">
        <v>1250</v>
      </c>
      <c r="D2" s="23" t="s">
        <v>1251</v>
      </c>
      <c r="E2" s="60" t="s">
        <v>2836</v>
      </c>
    </row>
    <row r="3" spans="1:5" ht="12.75">
      <c r="A3" s="43" t="s">
        <v>1327</v>
      </c>
      <c r="B3" s="43" t="s">
        <v>1271</v>
      </c>
      <c r="C3" s="26">
        <v>38628.333333333336</v>
      </c>
      <c r="D3" s="26">
        <v>39022.458333333336</v>
      </c>
      <c r="E3" s="75">
        <v>1.0797945205479451</v>
      </c>
    </row>
    <row r="4" spans="1:5" ht="12.75">
      <c r="A4" s="43" t="s">
        <v>1342</v>
      </c>
      <c r="B4" s="43" t="s">
        <v>1294</v>
      </c>
      <c r="C4" s="26">
        <v>38992.333333333336</v>
      </c>
      <c r="D4" s="26">
        <v>39387.458333333336</v>
      </c>
      <c r="E4" s="75">
        <v>1.0825342465753425</v>
      </c>
    </row>
    <row r="5" spans="1:5" ht="12.75">
      <c r="A5" s="43" t="s">
        <v>1293</v>
      </c>
      <c r="B5" s="43" t="s">
        <v>1294</v>
      </c>
      <c r="C5" s="26">
        <v>39258.458333333336</v>
      </c>
      <c r="D5" s="26">
        <v>39702.375</v>
      </c>
      <c r="E5" s="75">
        <v>1.216210045662094</v>
      </c>
    </row>
    <row r="6" spans="1:5" ht="12.75">
      <c r="A6" s="43" t="s">
        <v>1372</v>
      </c>
      <c r="B6" s="43" t="s">
        <v>1373</v>
      </c>
      <c r="C6" s="26">
        <v>38992.333333333336</v>
      </c>
      <c r="D6" s="26">
        <v>39540.583333333336</v>
      </c>
      <c r="E6" s="75">
        <v>1.502054794520548</v>
      </c>
    </row>
    <row r="7" spans="1:5" ht="12.75">
      <c r="A7" s="43" t="s">
        <v>1270</v>
      </c>
      <c r="B7" s="43" t="s">
        <v>1271</v>
      </c>
      <c r="C7" s="26">
        <v>38628.333333333336</v>
      </c>
      <c r="D7" s="26">
        <v>39258.458333333336</v>
      </c>
      <c r="E7" s="75">
        <v>1.7263698630136985</v>
      </c>
    </row>
    <row r="8" spans="1:5" ht="12.75">
      <c r="A8" s="43" t="s">
        <v>1408</v>
      </c>
      <c r="B8" s="43" t="s">
        <v>1409</v>
      </c>
      <c r="C8" s="26">
        <v>39262.458333333336</v>
      </c>
      <c r="D8" s="26">
        <v>39919.375</v>
      </c>
      <c r="E8" s="75">
        <v>1.7997716894977103</v>
      </c>
    </row>
    <row r="9" spans="1:5" ht="12.75">
      <c r="A9" s="43" t="s">
        <v>1390</v>
      </c>
      <c r="B9" s="43" t="s">
        <v>1391</v>
      </c>
      <c r="C9" s="26">
        <v>39357.333333333336</v>
      </c>
      <c r="D9" s="26">
        <v>40018.5</v>
      </c>
      <c r="E9" s="75">
        <v>1.8114155251141486</v>
      </c>
    </row>
    <row r="10" spans="1:5" ht="12.75">
      <c r="A10" s="43" t="s">
        <v>1324</v>
      </c>
      <c r="B10" s="43" t="s">
        <v>1325</v>
      </c>
      <c r="C10" s="26">
        <v>38628.333333333336</v>
      </c>
      <c r="D10" s="26">
        <v>39387.458333333336</v>
      </c>
      <c r="E10" s="75">
        <v>2.0797945205479453</v>
      </c>
    </row>
    <row r="11" spans="1:5" ht="12.75">
      <c r="A11" s="43" t="s">
        <v>1321</v>
      </c>
      <c r="B11" s="43" t="s">
        <v>1322</v>
      </c>
      <c r="C11" s="26">
        <v>38628.333333333336</v>
      </c>
      <c r="D11" s="26">
        <v>39637.666666666664</v>
      </c>
      <c r="E11" s="75">
        <v>2.7652968036529546</v>
      </c>
    </row>
    <row r="12" spans="1:5" ht="12.75">
      <c r="A12" s="43" t="s">
        <v>1267</v>
      </c>
      <c r="B12" s="43" t="s">
        <v>1268</v>
      </c>
      <c r="C12" s="26">
        <v>38628.333333333336</v>
      </c>
      <c r="D12" s="26">
        <v>39702.375</v>
      </c>
      <c r="E12" s="75">
        <v>2.942579908675792</v>
      </c>
    </row>
    <row r="13" spans="1:5" ht="12.75">
      <c r="A13" s="43" t="s">
        <v>1438</v>
      </c>
      <c r="B13" s="43" t="s">
        <v>1439</v>
      </c>
      <c r="C13" s="26">
        <v>38628.333333333336</v>
      </c>
      <c r="D13" s="26">
        <v>40084.625</v>
      </c>
      <c r="E13" s="75">
        <v>3.989840182648395</v>
      </c>
    </row>
    <row r="14" spans="1:6" ht="12.75">
      <c r="A14" s="43" t="s">
        <v>1263</v>
      </c>
      <c r="B14" s="43" t="s">
        <v>1264</v>
      </c>
      <c r="C14" s="26">
        <v>38628.333333333336</v>
      </c>
      <c r="D14" s="26">
        <v>40352.39722222222</v>
      </c>
      <c r="E14" s="75">
        <v>4.72346270928462</v>
      </c>
      <c r="F14" s="101" t="s">
        <v>2211</v>
      </c>
    </row>
    <row r="15" spans="1:5" ht="12.75">
      <c r="A15" s="43" t="s">
        <v>1436</v>
      </c>
      <c r="B15" s="43" t="s">
        <v>1437</v>
      </c>
      <c r="C15" s="26">
        <v>38628.333333333336</v>
      </c>
      <c r="D15" s="26">
        <v>40352.39722222222</v>
      </c>
      <c r="E15" s="75">
        <v>4.72346270928462</v>
      </c>
    </row>
    <row r="16" spans="1:5" ht="12.75">
      <c r="A16" s="43" t="s">
        <v>1441</v>
      </c>
      <c r="B16" s="43" t="s">
        <v>1442</v>
      </c>
      <c r="C16" s="26">
        <v>38628.333333333336</v>
      </c>
      <c r="D16" s="26">
        <v>40352.39722222222</v>
      </c>
      <c r="E16" s="75">
        <v>4.72346270928462</v>
      </c>
    </row>
    <row r="17" spans="1:5" ht="12.75">
      <c r="A17" s="76"/>
      <c r="B17" s="77"/>
      <c r="C17" s="78"/>
      <c r="D17" s="32" t="s">
        <v>2837</v>
      </c>
      <c r="E17" s="79">
        <v>14</v>
      </c>
    </row>
    <row r="18" spans="1:5" ht="12.75">
      <c r="A18" s="76"/>
      <c r="B18" s="77"/>
      <c r="C18" s="78"/>
      <c r="D18" s="78"/>
      <c r="E18" s="23" t="s">
        <v>2838</v>
      </c>
    </row>
    <row r="19" spans="1:5" ht="12.75">
      <c r="A19" s="76"/>
      <c r="B19" s="77"/>
      <c r="C19" s="78"/>
      <c r="D19" s="78"/>
      <c r="E19" s="80">
        <v>0.23333333333333334</v>
      </c>
    </row>
    <row r="20" spans="1:5" ht="13.5" thickBot="1">
      <c r="A20" s="91"/>
      <c r="B20" s="92"/>
      <c r="C20" s="93"/>
      <c r="D20" s="93"/>
      <c r="E20" s="94"/>
    </row>
    <row r="21" ht="13.5" thickTop="1"/>
    <row r="22" ht="12.75">
      <c r="C22" s="74" t="s">
        <v>2834</v>
      </c>
    </row>
    <row r="23" spans="1:5" ht="12.75">
      <c r="A23" s="57" t="s">
        <v>1247</v>
      </c>
      <c r="B23" s="24" t="s">
        <v>2839</v>
      </c>
      <c r="C23" s="23" t="s">
        <v>1250</v>
      </c>
      <c r="D23" s="23" t="s">
        <v>1251</v>
      </c>
      <c r="E23" s="22" t="s">
        <v>2835</v>
      </c>
    </row>
    <row r="24" spans="1:5" ht="12.75">
      <c r="A24" t="s">
        <v>1353</v>
      </c>
      <c r="B24" t="s">
        <v>1354</v>
      </c>
      <c r="C24" s="54">
        <v>39356.708333333336</v>
      </c>
      <c r="D24" s="54">
        <v>39356.708333333336</v>
      </c>
      <c r="E24" s="8" t="s">
        <v>1319</v>
      </c>
    </row>
    <row r="25" spans="1:5" ht="12.75">
      <c r="A25" t="s">
        <v>1387</v>
      </c>
      <c r="B25" t="s">
        <v>1388</v>
      </c>
      <c r="C25" s="54">
        <v>39540.583333333336</v>
      </c>
      <c r="D25" s="54">
        <v>39540.583333333336</v>
      </c>
      <c r="E25" s="8" t="s">
        <v>1319</v>
      </c>
    </row>
    <row r="26" spans="1:5" ht="12.75">
      <c r="A26" t="s">
        <v>1434</v>
      </c>
      <c r="B26" t="s">
        <v>1435</v>
      </c>
      <c r="C26" s="54">
        <v>39626.416666666664</v>
      </c>
      <c r="D26" s="54">
        <v>39626.416666666664</v>
      </c>
      <c r="E26" s="8" t="s">
        <v>1319</v>
      </c>
    </row>
    <row r="27" spans="1:5" ht="12.75">
      <c r="A27" t="s">
        <v>1369</v>
      </c>
      <c r="B27" t="s">
        <v>1370</v>
      </c>
      <c r="C27" s="54">
        <v>39637.666666666664</v>
      </c>
      <c r="D27" s="54">
        <v>39637.666666666664</v>
      </c>
      <c r="E27" s="8" t="s">
        <v>1319</v>
      </c>
    </row>
    <row r="28" spans="1:5" ht="12.75">
      <c r="A28" t="s">
        <v>1317</v>
      </c>
      <c r="B28" t="s">
        <v>1318</v>
      </c>
      <c r="C28" s="54">
        <v>39702.375</v>
      </c>
      <c r="D28" s="54">
        <v>39702.375</v>
      </c>
      <c r="E28" s="8" t="s">
        <v>1319</v>
      </c>
    </row>
    <row r="29" spans="1:5" ht="12.75">
      <c r="A29" t="s">
        <v>1405</v>
      </c>
      <c r="B29" t="s">
        <v>1406</v>
      </c>
      <c r="C29" s="54">
        <v>40018.5</v>
      </c>
      <c r="D29" s="54">
        <v>40018.5</v>
      </c>
      <c r="E29" s="8" t="s">
        <v>1319</v>
      </c>
    </row>
    <row r="30" spans="4:5" ht="12.75">
      <c r="D30" s="20" t="s">
        <v>1443</v>
      </c>
      <c r="E30" s="24">
        <v>6</v>
      </c>
    </row>
  </sheetData>
  <printOptions gridLines="1"/>
  <pageMargins left="0.25" right="0.25" top="0.25" bottom="0.25" header="0" footer="0"/>
  <pageSetup fitToHeight="1" fitToWidth="1" horizontalDpi="300" verticalDpi="30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M62"/>
  <sheetViews>
    <sheetView tabSelected="1" workbookViewId="0" topLeftCell="A1">
      <selection activeCell="A1" sqref="A1"/>
    </sheetView>
  </sheetViews>
  <sheetFormatPr defaultColWidth="9.140625" defaultRowHeight="12.75"/>
  <cols>
    <col min="1" max="1" width="15.140625" style="0" bestFit="1" customWidth="1"/>
    <col min="2" max="2" width="31.28125" style="0" bestFit="1" customWidth="1"/>
    <col min="3" max="3" width="8.140625" style="0" bestFit="1" customWidth="1"/>
    <col min="4" max="4" width="15.8515625" style="0" bestFit="1" customWidth="1"/>
    <col min="5" max="5" width="12.00390625" style="0" bestFit="1" customWidth="1"/>
    <col min="6" max="6" width="13.7109375" style="0" bestFit="1" customWidth="1"/>
    <col min="7" max="7" width="6.28125" style="0" customWidth="1"/>
    <col min="9" max="9" width="14.140625" style="0" bestFit="1" customWidth="1"/>
    <col min="10" max="10" width="34.421875" style="0" bestFit="1" customWidth="1"/>
    <col min="11" max="12" width="8.140625" style="0" customWidth="1"/>
    <col min="13" max="13" width="8.7109375" style="0" bestFit="1" customWidth="1"/>
    <col min="14" max="14" width="8.140625" style="0" customWidth="1"/>
  </cols>
  <sheetData>
    <row r="1" spans="2:12" ht="12.75">
      <c r="B1" s="24" t="s">
        <v>1244</v>
      </c>
      <c r="E1" s="74" t="s">
        <v>2834</v>
      </c>
      <c r="K1" s="74" t="s">
        <v>2834</v>
      </c>
      <c r="L1" s="74" t="s">
        <v>2834</v>
      </c>
    </row>
    <row r="2" spans="1:13" ht="12.75">
      <c r="A2" s="57" t="s">
        <v>1247</v>
      </c>
      <c r="B2" s="24" t="s">
        <v>1248</v>
      </c>
      <c r="C2" s="59" t="s">
        <v>1250</v>
      </c>
      <c r="D2" s="59" t="s">
        <v>1251</v>
      </c>
      <c r="E2" s="60" t="s">
        <v>2836</v>
      </c>
      <c r="F2" s="22" t="s">
        <v>2835</v>
      </c>
      <c r="G2" s="22"/>
      <c r="H2" s="90"/>
      <c r="I2" s="69" t="s">
        <v>1247</v>
      </c>
      <c r="J2" s="20" t="s">
        <v>2839</v>
      </c>
      <c r="K2" s="23" t="s">
        <v>1250</v>
      </c>
      <c r="L2" s="23" t="s">
        <v>1251</v>
      </c>
      <c r="M2" s="60" t="s">
        <v>2840</v>
      </c>
    </row>
    <row r="3" spans="1:13" ht="12.75">
      <c r="A3" t="s">
        <v>979</v>
      </c>
      <c r="B3" t="s">
        <v>811</v>
      </c>
      <c r="C3" s="4">
        <v>38869.333333333336</v>
      </c>
      <c r="D3" s="4">
        <v>39260.583333333336</v>
      </c>
      <c r="E3" s="5">
        <f aca="true" t="shared" si="0" ref="E3:E59">F3/365</f>
        <v>1.071917808219178</v>
      </c>
      <c r="F3" s="5">
        <f aca="true" t="shared" si="1" ref="F3:F59">D3-C3</f>
        <v>391.25</v>
      </c>
      <c r="G3" s="5"/>
      <c r="H3" s="90"/>
      <c r="I3" t="s">
        <v>489</v>
      </c>
      <c r="J3" t="s">
        <v>490</v>
      </c>
      <c r="K3" s="4">
        <v>39087.458333333336</v>
      </c>
      <c r="L3" s="4">
        <v>39087.458333333336</v>
      </c>
      <c r="M3" t="s">
        <v>1319</v>
      </c>
    </row>
    <row r="4" spans="1:13" ht="12.75">
      <c r="A4" t="s">
        <v>561</v>
      </c>
      <c r="B4" t="s">
        <v>506</v>
      </c>
      <c r="C4" s="4">
        <v>39868.375</v>
      </c>
      <c r="D4" s="4">
        <v>40261.5</v>
      </c>
      <c r="E4" s="5">
        <f t="shared" si="0"/>
        <v>1.077054794520548</v>
      </c>
      <c r="F4" s="5">
        <f t="shared" si="1"/>
        <v>393.125</v>
      </c>
      <c r="G4" s="5"/>
      <c r="H4" s="90"/>
      <c r="I4" t="s">
        <v>274</v>
      </c>
      <c r="J4" t="s">
        <v>275</v>
      </c>
      <c r="K4" s="4">
        <v>39174.333333333336</v>
      </c>
      <c r="L4" s="4">
        <v>39174.333333333336</v>
      </c>
      <c r="M4" t="s">
        <v>1319</v>
      </c>
    </row>
    <row r="5" spans="1:13" ht="12.75">
      <c r="A5" t="s">
        <v>562</v>
      </c>
      <c r="B5" t="s">
        <v>1274</v>
      </c>
      <c r="C5" s="4">
        <v>39868.375</v>
      </c>
      <c r="D5" s="4">
        <v>40261.5</v>
      </c>
      <c r="E5" s="5">
        <f t="shared" si="0"/>
        <v>1.077054794520548</v>
      </c>
      <c r="F5" s="5">
        <f t="shared" si="1"/>
        <v>393.125</v>
      </c>
      <c r="G5" s="5"/>
      <c r="H5" s="90"/>
      <c r="I5" t="s">
        <v>881</v>
      </c>
      <c r="J5" t="s">
        <v>722</v>
      </c>
      <c r="K5" s="4">
        <v>39204.416666666664</v>
      </c>
      <c r="L5" s="4">
        <v>39204.416666666664</v>
      </c>
      <c r="M5" t="s">
        <v>1319</v>
      </c>
    </row>
    <row r="6" spans="1:13" ht="12.75">
      <c r="A6" t="s">
        <v>564</v>
      </c>
      <c r="B6" t="s">
        <v>511</v>
      </c>
      <c r="C6" s="4">
        <v>39868.375</v>
      </c>
      <c r="D6" s="4">
        <v>40261.5</v>
      </c>
      <c r="E6" s="5">
        <f t="shared" si="0"/>
        <v>1.077054794520548</v>
      </c>
      <c r="F6" s="5">
        <f t="shared" si="1"/>
        <v>393.125</v>
      </c>
      <c r="G6" s="5"/>
      <c r="H6" s="90"/>
      <c r="I6" t="s">
        <v>908</v>
      </c>
      <c r="J6" t="s">
        <v>746</v>
      </c>
      <c r="K6" s="4">
        <v>39204.416666666664</v>
      </c>
      <c r="L6" s="4">
        <v>39204.416666666664</v>
      </c>
      <c r="M6" t="s">
        <v>1319</v>
      </c>
    </row>
    <row r="7" spans="1:13" ht="12.75">
      <c r="A7" t="s">
        <v>569</v>
      </c>
      <c r="B7" t="s">
        <v>2097</v>
      </c>
      <c r="C7" s="4">
        <v>39678.416666666664</v>
      </c>
      <c r="D7" s="4">
        <v>40165.583333333336</v>
      </c>
      <c r="E7" s="5">
        <f t="shared" si="0"/>
        <v>1.3347031963470453</v>
      </c>
      <c r="F7" s="5">
        <f t="shared" si="1"/>
        <v>487.1666666666715</v>
      </c>
      <c r="G7" s="5"/>
      <c r="H7" s="90"/>
      <c r="I7" t="s">
        <v>276</v>
      </c>
      <c r="J7" t="s">
        <v>277</v>
      </c>
      <c r="K7" s="4">
        <v>39237.333333333336</v>
      </c>
      <c r="L7" s="4">
        <v>39237.333333333336</v>
      </c>
      <c r="M7" t="s">
        <v>1319</v>
      </c>
    </row>
    <row r="8" spans="1:13" ht="12.75">
      <c r="A8" t="s">
        <v>724</v>
      </c>
      <c r="B8" t="s">
        <v>725</v>
      </c>
      <c r="C8" s="4">
        <v>39237.333333333336</v>
      </c>
      <c r="D8" s="4">
        <v>39749.458333333336</v>
      </c>
      <c r="E8" s="5">
        <f t="shared" si="0"/>
        <v>1.4030821917808218</v>
      </c>
      <c r="F8" s="5">
        <f t="shared" si="1"/>
        <v>512.125</v>
      </c>
      <c r="G8" s="5"/>
      <c r="H8" s="90"/>
      <c r="I8" t="s">
        <v>432</v>
      </c>
      <c r="J8" t="s">
        <v>433</v>
      </c>
      <c r="K8" s="4">
        <v>39265.333333333336</v>
      </c>
      <c r="L8" s="4">
        <v>39265.333333333336</v>
      </c>
      <c r="M8" t="s">
        <v>1319</v>
      </c>
    </row>
    <row r="9" spans="1:13" ht="12.75">
      <c r="A9" t="s">
        <v>644</v>
      </c>
      <c r="B9" t="s">
        <v>506</v>
      </c>
      <c r="C9" s="4">
        <v>39618.458333333336</v>
      </c>
      <c r="D9" s="4">
        <v>40163.666666666664</v>
      </c>
      <c r="E9" s="5">
        <f t="shared" si="0"/>
        <v>1.4937214611872014</v>
      </c>
      <c r="F9" s="5">
        <f t="shared" si="1"/>
        <v>545.2083333333285</v>
      </c>
      <c r="G9" s="5"/>
      <c r="H9" s="90"/>
      <c r="I9" t="s">
        <v>721</v>
      </c>
      <c r="J9" t="s">
        <v>722</v>
      </c>
      <c r="K9" s="4">
        <v>39274.666666666664</v>
      </c>
      <c r="L9" s="4">
        <v>39274.666666666664</v>
      </c>
      <c r="M9" t="s">
        <v>1319</v>
      </c>
    </row>
    <row r="10" spans="1:13" ht="12.75">
      <c r="A10" t="s">
        <v>645</v>
      </c>
      <c r="B10" t="s">
        <v>1274</v>
      </c>
      <c r="C10" s="4">
        <v>39618.458333333336</v>
      </c>
      <c r="D10" s="4">
        <v>40163.666666666664</v>
      </c>
      <c r="E10" s="5">
        <f t="shared" si="0"/>
        <v>1.4937214611872014</v>
      </c>
      <c r="F10" s="5">
        <f t="shared" si="1"/>
        <v>545.2083333333285</v>
      </c>
      <c r="G10" s="5"/>
      <c r="H10" s="90"/>
      <c r="I10" t="s">
        <v>745</v>
      </c>
      <c r="J10" t="s">
        <v>746</v>
      </c>
      <c r="K10" s="4">
        <v>39274.666666666664</v>
      </c>
      <c r="L10" s="4">
        <v>39274.666666666664</v>
      </c>
      <c r="M10" t="s">
        <v>1319</v>
      </c>
    </row>
    <row r="11" spans="1:13" ht="12.75">
      <c r="A11" t="s">
        <v>647</v>
      </c>
      <c r="B11" t="s">
        <v>511</v>
      </c>
      <c r="C11" s="4">
        <v>39618.458333333336</v>
      </c>
      <c r="D11" s="4">
        <v>40163.666666666664</v>
      </c>
      <c r="E11" s="5">
        <f t="shared" si="0"/>
        <v>1.4937214611872014</v>
      </c>
      <c r="F11" s="5">
        <f t="shared" si="1"/>
        <v>545.2083333333285</v>
      </c>
      <c r="G11" s="5"/>
      <c r="H11" s="90"/>
      <c r="I11" t="s">
        <v>337</v>
      </c>
      <c r="J11" t="s">
        <v>338</v>
      </c>
      <c r="K11" s="4">
        <v>39357.333333333336</v>
      </c>
      <c r="L11" s="4">
        <v>39357.333333333336</v>
      </c>
      <c r="M11" t="s">
        <v>1319</v>
      </c>
    </row>
    <row r="12" spans="1:13" ht="12.75">
      <c r="A12" t="s">
        <v>774</v>
      </c>
      <c r="B12" t="s">
        <v>775</v>
      </c>
      <c r="C12" s="4">
        <v>39358.541666666664</v>
      </c>
      <c r="D12" s="4">
        <v>39911.458333333336</v>
      </c>
      <c r="E12" s="5">
        <f t="shared" si="0"/>
        <v>1.514840182648415</v>
      </c>
      <c r="F12" s="5">
        <f t="shared" si="1"/>
        <v>552.9166666666715</v>
      </c>
      <c r="G12" s="5"/>
      <c r="H12" s="90"/>
      <c r="I12" t="s">
        <v>977</v>
      </c>
      <c r="J12" t="s">
        <v>807</v>
      </c>
      <c r="K12" s="4">
        <v>39476.375</v>
      </c>
      <c r="L12" s="4">
        <v>39476.375</v>
      </c>
      <c r="M12" t="s">
        <v>1319</v>
      </c>
    </row>
    <row r="13" spans="1:13" ht="12.75">
      <c r="A13" t="s">
        <v>1018</v>
      </c>
      <c r="B13" t="s">
        <v>0</v>
      </c>
      <c r="C13" s="4">
        <v>40148.333333333336</v>
      </c>
      <c r="D13" s="4">
        <v>40717.458333333336</v>
      </c>
      <c r="E13" s="5">
        <f t="shared" si="0"/>
        <v>1.5592465753424658</v>
      </c>
      <c r="F13" s="5">
        <f t="shared" si="1"/>
        <v>569.125</v>
      </c>
      <c r="G13" s="5"/>
      <c r="H13" s="90"/>
      <c r="I13" t="s">
        <v>978</v>
      </c>
      <c r="J13" t="s">
        <v>809</v>
      </c>
      <c r="K13" s="4">
        <v>39476.375</v>
      </c>
      <c r="L13" s="4">
        <v>39476.375</v>
      </c>
      <c r="M13" t="s">
        <v>1319</v>
      </c>
    </row>
    <row r="14" spans="1:13" ht="12.75">
      <c r="A14" t="s">
        <v>936</v>
      </c>
      <c r="B14" t="s">
        <v>775</v>
      </c>
      <c r="C14" s="4">
        <v>39203.333333333336</v>
      </c>
      <c r="D14" s="4">
        <v>39895.416666666664</v>
      </c>
      <c r="E14" s="5">
        <f t="shared" si="0"/>
        <v>1.8961187214611739</v>
      </c>
      <c r="F14" s="5">
        <f t="shared" si="1"/>
        <v>692.0833333333285</v>
      </c>
      <c r="G14" s="5"/>
      <c r="H14" s="90"/>
      <c r="I14" t="s">
        <v>370</v>
      </c>
      <c r="J14" t="s">
        <v>371</v>
      </c>
      <c r="K14" s="4">
        <v>39540.333333333336</v>
      </c>
      <c r="L14" s="4">
        <v>39540.333333333336</v>
      </c>
      <c r="M14" t="s">
        <v>1319</v>
      </c>
    </row>
    <row r="15" spans="1:13" ht="12.75">
      <c r="A15" t="s">
        <v>883</v>
      </c>
      <c r="B15" t="s">
        <v>725</v>
      </c>
      <c r="C15" s="4">
        <v>39002.333333333336</v>
      </c>
      <c r="D15" s="4">
        <v>39714.583333333336</v>
      </c>
      <c r="E15" s="5">
        <f t="shared" si="0"/>
        <v>1.9513698630136986</v>
      </c>
      <c r="F15" s="5">
        <f t="shared" si="1"/>
        <v>712.25</v>
      </c>
      <c r="G15" s="5"/>
      <c r="H15" s="90"/>
      <c r="I15" t="s">
        <v>633</v>
      </c>
      <c r="J15" t="s">
        <v>490</v>
      </c>
      <c r="K15" s="4">
        <v>39615.333333333336</v>
      </c>
      <c r="L15" s="4">
        <v>39615.333333333336</v>
      </c>
      <c r="M15" t="s">
        <v>1319</v>
      </c>
    </row>
    <row r="16" spans="1:13" ht="12.75">
      <c r="A16" t="s">
        <v>625</v>
      </c>
      <c r="B16" t="s">
        <v>626</v>
      </c>
      <c r="C16" s="4">
        <v>39248.333333333336</v>
      </c>
      <c r="D16" s="4">
        <v>39976.666666666664</v>
      </c>
      <c r="E16" s="5">
        <f t="shared" si="0"/>
        <v>1.9954337899543246</v>
      </c>
      <c r="F16" s="5">
        <f t="shared" si="1"/>
        <v>728.3333333333285</v>
      </c>
      <c r="G16" s="5"/>
      <c r="H16" s="90"/>
      <c r="I16" t="s">
        <v>420</v>
      </c>
      <c r="J16" t="s">
        <v>421</v>
      </c>
      <c r="K16" s="4">
        <v>39626.333333333336</v>
      </c>
      <c r="L16" s="4">
        <v>39626.333333333336</v>
      </c>
      <c r="M16" t="s">
        <v>1319</v>
      </c>
    </row>
    <row r="17" spans="1:13" ht="12.75">
      <c r="A17" t="s">
        <v>538</v>
      </c>
      <c r="B17" t="s">
        <v>539</v>
      </c>
      <c r="C17" s="4">
        <v>39085.333333333336</v>
      </c>
      <c r="D17" s="4">
        <v>39960.416666666664</v>
      </c>
      <c r="E17" s="5">
        <f t="shared" si="0"/>
        <v>2.3974885844748726</v>
      </c>
      <c r="F17" s="5">
        <f t="shared" si="1"/>
        <v>875.0833333333285</v>
      </c>
      <c r="G17" s="5"/>
      <c r="H17" s="90"/>
      <c r="I17" t="s">
        <v>428</v>
      </c>
      <c r="J17" t="s">
        <v>429</v>
      </c>
      <c r="K17" s="4">
        <v>39640.5</v>
      </c>
      <c r="L17" s="4">
        <v>39640.5</v>
      </c>
      <c r="M17" t="s">
        <v>1319</v>
      </c>
    </row>
    <row r="18" spans="1:13" ht="12.75">
      <c r="A18" t="s">
        <v>271</v>
      </c>
      <c r="B18" t="s">
        <v>272</v>
      </c>
      <c r="C18" s="4">
        <v>39174.333333333336</v>
      </c>
      <c r="D18" s="4">
        <v>40056.333333333336</v>
      </c>
      <c r="E18" s="5">
        <f t="shared" si="0"/>
        <v>2.4164383561643836</v>
      </c>
      <c r="F18" s="5">
        <f t="shared" si="1"/>
        <v>882</v>
      </c>
      <c r="G18" s="5"/>
      <c r="H18" s="90"/>
      <c r="I18" t="s">
        <v>279</v>
      </c>
      <c r="J18" t="s">
        <v>280</v>
      </c>
      <c r="K18" s="4">
        <v>39692.333333333336</v>
      </c>
      <c r="L18" s="4">
        <v>39692.333333333336</v>
      </c>
      <c r="M18" t="s">
        <v>1319</v>
      </c>
    </row>
    <row r="19" spans="1:13" ht="12.75">
      <c r="A19" t="s">
        <v>317</v>
      </c>
      <c r="B19" t="s">
        <v>318</v>
      </c>
      <c r="C19" s="4">
        <v>39357.333333333336</v>
      </c>
      <c r="D19" s="4">
        <v>40245.5</v>
      </c>
      <c r="E19" s="5">
        <f t="shared" si="0"/>
        <v>2.433333333333327</v>
      </c>
      <c r="F19" s="5">
        <f t="shared" si="1"/>
        <v>888.1666666666642</v>
      </c>
      <c r="G19" s="5"/>
      <c r="H19" s="90"/>
      <c r="I19" t="s">
        <v>320</v>
      </c>
      <c r="J19" t="s">
        <v>321</v>
      </c>
      <c r="K19" s="4">
        <v>39702.333333333336</v>
      </c>
      <c r="L19" s="4">
        <v>39702.333333333336</v>
      </c>
      <c r="M19" t="s">
        <v>1319</v>
      </c>
    </row>
    <row r="20" spans="1:13" ht="12.75">
      <c r="A20" t="s">
        <v>589</v>
      </c>
      <c r="B20" t="s">
        <v>2389</v>
      </c>
      <c r="C20" s="4">
        <v>39248.333333333336</v>
      </c>
      <c r="D20" s="4">
        <v>40163.666666666664</v>
      </c>
      <c r="E20" s="5">
        <f t="shared" si="0"/>
        <v>2.507762557077612</v>
      </c>
      <c r="F20" s="5">
        <f t="shared" si="1"/>
        <v>915.3333333333285</v>
      </c>
      <c r="G20" s="5"/>
      <c r="H20" s="90"/>
      <c r="I20" t="s">
        <v>327</v>
      </c>
      <c r="J20" t="s">
        <v>328</v>
      </c>
      <c r="K20" s="4">
        <v>39709.583333333336</v>
      </c>
      <c r="L20" s="4">
        <v>39709.583333333336</v>
      </c>
      <c r="M20" t="s">
        <v>1319</v>
      </c>
    </row>
    <row r="21" spans="1:13" ht="12.75">
      <c r="A21" t="s">
        <v>460</v>
      </c>
      <c r="B21" t="s">
        <v>461</v>
      </c>
      <c r="C21" s="4">
        <v>39087.458333333336</v>
      </c>
      <c r="D21" s="4">
        <v>40177.458333333336</v>
      </c>
      <c r="E21" s="5">
        <f t="shared" si="0"/>
        <v>2.9863013698630136</v>
      </c>
      <c r="F21" s="5">
        <f t="shared" si="1"/>
        <v>1090</v>
      </c>
      <c r="G21" s="5"/>
      <c r="H21" s="90"/>
      <c r="I21" t="s">
        <v>281</v>
      </c>
      <c r="J21" t="s">
        <v>282</v>
      </c>
      <c r="K21" s="4">
        <v>39722.333333333336</v>
      </c>
      <c r="L21" s="4">
        <v>39722.333333333336</v>
      </c>
      <c r="M21" t="s">
        <v>1319</v>
      </c>
    </row>
    <row r="22" spans="1:13" ht="12.75">
      <c r="A22" t="s">
        <v>464</v>
      </c>
      <c r="B22" t="s">
        <v>465</v>
      </c>
      <c r="C22" s="4">
        <v>39087.458333333336</v>
      </c>
      <c r="D22" s="4">
        <v>40177.458333333336</v>
      </c>
      <c r="E22" s="5">
        <f t="shared" si="0"/>
        <v>2.9863013698630136</v>
      </c>
      <c r="F22" s="5">
        <f t="shared" si="1"/>
        <v>1090</v>
      </c>
      <c r="G22" s="5"/>
      <c r="H22" s="90"/>
      <c r="I22" t="s">
        <v>806</v>
      </c>
      <c r="J22" t="s">
        <v>807</v>
      </c>
      <c r="K22" s="4">
        <v>39749.458333333336</v>
      </c>
      <c r="L22" s="4">
        <v>39749.458333333336</v>
      </c>
      <c r="M22" t="s">
        <v>1319</v>
      </c>
    </row>
    <row r="23" spans="1:13" ht="12.75">
      <c r="A23" t="s">
        <v>468</v>
      </c>
      <c r="B23" t="s">
        <v>469</v>
      </c>
      <c r="C23" s="4">
        <v>39087.458333333336</v>
      </c>
      <c r="D23" s="4">
        <v>40177.458333333336</v>
      </c>
      <c r="E23" s="5">
        <f t="shared" si="0"/>
        <v>2.9863013698630136</v>
      </c>
      <c r="F23" s="5">
        <f t="shared" si="1"/>
        <v>1090</v>
      </c>
      <c r="G23" s="5"/>
      <c r="H23" s="90"/>
      <c r="I23" t="s">
        <v>808</v>
      </c>
      <c r="J23" t="s">
        <v>809</v>
      </c>
      <c r="K23" s="4">
        <v>39749.458333333336</v>
      </c>
      <c r="L23" s="4">
        <v>39749.458333333336</v>
      </c>
      <c r="M23" t="s">
        <v>1319</v>
      </c>
    </row>
    <row r="24" spans="1:13" ht="12.75">
      <c r="A24" t="s">
        <v>472</v>
      </c>
      <c r="B24" t="s">
        <v>473</v>
      </c>
      <c r="C24" s="4">
        <v>39087.458333333336</v>
      </c>
      <c r="D24" s="4">
        <v>40177.458333333336</v>
      </c>
      <c r="E24" s="5">
        <f t="shared" si="0"/>
        <v>2.9863013698630136</v>
      </c>
      <c r="F24" s="5">
        <f t="shared" si="1"/>
        <v>1090</v>
      </c>
      <c r="G24" s="5"/>
      <c r="H24" s="90"/>
      <c r="I24" t="s">
        <v>520</v>
      </c>
      <c r="J24" t="s">
        <v>433</v>
      </c>
      <c r="K24" s="4">
        <v>39780.333333333336</v>
      </c>
      <c r="L24" s="4">
        <v>39780.333333333336</v>
      </c>
      <c r="M24" t="s">
        <v>1319</v>
      </c>
    </row>
    <row r="25" spans="1:13" ht="12.75">
      <c r="A25" t="s">
        <v>505</v>
      </c>
      <c r="B25" t="s">
        <v>506</v>
      </c>
      <c r="C25" s="4">
        <v>39087.458333333336</v>
      </c>
      <c r="D25" s="4">
        <v>40177.458333333336</v>
      </c>
      <c r="E25" s="5">
        <f t="shared" si="0"/>
        <v>2.9863013698630136</v>
      </c>
      <c r="F25" s="5">
        <f t="shared" si="1"/>
        <v>1090</v>
      </c>
      <c r="G25" s="5"/>
      <c r="H25" s="90"/>
      <c r="I25" t="s">
        <v>552</v>
      </c>
      <c r="J25" t="s">
        <v>490</v>
      </c>
      <c r="K25" s="4">
        <v>39868.375</v>
      </c>
      <c r="L25" s="4">
        <v>39868.375</v>
      </c>
      <c r="M25" t="s">
        <v>1319</v>
      </c>
    </row>
    <row r="26" spans="1:13" ht="12.75">
      <c r="A26" t="s">
        <v>507</v>
      </c>
      <c r="B26" t="s">
        <v>1274</v>
      </c>
      <c r="C26" s="4">
        <v>39087.458333333336</v>
      </c>
      <c r="D26" s="4">
        <v>40177.458333333336</v>
      </c>
      <c r="E26" s="5">
        <f t="shared" si="0"/>
        <v>2.9863013698630136</v>
      </c>
      <c r="F26" s="5">
        <f t="shared" si="1"/>
        <v>1090</v>
      </c>
      <c r="G26" s="5"/>
      <c r="H26" s="90"/>
      <c r="I26" t="s">
        <v>591</v>
      </c>
      <c r="J26" t="s">
        <v>433</v>
      </c>
      <c r="K26" s="4">
        <v>39882.333333333336</v>
      </c>
      <c r="L26" s="4">
        <v>39882.333333333336</v>
      </c>
      <c r="M26" t="s">
        <v>1319</v>
      </c>
    </row>
    <row r="27" spans="1:13" ht="12.75">
      <c r="A27" t="s">
        <v>510</v>
      </c>
      <c r="B27" t="s">
        <v>511</v>
      </c>
      <c r="C27" s="4">
        <v>39087.458333333336</v>
      </c>
      <c r="D27" s="4">
        <v>40177.458333333336</v>
      </c>
      <c r="E27" s="5">
        <f t="shared" si="0"/>
        <v>2.9863013698630136</v>
      </c>
      <c r="F27" s="5">
        <f t="shared" si="1"/>
        <v>1090</v>
      </c>
      <c r="G27" s="5"/>
      <c r="H27" s="90"/>
      <c r="I27" t="s">
        <v>390</v>
      </c>
      <c r="J27" t="s">
        <v>391</v>
      </c>
      <c r="K27" s="4">
        <v>40018.333333333336</v>
      </c>
      <c r="L27" s="4">
        <v>40018.333333333336</v>
      </c>
      <c r="M27" t="s">
        <v>1319</v>
      </c>
    </row>
    <row r="28" spans="1:13" ht="12.75">
      <c r="A28" t="s">
        <v>430</v>
      </c>
      <c r="B28" t="s">
        <v>1449</v>
      </c>
      <c r="C28" s="4">
        <v>39084.333333333336</v>
      </c>
      <c r="D28" s="4">
        <v>40178.5</v>
      </c>
      <c r="E28" s="5">
        <f t="shared" si="0"/>
        <v>2.997716894977162</v>
      </c>
      <c r="F28" s="5">
        <f t="shared" si="1"/>
        <v>1094.1666666666642</v>
      </c>
      <c r="G28" s="5"/>
      <c r="H28" s="90"/>
      <c r="I28" t="s">
        <v>631</v>
      </c>
      <c r="J28" t="s">
        <v>632</v>
      </c>
      <c r="K28" s="4">
        <v>40036.625</v>
      </c>
      <c r="L28" s="4">
        <v>40036.625</v>
      </c>
      <c r="M28" t="s">
        <v>1319</v>
      </c>
    </row>
    <row r="29" spans="1:13" ht="12.75">
      <c r="A29" t="s">
        <v>517</v>
      </c>
      <c r="B29" t="s">
        <v>518</v>
      </c>
      <c r="C29" s="4">
        <v>39085.333333333336</v>
      </c>
      <c r="D29" s="4">
        <v>40269.416666666664</v>
      </c>
      <c r="E29" s="5">
        <f t="shared" si="0"/>
        <v>3.244063926940626</v>
      </c>
      <c r="F29" s="5">
        <f t="shared" si="1"/>
        <v>1184.0833333333285</v>
      </c>
      <c r="G29" s="5"/>
      <c r="H29" s="90"/>
      <c r="I29" t="s">
        <v>283</v>
      </c>
      <c r="J29" t="s">
        <v>284</v>
      </c>
      <c r="K29" s="4">
        <v>40056.333333333336</v>
      </c>
      <c r="L29" s="4">
        <v>40056.333333333336</v>
      </c>
      <c r="M29" t="s">
        <v>1319</v>
      </c>
    </row>
    <row r="30" spans="1:13" ht="12.75">
      <c r="A30" t="s">
        <v>689</v>
      </c>
      <c r="B30" t="s">
        <v>690</v>
      </c>
      <c r="C30" s="4">
        <v>39274.666666666664</v>
      </c>
      <c r="D30" s="4">
        <v>40464.5</v>
      </c>
      <c r="E30" s="5">
        <f t="shared" si="0"/>
        <v>3.2598173515981803</v>
      </c>
      <c r="F30" s="5">
        <f t="shared" si="1"/>
        <v>1189.8333333333358</v>
      </c>
      <c r="G30" s="5"/>
      <c r="H30" s="90"/>
      <c r="I30" t="s">
        <v>418</v>
      </c>
      <c r="J30" t="s">
        <v>419</v>
      </c>
      <c r="K30" s="4">
        <v>40058.336111111115</v>
      </c>
      <c r="L30" s="4">
        <v>40058.336111111115</v>
      </c>
      <c r="M30" t="s">
        <v>1319</v>
      </c>
    </row>
    <row r="31" spans="1:13" ht="12.75">
      <c r="A31" t="s">
        <v>686</v>
      </c>
      <c r="B31" t="s">
        <v>687</v>
      </c>
      <c r="C31" s="4">
        <v>39202.333333333336</v>
      </c>
      <c r="D31" s="4">
        <v>40464.5</v>
      </c>
      <c r="E31" s="5">
        <f t="shared" si="0"/>
        <v>3.457990867579902</v>
      </c>
      <c r="F31" s="5">
        <f t="shared" si="1"/>
        <v>1262.1666666666642</v>
      </c>
      <c r="G31" s="5"/>
      <c r="H31" s="90"/>
      <c r="I31" t="s">
        <v>654</v>
      </c>
      <c r="J31" t="s">
        <v>655</v>
      </c>
      <c r="K31" s="4">
        <v>40058.336111111115</v>
      </c>
      <c r="L31" s="4">
        <v>40058.336111111115</v>
      </c>
      <c r="M31" t="s">
        <v>1319</v>
      </c>
    </row>
    <row r="32" spans="1:13" ht="12.75">
      <c r="A32" t="s">
        <v>314</v>
      </c>
      <c r="B32" t="s">
        <v>315</v>
      </c>
      <c r="C32" s="4">
        <v>39084.333333333336</v>
      </c>
      <c r="D32" s="4">
        <v>40464.5</v>
      </c>
      <c r="E32" s="5">
        <f t="shared" si="0"/>
        <v>3.7812785388127788</v>
      </c>
      <c r="F32" s="5">
        <f t="shared" si="1"/>
        <v>1380.1666666666642</v>
      </c>
      <c r="G32" s="5"/>
      <c r="H32" s="90"/>
      <c r="I32" t="s">
        <v>388</v>
      </c>
      <c r="J32" t="s">
        <v>389</v>
      </c>
      <c r="K32" s="4">
        <v>40095.666666666664</v>
      </c>
      <c r="L32" s="4">
        <v>40095.666666666664</v>
      </c>
      <c r="M32" t="s">
        <v>1319</v>
      </c>
    </row>
    <row r="33" spans="1:13" ht="12.75">
      <c r="A33" t="s">
        <v>267</v>
      </c>
      <c r="B33" t="s">
        <v>268</v>
      </c>
      <c r="C33" s="4">
        <v>38628.333333333336</v>
      </c>
      <c r="D33" s="4">
        <v>40056.333333333336</v>
      </c>
      <c r="E33" s="5">
        <f t="shared" si="0"/>
        <v>3.9123287671232876</v>
      </c>
      <c r="F33" s="5">
        <f t="shared" si="1"/>
        <v>1428</v>
      </c>
      <c r="G33" s="5"/>
      <c r="H33" s="90"/>
      <c r="I33" t="s">
        <v>650</v>
      </c>
      <c r="J33" t="s">
        <v>515</v>
      </c>
      <c r="K33" s="4">
        <v>40163.666666666664</v>
      </c>
      <c r="L33" s="4">
        <v>40163.666666666664</v>
      </c>
      <c r="M33" t="s">
        <v>1319</v>
      </c>
    </row>
    <row r="34" spans="1:13" ht="12.75">
      <c r="A34" t="s">
        <v>858</v>
      </c>
      <c r="B34" t="s">
        <v>690</v>
      </c>
      <c r="C34" s="4">
        <v>38939.333333333336</v>
      </c>
      <c r="D34" s="4">
        <v>40388.583333333336</v>
      </c>
      <c r="E34" s="5">
        <f t="shared" si="0"/>
        <v>3.9705479452054795</v>
      </c>
      <c r="F34" s="5">
        <f t="shared" si="1"/>
        <v>1449.25</v>
      </c>
      <c r="G34" s="5"/>
      <c r="H34" s="90"/>
      <c r="I34" t="s">
        <v>586</v>
      </c>
      <c r="J34" t="s">
        <v>587</v>
      </c>
      <c r="K34" s="4">
        <v>40165.583333333336</v>
      </c>
      <c r="L34" s="4">
        <v>40165.583333333336</v>
      </c>
      <c r="M34" t="s">
        <v>1319</v>
      </c>
    </row>
    <row r="35" spans="1:13" ht="12.75">
      <c r="A35" t="s">
        <v>261</v>
      </c>
      <c r="B35" t="s">
        <v>262</v>
      </c>
      <c r="C35" s="4">
        <v>38628.333333333336</v>
      </c>
      <c r="D35" s="4">
        <v>40084.625</v>
      </c>
      <c r="E35" s="5">
        <f t="shared" si="0"/>
        <v>3.989840182648395</v>
      </c>
      <c r="F35" s="5">
        <f t="shared" si="1"/>
        <v>1456.2916666666642</v>
      </c>
      <c r="G35" s="5"/>
      <c r="H35" s="90"/>
      <c r="I35" t="s">
        <v>514</v>
      </c>
      <c r="J35" t="s">
        <v>515</v>
      </c>
      <c r="K35" s="4">
        <v>40177.458333333336</v>
      </c>
      <c r="L35" s="4">
        <v>40177.458333333336</v>
      </c>
      <c r="M35" t="s">
        <v>1319</v>
      </c>
    </row>
    <row r="36" spans="1:13" ht="12.75">
      <c r="A36" t="s">
        <v>263</v>
      </c>
      <c r="B36" t="s">
        <v>1280</v>
      </c>
      <c r="C36" s="4">
        <v>38628.333333333336</v>
      </c>
      <c r="D36" s="4">
        <v>40084.625</v>
      </c>
      <c r="E36" s="5">
        <f t="shared" si="0"/>
        <v>3.989840182648395</v>
      </c>
      <c r="F36" s="5">
        <f t="shared" si="1"/>
        <v>1456.2916666666642</v>
      </c>
      <c r="G36" s="5"/>
      <c r="H36" s="90"/>
      <c r="I36" t="s">
        <v>486</v>
      </c>
      <c r="J36" t="s">
        <v>487</v>
      </c>
      <c r="K36" s="4">
        <v>40178.5</v>
      </c>
      <c r="L36" s="4">
        <v>40178.5</v>
      </c>
      <c r="M36" t="s">
        <v>1319</v>
      </c>
    </row>
    <row r="37" spans="1:13" ht="12.75">
      <c r="A37" t="s">
        <v>289</v>
      </c>
      <c r="B37" t="s">
        <v>1274</v>
      </c>
      <c r="C37" s="4">
        <v>38628.333333333336</v>
      </c>
      <c r="D37" s="4">
        <v>40084.625</v>
      </c>
      <c r="E37" s="5">
        <f t="shared" si="0"/>
        <v>3.989840182648395</v>
      </c>
      <c r="F37" s="5">
        <f t="shared" si="1"/>
        <v>1456.2916666666642</v>
      </c>
      <c r="G37" s="5"/>
      <c r="H37" s="90"/>
      <c r="I37" t="s">
        <v>368</v>
      </c>
      <c r="J37" t="s">
        <v>369</v>
      </c>
      <c r="K37" s="4">
        <v>40245.5</v>
      </c>
      <c r="L37" s="4">
        <v>40245.5</v>
      </c>
      <c r="M37" t="s">
        <v>1319</v>
      </c>
    </row>
    <row r="38" spans="1:13" ht="12.75">
      <c r="A38" t="s">
        <v>844</v>
      </c>
      <c r="B38" t="s">
        <v>287</v>
      </c>
      <c r="C38" s="4">
        <v>38628.333333333336</v>
      </c>
      <c r="D38" s="4">
        <v>40084.625</v>
      </c>
      <c r="E38" s="5">
        <f t="shared" si="0"/>
        <v>3.989840182648395</v>
      </c>
      <c r="F38" s="5">
        <f t="shared" si="1"/>
        <v>1456.2916666666642</v>
      </c>
      <c r="G38" s="5"/>
      <c r="H38" s="90"/>
      <c r="I38" t="s">
        <v>567</v>
      </c>
      <c r="J38" t="s">
        <v>515</v>
      </c>
      <c r="K38" s="4">
        <v>40261.5</v>
      </c>
      <c r="L38" s="4">
        <v>40261.5</v>
      </c>
      <c r="M38" t="s">
        <v>1319</v>
      </c>
    </row>
    <row r="39" spans="1:13" ht="12.75">
      <c r="A39" t="s">
        <v>845</v>
      </c>
      <c r="B39" t="s">
        <v>1274</v>
      </c>
      <c r="C39" s="4">
        <v>38628.333333333336</v>
      </c>
      <c r="D39" s="4">
        <v>40084.625</v>
      </c>
      <c r="E39" s="5">
        <f t="shared" si="0"/>
        <v>3.989840182648395</v>
      </c>
      <c r="F39" s="5">
        <f t="shared" si="1"/>
        <v>1456.2916666666642</v>
      </c>
      <c r="G39" s="5"/>
      <c r="H39" s="90"/>
      <c r="I39" t="s">
        <v>551</v>
      </c>
      <c r="J39" t="s">
        <v>487</v>
      </c>
      <c r="K39" s="4">
        <v>40269.416666666664</v>
      </c>
      <c r="L39" s="4">
        <v>40269.416666666664</v>
      </c>
      <c r="M39" t="s">
        <v>1319</v>
      </c>
    </row>
    <row r="40" spans="1:13" ht="12.75">
      <c r="A40" t="s">
        <v>846</v>
      </c>
      <c r="B40" t="s">
        <v>847</v>
      </c>
      <c r="C40" s="4">
        <v>38628.333333333336</v>
      </c>
      <c r="D40" s="4">
        <v>40084.625</v>
      </c>
      <c r="E40" s="5">
        <f t="shared" si="0"/>
        <v>3.989840182648395</v>
      </c>
      <c r="F40" s="5">
        <f t="shared" si="1"/>
        <v>1456.2916666666642</v>
      </c>
      <c r="G40" s="5"/>
      <c r="H40" s="90"/>
      <c r="I40" t="s">
        <v>682</v>
      </c>
      <c r="J40" t="s">
        <v>683</v>
      </c>
      <c r="K40" s="4">
        <v>40357.669444444444</v>
      </c>
      <c r="L40" s="4">
        <v>40357.669444444444</v>
      </c>
      <c r="M40" t="s">
        <v>1319</v>
      </c>
    </row>
    <row r="41" spans="1:11" ht="12.75">
      <c r="A41" t="s">
        <v>821</v>
      </c>
      <c r="B41" t="s">
        <v>822</v>
      </c>
      <c r="C41" s="4">
        <v>38992.333333333336</v>
      </c>
      <c r="D41" s="4">
        <v>40449.458333333336</v>
      </c>
      <c r="E41" s="5">
        <f t="shared" si="0"/>
        <v>3.992123287671233</v>
      </c>
      <c r="F41" s="5">
        <f t="shared" si="1"/>
        <v>1457.125</v>
      </c>
      <c r="G41" s="5"/>
      <c r="H41" s="90"/>
      <c r="J41" s="32" t="s">
        <v>1443</v>
      </c>
      <c r="K41" s="64">
        <f>COUNTA(J3:J40)</f>
        <v>38</v>
      </c>
    </row>
    <row r="42" spans="1:8" ht="12.75">
      <c r="A42" t="s">
        <v>824</v>
      </c>
      <c r="B42" t="s">
        <v>1284</v>
      </c>
      <c r="C42" s="4">
        <v>38992.333333333336</v>
      </c>
      <c r="D42" s="4">
        <v>40449.458333333336</v>
      </c>
      <c r="E42" s="5">
        <f t="shared" si="0"/>
        <v>3.992123287671233</v>
      </c>
      <c r="F42" s="5">
        <f t="shared" si="1"/>
        <v>1457.125</v>
      </c>
      <c r="G42" s="5"/>
      <c r="H42" s="90"/>
    </row>
    <row r="43" spans="1:8" ht="12.75">
      <c r="A43" t="s">
        <v>848</v>
      </c>
      <c r="B43" t="s">
        <v>1284</v>
      </c>
      <c r="C43" s="4">
        <v>38992.333333333336</v>
      </c>
      <c r="D43" s="4">
        <v>40449.458333333336</v>
      </c>
      <c r="E43" s="5">
        <f t="shared" si="0"/>
        <v>3.992123287671233</v>
      </c>
      <c r="F43" s="5">
        <f t="shared" si="1"/>
        <v>1457.125</v>
      </c>
      <c r="G43" s="5"/>
      <c r="H43" s="90"/>
    </row>
    <row r="44" spans="1:8" ht="12.75">
      <c r="A44" t="s">
        <v>1029</v>
      </c>
      <c r="B44" t="s">
        <v>1284</v>
      </c>
      <c r="C44" s="4">
        <v>38992.333333333336</v>
      </c>
      <c r="D44" s="4">
        <v>40449.458333333336</v>
      </c>
      <c r="E44" s="5">
        <f t="shared" si="0"/>
        <v>3.992123287671233</v>
      </c>
      <c r="F44" s="5">
        <f t="shared" si="1"/>
        <v>1457.125</v>
      </c>
      <c r="G44" s="5"/>
      <c r="H44" s="90"/>
    </row>
    <row r="45" spans="1:8" ht="12.75">
      <c r="A45" t="s">
        <v>286</v>
      </c>
      <c r="B45" t="s">
        <v>287</v>
      </c>
      <c r="C45" s="4">
        <v>38628.333333333336</v>
      </c>
      <c r="D45" s="4">
        <v>40444.666666666664</v>
      </c>
      <c r="E45" s="5">
        <f t="shared" si="0"/>
        <v>4.976255707762544</v>
      </c>
      <c r="F45" s="5">
        <f t="shared" si="1"/>
        <v>1816.3333333333285</v>
      </c>
      <c r="G45" s="5"/>
      <c r="H45" s="90"/>
    </row>
    <row r="46" spans="1:8" ht="12.75">
      <c r="A46" t="s">
        <v>995</v>
      </c>
      <c r="B46" t="s">
        <v>287</v>
      </c>
      <c r="C46" s="4">
        <v>38628.333333333336</v>
      </c>
      <c r="D46" s="4">
        <v>40444.666666666664</v>
      </c>
      <c r="E46" s="5">
        <f t="shared" si="0"/>
        <v>4.976255707762544</v>
      </c>
      <c r="F46" s="5">
        <f t="shared" si="1"/>
        <v>1816.3333333333285</v>
      </c>
      <c r="G46" s="5"/>
      <c r="H46" s="90"/>
    </row>
    <row r="47" spans="1:8" ht="12.75">
      <c r="A47" t="s">
        <v>996</v>
      </c>
      <c r="B47" t="s">
        <v>1274</v>
      </c>
      <c r="C47" s="4">
        <v>38628.333333333336</v>
      </c>
      <c r="D47" s="4">
        <v>40444.666666666664</v>
      </c>
      <c r="E47" s="5">
        <f t="shared" si="0"/>
        <v>4.976255707762544</v>
      </c>
      <c r="F47" s="5">
        <f t="shared" si="1"/>
        <v>1816.3333333333285</v>
      </c>
      <c r="G47" s="5"/>
      <c r="H47" s="90"/>
    </row>
    <row r="48" spans="1:8" ht="12.75">
      <c r="A48" t="s">
        <v>1028</v>
      </c>
      <c r="B48" t="s">
        <v>287</v>
      </c>
      <c r="C48" s="4">
        <v>38628.333333333336</v>
      </c>
      <c r="D48" s="4">
        <v>40444.666666666664</v>
      </c>
      <c r="E48" s="5">
        <f t="shared" si="0"/>
        <v>4.976255707762544</v>
      </c>
      <c r="F48" s="5">
        <f t="shared" si="1"/>
        <v>1816.3333333333285</v>
      </c>
      <c r="G48" s="5"/>
      <c r="H48" s="90"/>
    </row>
    <row r="49" spans="1:8" ht="12.75">
      <c r="A49" t="s">
        <v>259</v>
      </c>
      <c r="B49" t="s">
        <v>1161</v>
      </c>
      <c r="C49" s="4">
        <v>38628.333333333336</v>
      </c>
      <c r="D49" s="4">
        <v>40449.458333333336</v>
      </c>
      <c r="E49" s="5">
        <f t="shared" si="0"/>
        <v>4.989383561643836</v>
      </c>
      <c r="F49" s="5">
        <f t="shared" si="1"/>
        <v>1821.125</v>
      </c>
      <c r="G49" s="5"/>
      <c r="H49" s="90"/>
    </row>
    <row r="50" spans="1:8" ht="12.75">
      <c r="A50" t="s">
        <v>285</v>
      </c>
      <c r="B50" t="s">
        <v>1437</v>
      </c>
      <c r="C50" s="4">
        <v>38628.333333333336</v>
      </c>
      <c r="D50" s="4">
        <v>40449.458333333336</v>
      </c>
      <c r="E50" s="5">
        <f t="shared" si="0"/>
        <v>4.989383561643836</v>
      </c>
      <c r="F50" s="5">
        <f t="shared" si="1"/>
        <v>1821.125</v>
      </c>
      <c r="G50" s="5"/>
      <c r="H50" s="90"/>
    </row>
    <row r="51" spans="1:8" ht="12.75">
      <c r="A51" t="s">
        <v>290</v>
      </c>
      <c r="B51" t="s">
        <v>1284</v>
      </c>
      <c r="C51" s="4">
        <v>38628.333333333336</v>
      </c>
      <c r="D51" s="4">
        <v>40449.458333333336</v>
      </c>
      <c r="E51" s="5">
        <f t="shared" si="0"/>
        <v>4.989383561643836</v>
      </c>
      <c r="F51" s="5">
        <f t="shared" si="1"/>
        <v>1821.125</v>
      </c>
      <c r="G51" s="5"/>
      <c r="H51" s="90"/>
    </row>
    <row r="52" spans="1:8" ht="12.75">
      <c r="A52" t="s">
        <v>843</v>
      </c>
      <c r="B52" t="s">
        <v>1437</v>
      </c>
      <c r="C52" s="4">
        <v>38628.333333333336</v>
      </c>
      <c r="D52" s="4">
        <v>40449.458333333336</v>
      </c>
      <c r="E52" s="5">
        <f t="shared" si="0"/>
        <v>4.989383561643836</v>
      </c>
      <c r="F52" s="5">
        <f t="shared" si="1"/>
        <v>1821.125</v>
      </c>
      <c r="G52" s="5"/>
      <c r="H52" s="90"/>
    </row>
    <row r="53" spans="1:8" ht="12.75">
      <c r="A53" t="s">
        <v>857</v>
      </c>
      <c r="B53" t="s">
        <v>687</v>
      </c>
      <c r="C53" s="4">
        <v>38628.333333333336</v>
      </c>
      <c r="D53" s="4">
        <v>40449.458333333336</v>
      </c>
      <c r="E53" s="5">
        <f t="shared" si="0"/>
        <v>4.989383561643836</v>
      </c>
      <c r="F53" s="5">
        <f t="shared" si="1"/>
        <v>1821.125</v>
      </c>
      <c r="G53" s="5"/>
      <c r="H53" s="90"/>
    </row>
    <row r="54" spans="1:8" ht="12.75">
      <c r="A54" t="s">
        <v>994</v>
      </c>
      <c r="B54" t="s">
        <v>1437</v>
      </c>
      <c r="C54" s="4">
        <v>38628.333333333336</v>
      </c>
      <c r="D54" s="4">
        <v>40449.458333333336</v>
      </c>
      <c r="E54" s="5">
        <f t="shared" si="0"/>
        <v>4.989383561643836</v>
      </c>
      <c r="F54" s="5">
        <f t="shared" si="1"/>
        <v>1821.125</v>
      </c>
      <c r="G54" s="5"/>
      <c r="H54" s="90"/>
    </row>
    <row r="55" spans="1:8" ht="12.75">
      <c r="A55" t="s">
        <v>997</v>
      </c>
      <c r="B55" t="s">
        <v>1284</v>
      </c>
      <c r="C55" s="4">
        <v>38628.333333333336</v>
      </c>
      <c r="D55" s="4">
        <v>40449.458333333336</v>
      </c>
      <c r="E55" s="5">
        <f t="shared" si="0"/>
        <v>4.989383561643836</v>
      </c>
      <c r="F55" s="5">
        <f t="shared" si="1"/>
        <v>1821.125</v>
      </c>
      <c r="G55" s="5"/>
      <c r="H55" s="90"/>
    </row>
    <row r="56" spans="1:8" ht="12.75">
      <c r="A56" t="s">
        <v>1027</v>
      </c>
      <c r="B56" t="s">
        <v>1437</v>
      </c>
      <c r="C56" s="4">
        <v>38628.333333333336</v>
      </c>
      <c r="D56" s="4">
        <v>40449.458333333336</v>
      </c>
      <c r="E56" s="5">
        <f t="shared" si="0"/>
        <v>4.989383561643836</v>
      </c>
      <c r="F56" s="5">
        <f t="shared" si="1"/>
        <v>1821.125</v>
      </c>
      <c r="G56" s="5"/>
      <c r="H56" s="90"/>
    </row>
    <row r="57" spans="1:8" ht="12.75">
      <c r="A57" t="s">
        <v>311</v>
      </c>
      <c r="B57" t="s">
        <v>312</v>
      </c>
      <c r="C57" s="4">
        <v>38628.333333333336</v>
      </c>
      <c r="D57" s="4">
        <v>40464.5</v>
      </c>
      <c r="E57" s="5">
        <f t="shared" si="0"/>
        <v>5.03059360730593</v>
      </c>
      <c r="F57" s="5">
        <f t="shared" si="1"/>
        <v>1836.1666666666642</v>
      </c>
      <c r="G57" s="5"/>
      <c r="H57" s="90"/>
    </row>
    <row r="58" spans="1:8" ht="12.75">
      <c r="A58" t="s">
        <v>256</v>
      </c>
      <c r="B58" t="s">
        <v>257</v>
      </c>
      <c r="C58" s="4">
        <v>38628.333333333336</v>
      </c>
      <c r="D58" s="4">
        <v>40717.458333333336</v>
      </c>
      <c r="E58" s="5">
        <f>F58/365</f>
        <v>5.723630136986301</v>
      </c>
      <c r="F58" s="5">
        <f>D58-C58</f>
        <v>2089.125</v>
      </c>
      <c r="G58" s="104" t="s">
        <v>2211</v>
      </c>
      <c r="H58" s="90"/>
    </row>
    <row r="59" spans="1:8" ht="12.75">
      <c r="A59" t="s">
        <v>1009</v>
      </c>
      <c r="B59" t="s">
        <v>1010</v>
      </c>
      <c r="C59" s="4">
        <v>38628.333333333336</v>
      </c>
      <c r="D59" s="4">
        <v>40717.458333333336</v>
      </c>
      <c r="E59" s="5">
        <f t="shared" si="0"/>
        <v>5.723630136986301</v>
      </c>
      <c r="F59" s="5">
        <f t="shared" si="1"/>
        <v>2089.125</v>
      </c>
      <c r="G59" s="5"/>
      <c r="H59" s="90"/>
    </row>
    <row r="60" spans="4:8" ht="12.75">
      <c r="D60" s="32" t="s">
        <v>2837</v>
      </c>
      <c r="E60" s="64">
        <f>COUNTA(E3:E59)</f>
        <v>57</v>
      </c>
      <c r="H60" s="90"/>
    </row>
    <row r="61" spans="4:5" ht="12.75">
      <c r="D61" s="23"/>
      <c r="E61" s="23" t="s">
        <v>2838</v>
      </c>
    </row>
    <row r="62" spans="4:5" ht="12.75">
      <c r="D62" s="79"/>
      <c r="E62" s="80">
        <f>E60/365</f>
        <v>0.15616438356164383</v>
      </c>
    </row>
  </sheetData>
  <printOptions gridLines="1"/>
  <pageMargins left="0.25" right="0.25" top="0.25" bottom="0.25" header="0" footer="0"/>
  <pageSetup fitToHeight="1" fitToWidth="1" horizontalDpi="300" verticalDpi="300" orientation="landscape" scale="72" r:id="rId1"/>
</worksheet>
</file>

<file path=xl/worksheets/sheet21.xml><?xml version="1.0" encoding="utf-8"?>
<worksheet xmlns="http://schemas.openxmlformats.org/spreadsheetml/2006/main" xmlns:r="http://schemas.openxmlformats.org/officeDocument/2006/relationships">
  <sheetPr>
    <pageSetUpPr fitToPage="1"/>
  </sheetPr>
  <dimension ref="A1:A1"/>
  <sheetViews>
    <sheetView tabSelected="1" workbookViewId="0" topLeftCell="A1">
      <selection activeCell="A1" sqref="A1"/>
    </sheetView>
  </sheetViews>
  <sheetFormatPr defaultColWidth="9.140625" defaultRowHeight="12.75"/>
  <sheetData/>
  <printOptions gridLines="1"/>
  <pageMargins left="0.25" right="0.25" top="0.25" bottom="0.25" header="0" footer="0"/>
  <pageSetup fitToHeight="1" fitToWidth="1" horizontalDpi="300" verticalDpi="3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A1"/>
  <sheetViews>
    <sheetView tabSelected="1" workbookViewId="0" topLeftCell="A1">
      <selection activeCell="A1" sqref="A1"/>
    </sheetView>
  </sheetViews>
  <sheetFormatPr defaultColWidth="9.140625" defaultRowHeight="12.75"/>
  <sheetData/>
  <printOptions gridLines="1"/>
  <pageMargins left="0.25" right="0.25" top="0.25" bottom="0.25" header="0" footer="0"/>
  <pageSetup fitToHeight="1" fitToWidth="1" horizontalDpi="300" verticalDpi="3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AA223"/>
  <sheetViews>
    <sheetView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30.00390625" style="0" bestFit="1" customWidth="1"/>
    <col min="2" max="2" width="13.57421875" style="0" bestFit="1" customWidth="1"/>
    <col min="3" max="3" width="55.57421875" style="7" customWidth="1"/>
    <col min="4" max="4" width="12.140625" style="3" bestFit="1" customWidth="1"/>
    <col min="5" max="8" width="10.7109375" style="4" customWidth="1"/>
    <col min="9" max="9" width="14.00390625" style="0" bestFit="1" customWidth="1"/>
    <col min="10" max="10" width="13.8515625" style="0" customWidth="1"/>
    <col min="11" max="11" width="16.140625" style="0" customWidth="1"/>
    <col min="12" max="12" width="16.28125" style="0" customWidth="1"/>
    <col min="13" max="13" width="16.28125" style="4" customWidth="1"/>
    <col min="14" max="14" width="19.57421875" style="0" bestFit="1" customWidth="1"/>
    <col min="15" max="16" width="3.140625" style="0" bestFit="1" customWidth="1"/>
    <col min="17" max="17" width="2.28125" style="0" bestFit="1" customWidth="1"/>
    <col min="18" max="18" width="3.140625" style="0" bestFit="1" customWidth="1"/>
    <col min="19" max="20" width="2.28125" style="0" bestFit="1" customWidth="1"/>
    <col min="21" max="21" width="3.140625" style="0" bestFit="1" customWidth="1"/>
    <col min="22" max="22" width="8.421875" style="5" bestFit="1" customWidth="1"/>
    <col min="23" max="23" width="13.421875" style="0" bestFit="1" customWidth="1"/>
    <col min="24" max="24" width="14.421875" style="0" bestFit="1" customWidth="1"/>
  </cols>
  <sheetData>
    <row r="1" spans="1:27" ht="18">
      <c r="A1" s="1" t="s">
        <v>1219</v>
      </c>
      <c r="C1" s="2" t="s">
        <v>1446</v>
      </c>
      <c r="D1" s="22" t="s">
        <v>1249</v>
      </c>
      <c r="E1" s="23" t="s">
        <v>1250</v>
      </c>
      <c r="F1" s="23" t="s">
        <v>1251</v>
      </c>
      <c r="G1" s="23" t="s">
        <v>1252</v>
      </c>
      <c r="H1" s="23" t="s">
        <v>1253</v>
      </c>
      <c r="I1" s="20" t="s">
        <v>1254</v>
      </c>
      <c r="J1" s="37" t="s">
        <v>1255</v>
      </c>
      <c r="K1" s="38" t="s">
        <v>1256</v>
      </c>
      <c r="L1" s="20" t="s">
        <v>1257</v>
      </c>
      <c r="M1" s="105" t="s">
        <v>1258</v>
      </c>
      <c r="N1" s="23" t="s">
        <v>1259</v>
      </c>
      <c r="V1" s="99" t="str">
        <f>V24</f>
        <v>Contg %</v>
      </c>
      <c r="W1" s="99" t="str">
        <f>W24</f>
        <v>Contg</v>
      </c>
      <c r="X1" s="99" t="str">
        <f>X24</f>
        <v>Cost w/Contg</v>
      </c>
      <c r="Y1" s="99"/>
      <c r="Z1" s="99"/>
      <c r="AA1" s="99"/>
    </row>
    <row r="2" spans="1:2" ht="12.75" customHeight="1">
      <c r="A2" t="s">
        <v>1221</v>
      </c>
      <c r="B2" s="6">
        <v>38628</v>
      </c>
    </row>
    <row r="3" spans="1:2" ht="12.75" customHeight="1">
      <c r="A3" t="s">
        <v>1222</v>
      </c>
      <c r="B3" s="6">
        <v>40178</v>
      </c>
    </row>
    <row r="4" spans="1:3" ht="12.75" customHeight="1">
      <c r="A4" t="s">
        <v>1223</v>
      </c>
      <c r="B4" s="8" t="s">
        <v>1224</v>
      </c>
      <c r="C4" s="7" t="s">
        <v>1225</v>
      </c>
    </row>
    <row r="5" spans="1:2" ht="12.75" customHeight="1">
      <c r="A5" t="s">
        <v>1226</v>
      </c>
      <c r="B5" s="8">
        <f>C221</f>
        <v>196</v>
      </c>
    </row>
    <row r="6" spans="1:3" ht="27.75" customHeight="1">
      <c r="A6" t="s">
        <v>1227</v>
      </c>
      <c r="B6" s="9" t="s">
        <v>1228</v>
      </c>
      <c r="C6" s="66" t="s">
        <v>152</v>
      </c>
    </row>
    <row r="7" spans="1:3" ht="12.75" customHeight="1">
      <c r="A7" t="s">
        <v>1229</v>
      </c>
      <c r="B7" s="10" t="s">
        <v>1230</v>
      </c>
      <c r="C7" s="11">
        <f>J223</f>
        <v>0.7857142857142857</v>
      </c>
    </row>
    <row r="8" spans="1:8" ht="12.75" customHeight="1">
      <c r="A8" t="s">
        <v>1231</v>
      </c>
      <c r="B8" s="12" t="s">
        <v>1230</v>
      </c>
      <c r="C8" s="11">
        <f>K223</f>
        <v>0.8010204081632653</v>
      </c>
      <c r="D8" s="13"/>
      <c r="E8" s="14"/>
      <c r="F8" s="14"/>
      <c r="G8" s="14"/>
      <c r="H8" s="14"/>
    </row>
    <row r="9" spans="1:6" ht="12.75" customHeight="1">
      <c r="A9" t="s">
        <v>1232</v>
      </c>
      <c r="B9" s="15" t="s">
        <v>1447</v>
      </c>
      <c r="C9" s="16" t="s">
        <v>153</v>
      </c>
      <c r="D9" s="17"/>
      <c r="E9" s="18"/>
      <c r="F9" s="18"/>
    </row>
    <row r="10" spans="1:6" ht="27.75" customHeight="1">
      <c r="A10" t="s">
        <v>1234</v>
      </c>
      <c r="B10" s="8" t="s">
        <v>1235</v>
      </c>
      <c r="C10" s="67" t="s">
        <v>160</v>
      </c>
      <c r="D10" s="13"/>
      <c r="E10" s="14"/>
      <c r="F10" s="14"/>
    </row>
    <row r="11" spans="1:6" ht="12.75" customHeight="1">
      <c r="A11" t="s">
        <v>1236</v>
      </c>
      <c r="B11" s="8" t="s">
        <v>1237</v>
      </c>
      <c r="C11" s="7" t="s">
        <v>1238</v>
      </c>
      <c r="F11" s="14"/>
    </row>
    <row r="12" spans="1:6" ht="12.75" customHeight="1">
      <c r="A12" t="s">
        <v>1239</v>
      </c>
      <c r="B12" s="8">
        <v>7.1</v>
      </c>
      <c r="E12" s="14"/>
      <c r="F12" s="14"/>
    </row>
    <row r="13" spans="1:8" ht="12.75" customHeight="1">
      <c r="A13" t="s">
        <v>1240</v>
      </c>
      <c r="B13" s="8">
        <v>35.5</v>
      </c>
      <c r="E13" s="14"/>
      <c r="F13" s="14"/>
      <c r="G13" s="14"/>
      <c r="H13" s="14"/>
    </row>
    <row r="14" spans="1:6" ht="12.75" customHeight="1">
      <c r="A14" t="s">
        <v>1241</v>
      </c>
      <c r="B14" s="8">
        <v>1760</v>
      </c>
      <c r="F14" s="14"/>
    </row>
    <row r="15" spans="1:7" ht="12.75" customHeight="1">
      <c r="A15" t="s">
        <v>1242</v>
      </c>
      <c r="B15" s="8">
        <v>18</v>
      </c>
      <c r="C15" s="7" t="s">
        <v>1243</v>
      </c>
      <c r="E15" s="14"/>
      <c r="F15" s="14"/>
      <c r="G15" s="14"/>
    </row>
    <row r="16" spans="1:7" ht="40.5" customHeight="1">
      <c r="A16" t="s">
        <v>1244</v>
      </c>
      <c r="B16" s="8" t="s">
        <v>161</v>
      </c>
      <c r="C16" s="67" t="s">
        <v>162</v>
      </c>
      <c r="G16" s="14"/>
    </row>
    <row r="17" spans="1:7" ht="12.75" customHeight="1">
      <c r="A17" t="s">
        <v>1245</v>
      </c>
      <c r="B17" s="8" t="s">
        <v>1228</v>
      </c>
      <c r="C17" s="7" t="s">
        <v>1246</v>
      </c>
      <c r="G17" s="14"/>
    </row>
    <row r="18" spans="1:7" ht="12.75" customHeight="1">
      <c r="A18" s="43" t="s">
        <v>156</v>
      </c>
      <c r="B18" s="8">
        <v>17</v>
      </c>
      <c r="C18" s="53" t="s">
        <v>157</v>
      </c>
      <c r="G18" s="14"/>
    </row>
    <row r="19" spans="1:7" ht="12.75" customHeight="1">
      <c r="A19" s="43"/>
      <c r="B19" s="8"/>
      <c r="C19" s="53"/>
      <c r="G19" s="14"/>
    </row>
    <row r="20" spans="1:3" ht="27.75" customHeight="1">
      <c r="A20" s="108" t="s">
        <v>158</v>
      </c>
      <c r="B20" s="108"/>
      <c r="C20" s="108"/>
    </row>
    <row r="21" spans="1:3" ht="12.75" customHeight="1">
      <c r="A21" s="68"/>
      <c r="B21" s="68"/>
      <c r="C21" s="68"/>
    </row>
    <row r="22" spans="1:3" ht="38.25" customHeight="1">
      <c r="A22" s="108" t="s">
        <v>159</v>
      </c>
      <c r="B22" s="108"/>
      <c r="C22" s="108"/>
    </row>
    <row r="23" ht="12.75" customHeight="1"/>
    <row r="24" spans="1:24" ht="12.75" customHeight="1">
      <c r="A24" s="20"/>
      <c r="B24" s="20" t="s">
        <v>1247</v>
      </c>
      <c r="C24" s="21" t="s">
        <v>1248</v>
      </c>
      <c r="D24" s="22" t="s">
        <v>1249</v>
      </c>
      <c r="E24" s="23" t="s">
        <v>1250</v>
      </c>
      <c r="F24" s="23" t="s">
        <v>1251</v>
      </c>
      <c r="G24" s="23" t="s">
        <v>1252</v>
      </c>
      <c r="H24" s="23" t="s">
        <v>1253</v>
      </c>
      <c r="I24" s="20" t="s">
        <v>1254</v>
      </c>
      <c r="J24" s="37" t="s">
        <v>1255</v>
      </c>
      <c r="K24" s="38" t="s">
        <v>1256</v>
      </c>
      <c r="L24" s="20" t="s">
        <v>1257</v>
      </c>
      <c r="M24" s="105" t="s">
        <v>1258</v>
      </c>
      <c r="N24" s="23" t="s">
        <v>1259</v>
      </c>
      <c r="V24" s="25" t="s">
        <v>1260</v>
      </c>
      <c r="W24" s="24" t="s">
        <v>1261</v>
      </c>
      <c r="X24" s="20" t="s">
        <v>1262</v>
      </c>
    </row>
    <row r="25" spans="2:24" ht="12.75" customHeight="1">
      <c r="B25" t="s">
        <v>1448</v>
      </c>
      <c r="C25" t="s">
        <v>1449</v>
      </c>
      <c r="D25" t="s">
        <v>1450</v>
      </c>
      <c r="E25" s="4">
        <v>38355.333333333336</v>
      </c>
      <c r="F25" s="4">
        <v>40178.5</v>
      </c>
      <c r="G25" s="14">
        <f>(H25/365)*220</f>
        <v>1098.8949771689483</v>
      </c>
      <c r="H25" s="27">
        <f>F25-E25</f>
        <v>1823.1666666666642</v>
      </c>
      <c r="I25" s="28">
        <v>17210424.82999996</v>
      </c>
      <c r="J25" s="29"/>
      <c r="K25" s="30"/>
      <c r="L25" t="s">
        <v>1266</v>
      </c>
      <c r="O25">
        <v>0</v>
      </c>
      <c r="P25">
        <v>0</v>
      </c>
      <c r="Q25">
        <v>0</v>
      </c>
      <c r="R25">
        <v>0</v>
      </c>
      <c r="S25">
        <v>0</v>
      </c>
      <c r="T25">
        <v>0</v>
      </c>
      <c r="U25">
        <v>0</v>
      </c>
      <c r="V25">
        <v>30.90598432136437</v>
      </c>
      <c r="W25" s="39">
        <v>5319051.199599989</v>
      </c>
      <c r="X25" s="39">
        <v>22204998.399599954</v>
      </c>
    </row>
    <row r="26" spans="2:24" ht="12.75" customHeight="1">
      <c r="B26" t="s">
        <v>1451</v>
      </c>
      <c r="C26" t="s">
        <v>1452</v>
      </c>
      <c r="D26" t="s">
        <v>1453</v>
      </c>
      <c r="E26" s="4">
        <v>38412.333333333336</v>
      </c>
      <c r="F26" s="4">
        <v>39994.375</v>
      </c>
      <c r="G26" s="14">
        <f aca="true" t="shared" si="0" ref="G26:G89">(H26/365)*220</f>
        <v>953.5593607305922</v>
      </c>
      <c r="H26" s="27">
        <f aca="true" t="shared" si="1" ref="H26:H89">F26-E26</f>
        <v>1582.0416666666642</v>
      </c>
      <c r="I26" s="28">
        <v>2757707.509999962</v>
      </c>
      <c r="J26" s="29"/>
      <c r="K26" s="30"/>
      <c r="L26" t="s">
        <v>1266</v>
      </c>
      <c r="O26">
        <v>4</v>
      </c>
      <c r="P26">
        <v>6</v>
      </c>
      <c r="Q26">
        <v>8</v>
      </c>
      <c r="R26">
        <v>8</v>
      </c>
      <c r="S26">
        <v>4</v>
      </c>
      <c r="T26">
        <v>2</v>
      </c>
      <c r="U26">
        <v>1</v>
      </c>
      <c r="V26">
        <v>41.30128853295263</v>
      </c>
      <c r="W26" s="39">
        <v>1138968.735599988</v>
      </c>
      <c r="X26" s="39">
        <v>3896676.2455999493</v>
      </c>
    </row>
    <row r="27" spans="2:24" ht="12.75" customHeight="1">
      <c r="B27" t="s">
        <v>1454</v>
      </c>
      <c r="C27" t="s">
        <v>1455</v>
      </c>
      <c r="D27" t="s">
        <v>1453</v>
      </c>
      <c r="E27" s="4">
        <v>38412.333333333336</v>
      </c>
      <c r="F27" s="4">
        <v>39994.375</v>
      </c>
      <c r="G27" s="14">
        <f t="shared" si="0"/>
        <v>953.5593607305922</v>
      </c>
      <c r="H27" s="27">
        <f t="shared" si="1"/>
        <v>1582.0416666666642</v>
      </c>
      <c r="I27" s="28">
        <v>2341351.259999962</v>
      </c>
      <c r="J27" s="29"/>
      <c r="K27" s="30"/>
      <c r="L27" t="s">
        <v>1266</v>
      </c>
      <c r="O27">
        <v>4</v>
      </c>
      <c r="P27">
        <v>6</v>
      </c>
      <c r="Q27">
        <v>8</v>
      </c>
      <c r="R27">
        <v>8</v>
      </c>
      <c r="S27">
        <v>4</v>
      </c>
      <c r="T27">
        <v>2</v>
      </c>
      <c r="U27">
        <v>1</v>
      </c>
      <c r="V27">
        <v>42.24400253381904</v>
      </c>
      <c r="W27" s="39">
        <v>989080.485599988</v>
      </c>
      <c r="X27" s="39">
        <v>3330431.7455999493</v>
      </c>
    </row>
    <row r="28" spans="2:24" ht="12.75" customHeight="1">
      <c r="B28" t="s">
        <v>1456</v>
      </c>
      <c r="C28" t="s">
        <v>1280</v>
      </c>
      <c r="D28" t="s">
        <v>1457</v>
      </c>
      <c r="E28" s="4">
        <v>38412.333333333336</v>
      </c>
      <c r="F28" s="4">
        <v>38656.708333333336</v>
      </c>
      <c r="G28" s="14">
        <f t="shared" si="0"/>
        <v>147.29452054794518</v>
      </c>
      <c r="H28" s="27">
        <f t="shared" si="1"/>
        <v>244.375</v>
      </c>
      <c r="I28" s="28">
        <v>0</v>
      </c>
      <c r="J28" s="29"/>
      <c r="K28" s="30"/>
      <c r="L28" t="s">
        <v>1266</v>
      </c>
      <c r="M28" s="31">
        <v>38412.333333333336</v>
      </c>
      <c r="N28" t="s">
        <v>1278</v>
      </c>
      <c r="O28">
        <v>4</v>
      </c>
      <c r="P28">
        <v>6</v>
      </c>
      <c r="Q28">
        <v>8</v>
      </c>
      <c r="R28">
        <v>8</v>
      </c>
      <c r="S28">
        <v>4</v>
      </c>
      <c r="T28">
        <v>2</v>
      </c>
      <c r="U28">
        <v>1</v>
      </c>
      <c r="V28">
        <v>0</v>
      </c>
      <c r="W28" s="39">
        <v>0</v>
      </c>
      <c r="X28" s="39">
        <v>0</v>
      </c>
    </row>
    <row r="29" spans="2:24" ht="12.75" customHeight="1">
      <c r="B29" t="s">
        <v>1458</v>
      </c>
      <c r="C29" t="s">
        <v>1459</v>
      </c>
      <c r="D29" t="s">
        <v>1457</v>
      </c>
      <c r="E29" s="4">
        <v>38412.333333333336</v>
      </c>
      <c r="F29" s="4">
        <v>38656.708333333336</v>
      </c>
      <c r="G29" s="14">
        <f t="shared" si="0"/>
        <v>147.29452054794518</v>
      </c>
      <c r="H29" s="27">
        <f t="shared" si="1"/>
        <v>244.375</v>
      </c>
      <c r="I29" s="28">
        <v>455172.37</v>
      </c>
      <c r="J29" s="29"/>
      <c r="K29" t="s">
        <v>1460</v>
      </c>
      <c r="L29" t="s">
        <v>1266</v>
      </c>
      <c r="M29" s="31">
        <v>38412.333333333336</v>
      </c>
      <c r="N29" t="s">
        <v>1278</v>
      </c>
      <c r="O29">
        <v>4</v>
      </c>
      <c r="P29">
        <v>6</v>
      </c>
      <c r="Q29">
        <v>8</v>
      </c>
      <c r="R29">
        <v>8</v>
      </c>
      <c r="S29">
        <v>4</v>
      </c>
      <c r="T29">
        <v>2</v>
      </c>
      <c r="U29">
        <v>1</v>
      </c>
      <c r="V29">
        <v>44</v>
      </c>
      <c r="W29" s="39">
        <v>200275.8428</v>
      </c>
      <c r="X29" s="39">
        <v>655448.2128</v>
      </c>
    </row>
    <row r="30" spans="3:24" ht="12.75" customHeight="1">
      <c r="C30" t="s">
        <v>1461</v>
      </c>
      <c r="D30" t="s">
        <v>1319</v>
      </c>
      <c r="E30" s="4">
        <v>38656.708333333336</v>
      </c>
      <c r="F30" s="4">
        <v>38656.708333333336</v>
      </c>
      <c r="G30" s="14">
        <f t="shared" si="0"/>
        <v>0</v>
      </c>
      <c r="H30" s="27">
        <f t="shared" si="1"/>
        <v>0</v>
      </c>
      <c r="I30" s="28">
        <v>0</v>
      </c>
      <c r="J30" t="s">
        <v>1286</v>
      </c>
      <c r="K30" t="s">
        <v>1298</v>
      </c>
      <c r="L30" t="s">
        <v>1266</v>
      </c>
      <c r="M30" s="54"/>
      <c r="O30">
        <v>0</v>
      </c>
      <c r="P30">
        <v>0</v>
      </c>
      <c r="Q30">
        <v>0</v>
      </c>
      <c r="R30">
        <v>0</v>
      </c>
      <c r="S30">
        <v>0</v>
      </c>
      <c r="T30">
        <v>0</v>
      </c>
      <c r="U30">
        <v>0</v>
      </c>
      <c r="V30">
        <v>0</v>
      </c>
      <c r="W30" s="39">
        <v>0</v>
      </c>
      <c r="X30" s="39">
        <v>0</v>
      </c>
    </row>
    <row r="31" spans="2:24" ht="12.75" customHeight="1">
      <c r="B31" t="s">
        <v>1462</v>
      </c>
      <c r="C31" t="s">
        <v>1463</v>
      </c>
      <c r="D31" t="s">
        <v>1464</v>
      </c>
      <c r="E31" s="4">
        <v>38719.333333333336</v>
      </c>
      <c r="F31" s="4">
        <v>39994.375</v>
      </c>
      <c r="G31" s="14">
        <f t="shared" si="0"/>
        <v>768.5182648401811</v>
      </c>
      <c r="H31" s="27">
        <f t="shared" si="1"/>
        <v>1275.0416666666642</v>
      </c>
      <c r="I31" s="28">
        <v>1886178.889999962</v>
      </c>
      <c r="J31" t="s">
        <v>1282</v>
      </c>
      <c r="K31" s="30"/>
      <c r="L31" t="s">
        <v>1266</v>
      </c>
      <c r="M31" s="54"/>
      <c r="O31">
        <v>4</v>
      </c>
      <c r="P31">
        <v>6</v>
      </c>
      <c r="Q31">
        <v>8</v>
      </c>
      <c r="R31">
        <v>8</v>
      </c>
      <c r="S31">
        <v>4</v>
      </c>
      <c r="T31">
        <v>2</v>
      </c>
      <c r="U31">
        <v>1</v>
      </c>
      <c r="V31">
        <v>41.82024552294739</v>
      </c>
      <c r="W31" s="39">
        <v>788804.6427999879</v>
      </c>
      <c r="X31" s="39">
        <v>2674983.53279995</v>
      </c>
    </row>
    <row r="32" spans="2:24" ht="12.75" customHeight="1">
      <c r="B32" t="s">
        <v>1465</v>
      </c>
      <c r="C32" t="s">
        <v>1466</v>
      </c>
      <c r="D32" t="s">
        <v>1464</v>
      </c>
      <c r="E32" s="4">
        <v>38719.333333333336</v>
      </c>
      <c r="F32" s="4">
        <v>39994.375</v>
      </c>
      <c r="G32" s="14">
        <f t="shared" si="0"/>
        <v>768.5182648401811</v>
      </c>
      <c r="H32" s="27">
        <f t="shared" si="1"/>
        <v>1275.0416666666642</v>
      </c>
      <c r="I32" s="28">
        <v>42879.57</v>
      </c>
      <c r="J32" t="s">
        <v>1286</v>
      </c>
      <c r="K32" s="30"/>
      <c r="L32" t="s">
        <v>1266</v>
      </c>
      <c r="M32" s="31">
        <v>38719.333333333336</v>
      </c>
      <c r="N32" t="s">
        <v>1278</v>
      </c>
      <c r="O32">
        <v>8</v>
      </c>
      <c r="P32">
        <v>6</v>
      </c>
      <c r="Q32">
        <v>8</v>
      </c>
      <c r="R32">
        <v>8</v>
      </c>
      <c r="S32">
        <v>4</v>
      </c>
      <c r="T32">
        <v>2</v>
      </c>
      <c r="U32">
        <v>1</v>
      </c>
      <c r="V32">
        <v>60</v>
      </c>
      <c r="W32" s="39">
        <v>25727.742000000002</v>
      </c>
      <c r="X32" s="39">
        <v>68607.312</v>
      </c>
    </row>
    <row r="33" spans="2:24" ht="12.75" customHeight="1">
      <c r="B33" t="s">
        <v>1467</v>
      </c>
      <c r="C33" t="s">
        <v>1468</v>
      </c>
      <c r="D33" t="s">
        <v>1464</v>
      </c>
      <c r="E33" s="4">
        <v>38719.333333333336</v>
      </c>
      <c r="F33" s="4">
        <v>39994.375</v>
      </c>
      <c r="G33" s="14">
        <f t="shared" si="0"/>
        <v>768.5182648401811</v>
      </c>
      <c r="H33" s="27">
        <f t="shared" si="1"/>
        <v>1275.0416666666642</v>
      </c>
      <c r="I33" s="28">
        <v>1337929.32</v>
      </c>
      <c r="J33" t="s">
        <v>1286</v>
      </c>
      <c r="K33" s="30"/>
      <c r="L33" t="s">
        <v>1266</v>
      </c>
      <c r="M33" s="31">
        <v>38719.333333333336</v>
      </c>
      <c r="N33" t="s">
        <v>1278</v>
      </c>
      <c r="O33">
        <v>4</v>
      </c>
      <c r="P33">
        <v>6</v>
      </c>
      <c r="Q33">
        <v>8</v>
      </c>
      <c r="R33">
        <v>8</v>
      </c>
      <c r="S33">
        <v>4</v>
      </c>
      <c r="T33">
        <v>2</v>
      </c>
      <c r="U33">
        <v>1</v>
      </c>
      <c r="V33">
        <v>44</v>
      </c>
      <c r="W33" s="39">
        <v>588688.9008000001</v>
      </c>
      <c r="X33" s="39">
        <v>1926618.2208000002</v>
      </c>
    </row>
    <row r="34" spans="2:24" ht="12.75" customHeight="1">
      <c r="B34" t="s">
        <v>1469</v>
      </c>
      <c r="C34" t="s">
        <v>1470</v>
      </c>
      <c r="D34" t="s">
        <v>1464</v>
      </c>
      <c r="E34" s="4">
        <v>38719.333333333336</v>
      </c>
      <c r="F34" s="4">
        <v>39994.375</v>
      </c>
      <c r="G34" s="14">
        <f t="shared" si="0"/>
        <v>768.5182648401811</v>
      </c>
      <c r="H34" s="27">
        <f t="shared" si="1"/>
        <v>1275.0416666666642</v>
      </c>
      <c r="I34" s="28">
        <v>342629.9999999619</v>
      </c>
      <c r="J34" t="s">
        <v>1286</v>
      </c>
      <c r="K34" s="30"/>
      <c r="L34" t="s">
        <v>1266</v>
      </c>
      <c r="M34" s="31">
        <v>38719.333333333336</v>
      </c>
      <c r="N34" t="s">
        <v>1278</v>
      </c>
      <c r="O34">
        <v>4</v>
      </c>
      <c r="P34">
        <v>4</v>
      </c>
      <c r="Q34">
        <v>8</v>
      </c>
      <c r="R34">
        <v>8</v>
      </c>
      <c r="S34">
        <v>2</v>
      </c>
      <c r="T34">
        <v>2</v>
      </c>
      <c r="U34">
        <v>1</v>
      </c>
      <c r="V34">
        <v>32</v>
      </c>
      <c r="W34" s="39">
        <v>109641.5999999878</v>
      </c>
      <c r="X34" s="39">
        <v>452271.59999994974</v>
      </c>
    </row>
    <row r="35" spans="2:24" ht="12.75" customHeight="1">
      <c r="B35" t="s">
        <v>1471</v>
      </c>
      <c r="C35" t="s">
        <v>1472</v>
      </c>
      <c r="D35" t="s">
        <v>1464</v>
      </c>
      <c r="E35" s="4">
        <v>38719.333333333336</v>
      </c>
      <c r="F35" s="4">
        <v>39994.375</v>
      </c>
      <c r="G35" s="14">
        <f t="shared" si="0"/>
        <v>768.5182648401811</v>
      </c>
      <c r="H35" s="27">
        <f t="shared" si="1"/>
        <v>1275.0416666666642</v>
      </c>
      <c r="I35" s="28">
        <v>119870</v>
      </c>
      <c r="J35" t="s">
        <v>1286</v>
      </c>
      <c r="K35" s="30"/>
      <c r="L35" t="s">
        <v>1266</v>
      </c>
      <c r="M35" s="31">
        <v>38718</v>
      </c>
      <c r="N35" t="s">
        <v>1278</v>
      </c>
      <c r="O35">
        <v>4</v>
      </c>
      <c r="P35">
        <v>6</v>
      </c>
      <c r="Q35">
        <v>8</v>
      </c>
      <c r="R35">
        <v>8</v>
      </c>
      <c r="S35">
        <v>4</v>
      </c>
      <c r="T35">
        <v>2</v>
      </c>
      <c r="U35">
        <v>1</v>
      </c>
      <c r="V35">
        <v>44</v>
      </c>
      <c r="W35" s="39">
        <v>52742.8</v>
      </c>
      <c r="X35" s="39">
        <v>172612.8</v>
      </c>
    </row>
    <row r="36" spans="2:24" ht="12.75" customHeight="1">
      <c r="B36" t="s">
        <v>1473</v>
      </c>
      <c r="C36" t="s">
        <v>1474</v>
      </c>
      <c r="D36" t="s">
        <v>1464</v>
      </c>
      <c r="E36" s="4">
        <v>38719.333333333336</v>
      </c>
      <c r="F36" s="4">
        <v>39994.375</v>
      </c>
      <c r="G36" s="14">
        <f t="shared" si="0"/>
        <v>768.5182648401811</v>
      </c>
      <c r="H36" s="27">
        <f t="shared" si="1"/>
        <v>1275.0416666666642</v>
      </c>
      <c r="I36" s="28">
        <v>42870</v>
      </c>
      <c r="J36" s="29"/>
      <c r="K36" t="s">
        <v>1475</v>
      </c>
      <c r="L36" t="s">
        <v>1266</v>
      </c>
      <c r="M36" s="31">
        <v>38719.333333333336</v>
      </c>
      <c r="N36" t="s">
        <v>1278</v>
      </c>
      <c r="O36">
        <v>4</v>
      </c>
      <c r="P36">
        <v>4</v>
      </c>
      <c r="Q36">
        <v>4</v>
      </c>
      <c r="R36">
        <v>8</v>
      </c>
      <c r="S36">
        <v>2</v>
      </c>
      <c r="T36">
        <v>2</v>
      </c>
      <c r="U36">
        <v>1</v>
      </c>
      <c r="V36">
        <v>28</v>
      </c>
      <c r="W36" s="39">
        <v>12003.6</v>
      </c>
      <c r="X36" s="39">
        <v>54873.6</v>
      </c>
    </row>
    <row r="37" spans="3:24" ht="12.75" customHeight="1">
      <c r="C37" t="s">
        <v>1476</v>
      </c>
      <c r="D37" t="s">
        <v>1319</v>
      </c>
      <c r="E37" s="4">
        <v>39994.375</v>
      </c>
      <c r="F37" s="4">
        <v>39994.375</v>
      </c>
      <c r="G37" s="14">
        <f t="shared" si="0"/>
        <v>0</v>
      </c>
      <c r="H37" s="27">
        <f t="shared" si="1"/>
        <v>0</v>
      </c>
      <c r="I37" s="28">
        <v>0</v>
      </c>
      <c r="J37" t="s">
        <v>1477</v>
      </c>
      <c r="K37" s="30"/>
      <c r="L37" t="s">
        <v>1266</v>
      </c>
      <c r="M37" s="31">
        <v>39994.333333333336</v>
      </c>
      <c r="N37" t="s">
        <v>1278</v>
      </c>
      <c r="O37">
        <v>0</v>
      </c>
      <c r="P37">
        <v>0</v>
      </c>
      <c r="Q37">
        <v>0</v>
      </c>
      <c r="R37">
        <v>0</v>
      </c>
      <c r="S37">
        <v>0</v>
      </c>
      <c r="T37">
        <v>0</v>
      </c>
      <c r="U37">
        <v>0</v>
      </c>
      <c r="V37">
        <v>0</v>
      </c>
      <c r="W37" s="39">
        <v>0</v>
      </c>
      <c r="X37" s="39">
        <v>0</v>
      </c>
    </row>
    <row r="38" spans="2:24" ht="12.75" customHeight="1">
      <c r="B38" t="s">
        <v>1478</v>
      </c>
      <c r="C38" t="s">
        <v>1479</v>
      </c>
      <c r="D38" t="s">
        <v>1480</v>
      </c>
      <c r="E38" s="4">
        <v>38596.333333333336</v>
      </c>
      <c r="F38" s="4">
        <v>39262.416666666664</v>
      </c>
      <c r="G38" s="14">
        <f t="shared" si="0"/>
        <v>401.4748858447459</v>
      </c>
      <c r="H38" s="27">
        <f t="shared" si="1"/>
        <v>666.0833333333285</v>
      </c>
      <c r="I38" s="28">
        <v>416356.25</v>
      </c>
      <c r="J38" s="29"/>
      <c r="K38" s="30"/>
      <c r="L38" t="s">
        <v>1266</v>
      </c>
      <c r="M38" s="54"/>
      <c r="O38">
        <v>4</v>
      </c>
      <c r="P38">
        <v>4</v>
      </c>
      <c r="Q38">
        <v>4</v>
      </c>
      <c r="R38">
        <v>8</v>
      </c>
      <c r="S38">
        <v>4</v>
      </c>
      <c r="T38">
        <v>2</v>
      </c>
      <c r="U38">
        <v>1</v>
      </c>
      <c r="V38">
        <v>36</v>
      </c>
      <c r="W38" s="39">
        <v>149888.25</v>
      </c>
      <c r="X38" s="39">
        <v>566244.5</v>
      </c>
    </row>
    <row r="39" spans="2:24" ht="12.75" customHeight="1">
      <c r="B39" t="s">
        <v>1481</v>
      </c>
      <c r="C39" t="s">
        <v>1280</v>
      </c>
      <c r="D39" t="s">
        <v>1482</v>
      </c>
      <c r="E39" s="4">
        <v>38596.333333333336</v>
      </c>
      <c r="F39" s="4">
        <v>38776.583333333336</v>
      </c>
      <c r="G39" s="14">
        <f t="shared" si="0"/>
        <v>108.64383561643835</v>
      </c>
      <c r="H39" s="27">
        <f t="shared" si="1"/>
        <v>180.25</v>
      </c>
      <c r="I39" s="28">
        <v>23751.2</v>
      </c>
      <c r="J39" s="29"/>
      <c r="K39" t="s">
        <v>1316</v>
      </c>
      <c r="L39" t="s">
        <v>1266</v>
      </c>
      <c r="M39" s="31">
        <v>38596</v>
      </c>
      <c r="N39" t="s">
        <v>1278</v>
      </c>
      <c r="O39">
        <v>4</v>
      </c>
      <c r="P39">
        <v>4</v>
      </c>
      <c r="Q39">
        <v>4</v>
      </c>
      <c r="R39">
        <v>8</v>
      </c>
      <c r="S39">
        <v>4</v>
      </c>
      <c r="T39">
        <v>2</v>
      </c>
      <c r="U39">
        <v>1</v>
      </c>
      <c r="V39">
        <v>36</v>
      </c>
      <c r="W39" s="39">
        <v>8550.432</v>
      </c>
      <c r="X39" s="39">
        <v>32301.632</v>
      </c>
    </row>
    <row r="40" spans="2:24" ht="12.75" customHeight="1">
      <c r="B40" t="s">
        <v>1483</v>
      </c>
      <c r="C40" t="s">
        <v>1459</v>
      </c>
      <c r="D40" t="s">
        <v>1482</v>
      </c>
      <c r="E40" s="4">
        <v>38596.333333333336</v>
      </c>
      <c r="F40" s="4">
        <v>38776.583333333336</v>
      </c>
      <c r="G40" s="14">
        <f t="shared" si="0"/>
        <v>108.64383561643835</v>
      </c>
      <c r="H40" s="27">
        <f t="shared" si="1"/>
        <v>180.25</v>
      </c>
      <c r="I40" s="28">
        <v>115004.8</v>
      </c>
      <c r="J40" s="29"/>
      <c r="K40" t="s">
        <v>1316</v>
      </c>
      <c r="L40" t="s">
        <v>1266</v>
      </c>
      <c r="M40" s="31">
        <v>38596</v>
      </c>
      <c r="N40" t="s">
        <v>1278</v>
      </c>
      <c r="O40">
        <v>4</v>
      </c>
      <c r="P40">
        <v>4</v>
      </c>
      <c r="Q40">
        <v>4</v>
      </c>
      <c r="R40">
        <v>8</v>
      </c>
      <c r="S40">
        <v>4</v>
      </c>
      <c r="T40">
        <v>2</v>
      </c>
      <c r="U40">
        <v>1</v>
      </c>
      <c r="V40">
        <v>36</v>
      </c>
      <c r="W40" s="39">
        <v>41401.728</v>
      </c>
      <c r="X40" s="39">
        <v>156406.528</v>
      </c>
    </row>
    <row r="41" spans="3:24" ht="12.75" customHeight="1">
      <c r="C41" t="s">
        <v>1484</v>
      </c>
      <c r="D41" t="s">
        <v>1319</v>
      </c>
      <c r="E41" s="4">
        <v>38777.333333333336</v>
      </c>
      <c r="F41" s="4">
        <v>38777.333333333336</v>
      </c>
      <c r="G41" s="14">
        <f t="shared" si="0"/>
        <v>0</v>
      </c>
      <c r="H41" s="27">
        <f t="shared" si="1"/>
        <v>0</v>
      </c>
      <c r="I41" s="28">
        <v>0</v>
      </c>
      <c r="J41" t="s">
        <v>1485</v>
      </c>
      <c r="K41" t="s">
        <v>1486</v>
      </c>
      <c r="L41" t="s">
        <v>1266</v>
      </c>
      <c r="M41" s="31">
        <v>38777.333333333336</v>
      </c>
      <c r="N41" t="s">
        <v>1278</v>
      </c>
      <c r="O41">
        <v>0</v>
      </c>
      <c r="P41">
        <v>0</v>
      </c>
      <c r="Q41">
        <v>0</v>
      </c>
      <c r="R41">
        <v>0</v>
      </c>
      <c r="S41">
        <v>0</v>
      </c>
      <c r="T41">
        <v>0</v>
      </c>
      <c r="U41">
        <v>0</v>
      </c>
      <c r="V41">
        <v>0</v>
      </c>
      <c r="W41" s="39">
        <v>0</v>
      </c>
      <c r="X41" s="39">
        <v>0</v>
      </c>
    </row>
    <row r="42" spans="2:24" ht="12.75" customHeight="1">
      <c r="B42" t="s">
        <v>1487</v>
      </c>
      <c r="C42" t="s">
        <v>1463</v>
      </c>
      <c r="D42" t="s">
        <v>1488</v>
      </c>
      <c r="E42" s="4">
        <v>39083.333333333336</v>
      </c>
      <c r="F42" s="4">
        <v>39262.416666666664</v>
      </c>
      <c r="G42" s="14">
        <f t="shared" si="0"/>
        <v>107.94063926940348</v>
      </c>
      <c r="H42" s="27">
        <f t="shared" si="1"/>
        <v>179.08333333332848</v>
      </c>
      <c r="I42" s="28">
        <v>277600.25</v>
      </c>
      <c r="J42" t="s">
        <v>1316</v>
      </c>
      <c r="K42" s="30"/>
      <c r="L42" t="s">
        <v>1266</v>
      </c>
      <c r="M42" s="54"/>
      <c r="O42">
        <v>4</v>
      </c>
      <c r="P42">
        <v>4</v>
      </c>
      <c r="Q42">
        <v>4</v>
      </c>
      <c r="R42">
        <v>8</v>
      </c>
      <c r="S42">
        <v>4</v>
      </c>
      <c r="T42">
        <v>2</v>
      </c>
      <c r="U42">
        <v>1</v>
      </c>
      <c r="V42">
        <v>36</v>
      </c>
      <c r="W42" s="39">
        <v>99936.09</v>
      </c>
      <c r="X42" s="39">
        <v>377536.34</v>
      </c>
    </row>
    <row r="43" spans="2:24" ht="12.75" customHeight="1">
      <c r="B43" t="s">
        <v>1489</v>
      </c>
      <c r="C43" t="s">
        <v>1490</v>
      </c>
      <c r="D43" t="s">
        <v>1488</v>
      </c>
      <c r="E43" s="4">
        <v>39084.333333333336</v>
      </c>
      <c r="F43" s="4">
        <v>39262.416666666664</v>
      </c>
      <c r="G43" s="14">
        <f t="shared" si="0"/>
        <v>107.33789954337608</v>
      </c>
      <c r="H43" s="27">
        <f t="shared" si="1"/>
        <v>178.08333333332848</v>
      </c>
      <c r="I43" s="28">
        <v>61400</v>
      </c>
      <c r="J43" t="s">
        <v>1316</v>
      </c>
      <c r="K43" s="30"/>
      <c r="L43" t="s">
        <v>1266</v>
      </c>
      <c r="M43" s="31">
        <v>39083</v>
      </c>
      <c r="N43" t="s">
        <v>1278</v>
      </c>
      <c r="O43">
        <v>4</v>
      </c>
      <c r="P43">
        <v>4</v>
      </c>
      <c r="Q43">
        <v>4</v>
      </c>
      <c r="R43">
        <v>8</v>
      </c>
      <c r="S43">
        <v>4</v>
      </c>
      <c r="T43">
        <v>2</v>
      </c>
      <c r="U43">
        <v>1</v>
      </c>
      <c r="V43">
        <v>36</v>
      </c>
      <c r="W43" s="39">
        <v>22104</v>
      </c>
      <c r="X43" s="39">
        <v>83504</v>
      </c>
    </row>
    <row r="44" spans="2:24" ht="12.75" customHeight="1">
      <c r="B44" t="s">
        <v>1491</v>
      </c>
      <c r="C44" t="s">
        <v>1492</v>
      </c>
      <c r="D44" t="s">
        <v>1488</v>
      </c>
      <c r="E44" s="4">
        <v>39084.333333333336</v>
      </c>
      <c r="F44" s="4">
        <v>39262.416666666664</v>
      </c>
      <c r="G44" s="14">
        <f t="shared" si="0"/>
        <v>107.33789954337608</v>
      </c>
      <c r="H44" s="27">
        <f t="shared" si="1"/>
        <v>178.08333333332848</v>
      </c>
      <c r="I44" s="28">
        <v>96000</v>
      </c>
      <c r="J44" t="s">
        <v>1316</v>
      </c>
      <c r="K44" s="30"/>
      <c r="L44" t="s">
        <v>1266</v>
      </c>
      <c r="M44" s="31">
        <v>39084.333333333336</v>
      </c>
      <c r="N44" t="s">
        <v>1278</v>
      </c>
      <c r="O44">
        <v>4</v>
      </c>
      <c r="P44">
        <v>4</v>
      </c>
      <c r="Q44">
        <v>4</v>
      </c>
      <c r="R44">
        <v>8</v>
      </c>
      <c r="S44">
        <v>4</v>
      </c>
      <c r="T44">
        <v>2</v>
      </c>
      <c r="U44">
        <v>1</v>
      </c>
      <c r="V44">
        <v>36</v>
      </c>
      <c r="W44" s="39">
        <v>34560</v>
      </c>
      <c r="X44" s="39">
        <v>130560</v>
      </c>
    </row>
    <row r="45" spans="2:24" ht="12.75" customHeight="1">
      <c r="B45" t="s">
        <v>1493</v>
      </c>
      <c r="C45" t="s">
        <v>1427</v>
      </c>
      <c r="D45" t="s">
        <v>1488</v>
      </c>
      <c r="E45" s="4">
        <v>39083.333333333336</v>
      </c>
      <c r="F45" s="4">
        <v>39262.416666666664</v>
      </c>
      <c r="G45" s="14">
        <f t="shared" si="0"/>
        <v>107.94063926940348</v>
      </c>
      <c r="H45" s="27">
        <f t="shared" si="1"/>
        <v>179.08333333332848</v>
      </c>
      <c r="I45" s="28">
        <v>96200.25</v>
      </c>
      <c r="J45" t="s">
        <v>1316</v>
      </c>
      <c r="K45" t="s">
        <v>1494</v>
      </c>
      <c r="L45" t="s">
        <v>1266</v>
      </c>
      <c r="M45" s="31">
        <v>39083</v>
      </c>
      <c r="N45" t="s">
        <v>1278</v>
      </c>
      <c r="O45">
        <v>4</v>
      </c>
      <c r="P45">
        <v>4</v>
      </c>
      <c r="Q45">
        <v>4</v>
      </c>
      <c r="R45">
        <v>8</v>
      </c>
      <c r="S45">
        <v>4</v>
      </c>
      <c r="T45">
        <v>2</v>
      </c>
      <c r="U45">
        <v>1</v>
      </c>
      <c r="V45">
        <v>36</v>
      </c>
      <c r="W45" s="39">
        <v>34632.09</v>
      </c>
      <c r="X45" s="39">
        <v>130832.34</v>
      </c>
    </row>
    <row r="46" spans="2:24" ht="12.75" customHeight="1">
      <c r="B46" t="s">
        <v>1495</v>
      </c>
      <c r="C46" t="s">
        <v>1496</v>
      </c>
      <c r="D46" t="s">
        <v>1488</v>
      </c>
      <c r="E46" s="4">
        <v>39084.333333333336</v>
      </c>
      <c r="F46" s="4">
        <v>39262.416666666664</v>
      </c>
      <c r="G46" s="14">
        <f t="shared" si="0"/>
        <v>107.33789954337608</v>
      </c>
      <c r="H46" s="27">
        <f t="shared" si="1"/>
        <v>178.08333333332848</v>
      </c>
      <c r="I46" s="28">
        <v>16000</v>
      </c>
      <c r="J46" t="s">
        <v>1316</v>
      </c>
      <c r="K46" t="s">
        <v>1494</v>
      </c>
      <c r="L46" t="s">
        <v>1266</v>
      </c>
      <c r="M46" s="31">
        <v>39083</v>
      </c>
      <c r="N46" t="s">
        <v>1278</v>
      </c>
      <c r="O46">
        <v>4</v>
      </c>
      <c r="P46">
        <v>4</v>
      </c>
      <c r="Q46">
        <v>4</v>
      </c>
      <c r="R46">
        <v>8</v>
      </c>
      <c r="S46">
        <v>4</v>
      </c>
      <c r="T46">
        <v>2</v>
      </c>
      <c r="U46">
        <v>1</v>
      </c>
      <c r="V46">
        <v>36</v>
      </c>
      <c r="W46" s="39">
        <v>5760</v>
      </c>
      <c r="X46" s="39">
        <v>21760</v>
      </c>
    </row>
    <row r="47" spans="2:24" ht="12.75" customHeight="1">
      <c r="B47" t="s">
        <v>1497</v>
      </c>
      <c r="C47" t="s">
        <v>1498</v>
      </c>
      <c r="D47" t="s">
        <v>1488</v>
      </c>
      <c r="E47" s="4">
        <v>39084.333333333336</v>
      </c>
      <c r="F47" s="4">
        <v>39262.416666666664</v>
      </c>
      <c r="G47" s="14">
        <f t="shared" si="0"/>
        <v>107.33789954337608</v>
      </c>
      <c r="H47" s="27">
        <f t="shared" si="1"/>
        <v>178.08333333332848</v>
      </c>
      <c r="I47" s="28">
        <v>8000</v>
      </c>
      <c r="J47" t="s">
        <v>1316</v>
      </c>
      <c r="K47" t="s">
        <v>1494</v>
      </c>
      <c r="L47" t="s">
        <v>1266</v>
      </c>
      <c r="M47" s="31">
        <v>39083</v>
      </c>
      <c r="N47" t="s">
        <v>1278</v>
      </c>
      <c r="O47">
        <v>4</v>
      </c>
      <c r="P47">
        <v>4</v>
      </c>
      <c r="Q47">
        <v>4</v>
      </c>
      <c r="R47">
        <v>8</v>
      </c>
      <c r="S47">
        <v>4</v>
      </c>
      <c r="T47">
        <v>2</v>
      </c>
      <c r="U47">
        <v>1</v>
      </c>
      <c r="V47">
        <v>36</v>
      </c>
      <c r="W47" s="39">
        <v>2880</v>
      </c>
      <c r="X47" s="39">
        <v>10880</v>
      </c>
    </row>
    <row r="48" spans="3:24" ht="12.75" customHeight="1">
      <c r="C48" t="s">
        <v>1499</v>
      </c>
      <c r="D48" t="s">
        <v>1319</v>
      </c>
      <c r="E48" s="4">
        <v>39262.416666666664</v>
      </c>
      <c r="F48" s="4">
        <v>39262.416666666664</v>
      </c>
      <c r="G48" s="14">
        <f t="shared" si="0"/>
        <v>0</v>
      </c>
      <c r="H48" s="27">
        <f t="shared" si="1"/>
        <v>0</v>
      </c>
      <c r="I48" s="28">
        <v>0</v>
      </c>
      <c r="J48" t="s">
        <v>1500</v>
      </c>
      <c r="K48" s="30"/>
      <c r="L48" t="s">
        <v>1266</v>
      </c>
      <c r="M48" s="54"/>
      <c r="O48">
        <v>0</v>
      </c>
      <c r="P48">
        <v>0</v>
      </c>
      <c r="Q48">
        <v>0</v>
      </c>
      <c r="R48">
        <v>0</v>
      </c>
      <c r="S48">
        <v>0</v>
      </c>
      <c r="T48">
        <v>0</v>
      </c>
      <c r="U48">
        <v>0</v>
      </c>
      <c r="V48">
        <v>0</v>
      </c>
      <c r="W48" s="39">
        <v>0</v>
      </c>
      <c r="X48" s="39">
        <v>0</v>
      </c>
    </row>
    <row r="49" spans="2:24" ht="12.75" customHeight="1">
      <c r="B49" t="s">
        <v>1501</v>
      </c>
      <c r="C49" t="s">
        <v>1502</v>
      </c>
      <c r="D49" t="s">
        <v>1503</v>
      </c>
      <c r="E49" s="4">
        <v>38412.333333333336</v>
      </c>
      <c r="F49" s="4">
        <v>39994.666666666664</v>
      </c>
      <c r="G49" s="14">
        <f t="shared" si="0"/>
        <v>953.7351598173486</v>
      </c>
      <c r="H49" s="27">
        <f t="shared" si="1"/>
        <v>1582.3333333333285</v>
      </c>
      <c r="I49" s="28">
        <v>2618014.81</v>
      </c>
      <c r="J49" s="29"/>
      <c r="K49" s="30"/>
      <c r="L49" t="s">
        <v>1266</v>
      </c>
      <c r="M49" s="54"/>
      <c r="O49">
        <v>4</v>
      </c>
      <c r="P49">
        <v>4</v>
      </c>
      <c r="Q49">
        <v>4</v>
      </c>
      <c r="R49">
        <v>8</v>
      </c>
      <c r="S49">
        <v>4</v>
      </c>
      <c r="T49">
        <v>2</v>
      </c>
      <c r="U49">
        <v>1</v>
      </c>
      <c r="V49">
        <v>22.501688827344715</v>
      </c>
      <c r="W49" s="39">
        <v>589097.546</v>
      </c>
      <c r="X49" s="39">
        <v>3207112.356</v>
      </c>
    </row>
    <row r="50" spans="2:24" ht="12.75" customHeight="1">
      <c r="B50" t="s">
        <v>1504</v>
      </c>
      <c r="C50" t="s">
        <v>1505</v>
      </c>
      <c r="D50" t="s">
        <v>1503</v>
      </c>
      <c r="E50" s="4">
        <v>38412.333333333336</v>
      </c>
      <c r="F50" s="4">
        <v>39994.666666666664</v>
      </c>
      <c r="G50" s="14">
        <f t="shared" si="0"/>
        <v>953.7351598173486</v>
      </c>
      <c r="H50" s="27">
        <f t="shared" si="1"/>
        <v>1582.3333333333285</v>
      </c>
      <c r="I50" s="28">
        <v>1410880.08</v>
      </c>
      <c r="J50" s="29"/>
      <c r="K50" s="30"/>
      <c r="L50" t="s">
        <v>1266</v>
      </c>
      <c r="M50" s="54"/>
      <c r="O50">
        <v>0</v>
      </c>
      <c r="P50">
        <v>0</v>
      </c>
      <c r="Q50">
        <v>0</v>
      </c>
      <c r="R50">
        <v>0</v>
      </c>
      <c r="S50">
        <v>0</v>
      </c>
      <c r="T50">
        <v>0</v>
      </c>
      <c r="U50">
        <v>0</v>
      </c>
      <c r="V50">
        <v>28.14839089655302</v>
      </c>
      <c r="W50" s="39">
        <v>397140.04</v>
      </c>
      <c r="X50" s="39">
        <v>1808020.12</v>
      </c>
    </row>
    <row r="51" spans="2:24" ht="12.75" customHeight="1">
      <c r="B51" t="s">
        <v>1506</v>
      </c>
      <c r="C51" t="s">
        <v>1280</v>
      </c>
      <c r="D51" t="s">
        <v>1457</v>
      </c>
      <c r="E51" s="4">
        <v>38412.333333333336</v>
      </c>
      <c r="F51" s="4">
        <v>38656.708333333336</v>
      </c>
      <c r="G51" s="14">
        <f t="shared" si="0"/>
        <v>147.29452054794518</v>
      </c>
      <c r="H51" s="27">
        <f t="shared" si="1"/>
        <v>244.375</v>
      </c>
      <c r="I51" s="28">
        <v>33251.68</v>
      </c>
      <c r="J51" s="29"/>
      <c r="K51" t="s">
        <v>1507</v>
      </c>
      <c r="L51" t="s">
        <v>1266</v>
      </c>
      <c r="M51" s="31">
        <v>38412</v>
      </c>
      <c r="N51" t="s">
        <v>1278</v>
      </c>
      <c r="O51">
        <v>8</v>
      </c>
      <c r="P51">
        <v>6</v>
      </c>
      <c r="Q51">
        <v>4</v>
      </c>
      <c r="R51">
        <v>4</v>
      </c>
      <c r="S51">
        <v>2</v>
      </c>
      <c r="T51">
        <v>1</v>
      </c>
      <c r="U51">
        <v>1</v>
      </c>
      <c r="V51">
        <v>30</v>
      </c>
      <c r="W51" s="39">
        <v>9975.504000000003</v>
      </c>
      <c r="X51" s="39">
        <v>43227.184</v>
      </c>
    </row>
    <row r="52" spans="2:24" ht="12.75" customHeight="1">
      <c r="B52" t="s">
        <v>1508</v>
      </c>
      <c r="C52" t="s">
        <v>1459</v>
      </c>
      <c r="D52" t="s">
        <v>1457</v>
      </c>
      <c r="E52" s="4">
        <v>38412.333333333336</v>
      </c>
      <c r="F52" s="4">
        <v>38656.708333333336</v>
      </c>
      <c r="G52" s="14">
        <f t="shared" si="0"/>
        <v>147.29452054794518</v>
      </c>
      <c r="H52" s="27">
        <f t="shared" si="1"/>
        <v>244.375</v>
      </c>
      <c r="I52" s="28">
        <v>245065.62</v>
      </c>
      <c r="J52" s="29"/>
      <c r="K52" t="s">
        <v>1507</v>
      </c>
      <c r="L52" t="s">
        <v>1266</v>
      </c>
      <c r="M52" s="31">
        <v>38412</v>
      </c>
      <c r="N52" t="s">
        <v>1278</v>
      </c>
      <c r="O52">
        <v>8</v>
      </c>
      <c r="P52">
        <v>6</v>
      </c>
      <c r="Q52">
        <v>4</v>
      </c>
      <c r="R52">
        <v>4</v>
      </c>
      <c r="S52">
        <v>2</v>
      </c>
      <c r="T52">
        <v>1</v>
      </c>
      <c r="U52">
        <v>1</v>
      </c>
      <c r="V52">
        <v>30</v>
      </c>
      <c r="W52" s="39">
        <v>73519.68600000002</v>
      </c>
      <c r="X52" s="39">
        <v>318585.3060000001</v>
      </c>
    </row>
    <row r="53" spans="3:24" ht="12.75" customHeight="1">
      <c r="C53" t="s">
        <v>1509</v>
      </c>
      <c r="D53" t="s">
        <v>1319</v>
      </c>
      <c r="E53" s="4">
        <v>38656.708333333336</v>
      </c>
      <c r="F53" s="4">
        <v>38656.708333333336</v>
      </c>
      <c r="G53" s="14">
        <f t="shared" si="0"/>
        <v>0</v>
      </c>
      <c r="H53" s="27">
        <f t="shared" si="1"/>
        <v>0</v>
      </c>
      <c r="I53" s="28">
        <v>0</v>
      </c>
      <c r="J53" t="s">
        <v>1510</v>
      </c>
      <c r="K53" t="s">
        <v>1511</v>
      </c>
      <c r="L53" t="s">
        <v>1266</v>
      </c>
      <c r="M53" s="54"/>
      <c r="O53">
        <v>0</v>
      </c>
      <c r="P53">
        <v>0</v>
      </c>
      <c r="Q53">
        <v>0</v>
      </c>
      <c r="R53">
        <v>0</v>
      </c>
      <c r="S53">
        <v>0</v>
      </c>
      <c r="T53">
        <v>0</v>
      </c>
      <c r="U53">
        <v>0</v>
      </c>
      <c r="V53">
        <v>0</v>
      </c>
      <c r="W53" s="39">
        <v>0</v>
      </c>
      <c r="X53" s="39">
        <v>0</v>
      </c>
    </row>
    <row r="54" spans="2:24" ht="12.75" customHeight="1">
      <c r="B54" t="s">
        <v>1512</v>
      </c>
      <c r="C54" t="s">
        <v>1463</v>
      </c>
      <c r="D54" t="s">
        <v>1513</v>
      </c>
      <c r="E54" s="4">
        <v>38657.333333333336</v>
      </c>
      <c r="F54" s="4">
        <v>39994.666666666664</v>
      </c>
      <c r="G54" s="14">
        <f t="shared" si="0"/>
        <v>806.0639269406364</v>
      </c>
      <c r="H54" s="27">
        <f t="shared" si="1"/>
        <v>1337.3333333333285</v>
      </c>
      <c r="I54" s="28">
        <v>1132562.78</v>
      </c>
      <c r="J54" t="s">
        <v>1507</v>
      </c>
      <c r="K54" s="30"/>
      <c r="L54" t="s">
        <v>1266</v>
      </c>
      <c r="M54" s="54"/>
      <c r="O54">
        <v>8</v>
      </c>
      <c r="P54">
        <v>6</v>
      </c>
      <c r="Q54">
        <v>4</v>
      </c>
      <c r="R54">
        <v>4</v>
      </c>
      <c r="S54">
        <v>2</v>
      </c>
      <c r="T54">
        <v>1</v>
      </c>
      <c r="U54">
        <v>1</v>
      </c>
      <c r="V54">
        <v>27.693374313430997</v>
      </c>
      <c r="W54" s="39">
        <v>313644.85</v>
      </c>
      <c r="X54" s="39">
        <v>1446207.63</v>
      </c>
    </row>
    <row r="55" spans="2:24" ht="12.75" customHeight="1">
      <c r="B55" t="s">
        <v>1514</v>
      </c>
      <c r="C55" t="s">
        <v>1515</v>
      </c>
      <c r="D55" t="s">
        <v>1516</v>
      </c>
      <c r="E55" s="4">
        <v>38657.333333333336</v>
      </c>
      <c r="F55" s="4">
        <v>39079.666666666664</v>
      </c>
      <c r="G55" s="14">
        <f t="shared" si="0"/>
        <v>254.55707762556784</v>
      </c>
      <c r="H55" s="27">
        <f t="shared" si="1"/>
        <v>422.3333333333285</v>
      </c>
      <c r="I55" s="28">
        <v>77612.4</v>
      </c>
      <c r="J55" t="s">
        <v>1507</v>
      </c>
      <c r="K55" s="30"/>
      <c r="L55" t="s">
        <v>1266</v>
      </c>
      <c r="M55" s="31">
        <v>38657</v>
      </c>
      <c r="N55" t="s">
        <v>1278</v>
      </c>
      <c r="O55">
        <v>2</v>
      </c>
      <c r="P55">
        <v>4</v>
      </c>
      <c r="Q55">
        <v>8</v>
      </c>
      <c r="R55">
        <v>0</v>
      </c>
      <c r="S55">
        <v>1</v>
      </c>
      <c r="T55">
        <v>1</v>
      </c>
      <c r="U55">
        <v>1</v>
      </c>
      <c r="V55">
        <v>14</v>
      </c>
      <c r="W55" s="39">
        <v>10865.736</v>
      </c>
      <c r="X55" s="39">
        <v>88478.13600000001</v>
      </c>
    </row>
    <row r="56" spans="2:24" ht="12.75" customHeight="1">
      <c r="B56" t="s">
        <v>1517</v>
      </c>
      <c r="C56" t="s">
        <v>1518</v>
      </c>
      <c r="D56" t="s">
        <v>1464</v>
      </c>
      <c r="E56" s="4">
        <v>38719.333333333336</v>
      </c>
      <c r="F56" s="4">
        <v>39994.375</v>
      </c>
      <c r="G56" s="14">
        <f t="shared" si="0"/>
        <v>768.5182648401811</v>
      </c>
      <c r="H56" s="27">
        <f t="shared" si="1"/>
        <v>1275.0416666666642</v>
      </c>
      <c r="I56" s="28">
        <v>712300.38</v>
      </c>
      <c r="J56" t="s">
        <v>1507</v>
      </c>
      <c r="K56" s="30"/>
      <c r="L56" t="s">
        <v>1266</v>
      </c>
      <c r="M56" s="31">
        <v>38718</v>
      </c>
      <c r="N56" t="s">
        <v>1278</v>
      </c>
      <c r="O56">
        <v>8</v>
      </c>
      <c r="P56">
        <v>6</v>
      </c>
      <c r="Q56">
        <v>4</v>
      </c>
      <c r="R56">
        <v>4</v>
      </c>
      <c r="S56">
        <v>2</v>
      </c>
      <c r="T56">
        <v>1</v>
      </c>
      <c r="U56">
        <v>1</v>
      </c>
      <c r="V56">
        <v>30</v>
      </c>
      <c r="W56" s="39">
        <v>213690.114</v>
      </c>
      <c r="X56" s="39">
        <v>925990.494</v>
      </c>
    </row>
    <row r="57" spans="2:24" ht="12.75" customHeight="1">
      <c r="B57" t="s">
        <v>1519</v>
      </c>
      <c r="C57" t="s">
        <v>1520</v>
      </c>
      <c r="D57" t="s">
        <v>1521</v>
      </c>
      <c r="E57" s="4">
        <v>38734.333333333336</v>
      </c>
      <c r="F57" s="4">
        <v>39994.666666666664</v>
      </c>
      <c r="G57" s="14">
        <f t="shared" si="0"/>
        <v>759.6529680365268</v>
      </c>
      <c r="H57" s="27">
        <f t="shared" si="1"/>
        <v>1260.3333333333285</v>
      </c>
      <c r="I57" s="28">
        <v>342650</v>
      </c>
      <c r="J57" t="s">
        <v>1507</v>
      </c>
      <c r="K57" s="30"/>
      <c r="L57" t="s">
        <v>1266</v>
      </c>
      <c r="M57" s="31">
        <v>38732</v>
      </c>
      <c r="N57" t="s">
        <v>1278</v>
      </c>
      <c r="O57">
        <v>6</v>
      </c>
      <c r="P57">
        <v>6</v>
      </c>
      <c r="Q57">
        <v>4</v>
      </c>
      <c r="R57">
        <v>4</v>
      </c>
      <c r="S57">
        <v>2</v>
      </c>
      <c r="T57">
        <v>1</v>
      </c>
      <c r="U57">
        <v>1</v>
      </c>
      <c r="V57">
        <v>26</v>
      </c>
      <c r="W57" s="39">
        <v>89089</v>
      </c>
      <c r="X57" s="39">
        <v>431739</v>
      </c>
    </row>
    <row r="58" spans="2:24" ht="12.75" customHeight="1">
      <c r="B58" t="s">
        <v>1522</v>
      </c>
      <c r="C58" t="s">
        <v>1474</v>
      </c>
      <c r="D58" t="s">
        <v>1521</v>
      </c>
      <c r="E58" s="4">
        <v>38734.333333333336</v>
      </c>
      <c r="F58" s="4">
        <v>39994.666666666664</v>
      </c>
      <c r="G58" s="14">
        <f t="shared" si="0"/>
        <v>759.6529680365268</v>
      </c>
      <c r="H58" s="27">
        <f t="shared" si="1"/>
        <v>1260.3333333333285</v>
      </c>
      <c r="I58" s="28">
        <v>0</v>
      </c>
      <c r="J58" s="29"/>
      <c r="K58" s="30"/>
      <c r="L58" t="s">
        <v>1266</v>
      </c>
      <c r="M58" s="31">
        <v>38732</v>
      </c>
      <c r="N58" t="s">
        <v>1278</v>
      </c>
      <c r="O58">
        <v>4</v>
      </c>
      <c r="P58">
        <v>4</v>
      </c>
      <c r="Q58">
        <v>4</v>
      </c>
      <c r="R58">
        <v>4</v>
      </c>
      <c r="S58">
        <v>2</v>
      </c>
      <c r="T58">
        <v>1</v>
      </c>
      <c r="U58">
        <v>1</v>
      </c>
      <c r="V58">
        <v>0</v>
      </c>
      <c r="W58" s="39">
        <v>0</v>
      </c>
      <c r="X58" s="39">
        <v>0</v>
      </c>
    </row>
    <row r="59" spans="2:24" ht="12.75" customHeight="1">
      <c r="B59" t="s">
        <v>1523</v>
      </c>
      <c r="C59" t="s">
        <v>1524</v>
      </c>
      <c r="D59" t="s">
        <v>1525</v>
      </c>
      <c r="E59" s="4">
        <v>38443.333333333336</v>
      </c>
      <c r="F59" s="4">
        <v>39813.666666666664</v>
      </c>
      <c r="G59" s="14">
        <f t="shared" si="0"/>
        <v>825.9543378995404</v>
      </c>
      <c r="H59" s="27">
        <f t="shared" si="1"/>
        <v>1370.3333333333285</v>
      </c>
      <c r="I59" s="28">
        <v>508242.73</v>
      </c>
      <c r="J59" s="29"/>
      <c r="K59" s="30"/>
      <c r="L59" t="s">
        <v>1266</v>
      </c>
      <c r="M59" s="54"/>
      <c r="O59">
        <v>4</v>
      </c>
      <c r="P59">
        <v>6</v>
      </c>
      <c r="Q59">
        <v>4</v>
      </c>
      <c r="R59">
        <v>4</v>
      </c>
      <c r="S59">
        <v>2</v>
      </c>
      <c r="T59">
        <v>1</v>
      </c>
      <c r="U59">
        <v>1</v>
      </c>
      <c r="V59">
        <v>20.24004278428144</v>
      </c>
      <c r="W59" s="39">
        <v>102868.546</v>
      </c>
      <c r="X59" s="39">
        <v>611111.276</v>
      </c>
    </row>
    <row r="60" spans="2:24" ht="12.75" customHeight="1">
      <c r="B60" t="s">
        <v>1526</v>
      </c>
      <c r="C60" t="s">
        <v>1459</v>
      </c>
      <c r="D60" t="s">
        <v>1527</v>
      </c>
      <c r="E60" s="4">
        <v>38443.333333333336</v>
      </c>
      <c r="F60" s="4">
        <v>38656.583333333336</v>
      </c>
      <c r="G60" s="14">
        <f t="shared" si="0"/>
        <v>128.53424657534245</v>
      </c>
      <c r="H60" s="27">
        <f t="shared" si="1"/>
        <v>213.25</v>
      </c>
      <c r="I60" s="28">
        <v>25000</v>
      </c>
      <c r="J60" s="29"/>
      <c r="K60" t="s">
        <v>1528</v>
      </c>
      <c r="L60" t="s">
        <v>1266</v>
      </c>
      <c r="M60" s="31">
        <v>38443</v>
      </c>
      <c r="N60" t="s">
        <v>1278</v>
      </c>
      <c r="O60">
        <v>4</v>
      </c>
      <c r="P60">
        <v>6</v>
      </c>
      <c r="Q60">
        <v>4</v>
      </c>
      <c r="R60">
        <v>4</v>
      </c>
      <c r="S60">
        <v>2</v>
      </c>
      <c r="T60">
        <v>1</v>
      </c>
      <c r="U60">
        <v>1</v>
      </c>
      <c r="V60">
        <v>22</v>
      </c>
      <c r="W60" s="39">
        <v>5500</v>
      </c>
      <c r="X60" s="39">
        <v>30500</v>
      </c>
    </row>
    <row r="61" spans="3:24" ht="12.75" customHeight="1">
      <c r="C61" t="s">
        <v>1529</v>
      </c>
      <c r="D61" t="s">
        <v>1319</v>
      </c>
      <c r="E61" s="4">
        <v>38656.583333333336</v>
      </c>
      <c r="F61" s="4">
        <v>38656.583333333336</v>
      </c>
      <c r="G61" s="14">
        <f t="shared" si="0"/>
        <v>0</v>
      </c>
      <c r="H61" s="27">
        <f t="shared" si="1"/>
        <v>0</v>
      </c>
      <c r="I61" s="28">
        <v>0</v>
      </c>
      <c r="J61" t="s">
        <v>1368</v>
      </c>
      <c r="K61" t="s">
        <v>1394</v>
      </c>
      <c r="L61" t="s">
        <v>1266</v>
      </c>
      <c r="M61" s="54"/>
      <c r="O61">
        <v>0</v>
      </c>
      <c r="P61">
        <v>0</v>
      </c>
      <c r="Q61">
        <v>0</v>
      </c>
      <c r="R61">
        <v>0</v>
      </c>
      <c r="S61">
        <v>0</v>
      </c>
      <c r="T61">
        <v>0</v>
      </c>
      <c r="U61">
        <v>0</v>
      </c>
      <c r="V61">
        <v>0</v>
      </c>
      <c r="W61" s="39">
        <v>0</v>
      </c>
      <c r="X61" s="39">
        <v>0</v>
      </c>
    </row>
    <row r="62" spans="2:24" ht="12.75" customHeight="1">
      <c r="B62" t="s">
        <v>1530</v>
      </c>
      <c r="C62" t="s">
        <v>1463</v>
      </c>
      <c r="D62" t="s">
        <v>1531</v>
      </c>
      <c r="E62" s="4">
        <v>38719.333333333336</v>
      </c>
      <c r="F62" s="4">
        <v>39813.666666666664</v>
      </c>
      <c r="G62" s="14">
        <f t="shared" si="0"/>
        <v>659.5981735159788</v>
      </c>
      <c r="H62" s="27">
        <f t="shared" si="1"/>
        <v>1094.3333333333285</v>
      </c>
      <c r="I62" s="28">
        <v>483242.73</v>
      </c>
      <c r="J62" t="s">
        <v>1532</v>
      </c>
      <c r="K62" s="30"/>
      <c r="L62" t="s">
        <v>1266</v>
      </c>
      <c r="M62" s="54"/>
      <c r="O62">
        <v>4</v>
      </c>
      <c r="P62">
        <v>6</v>
      </c>
      <c r="Q62">
        <v>4</v>
      </c>
      <c r="R62">
        <v>4</v>
      </c>
      <c r="S62">
        <v>2</v>
      </c>
      <c r="T62">
        <v>1</v>
      </c>
      <c r="U62">
        <v>1</v>
      </c>
      <c r="V62">
        <v>20.148993446833646</v>
      </c>
      <c r="W62" s="39">
        <v>97368.546</v>
      </c>
      <c r="X62" s="39">
        <v>580611.276</v>
      </c>
    </row>
    <row r="63" spans="2:24" ht="12.75" customHeight="1">
      <c r="B63" t="s">
        <v>1533</v>
      </c>
      <c r="C63" t="s">
        <v>1534</v>
      </c>
      <c r="D63" t="s">
        <v>1531</v>
      </c>
      <c r="E63" s="4">
        <v>38719.333333333336</v>
      </c>
      <c r="F63" s="4">
        <v>39813.666666666664</v>
      </c>
      <c r="G63" s="14">
        <f t="shared" si="0"/>
        <v>659.5981735159788</v>
      </c>
      <c r="H63" s="27">
        <f t="shared" si="1"/>
        <v>1094.3333333333285</v>
      </c>
      <c r="I63" s="28">
        <v>447242.73</v>
      </c>
      <c r="J63" t="s">
        <v>1368</v>
      </c>
      <c r="K63" s="30"/>
      <c r="L63" t="s">
        <v>1266</v>
      </c>
      <c r="M63" s="31">
        <v>38718</v>
      </c>
      <c r="N63" t="s">
        <v>1278</v>
      </c>
      <c r="O63">
        <v>4</v>
      </c>
      <c r="P63">
        <v>4</v>
      </c>
      <c r="Q63">
        <v>4</v>
      </c>
      <c r="R63">
        <v>4</v>
      </c>
      <c r="S63">
        <v>2</v>
      </c>
      <c r="T63">
        <v>1</v>
      </c>
      <c r="U63">
        <v>1</v>
      </c>
      <c r="V63">
        <v>20</v>
      </c>
      <c r="W63" s="39">
        <v>89448.546</v>
      </c>
      <c r="X63" s="39">
        <v>536691.276</v>
      </c>
    </row>
    <row r="64" spans="2:24" ht="12.75" customHeight="1">
      <c r="B64" t="s">
        <v>1535</v>
      </c>
      <c r="C64" t="s">
        <v>1536</v>
      </c>
      <c r="D64" t="s">
        <v>1531</v>
      </c>
      <c r="E64" s="4">
        <v>38719.333333333336</v>
      </c>
      <c r="F64" s="4">
        <v>39813.666666666664</v>
      </c>
      <c r="G64" s="14">
        <f t="shared" si="0"/>
        <v>659.5981735159788</v>
      </c>
      <c r="H64" s="27">
        <f t="shared" si="1"/>
        <v>1094.3333333333285</v>
      </c>
      <c r="I64" s="28">
        <v>36000</v>
      </c>
      <c r="J64" t="s">
        <v>1368</v>
      </c>
      <c r="K64" s="30"/>
      <c r="L64" t="s">
        <v>1266</v>
      </c>
      <c r="M64" s="31">
        <v>38718</v>
      </c>
      <c r="N64" t="s">
        <v>1278</v>
      </c>
      <c r="O64">
        <v>4</v>
      </c>
      <c r="P64">
        <v>6</v>
      </c>
      <c r="Q64">
        <v>4</v>
      </c>
      <c r="R64">
        <v>4</v>
      </c>
      <c r="S64">
        <v>2</v>
      </c>
      <c r="T64">
        <v>1</v>
      </c>
      <c r="U64">
        <v>1</v>
      </c>
      <c r="V64">
        <v>22</v>
      </c>
      <c r="W64" s="39">
        <v>7920</v>
      </c>
      <c r="X64" s="39">
        <v>43920</v>
      </c>
    </row>
    <row r="65" spans="2:24" ht="12.75" customHeight="1">
      <c r="B65" t="s">
        <v>1537</v>
      </c>
      <c r="C65" t="s">
        <v>1538</v>
      </c>
      <c r="D65" t="s">
        <v>1464</v>
      </c>
      <c r="E65" s="4">
        <v>38719.333333333336</v>
      </c>
      <c r="F65" s="4">
        <v>39994.375</v>
      </c>
      <c r="G65" s="14">
        <f t="shared" si="0"/>
        <v>768.5182648401811</v>
      </c>
      <c r="H65" s="27">
        <f t="shared" si="1"/>
        <v>1275.0416666666642</v>
      </c>
      <c r="I65" s="28">
        <v>698892</v>
      </c>
      <c r="J65" s="29"/>
      <c r="K65" s="30"/>
      <c r="L65" t="s">
        <v>1266</v>
      </c>
      <c r="M65" s="54"/>
      <c r="O65">
        <v>2</v>
      </c>
      <c r="P65">
        <v>4</v>
      </c>
      <c r="Q65">
        <v>4</v>
      </c>
      <c r="R65">
        <v>0</v>
      </c>
      <c r="S65">
        <v>2</v>
      </c>
      <c r="T65">
        <v>1</v>
      </c>
      <c r="U65">
        <v>1</v>
      </c>
      <c r="V65">
        <v>12.747171236757612</v>
      </c>
      <c r="W65" s="39">
        <v>89088.96</v>
      </c>
      <c r="X65" s="39">
        <v>787980.96</v>
      </c>
    </row>
    <row r="66" spans="2:24" ht="12.75" customHeight="1">
      <c r="B66" t="s">
        <v>1539</v>
      </c>
      <c r="C66" t="s">
        <v>1540</v>
      </c>
      <c r="D66" t="s">
        <v>1464</v>
      </c>
      <c r="E66" s="4">
        <v>38719.333333333336</v>
      </c>
      <c r="F66" s="4">
        <v>39994.375</v>
      </c>
      <c r="G66" s="14">
        <f t="shared" si="0"/>
        <v>768.5182648401811</v>
      </c>
      <c r="H66" s="27">
        <f t="shared" si="1"/>
        <v>1275.0416666666642</v>
      </c>
      <c r="I66" s="28">
        <v>276480</v>
      </c>
      <c r="J66" s="29"/>
      <c r="K66" s="30"/>
      <c r="L66" t="s">
        <v>1266</v>
      </c>
      <c r="M66" s="54"/>
      <c r="O66">
        <v>2</v>
      </c>
      <c r="P66">
        <v>4</v>
      </c>
      <c r="Q66">
        <v>4</v>
      </c>
      <c r="R66">
        <v>0</v>
      </c>
      <c r="S66">
        <v>2</v>
      </c>
      <c r="T66">
        <v>1</v>
      </c>
      <c r="U66">
        <v>1</v>
      </c>
      <c r="V66">
        <v>12</v>
      </c>
      <c r="W66" s="39">
        <v>33177.6</v>
      </c>
      <c r="X66" s="39">
        <v>309657.6</v>
      </c>
    </row>
    <row r="67" spans="2:24" ht="12.75" customHeight="1">
      <c r="B67" t="s">
        <v>1541</v>
      </c>
      <c r="C67" t="s">
        <v>1463</v>
      </c>
      <c r="D67" t="s">
        <v>1464</v>
      </c>
      <c r="E67" s="4">
        <v>38719.333333333336</v>
      </c>
      <c r="F67" s="4">
        <v>39994.375</v>
      </c>
      <c r="G67" s="14">
        <f t="shared" si="0"/>
        <v>768.5182648401811</v>
      </c>
      <c r="H67" s="27">
        <f t="shared" si="1"/>
        <v>1275.0416666666642</v>
      </c>
      <c r="I67" s="28">
        <v>276480</v>
      </c>
      <c r="J67" s="29"/>
      <c r="K67" s="30"/>
      <c r="L67" t="s">
        <v>1266</v>
      </c>
      <c r="M67" s="31">
        <v>38718</v>
      </c>
      <c r="N67" t="s">
        <v>1278</v>
      </c>
      <c r="O67">
        <v>2</v>
      </c>
      <c r="P67">
        <v>4</v>
      </c>
      <c r="Q67">
        <v>4</v>
      </c>
      <c r="R67">
        <v>0</v>
      </c>
      <c r="S67">
        <v>2</v>
      </c>
      <c r="T67">
        <v>1</v>
      </c>
      <c r="U67">
        <v>1</v>
      </c>
      <c r="V67">
        <v>12</v>
      </c>
      <c r="W67" s="39">
        <v>33177.6</v>
      </c>
      <c r="X67" s="39">
        <v>309657.6</v>
      </c>
    </row>
    <row r="68" spans="2:24" ht="12.75" customHeight="1">
      <c r="B68" t="s">
        <v>1542</v>
      </c>
      <c r="C68" t="s">
        <v>1543</v>
      </c>
      <c r="D68" t="s">
        <v>1464</v>
      </c>
      <c r="E68" s="4">
        <v>38719.333333333336</v>
      </c>
      <c r="F68" s="4">
        <v>39994.375</v>
      </c>
      <c r="G68" s="14">
        <f t="shared" si="0"/>
        <v>768.5182648401811</v>
      </c>
      <c r="H68" s="27">
        <f t="shared" si="1"/>
        <v>1275.0416666666642</v>
      </c>
      <c r="I68" s="28">
        <v>172800</v>
      </c>
      <c r="J68" s="29"/>
      <c r="K68" s="30"/>
      <c r="L68" t="s">
        <v>1266</v>
      </c>
      <c r="M68" s="54"/>
      <c r="O68">
        <v>4</v>
      </c>
      <c r="P68">
        <v>8</v>
      </c>
      <c r="Q68">
        <v>4</v>
      </c>
      <c r="R68">
        <v>4</v>
      </c>
      <c r="S68">
        <v>2</v>
      </c>
      <c r="T68">
        <v>1</v>
      </c>
      <c r="U68">
        <v>1</v>
      </c>
      <c r="V68">
        <v>24</v>
      </c>
      <c r="W68" s="39">
        <v>41472</v>
      </c>
      <c r="X68" s="39">
        <v>214272</v>
      </c>
    </row>
    <row r="69" spans="2:24" ht="12.75" customHeight="1">
      <c r="B69" t="s">
        <v>1544</v>
      </c>
      <c r="C69" t="s">
        <v>1463</v>
      </c>
      <c r="D69" t="s">
        <v>1464</v>
      </c>
      <c r="E69" s="4">
        <v>38719.333333333336</v>
      </c>
      <c r="F69" s="4">
        <v>39994.375</v>
      </c>
      <c r="G69" s="14">
        <f t="shared" si="0"/>
        <v>768.5182648401811</v>
      </c>
      <c r="H69" s="27">
        <f t="shared" si="1"/>
        <v>1275.0416666666642</v>
      </c>
      <c r="I69" s="28">
        <v>172800</v>
      </c>
      <c r="J69" s="29"/>
      <c r="K69" s="30"/>
      <c r="L69" t="s">
        <v>1266</v>
      </c>
      <c r="M69" s="31">
        <v>38718</v>
      </c>
      <c r="N69" t="s">
        <v>1278</v>
      </c>
      <c r="O69">
        <v>4</v>
      </c>
      <c r="P69">
        <v>8</v>
      </c>
      <c r="Q69">
        <v>4</v>
      </c>
      <c r="R69">
        <v>4</v>
      </c>
      <c r="S69">
        <v>2</v>
      </c>
      <c r="T69">
        <v>1</v>
      </c>
      <c r="U69">
        <v>1</v>
      </c>
      <c r="V69">
        <v>24</v>
      </c>
      <c r="W69" s="39">
        <v>41472</v>
      </c>
      <c r="X69" s="39">
        <v>214272</v>
      </c>
    </row>
    <row r="70" spans="2:24" ht="12.75" customHeight="1">
      <c r="B70" t="s">
        <v>1545</v>
      </c>
      <c r="C70" t="s">
        <v>1546</v>
      </c>
      <c r="D70" t="s">
        <v>1464</v>
      </c>
      <c r="E70" s="4">
        <v>38719.333333333336</v>
      </c>
      <c r="F70" s="4">
        <v>39994.375</v>
      </c>
      <c r="G70" s="14">
        <f t="shared" si="0"/>
        <v>768.5182648401811</v>
      </c>
      <c r="H70" s="27">
        <f t="shared" si="1"/>
        <v>1275.0416666666642</v>
      </c>
      <c r="I70" s="28">
        <v>72196.8</v>
      </c>
      <c r="J70" s="29"/>
      <c r="K70" s="30"/>
      <c r="L70" t="s">
        <v>1266</v>
      </c>
      <c r="M70" s="54"/>
      <c r="O70">
        <v>4</v>
      </c>
      <c r="P70">
        <v>4</v>
      </c>
      <c r="Q70">
        <v>4</v>
      </c>
      <c r="R70">
        <v>4</v>
      </c>
      <c r="S70">
        <v>2</v>
      </c>
      <c r="T70">
        <v>1</v>
      </c>
      <c r="U70">
        <v>1</v>
      </c>
      <c r="V70">
        <v>20</v>
      </c>
      <c r="W70" s="39">
        <v>14439.36</v>
      </c>
      <c r="X70" s="39">
        <v>86636.16</v>
      </c>
    </row>
    <row r="71" spans="2:24" ht="12.75" customHeight="1">
      <c r="B71" t="s">
        <v>1547</v>
      </c>
      <c r="C71" t="s">
        <v>1463</v>
      </c>
      <c r="D71" t="s">
        <v>1464</v>
      </c>
      <c r="E71" s="4">
        <v>38719.333333333336</v>
      </c>
      <c r="F71" s="4">
        <v>39994.375</v>
      </c>
      <c r="G71" s="14">
        <f t="shared" si="0"/>
        <v>768.5182648401811</v>
      </c>
      <c r="H71" s="27">
        <f t="shared" si="1"/>
        <v>1275.0416666666642</v>
      </c>
      <c r="I71" s="28">
        <v>72196.8</v>
      </c>
      <c r="J71" s="29"/>
      <c r="K71" s="30"/>
      <c r="L71" t="s">
        <v>1266</v>
      </c>
      <c r="M71" s="31">
        <v>38718</v>
      </c>
      <c r="N71" t="s">
        <v>1278</v>
      </c>
      <c r="O71">
        <v>4</v>
      </c>
      <c r="P71">
        <v>4</v>
      </c>
      <c r="Q71">
        <v>4</v>
      </c>
      <c r="R71">
        <v>4</v>
      </c>
      <c r="S71">
        <v>2</v>
      </c>
      <c r="T71">
        <v>1</v>
      </c>
      <c r="U71">
        <v>1</v>
      </c>
      <c r="V71">
        <v>20</v>
      </c>
      <c r="W71" s="39">
        <v>14439.36</v>
      </c>
      <c r="X71" s="39">
        <v>86636.16</v>
      </c>
    </row>
    <row r="72" spans="2:24" ht="12.75" customHeight="1">
      <c r="B72" t="s">
        <v>1548</v>
      </c>
      <c r="C72" t="s">
        <v>1549</v>
      </c>
      <c r="D72" t="s">
        <v>1464</v>
      </c>
      <c r="E72" s="4">
        <v>38719.333333333336</v>
      </c>
      <c r="F72" s="4">
        <v>39994.375</v>
      </c>
      <c r="G72" s="14">
        <f t="shared" si="0"/>
        <v>768.5182648401811</v>
      </c>
      <c r="H72" s="27">
        <f t="shared" si="1"/>
        <v>1275.0416666666642</v>
      </c>
      <c r="I72" s="28">
        <v>34565.2</v>
      </c>
      <c r="J72" s="29"/>
      <c r="K72" s="30"/>
      <c r="L72" t="s">
        <v>1266</v>
      </c>
      <c r="M72" s="54"/>
      <c r="O72">
        <v>4</v>
      </c>
      <c r="P72">
        <v>4</v>
      </c>
      <c r="Q72">
        <v>4</v>
      </c>
      <c r="R72">
        <v>4</v>
      </c>
      <c r="S72">
        <v>2</v>
      </c>
      <c r="T72">
        <v>1</v>
      </c>
      <c r="U72">
        <v>1</v>
      </c>
      <c r="V72">
        <v>0</v>
      </c>
      <c r="W72" s="39">
        <v>0</v>
      </c>
      <c r="X72" s="39">
        <v>34565.2</v>
      </c>
    </row>
    <row r="73" spans="2:24" ht="12.75" customHeight="1">
      <c r="B73" t="s">
        <v>1550</v>
      </c>
      <c r="C73" t="s">
        <v>1463</v>
      </c>
      <c r="D73" t="s">
        <v>1464</v>
      </c>
      <c r="E73" s="4">
        <v>38719.333333333336</v>
      </c>
      <c r="F73" s="4">
        <v>39994.375</v>
      </c>
      <c r="G73" s="14">
        <f t="shared" si="0"/>
        <v>768.5182648401811</v>
      </c>
      <c r="H73" s="27">
        <f t="shared" si="1"/>
        <v>1275.0416666666642</v>
      </c>
      <c r="I73" s="28">
        <v>34565.2</v>
      </c>
      <c r="J73" s="29"/>
      <c r="K73" s="30"/>
      <c r="L73" t="s">
        <v>1266</v>
      </c>
      <c r="M73" s="31">
        <v>38719.333333333336</v>
      </c>
      <c r="N73" t="s">
        <v>1278</v>
      </c>
      <c r="O73">
        <v>0</v>
      </c>
      <c r="P73">
        <v>0</v>
      </c>
      <c r="Q73">
        <v>0</v>
      </c>
      <c r="R73">
        <v>0</v>
      </c>
      <c r="S73">
        <v>0</v>
      </c>
      <c r="T73">
        <v>0</v>
      </c>
      <c r="U73">
        <v>0</v>
      </c>
      <c r="V73">
        <v>0</v>
      </c>
      <c r="W73" s="39">
        <v>0</v>
      </c>
      <c r="X73" s="39">
        <v>34565.2</v>
      </c>
    </row>
    <row r="74" spans="2:24" ht="12.75" customHeight="1">
      <c r="B74" t="s">
        <v>1551</v>
      </c>
      <c r="C74" t="s">
        <v>1552</v>
      </c>
      <c r="D74" t="s">
        <v>1464</v>
      </c>
      <c r="E74" s="4">
        <v>38719.333333333336</v>
      </c>
      <c r="F74" s="4">
        <v>39994.375</v>
      </c>
      <c r="G74" s="14">
        <f t="shared" si="0"/>
        <v>768.5182648401811</v>
      </c>
      <c r="H74" s="27">
        <f t="shared" si="1"/>
        <v>1275.0416666666642</v>
      </c>
      <c r="I74" s="28">
        <v>142850</v>
      </c>
      <c r="J74" s="29"/>
      <c r="K74" s="30"/>
      <c r="L74" t="s">
        <v>1266</v>
      </c>
      <c r="M74" s="54"/>
      <c r="O74">
        <v>0</v>
      </c>
      <c r="P74">
        <v>0</v>
      </c>
      <c r="Q74">
        <v>0</v>
      </c>
      <c r="R74">
        <v>0</v>
      </c>
      <c r="S74">
        <v>0</v>
      </c>
      <c r="T74">
        <v>0</v>
      </c>
      <c r="U74">
        <v>0</v>
      </c>
      <c r="V74">
        <v>0</v>
      </c>
      <c r="W74" s="39">
        <v>0</v>
      </c>
      <c r="X74" s="39">
        <v>142850</v>
      </c>
    </row>
    <row r="75" spans="2:24" ht="12.75" customHeight="1">
      <c r="B75" t="s">
        <v>1553</v>
      </c>
      <c r="C75" t="s">
        <v>1463</v>
      </c>
      <c r="D75" t="s">
        <v>1464</v>
      </c>
      <c r="E75" s="4">
        <v>38719.333333333336</v>
      </c>
      <c r="F75" s="4">
        <v>39994.375</v>
      </c>
      <c r="G75" s="14">
        <f t="shared" si="0"/>
        <v>768.5182648401811</v>
      </c>
      <c r="H75" s="27">
        <f t="shared" si="1"/>
        <v>1275.0416666666642</v>
      </c>
      <c r="I75" s="28">
        <v>142850</v>
      </c>
      <c r="J75" s="29"/>
      <c r="K75" s="30"/>
      <c r="L75" t="s">
        <v>1266</v>
      </c>
      <c r="M75" s="31">
        <v>38719.333333333336</v>
      </c>
      <c r="N75" t="s">
        <v>1278</v>
      </c>
      <c r="O75">
        <v>0</v>
      </c>
      <c r="P75">
        <v>0</v>
      </c>
      <c r="Q75">
        <v>0</v>
      </c>
      <c r="R75">
        <v>0</v>
      </c>
      <c r="S75">
        <v>0</v>
      </c>
      <c r="T75">
        <v>0</v>
      </c>
      <c r="U75">
        <v>0</v>
      </c>
      <c r="V75">
        <v>0</v>
      </c>
      <c r="W75" s="39">
        <v>0</v>
      </c>
      <c r="X75" s="39">
        <v>142850</v>
      </c>
    </row>
    <row r="76" spans="2:24" ht="12.75" customHeight="1">
      <c r="B76" t="s">
        <v>1554</v>
      </c>
      <c r="C76" t="s">
        <v>1555</v>
      </c>
      <c r="D76" t="s">
        <v>1450</v>
      </c>
      <c r="E76" s="4">
        <v>38355.333333333336</v>
      </c>
      <c r="F76" s="4">
        <v>40178.5</v>
      </c>
      <c r="G76" s="14">
        <f t="shared" si="0"/>
        <v>1098.8949771689483</v>
      </c>
      <c r="H76" s="27">
        <f t="shared" si="1"/>
        <v>1823.1666666666642</v>
      </c>
      <c r="I76" s="28">
        <v>6530263.9</v>
      </c>
      <c r="J76" s="29"/>
      <c r="K76" s="30"/>
      <c r="L76" t="s">
        <v>1266</v>
      </c>
      <c r="M76" s="54"/>
      <c r="O76">
        <v>0</v>
      </c>
      <c r="P76">
        <v>0</v>
      </c>
      <c r="Q76">
        <v>0</v>
      </c>
      <c r="R76">
        <v>0</v>
      </c>
      <c r="S76">
        <v>0</v>
      </c>
      <c r="T76">
        <v>0</v>
      </c>
      <c r="U76">
        <v>0</v>
      </c>
      <c r="V76">
        <v>21.87104392519267</v>
      </c>
      <c r="W76" s="39">
        <v>1428236.886</v>
      </c>
      <c r="X76" s="39">
        <v>7634023.156</v>
      </c>
    </row>
    <row r="77" spans="2:24" ht="12.75" customHeight="1">
      <c r="B77" t="s">
        <v>1556</v>
      </c>
      <c r="C77" t="s">
        <v>1557</v>
      </c>
      <c r="D77" t="s">
        <v>1558</v>
      </c>
      <c r="E77" s="4">
        <v>38355.333333333336</v>
      </c>
      <c r="F77" s="4">
        <v>39994.375</v>
      </c>
      <c r="G77" s="14">
        <f t="shared" si="0"/>
        <v>987.9155251141538</v>
      </c>
      <c r="H77" s="27">
        <f t="shared" si="1"/>
        <v>1639.0416666666642</v>
      </c>
      <c r="I77" s="28">
        <v>2372514.54</v>
      </c>
      <c r="J77" s="29"/>
      <c r="K77" s="30"/>
      <c r="L77" t="s">
        <v>1266</v>
      </c>
      <c r="M77" s="54"/>
      <c r="O77">
        <v>4</v>
      </c>
      <c r="P77">
        <v>4</v>
      </c>
      <c r="Q77">
        <v>4</v>
      </c>
      <c r="R77">
        <v>4</v>
      </c>
      <c r="S77">
        <v>2</v>
      </c>
      <c r="T77">
        <v>1</v>
      </c>
      <c r="U77">
        <v>1</v>
      </c>
      <c r="V77">
        <v>17.26469427664709</v>
      </c>
      <c r="W77" s="39">
        <v>409607.38200000004</v>
      </c>
      <c r="X77" s="39">
        <v>2457644.292</v>
      </c>
    </row>
    <row r="78" spans="2:24" ht="12.75" customHeight="1">
      <c r="B78" t="s">
        <v>1559</v>
      </c>
      <c r="C78" t="s">
        <v>1280</v>
      </c>
      <c r="D78" t="s">
        <v>1560</v>
      </c>
      <c r="E78" s="4">
        <v>38355.333333333336</v>
      </c>
      <c r="F78" s="4">
        <v>38656.458333333336</v>
      </c>
      <c r="G78" s="14">
        <f t="shared" si="0"/>
        <v>181.5</v>
      </c>
      <c r="H78" s="27">
        <f t="shared" si="1"/>
        <v>301.125</v>
      </c>
      <c r="I78" s="28">
        <v>0</v>
      </c>
      <c r="J78" s="29"/>
      <c r="K78" t="s">
        <v>1561</v>
      </c>
      <c r="L78" t="s">
        <v>1266</v>
      </c>
      <c r="M78" s="31">
        <v>38353</v>
      </c>
      <c r="N78" t="s">
        <v>1278</v>
      </c>
      <c r="O78">
        <v>4</v>
      </c>
      <c r="P78">
        <v>4</v>
      </c>
      <c r="Q78">
        <v>4</v>
      </c>
      <c r="R78">
        <v>4</v>
      </c>
      <c r="S78">
        <v>2</v>
      </c>
      <c r="T78">
        <v>1</v>
      </c>
      <c r="U78">
        <v>1</v>
      </c>
      <c r="V78">
        <v>0</v>
      </c>
      <c r="W78" s="39">
        <v>0</v>
      </c>
      <c r="X78" s="39">
        <v>0</v>
      </c>
    </row>
    <row r="79" spans="2:24" ht="12.75" customHeight="1">
      <c r="B79" t="s">
        <v>1562</v>
      </c>
      <c r="C79" t="s">
        <v>1459</v>
      </c>
      <c r="D79" t="s">
        <v>1560</v>
      </c>
      <c r="E79" s="4">
        <v>38355.333333333336</v>
      </c>
      <c r="F79" s="4">
        <v>38656.458333333336</v>
      </c>
      <c r="G79" s="14">
        <f t="shared" si="0"/>
        <v>181.5</v>
      </c>
      <c r="H79" s="27">
        <f t="shared" si="1"/>
        <v>301.125</v>
      </c>
      <c r="I79" s="28">
        <v>249716.91</v>
      </c>
      <c r="J79" s="29"/>
      <c r="K79" t="s">
        <v>1561</v>
      </c>
      <c r="L79" t="s">
        <v>1266</v>
      </c>
      <c r="M79" s="31">
        <v>38353</v>
      </c>
      <c r="N79" t="s">
        <v>1278</v>
      </c>
      <c r="O79">
        <v>4</v>
      </c>
      <c r="P79">
        <v>4</v>
      </c>
      <c r="Q79">
        <v>4</v>
      </c>
      <c r="R79">
        <v>4</v>
      </c>
      <c r="S79">
        <v>2</v>
      </c>
      <c r="T79">
        <v>1</v>
      </c>
      <c r="U79">
        <v>1</v>
      </c>
      <c r="V79">
        <v>20</v>
      </c>
      <c r="W79" s="39">
        <v>49943.382000000005</v>
      </c>
      <c r="X79" s="39">
        <v>299660.292</v>
      </c>
    </row>
    <row r="80" spans="3:24" ht="12.75" customHeight="1">
      <c r="C80" t="s">
        <v>1563</v>
      </c>
      <c r="D80" t="s">
        <v>1319</v>
      </c>
      <c r="E80" s="4">
        <v>38656.458333333336</v>
      </c>
      <c r="F80" s="4">
        <v>38656.458333333336</v>
      </c>
      <c r="G80" s="14">
        <f t="shared" si="0"/>
        <v>0</v>
      </c>
      <c r="H80" s="27">
        <f t="shared" si="1"/>
        <v>0</v>
      </c>
      <c r="I80" s="28">
        <v>0</v>
      </c>
      <c r="J80" t="s">
        <v>1564</v>
      </c>
      <c r="K80" t="s">
        <v>1565</v>
      </c>
      <c r="L80" t="s">
        <v>1266</v>
      </c>
      <c r="M80" s="31">
        <v>38656.333333333336</v>
      </c>
      <c r="N80" t="s">
        <v>1278</v>
      </c>
      <c r="O80">
        <v>0</v>
      </c>
      <c r="P80">
        <v>0</v>
      </c>
      <c r="Q80">
        <v>0</v>
      </c>
      <c r="R80">
        <v>0</v>
      </c>
      <c r="S80">
        <v>0</v>
      </c>
      <c r="T80">
        <v>0</v>
      </c>
      <c r="U80">
        <v>0</v>
      </c>
      <c r="V80">
        <v>0</v>
      </c>
      <c r="W80" s="39">
        <v>0</v>
      </c>
      <c r="X80" s="39">
        <v>0</v>
      </c>
    </row>
    <row r="81" spans="2:24" ht="12.75" customHeight="1">
      <c r="B81" t="s">
        <v>1566</v>
      </c>
      <c r="C81" t="s">
        <v>1463</v>
      </c>
      <c r="D81" t="s">
        <v>1464</v>
      </c>
      <c r="E81" s="4">
        <v>38719.333333333336</v>
      </c>
      <c r="F81" s="4">
        <v>39994.375</v>
      </c>
      <c r="G81" s="14">
        <f t="shared" si="0"/>
        <v>768.5182648401811</v>
      </c>
      <c r="H81" s="27">
        <f t="shared" si="1"/>
        <v>1275.0416666666642</v>
      </c>
      <c r="I81" s="28">
        <v>2122797.63</v>
      </c>
      <c r="J81" t="s">
        <v>1561</v>
      </c>
      <c r="K81" s="30"/>
      <c r="L81" t="s">
        <v>1266</v>
      </c>
      <c r="M81" s="54"/>
      <c r="O81">
        <v>4</v>
      </c>
      <c r="P81">
        <v>4</v>
      </c>
      <c r="Q81">
        <v>4</v>
      </c>
      <c r="R81">
        <v>4</v>
      </c>
      <c r="S81">
        <v>2</v>
      </c>
      <c r="T81">
        <v>1</v>
      </c>
      <c r="U81">
        <v>1</v>
      </c>
      <c r="V81">
        <v>16.94292451230973</v>
      </c>
      <c r="W81" s="39">
        <v>359664</v>
      </c>
      <c r="X81" s="39">
        <v>2157984</v>
      </c>
    </row>
    <row r="82" spans="2:24" ht="12.75" customHeight="1">
      <c r="B82" t="s">
        <v>1567</v>
      </c>
      <c r="C82" t="s">
        <v>1568</v>
      </c>
      <c r="D82" t="s">
        <v>1464</v>
      </c>
      <c r="E82" s="4">
        <v>38719.333333333336</v>
      </c>
      <c r="F82" s="4">
        <v>39994.375</v>
      </c>
      <c r="G82" s="14">
        <f t="shared" si="0"/>
        <v>768.5182648401811</v>
      </c>
      <c r="H82" s="27">
        <f t="shared" si="1"/>
        <v>1275.0416666666642</v>
      </c>
      <c r="I82" s="28">
        <v>500800</v>
      </c>
      <c r="J82" s="29"/>
      <c r="K82" s="30"/>
      <c r="L82" t="s">
        <v>1266</v>
      </c>
      <c r="M82" s="31">
        <v>38719.333333333336</v>
      </c>
      <c r="N82" t="s">
        <v>1278</v>
      </c>
      <c r="O82">
        <v>4</v>
      </c>
      <c r="P82">
        <v>4</v>
      </c>
      <c r="Q82">
        <v>4</v>
      </c>
      <c r="R82">
        <v>4</v>
      </c>
      <c r="S82">
        <v>2</v>
      </c>
      <c r="T82">
        <v>1</v>
      </c>
      <c r="U82">
        <v>1</v>
      </c>
      <c r="V82">
        <v>20</v>
      </c>
      <c r="W82" s="39">
        <v>100160</v>
      </c>
      <c r="X82" s="39">
        <v>600960</v>
      </c>
    </row>
    <row r="83" spans="2:24" ht="12.75" customHeight="1">
      <c r="B83" t="s">
        <v>1569</v>
      </c>
      <c r="C83" t="s">
        <v>1570</v>
      </c>
      <c r="D83" t="s">
        <v>1464</v>
      </c>
      <c r="E83" s="4">
        <v>38719.333333333336</v>
      </c>
      <c r="F83" s="4">
        <v>39994.375</v>
      </c>
      <c r="G83" s="14">
        <f t="shared" si="0"/>
        <v>768.5182648401811</v>
      </c>
      <c r="H83" s="27">
        <f t="shared" si="1"/>
        <v>1275.0416666666642</v>
      </c>
      <c r="I83" s="28">
        <v>827600</v>
      </c>
      <c r="J83" s="29"/>
      <c r="K83" s="30"/>
      <c r="L83" t="s">
        <v>1266</v>
      </c>
      <c r="M83" s="31">
        <v>38718</v>
      </c>
      <c r="N83" t="s">
        <v>1278</v>
      </c>
      <c r="O83">
        <v>4</v>
      </c>
      <c r="P83">
        <v>4</v>
      </c>
      <c r="Q83">
        <v>4</v>
      </c>
      <c r="R83">
        <v>4</v>
      </c>
      <c r="S83">
        <v>2</v>
      </c>
      <c r="T83">
        <v>1</v>
      </c>
      <c r="U83">
        <v>1</v>
      </c>
      <c r="V83">
        <v>20</v>
      </c>
      <c r="W83" s="39">
        <v>165520</v>
      </c>
      <c r="X83" s="39">
        <v>993120</v>
      </c>
    </row>
    <row r="84" spans="2:24" ht="12.75" customHeight="1">
      <c r="B84" t="s">
        <v>1571</v>
      </c>
      <c r="C84" t="s">
        <v>1546</v>
      </c>
      <c r="D84" t="s">
        <v>1464</v>
      </c>
      <c r="E84" s="4">
        <v>38719.333333333336</v>
      </c>
      <c r="F84" s="4">
        <v>39994.375</v>
      </c>
      <c r="G84" s="14">
        <f t="shared" si="0"/>
        <v>768.5182648401811</v>
      </c>
      <c r="H84" s="27">
        <f t="shared" si="1"/>
        <v>1275.0416666666642</v>
      </c>
      <c r="I84" s="28">
        <v>469920</v>
      </c>
      <c r="J84" s="29"/>
      <c r="K84" s="30"/>
      <c r="L84" t="s">
        <v>1266</v>
      </c>
      <c r="M84" s="31">
        <v>38719.333333333336</v>
      </c>
      <c r="N84" t="s">
        <v>1278</v>
      </c>
      <c r="O84">
        <v>4</v>
      </c>
      <c r="P84">
        <v>4</v>
      </c>
      <c r="Q84">
        <v>4</v>
      </c>
      <c r="R84">
        <v>4</v>
      </c>
      <c r="S84">
        <v>2</v>
      </c>
      <c r="T84">
        <v>1</v>
      </c>
      <c r="U84">
        <v>1</v>
      </c>
      <c r="V84">
        <v>20</v>
      </c>
      <c r="W84" s="39">
        <v>93984</v>
      </c>
      <c r="X84" s="39">
        <v>563904</v>
      </c>
    </row>
    <row r="85" spans="1:24" ht="12.75" customHeight="1">
      <c r="A85" s="32"/>
      <c r="B85" t="s">
        <v>1572</v>
      </c>
      <c r="C85" t="s">
        <v>1573</v>
      </c>
      <c r="D85" t="s">
        <v>1558</v>
      </c>
      <c r="E85" s="4">
        <v>38355.333333333336</v>
      </c>
      <c r="F85" s="4">
        <v>39994.375</v>
      </c>
      <c r="G85" s="14">
        <f t="shared" si="0"/>
        <v>987.9155251141538</v>
      </c>
      <c r="H85" s="27">
        <f t="shared" si="1"/>
        <v>1639.0416666666642</v>
      </c>
      <c r="I85" s="28">
        <v>2096844.8</v>
      </c>
      <c r="J85" s="29"/>
      <c r="K85" s="30"/>
      <c r="L85" t="s">
        <v>1266</v>
      </c>
      <c r="M85" s="54"/>
      <c r="O85">
        <v>4</v>
      </c>
      <c r="P85">
        <v>4</v>
      </c>
      <c r="Q85">
        <v>4</v>
      </c>
      <c r="R85">
        <v>4</v>
      </c>
      <c r="S85">
        <v>2</v>
      </c>
      <c r="T85">
        <v>1</v>
      </c>
      <c r="U85">
        <v>1</v>
      </c>
      <c r="V85">
        <v>20</v>
      </c>
      <c r="W85" s="39">
        <v>419368.96</v>
      </c>
      <c r="X85" s="39">
        <v>2516213.76</v>
      </c>
    </row>
    <row r="86" spans="2:24" ht="12.75" customHeight="1">
      <c r="B86" t="s">
        <v>1574</v>
      </c>
      <c r="C86" t="s">
        <v>1280</v>
      </c>
      <c r="D86" t="s">
        <v>1560</v>
      </c>
      <c r="E86" s="4">
        <v>38355.333333333336</v>
      </c>
      <c r="F86" s="4">
        <v>38656.458333333336</v>
      </c>
      <c r="G86" s="14">
        <f t="shared" si="0"/>
        <v>181.5</v>
      </c>
      <c r="H86" s="27">
        <f t="shared" si="1"/>
        <v>301.125</v>
      </c>
      <c r="I86" s="28">
        <v>0</v>
      </c>
      <c r="J86" s="29"/>
      <c r="K86" t="s">
        <v>1575</v>
      </c>
      <c r="L86" t="s">
        <v>1266</v>
      </c>
      <c r="M86" s="31">
        <v>38353</v>
      </c>
      <c r="N86" t="s">
        <v>1278</v>
      </c>
      <c r="O86">
        <v>4</v>
      </c>
      <c r="P86">
        <v>4</v>
      </c>
      <c r="Q86">
        <v>4</v>
      </c>
      <c r="R86">
        <v>4</v>
      </c>
      <c r="S86">
        <v>2</v>
      </c>
      <c r="T86">
        <v>1</v>
      </c>
      <c r="U86">
        <v>1</v>
      </c>
      <c r="V86">
        <v>0</v>
      </c>
      <c r="W86" s="39">
        <v>0</v>
      </c>
      <c r="X86" s="39">
        <v>0</v>
      </c>
    </row>
    <row r="87" spans="2:24" ht="12.75" customHeight="1">
      <c r="B87" t="s">
        <v>1576</v>
      </c>
      <c r="C87" t="s">
        <v>1459</v>
      </c>
      <c r="D87" t="s">
        <v>1560</v>
      </c>
      <c r="E87" s="4">
        <v>38355.333333333336</v>
      </c>
      <c r="F87" s="4">
        <v>38656.458333333336</v>
      </c>
      <c r="G87" s="14">
        <f t="shared" si="0"/>
        <v>181.5</v>
      </c>
      <c r="H87" s="27">
        <f t="shared" si="1"/>
        <v>301.125</v>
      </c>
      <c r="I87" s="28">
        <v>138204.8</v>
      </c>
      <c r="J87" s="29"/>
      <c r="K87" t="s">
        <v>1575</v>
      </c>
      <c r="L87" t="s">
        <v>1266</v>
      </c>
      <c r="M87" s="31">
        <v>38353</v>
      </c>
      <c r="N87" t="s">
        <v>1278</v>
      </c>
      <c r="O87">
        <v>4</v>
      </c>
      <c r="P87">
        <v>4</v>
      </c>
      <c r="Q87">
        <v>4</v>
      </c>
      <c r="R87">
        <v>4</v>
      </c>
      <c r="S87">
        <v>2</v>
      </c>
      <c r="T87">
        <v>1</v>
      </c>
      <c r="U87">
        <v>1</v>
      </c>
      <c r="V87">
        <v>20</v>
      </c>
      <c r="W87" s="39">
        <v>27640.96</v>
      </c>
      <c r="X87" s="39">
        <v>165845.76</v>
      </c>
    </row>
    <row r="88" spans="3:24" ht="12.75" customHeight="1">
      <c r="C88" t="s">
        <v>1577</v>
      </c>
      <c r="D88" t="s">
        <v>1319</v>
      </c>
      <c r="E88" s="4">
        <v>38656.458333333336</v>
      </c>
      <c r="F88" s="4">
        <v>38656.458333333336</v>
      </c>
      <c r="G88" s="14">
        <f t="shared" si="0"/>
        <v>0</v>
      </c>
      <c r="H88" s="27">
        <f t="shared" si="1"/>
        <v>0</v>
      </c>
      <c r="I88" s="28">
        <v>0</v>
      </c>
      <c r="J88" t="s">
        <v>1578</v>
      </c>
      <c r="K88" t="s">
        <v>1579</v>
      </c>
      <c r="L88" t="s">
        <v>1266</v>
      </c>
      <c r="M88" s="31">
        <v>38656.333333333336</v>
      </c>
      <c r="N88" t="s">
        <v>1278</v>
      </c>
      <c r="O88">
        <v>0</v>
      </c>
      <c r="P88">
        <v>0</v>
      </c>
      <c r="Q88">
        <v>0</v>
      </c>
      <c r="R88">
        <v>0</v>
      </c>
      <c r="S88">
        <v>0</v>
      </c>
      <c r="T88">
        <v>0</v>
      </c>
      <c r="U88">
        <v>0</v>
      </c>
      <c r="V88">
        <v>0</v>
      </c>
      <c r="W88" s="39">
        <v>0</v>
      </c>
      <c r="X88" s="39">
        <v>0</v>
      </c>
    </row>
    <row r="89" spans="2:24" ht="12.75" customHeight="1">
      <c r="B89" t="s">
        <v>1580</v>
      </c>
      <c r="C89" t="s">
        <v>1463</v>
      </c>
      <c r="D89" t="s">
        <v>1464</v>
      </c>
      <c r="E89" s="4">
        <v>38719.333333333336</v>
      </c>
      <c r="F89" s="4">
        <v>39994.375</v>
      </c>
      <c r="G89" s="14">
        <f t="shared" si="0"/>
        <v>768.5182648401811</v>
      </c>
      <c r="H89" s="27">
        <f t="shared" si="1"/>
        <v>1275.0416666666642</v>
      </c>
      <c r="I89" s="28">
        <v>1958640</v>
      </c>
      <c r="J89" t="s">
        <v>1575</v>
      </c>
      <c r="K89" s="30"/>
      <c r="L89" t="s">
        <v>1266</v>
      </c>
      <c r="M89" s="54"/>
      <c r="O89">
        <v>4</v>
      </c>
      <c r="P89">
        <v>4</v>
      </c>
      <c r="Q89">
        <v>4</v>
      </c>
      <c r="R89">
        <v>4</v>
      </c>
      <c r="S89">
        <v>2</v>
      </c>
      <c r="T89">
        <v>1</v>
      </c>
      <c r="U89">
        <v>1</v>
      </c>
      <c r="V89">
        <v>20</v>
      </c>
      <c r="W89" s="39">
        <v>391728</v>
      </c>
      <c r="X89" s="39">
        <v>2350368</v>
      </c>
    </row>
    <row r="90" spans="2:24" ht="12.75" customHeight="1">
      <c r="B90" t="s">
        <v>1581</v>
      </c>
      <c r="C90" t="s">
        <v>1568</v>
      </c>
      <c r="D90" t="s">
        <v>1464</v>
      </c>
      <c r="E90" s="4">
        <v>38719.333333333336</v>
      </c>
      <c r="F90" s="4">
        <v>39994.375</v>
      </c>
      <c r="G90" s="14">
        <f aca="true" t="shared" si="2" ref="G90:G153">(H90/365)*220</f>
        <v>768.5182648401811</v>
      </c>
      <c r="H90" s="27">
        <f aca="true" t="shared" si="3" ref="H90:H153">F90-E90</f>
        <v>1275.0416666666642</v>
      </c>
      <c r="I90" s="28">
        <v>255200</v>
      </c>
      <c r="J90" s="29"/>
      <c r="K90" s="30"/>
      <c r="L90" t="s">
        <v>1266</v>
      </c>
      <c r="M90" s="31">
        <v>38718</v>
      </c>
      <c r="N90" t="s">
        <v>1278</v>
      </c>
      <c r="O90">
        <v>4</v>
      </c>
      <c r="P90">
        <v>4</v>
      </c>
      <c r="Q90">
        <v>4</v>
      </c>
      <c r="R90">
        <v>4</v>
      </c>
      <c r="S90">
        <v>2</v>
      </c>
      <c r="T90">
        <v>1</v>
      </c>
      <c r="U90">
        <v>1</v>
      </c>
      <c r="V90">
        <v>20</v>
      </c>
      <c r="W90" s="39">
        <v>51040</v>
      </c>
      <c r="X90" s="39">
        <v>306240</v>
      </c>
    </row>
    <row r="91" spans="2:24" ht="12.75" customHeight="1">
      <c r="B91" t="s">
        <v>1582</v>
      </c>
      <c r="C91" t="s">
        <v>1570</v>
      </c>
      <c r="D91" t="s">
        <v>1464</v>
      </c>
      <c r="E91" s="4">
        <v>38719.333333333336</v>
      </c>
      <c r="F91" s="4">
        <v>39994.375</v>
      </c>
      <c r="G91" s="14">
        <f t="shared" si="2"/>
        <v>768.5182648401811</v>
      </c>
      <c r="H91" s="27">
        <f t="shared" si="3"/>
        <v>1275.0416666666642</v>
      </c>
      <c r="I91" s="28">
        <v>1233520</v>
      </c>
      <c r="J91" s="29"/>
      <c r="K91" s="30"/>
      <c r="L91" t="s">
        <v>1266</v>
      </c>
      <c r="M91" s="31">
        <v>38718</v>
      </c>
      <c r="N91" t="s">
        <v>1278</v>
      </c>
      <c r="O91">
        <v>4</v>
      </c>
      <c r="P91">
        <v>4</v>
      </c>
      <c r="Q91">
        <v>4</v>
      </c>
      <c r="R91">
        <v>4</v>
      </c>
      <c r="S91">
        <v>2</v>
      </c>
      <c r="T91">
        <v>1</v>
      </c>
      <c r="U91">
        <v>1</v>
      </c>
      <c r="V91">
        <v>20</v>
      </c>
      <c r="W91" s="39">
        <v>246704</v>
      </c>
      <c r="X91" s="39">
        <v>1480224</v>
      </c>
    </row>
    <row r="92" spans="2:24" ht="12.75" customHeight="1">
      <c r="B92" t="s">
        <v>1583</v>
      </c>
      <c r="C92" t="s">
        <v>1546</v>
      </c>
      <c r="D92" t="s">
        <v>1464</v>
      </c>
      <c r="E92" s="4">
        <v>38719.333333333336</v>
      </c>
      <c r="F92" s="4">
        <v>39994.375</v>
      </c>
      <c r="G92" s="14">
        <f t="shared" si="2"/>
        <v>768.5182648401811</v>
      </c>
      <c r="H92" s="27">
        <f t="shared" si="3"/>
        <v>1275.0416666666642</v>
      </c>
      <c r="I92" s="28">
        <v>469920</v>
      </c>
      <c r="J92" s="29"/>
      <c r="K92" s="30"/>
      <c r="L92" t="s">
        <v>1266</v>
      </c>
      <c r="M92" s="31">
        <v>38718</v>
      </c>
      <c r="N92" t="s">
        <v>1278</v>
      </c>
      <c r="O92">
        <v>4</v>
      </c>
      <c r="P92">
        <v>4</v>
      </c>
      <c r="Q92">
        <v>4</v>
      </c>
      <c r="R92">
        <v>4</v>
      </c>
      <c r="S92">
        <v>2</v>
      </c>
      <c r="T92">
        <v>1</v>
      </c>
      <c r="U92">
        <v>1</v>
      </c>
      <c r="V92">
        <v>20</v>
      </c>
      <c r="W92" s="39">
        <v>93984</v>
      </c>
      <c r="X92" s="39">
        <v>563904</v>
      </c>
    </row>
    <row r="93" spans="2:24" ht="12.75" customHeight="1">
      <c r="B93" t="s">
        <v>1584</v>
      </c>
      <c r="C93" t="s">
        <v>1585</v>
      </c>
      <c r="D93" t="s">
        <v>1453</v>
      </c>
      <c r="E93" s="4">
        <v>38412.333333333336</v>
      </c>
      <c r="F93" s="4">
        <v>39994.375</v>
      </c>
      <c r="G93" s="14">
        <f t="shared" si="2"/>
        <v>953.5593607305922</v>
      </c>
      <c r="H93" s="27">
        <f t="shared" si="3"/>
        <v>1582.0416666666642</v>
      </c>
      <c r="I93" s="28">
        <v>288805.76</v>
      </c>
      <c r="J93" s="29"/>
      <c r="K93" s="30"/>
      <c r="L93" t="s">
        <v>1266</v>
      </c>
      <c r="M93" s="54"/>
      <c r="O93">
        <v>4</v>
      </c>
      <c r="P93">
        <v>4</v>
      </c>
      <c r="Q93">
        <v>4</v>
      </c>
      <c r="R93">
        <v>4</v>
      </c>
      <c r="S93">
        <v>2</v>
      </c>
      <c r="T93">
        <v>1</v>
      </c>
      <c r="U93">
        <v>1</v>
      </c>
      <c r="V93">
        <v>20</v>
      </c>
      <c r="W93" s="39">
        <v>57761.15200000001</v>
      </c>
      <c r="X93" s="39">
        <v>346566.912</v>
      </c>
    </row>
    <row r="94" spans="2:24" ht="12.75" customHeight="1">
      <c r="B94" t="s">
        <v>1586</v>
      </c>
      <c r="C94" t="s">
        <v>1280</v>
      </c>
      <c r="D94" t="s">
        <v>1587</v>
      </c>
      <c r="E94" s="4">
        <v>38412.333333333336</v>
      </c>
      <c r="F94" s="4">
        <v>38715.375</v>
      </c>
      <c r="G94" s="14">
        <f t="shared" si="2"/>
        <v>182.65525114155105</v>
      </c>
      <c r="H94" s="27">
        <f t="shared" si="3"/>
        <v>303.04166666666424</v>
      </c>
      <c r="I94" s="28">
        <v>0</v>
      </c>
      <c r="J94" s="29"/>
      <c r="K94" t="s">
        <v>1588</v>
      </c>
      <c r="L94" t="s">
        <v>1266</v>
      </c>
      <c r="M94" s="31">
        <v>38412</v>
      </c>
      <c r="N94" t="s">
        <v>1278</v>
      </c>
      <c r="O94">
        <v>4</v>
      </c>
      <c r="P94">
        <v>4</v>
      </c>
      <c r="Q94">
        <v>4</v>
      </c>
      <c r="R94">
        <v>4</v>
      </c>
      <c r="S94">
        <v>2</v>
      </c>
      <c r="T94">
        <v>1</v>
      </c>
      <c r="U94">
        <v>1</v>
      </c>
      <c r="V94">
        <v>0</v>
      </c>
      <c r="W94" s="39">
        <v>0</v>
      </c>
      <c r="X94" s="39">
        <v>0</v>
      </c>
    </row>
    <row r="95" spans="2:24" ht="12.75" customHeight="1">
      <c r="B95" t="s">
        <v>1589</v>
      </c>
      <c r="C95" t="s">
        <v>1459</v>
      </c>
      <c r="D95" t="s">
        <v>1587</v>
      </c>
      <c r="E95" s="4">
        <v>38412.333333333336</v>
      </c>
      <c r="F95" s="4">
        <v>38715.375</v>
      </c>
      <c r="G95" s="14">
        <f t="shared" si="2"/>
        <v>182.65525114155105</v>
      </c>
      <c r="H95" s="27">
        <f t="shared" si="3"/>
        <v>303.04166666666424</v>
      </c>
      <c r="I95" s="28">
        <v>138005.76</v>
      </c>
      <c r="J95" s="29"/>
      <c r="K95" t="s">
        <v>1588</v>
      </c>
      <c r="L95" t="s">
        <v>1266</v>
      </c>
      <c r="M95" s="31">
        <v>38412</v>
      </c>
      <c r="N95" t="s">
        <v>1278</v>
      </c>
      <c r="O95">
        <v>4</v>
      </c>
      <c r="P95">
        <v>4</v>
      </c>
      <c r="Q95">
        <v>4</v>
      </c>
      <c r="R95">
        <v>4</v>
      </c>
      <c r="S95">
        <v>2</v>
      </c>
      <c r="T95">
        <v>1</v>
      </c>
      <c r="U95">
        <v>1</v>
      </c>
      <c r="V95">
        <v>20</v>
      </c>
      <c r="W95" s="39">
        <v>27601.152000000002</v>
      </c>
      <c r="X95" s="39">
        <v>165606.912</v>
      </c>
    </row>
    <row r="96" spans="3:24" ht="12.75" customHeight="1">
      <c r="C96" t="s">
        <v>1590</v>
      </c>
      <c r="D96" t="s">
        <v>1319</v>
      </c>
      <c r="E96" s="4">
        <v>38715.375</v>
      </c>
      <c r="F96" s="4">
        <v>38715.375</v>
      </c>
      <c r="G96" s="14">
        <f t="shared" si="2"/>
        <v>0</v>
      </c>
      <c r="H96" s="27">
        <f t="shared" si="3"/>
        <v>0</v>
      </c>
      <c r="I96" s="28">
        <v>0</v>
      </c>
      <c r="J96" t="s">
        <v>1591</v>
      </c>
      <c r="K96" t="s">
        <v>1592</v>
      </c>
      <c r="L96" t="s">
        <v>1266</v>
      </c>
      <c r="M96" s="31">
        <v>38715.333333333336</v>
      </c>
      <c r="N96" t="s">
        <v>1278</v>
      </c>
      <c r="O96">
        <v>0</v>
      </c>
      <c r="P96">
        <v>0</v>
      </c>
      <c r="Q96">
        <v>0</v>
      </c>
      <c r="R96">
        <v>0</v>
      </c>
      <c r="S96">
        <v>0</v>
      </c>
      <c r="T96">
        <v>0</v>
      </c>
      <c r="U96">
        <v>0</v>
      </c>
      <c r="V96">
        <v>0</v>
      </c>
      <c r="W96" s="39">
        <v>0</v>
      </c>
      <c r="X96" s="39">
        <v>0</v>
      </c>
    </row>
    <row r="97" spans="2:24" ht="12.75" customHeight="1">
      <c r="B97" t="s">
        <v>1593</v>
      </c>
      <c r="C97" t="s">
        <v>1463</v>
      </c>
      <c r="D97" t="s">
        <v>1464</v>
      </c>
      <c r="E97" s="4">
        <v>38719.333333333336</v>
      </c>
      <c r="F97" s="4">
        <v>39994.375</v>
      </c>
      <c r="G97" s="14">
        <f t="shared" si="2"/>
        <v>768.5182648401811</v>
      </c>
      <c r="H97" s="27">
        <f t="shared" si="3"/>
        <v>1275.0416666666642</v>
      </c>
      <c r="I97" s="28">
        <v>150800</v>
      </c>
      <c r="J97" t="s">
        <v>1588</v>
      </c>
      <c r="K97" s="30"/>
      <c r="L97" t="s">
        <v>1266</v>
      </c>
      <c r="M97" s="54"/>
      <c r="O97">
        <v>4</v>
      </c>
      <c r="P97">
        <v>4</v>
      </c>
      <c r="Q97">
        <v>4</v>
      </c>
      <c r="R97">
        <v>4</v>
      </c>
      <c r="S97">
        <v>2</v>
      </c>
      <c r="T97">
        <v>1</v>
      </c>
      <c r="U97">
        <v>1</v>
      </c>
      <c r="V97">
        <v>20</v>
      </c>
      <c r="W97" s="39">
        <v>30160</v>
      </c>
      <c r="X97" s="39">
        <v>180960</v>
      </c>
    </row>
    <row r="98" spans="2:24" ht="12.75" customHeight="1">
      <c r="B98" t="s">
        <v>1594</v>
      </c>
      <c r="C98" t="s">
        <v>1595</v>
      </c>
      <c r="D98" t="s">
        <v>1464</v>
      </c>
      <c r="E98" s="4">
        <v>38719.333333333336</v>
      </c>
      <c r="F98" s="4">
        <v>39994.375</v>
      </c>
      <c r="G98" s="14">
        <f t="shared" si="2"/>
        <v>768.5182648401811</v>
      </c>
      <c r="H98" s="27">
        <f t="shared" si="3"/>
        <v>1275.0416666666642</v>
      </c>
      <c r="I98" s="28">
        <v>67600</v>
      </c>
      <c r="J98" s="29"/>
      <c r="K98" s="30"/>
      <c r="L98" t="s">
        <v>1266</v>
      </c>
      <c r="M98" s="31">
        <v>38718</v>
      </c>
      <c r="N98" t="s">
        <v>1278</v>
      </c>
      <c r="O98">
        <v>4</v>
      </c>
      <c r="P98">
        <v>4</v>
      </c>
      <c r="Q98">
        <v>4</v>
      </c>
      <c r="R98">
        <v>4</v>
      </c>
      <c r="S98">
        <v>2</v>
      </c>
      <c r="T98">
        <v>1</v>
      </c>
      <c r="U98">
        <v>1</v>
      </c>
      <c r="V98">
        <v>20</v>
      </c>
      <c r="W98" s="39">
        <v>13520</v>
      </c>
      <c r="X98" s="39">
        <v>81120</v>
      </c>
    </row>
    <row r="99" spans="2:24" ht="12.75" customHeight="1">
      <c r="B99" t="s">
        <v>1596</v>
      </c>
      <c r="C99" t="s">
        <v>1597</v>
      </c>
      <c r="D99" t="s">
        <v>1464</v>
      </c>
      <c r="E99" s="4">
        <v>38719.333333333336</v>
      </c>
      <c r="F99" s="4">
        <v>39994.375</v>
      </c>
      <c r="G99" s="14">
        <f t="shared" si="2"/>
        <v>768.5182648401811</v>
      </c>
      <c r="H99" s="27">
        <f t="shared" si="3"/>
        <v>1275.0416666666642</v>
      </c>
      <c r="I99" s="28">
        <v>83200</v>
      </c>
      <c r="J99" s="29"/>
      <c r="K99" s="30"/>
      <c r="L99" t="s">
        <v>1266</v>
      </c>
      <c r="M99" s="31">
        <v>38718</v>
      </c>
      <c r="N99" t="s">
        <v>1278</v>
      </c>
      <c r="O99">
        <v>4</v>
      </c>
      <c r="P99">
        <v>4</v>
      </c>
      <c r="Q99">
        <v>4</v>
      </c>
      <c r="R99">
        <v>4</v>
      </c>
      <c r="S99">
        <v>2</v>
      </c>
      <c r="T99">
        <v>1</v>
      </c>
      <c r="U99">
        <v>1</v>
      </c>
      <c r="V99">
        <v>20</v>
      </c>
      <c r="W99" s="39">
        <v>16640</v>
      </c>
      <c r="X99" s="39">
        <v>99840</v>
      </c>
    </row>
    <row r="100" spans="2:24" ht="12.75" customHeight="1">
      <c r="B100" t="s">
        <v>1598</v>
      </c>
      <c r="C100" t="s">
        <v>1599</v>
      </c>
      <c r="D100" t="s">
        <v>1453</v>
      </c>
      <c r="E100" s="4">
        <v>38412.333333333336</v>
      </c>
      <c r="F100" s="4">
        <v>39994.375</v>
      </c>
      <c r="G100" s="14">
        <f t="shared" si="2"/>
        <v>953.5593607305922</v>
      </c>
      <c r="H100" s="27">
        <f t="shared" si="3"/>
        <v>1582.0416666666642</v>
      </c>
      <c r="I100" s="28">
        <v>414280</v>
      </c>
      <c r="J100" s="29"/>
      <c r="K100" s="30"/>
      <c r="L100" t="s">
        <v>1266</v>
      </c>
      <c r="M100" s="54"/>
      <c r="O100">
        <v>4</v>
      </c>
      <c r="P100">
        <v>4</v>
      </c>
      <c r="Q100">
        <v>4</v>
      </c>
      <c r="R100">
        <v>4</v>
      </c>
      <c r="S100">
        <v>2</v>
      </c>
      <c r="T100">
        <v>1</v>
      </c>
      <c r="U100">
        <v>1</v>
      </c>
      <c r="V100">
        <v>20</v>
      </c>
      <c r="W100" s="39">
        <v>82856</v>
      </c>
      <c r="X100" s="39">
        <v>497136</v>
      </c>
    </row>
    <row r="101" spans="2:24" ht="12.75" customHeight="1">
      <c r="B101" t="s">
        <v>1600</v>
      </c>
      <c r="C101" t="s">
        <v>1459</v>
      </c>
      <c r="D101" t="s">
        <v>1587</v>
      </c>
      <c r="E101" s="4">
        <v>38412.333333333336</v>
      </c>
      <c r="F101" s="4">
        <v>38715.375</v>
      </c>
      <c r="G101" s="14">
        <f t="shared" si="2"/>
        <v>182.65525114155105</v>
      </c>
      <c r="H101" s="27">
        <f t="shared" si="3"/>
        <v>303.04166666666424</v>
      </c>
      <c r="I101" s="28">
        <v>15200</v>
      </c>
      <c r="J101" s="29"/>
      <c r="K101" s="30"/>
      <c r="L101" t="s">
        <v>1266</v>
      </c>
      <c r="M101" s="31">
        <v>38412</v>
      </c>
      <c r="N101" t="s">
        <v>1278</v>
      </c>
      <c r="O101">
        <v>4</v>
      </c>
      <c r="P101">
        <v>4</v>
      </c>
      <c r="Q101">
        <v>4</v>
      </c>
      <c r="R101">
        <v>4</v>
      </c>
      <c r="S101">
        <v>2</v>
      </c>
      <c r="T101">
        <v>1</v>
      </c>
      <c r="U101">
        <v>1</v>
      </c>
      <c r="V101">
        <v>20</v>
      </c>
      <c r="W101" s="39">
        <v>3040</v>
      </c>
      <c r="X101" s="39">
        <v>18240</v>
      </c>
    </row>
    <row r="102" spans="2:24" ht="12.75" customHeight="1">
      <c r="B102" t="s">
        <v>1601</v>
      </c>
      <c r="C102" t="s">
        <v>1602</v>
      </c>
      <c r="D102" t="s">
        <v>1464</v>
      </c>
      <c r="E102" s="4">
        <v>38719.333333333336</v>
      </c>
      <c r="F102" s="4">
        <v>39994.375</v>
      </c>
      <c r="G102" s="14">
        <f t="shared" si="2"/>
        <v>768.5182648401811</v>
      </c>
      <c r="H102" s="27">
        <f t="shared" si="3"/>
        <v>1275.0416666666642</v>
      </c>
      <c r="I102" s="28">
        <v>399080</v>
      </c>
      <c r="J102" s="29"/>
      <c r="K102" s="30"/>
      <c r="L102" t="s">
        <v>1266</v>
      </c>
      <c r="M102" s="54"/>
      <c r="O102">
        <v>4</v>
      </c>
      <c r="P102">
        <v>4</v>
      </c>
      <c r="Q102">
        <v>4</v>
      </c>
      <c r="R102">
        <v>4</v>
      </c>
      <c r="S102">
        <v>2</v>
      </c>
      <c r="T102">
        <v>1</v>
      </c>
      <c r="U102">
        <v>1</v>
      </c>
      <c r="V102">
        <v>20</v>
      </c>
      <c r="W102" s="39">
        <v>79816</v>
      </c>
      <c r="X102" s="39">
        <v>478896</v>
      </c>
    </row>
    <row r="103" spans="2:24" ht="12.75" customHeight="1">
      <c r="B103" t="s">
        <v>1603</v>
      </c>
      <c r="C103" t="s">
        <v>1604</v>
      </c>
      <c r="D103" t="s">
        <v>1464</v>
      </c>
      <c r="E103" s="4">
        <v>38719.333333333336</v>
      </c>
      <c r="F103" s="4">
        <v>39994.375</v>
      </c>
      <c r="G103" s="14">
        <f t="shared" si="2"/>
        <v>768.5182648401811</v>
      </c>
      <c r="H103" s="27">
        <f t="shared" si="3"/>
        <v>1275.0416666666642</v>
      </c>
      <c r="I103" s="28">
        <v>84760</v>
      </c>
      <c r="J103" s="29"/>
      <c r="K103" s="30"/>
      <c r="L103" t="s">
        <v>1266</v>
      </c>
      <c r="M103" s="31">
        <v>38718</v>
      </c>
      <c r="N103" t="s">
        <v>1278</v>
      </c>
      <c r="O103">
        <v>4</v>
      </c>
      <c r="P103">
        <v>4</v>
      </c>
      <c r="Q103">
        <v>4</v>
      </c>
      <c r="R103">
        <v>4</v>
      </c>
      <c r="S103">
        <v>2</v>
      </c>
      <c r="T103">
        <v>1</v>
      </c>
      <c r="U103">
        <v>1</v>
      </c>
      <c r="V103">
        <v>20</v>
      </c>
      <c r="W103" s="39">
        <v>16952</v>
      </c>
      <c r="X103" s="39">
        <v>101712</v>
      </c>
    </row>
    <row r="104" spans="2:24" ht="12.75" customHeight="1">
      <c r="B104" t="s">
        <v>1605</v>
      </c>
      <c r="C104" t="s">
        <v>1606</v>
      </c>
      <c r="D104" t="s">
        <v>1464</v>
      </c>
      <c r="E104" s="4">
        <v>38719.333333333336</v>
      </c>
      <c r="F104" s="4">
        <v>39994.375</v>
      </c>
      <c r="G104" s="14">
        <f t="shared" si="2"/>
        <v>768.5182648401811</v>
      </c>
      <c r="H104" s="27">
        <f t="shared" si="3"/>
        <v>1275.0416666666642</v>
      </c>
      <c r="I104" s="28">
        <v>314320</v>
      </c>
      <c r="J104" s="29"/>
      <c r="K104" s="30"/>
      <c r="L104" t="s">
        <v>1266</v>
      </c>
      <c r="M104" s="31">
        <v>38718</v>
      </c>
      <c r="N104" t="s">
        <v>1278</v>
      </c>
      <c r="O104">
        <v>4</v>
      </c>
      <c r="P104">
        <v>4</v>
      </c>
      <c r="Q104">
        <v>4</v>
      </c>
      <c r="R104">
        <v>4</v>
      </c>
      <c r="S104">
        <v>2</v>
      </c>
      <c r="T104">
        <v>1</v>
      </c>
      <c r="U104">
        <v>1</v>
      </c>
      <c r="V104">
        <v>20</v>
      </c>
      <c r="W104" s="39">
        <v>62864</v>
      </c>
      <c r="X104" s="39">
        <v>377184</v>
      </c>
    </row>
    <row r="105" spans="2:24" ht="12.75" customHeight="1">
      <c r="B105" t="s">
        <v>1607</v>
      </c>
      <c r="C105" t="s">
        <v>1608</v>
      </c>
      <c r="D105" t="s">
        <v>1609</v>
      </c>
      <c r="E105" s="4">
        <v>38504.333333333336</v>
      </c>
      <c r="F105" s="4">
        <v>39994.375</v>
      </c>
      <c r="G105" s="14">
        <f t="shared" si="2"/>
        <v>898.1073059360716</v>
      </c>
      <c r="H105" s="27">
        <f t="shared" si="3"/>
        <v>1490.0416666666642</v>
      </c>
      <c r="I105" s="28">
        <v>475884.8</v>
      </c>
      <c r="J105" s="29"/>
      <c r="K105" s="30"/>
      <c r="L105" t="s">
        <v>1266</v>
      </c>
      <c r="M105" s="54"/>
      <c r="O105">
        <v>4</v>
      </c>
      <c r="P105">
        <v>4</v>
      </c>
      <c r="Q105">
        <v>4</v>
      </c>
      <c r="R105">
        <v>4</v>
      </c>
      <c r="S105">
        <v>2</v>
      </c>
      <c r="T105">
        <v>1</v>
      </c>
      <c r="U105">
        <v>1</v>
      </c>
      <c r="V105">
        <v>44</v>
      </c>
      <c r="W105" s="39">
        <v>209389.312</v>
      </c>
      <c r="X105" s="39">
        <v>685274.1120000001</v>
      </c>
    </row>
    <row r="106" spans="2:24" ht="12.75" customHeight="1">
      <c r="B106" t="s">
        <v>1610</v>
      </c>
      <c r="C106" t="s">
        <v>1280</v>
      </c>
      <c r="D106" t="s">
        <v>1611</v>
      </c>
      <c r="E106" s="4">
        <v>38504.333333333336</v>
      </c>
      <c r="F106" s="4">
        <v>38714.666666666664</v>
      </c>
      <c r="G106" s="14">
        <f t="shared" si="2"/>
        <v>126.77625570775963</v>
      </c>
      <c r="H106" s="27">
        <f t="shared" si="3"/>
        <v>210.33333333332848</v>
      </c>
      <c r="I106" s="28">
        <v>0</v>
      </c>
      <c r="J106" s="29"/>
      <c r="K106" t="s">
        <v>1612</v>
      </c>
      <c r="L106" t="s">
        <v>1266</v>
      </c>
      <c r="M106" s="31">
        <v>38504</v>
      </c>
      <c r="N106" t="s">
        <v>1278</v>
      </c>
      <c r="O106">
        <v>4</v>
      </c>
      <c r="P106">
        <v>4</v>
      </c>
      <c r="Q106">
        <v>4</v>
      </c>
      <c r="R106">
        <v>4</v>
      </c>
      <c r="S106">
        <v>2</v>
      </c>
      <c r="T106">
        <v>1</v>
      </c>
      <c r="U106">
        <v>1</v>
      </c>
      <c r="V106">
        <v>0</v>
      </c>
      <c r="W106" s="39">
        <v>0</v>
      </c>
      <c r="X106" s="39">
        <v>0</v>
      </c>
    </row>
    <row r="107" spans="2:24" ht="12.75" customHeight="1">
      <c r="B107" t="s">
        <v>1613</v>
      </c>
      <c r="C107" t="s">
        <v>1459</v>
      </c>
      <c r="D107" t="s">
        <v>1611</v>
      </c>
      <c r="E107" s="4">
        <v>38504.333333333336</v>
      </c>
      <c r="F107" s="4">
        <v>38714.666666666664</v>
      </c>
      <c r="G107" s="14">
        <f t="shared" si="2"/>
        <v>126.77625570775963</v>
      </c>
      <c r="H107" s="27">
        <f t="shared" si="3"/>
        <v>210.33333333332848</v>
      </c>
      <c r="I107" s="28">
        <v>99004.8</v>
      </c>
      <c r="J107" s="29"/>
      <c r="K107" t="s">
        <v>1612</v>
      </c>
      <c r="L107" t="s">
        <v>1266</v>
      </c>
      <c r="M107" s="31">
        <v>38504</v>
      </c>
      <c r="N107" t="s">
        <v>1278</v>
      </c>
      <c r="O107">
        <v>6</v>
      </c>
      <c r="P107">
        <v>6</v>
      </c>
      <c r="Q107">
        <v>4</v>
      </c>
      <c r="R107">
        <v>4</v>
      </c>
      <c r="S107">
        <v>4</v>
      </c>
      <c r="T107">
        <v>2</v>
      </c>
      <c r="U107">
        <v>1</v>
      </c>
      <c r="V107">
        <v>44</v>
      </c>
      <c r="W107" s="39">
        <v>43562.112</v>
      </c>
      <c r="X107" s="39">
        <v>142566.912</v>
      </c>
    </row>
    <row r="108" spans="3:24" ht="12.75" customHeight="1">
      <c r="C108" t="s">
        <v>1614</v>
      </c>
      <c r="D108" t="s">
        <v>1319</v>
      </c>
      <c r="E108" s="4">
        <v>38714.666666666664</v>
      </c>
      <c r="F108" s="4">
        <v>38714.666666666664</v>
      </c>
      <c r="G108" s="14">
        <f t="shared" si="2"/>
        <v>0</v>
      </c>
      <c r="H108" s="27">
        <f t="shared" si="3"/>
        <v>0</v>
      </c>
      <c r="I108" s="28">
        <v>0</v>
      </c>
      <c r="J108" t="s">
        <v>1615</v>
      </c>
      <c r="K108" t="s">
        <v>1616</v>
      </c>
      <c r="L108" t="s">
        <v>1266</v>
      </c>
      <c r="M108" s="31">
        <v>38714.333333333336</v>
      </c>
      <c r="N108" t="s">
        <v>1278</v>
      </c>
      <c r="O108">
        <v>0</v>
      </c>
      <c r="P108">
        <v>0</v>
      </c>
      <c r="Q108">
        <v>0</v>
      </c>
      <c r="R108">
        <v>0</v>
      </c>
      <c r="S108">
        <v>0</v>
      </c>
      <c r="T108">
        <v>0</v>
      </c>
      <c r="U108">
        <v>0</v>
      </c>
      <c r="V108">
        <v>0</v>
      </c>
      <c r="W108" s="39">
        <v>0</v>
      </c>
      <c r="X108" s="39">
        <v>0</v>
      </c>
    </row>
    <row r="109" spans="2:24" ht="12.75" customHeight="1">
      <c r="B109" t="s">
        <v>1617</v>
      </c>
      <c r="C109" t="s">
        <v>1463</v>
      </c>
      <c r="D109" t="s">
        <v>1464</v>
      </c>
      <c r="E109" s="4">
        <v>38719.333333333336</v>
      </c>
      <c r="F109" s="4">
        <v>39994.375</v>
      </c>
      <c r="G109" s="14">
        <f t="shared" si="2"/>
        <v>768.5182648401811</v>
      </c>
      <c r="H109" s="27">
        <f t="shared" si="3"/>
        <v>1275.0416666666642</v>
      </c>
      <c r="I109" s="28">
        <v>376880</v>
      </c>
      <c r="J109" t="s">
        <v>1612</v>
      </c>
      <c r="K109" s="30"/>
      <c r="L109" t="s">
        <v>1266</v>
      </c>
      <c r="M109" s="54"/>
      <c r="O109">
        <v>6</v>
      </c>
      <c r="P109">
        <v>6</v>
      </c>
      <c r="Q109">
        <v>4</v>
      </c>
      <c r="R109">
        <v>4</v>
      </c>
      <c r="S109">
        <v>4</v>
      </c>
      <c r="T109">
        <v>2</v>
      </c>
      <c r="U109">
        <v>1</v>
      </c>
      <c r="V109">
        <v>44</v>
      </c>
      <c r="W109" s="39">
        <v>165827.2</v>
      </c>
      <c r="X109" s="39">
        <v>542707.2</v>
      </c>
    </row>
    <row r="110" spans="2:24" ht="12.75" customHeight="1">
      <c r="B110" t="s">
        <v>1618</v>
      </c>
      <c r="C110" t="s">
        <v>1619</v>
      </c>
      <c r="D110" t="s">
        <v>1464</v>
      </c>
      <c r="E110" s="4">
        <v>38719.333333333336</v>
      </c>
      <c r="F110" s="4">
        <v>39994.375</v>
      </c>
      <c r="G110" s="14">
        <f t="shared" si="2"/>
        <v>768.5182648401811</v>
      </c>
      <c r="H110" s="27">
        <f t="shared" si="3"/>
        <v>1275.0416666666642</v>
      </c>
      <c r="I110" s="28">
        <v>263440</v>
      </c>
      <c r="J110" s="29"/>
      <c r="K110" s="30"/>
      <c r="L110" t="s">
        <v>1266</v>
      </c>
      <c r="M110" s="31">
        <v>38718</v>
      </c>
      <c r="N110" t="s">
        <v>1278</v>
      </c>
      <c r="O110">
        <v>6</v>
      </c>
      <c r="P110">
        <v>6</v>
      </c>
      <c r="Q110">
        <v>4</v>
      </c>
      <c r="R110">
        <v>4</v>
      </c>
      <c r="S110">
        <v>4</v>
      </c>
      <c r="T110">
        <v>2</v>
      </c>
      <c r="U110">
        <v>1</v>
      </c>
      <c r="V110">
        <v>44</v>
      </c>
      <c r="W110" s="39">
        <v>115913.6</v>
      </c>
      <c r="X110" s="39">
        <v>379353.6</v>
      </c>
    </row>
    <row r="111" spans="2:24" ht="12.75" customHeight="1">
      <c r="B111" t="s">
        <v>1620</v>
      </c>
      <c r="C111" t="s">
        <v>1621</v>
      </c>
      <c r="D111" t="s">
        <v>1464</v>
      </c>
      <c r="E111" s="4">
        <v>38719.333333333336</v>
      </c>
      <c r="F111" s="4">
        <v>39994.375</v>
      </c>
      <c r="G111" s="14">
        <f t="shared" si="2"/>
        <v>768.5182648401811</v>
      </c>
      <c r="H111" s="27">
        <f t="shared" si="3"/>
        <v>1275.0416666666642</v>
      </c>
      <c r="I111" s="28">
        <v>113440</v>
      </c>
      <c r="J111" s="29"/>
      <c r="K111" s="30"/>
      <c r="L111" t="s">
        <v>1266</v>
      </c>
      <c r="M111" s="31">
        <v>38718</v>
      </c>
      <c r="N111" t="s">
        <v>1278</v>
      </c>
      <c r="O111">
        <v>6</v>
      </c>
      <c r="P111">
        <v>6</v>
      </c>
      <c r="Q111">
        <v>4</v>
      </c>
      <c r="R111">
        <v>4</v>
      </c>
      <c r="S111">
        <v>4</v>
      </c>
      <c r="T111">
        <v>2</v>
      </c>
      <c r="U111">
        <v>1</v>
      </c>
      <c r="V111">
        <v>44</v>
      </c>
      <c r="W111" s="39">
        <v>49913.6</v>
      </c>
      <c r="X111" s="39">
        <v>163353.6</v>
      </c>
    </row>
    <row r="112" spans="2:24" ht="12.75" customHeight="1">
      <c r="B112" t="s">
        <v>1622</v>
      </c>
      <c r="C112" t="s">
        <v>1623</v>
      </c>
      <c r="D112" t="s">
        <v>1624</v>
      </c>
      <c r="E112" s="4">
        <v>39052.333333333336</v>
      </c>
      <c r="F112" s="4">
        <v>40178.5</v>
      </c>
      <c r="G112" s="14">
        <f t="shared" si="2"/>
        <v>678.7853881278525</v>
      </c>
      <c r="H112" s="27">
        <f t="shared" si="3"/>
        <v>1126.1666666666642</v>
      </c>
      <c r="I112" s="28">
        <v>881934</v>
      </c>
      <c r="J112" s="29"/>
      <c r="K112" s="30"/>
      <c r="L112" t="s">
        <v>1266</v>
      </c>
      <c r="M112" s="54"/>
      <c r="O112">
        <v>4</v>
      </c>
      <c r="P112">
        <v>4</v>
      </c>
      <c r="Q112">
        <v>8</v>
      </c>
      <c r="R112">
        <v>4</v>
      </c>
      <c r="S112">
        <v>2</v>
      </c>
      <c r="T112">
        <v>2</v>
      </c>
      <c r="U112">
        <v>1</v>
      </c>
      <c r="V112">
        <v>28.262214632841008</v>
      </c>
      <c r="W112" s="39">
        <v>249254.08</v>
      </c>
      <c r="X112" s="39">
        <v>1131188.08</v>
      </c>
    </row>
    <row r="113" spans="2:24" ht="12.75" customHeight="1">
      <c r="B113" t="s">
        <v>1625</v>
      </c>
      <c r="C113" t="s">
        <v>1626</v>
      </c>
      <c r="D113" t="s">
        <v>1627</v>
      </c>
      <c r="E113" s="4">
        <v>39052.333333333336</v>
      </c>
      <c r="F113" s="4">
        <v>39447.458333333336</v>
      </c>
      <c r="G113" s="14">
        <f t="shared" si="2"/>
        <v>238.15753424657535</v>
      </c>
      <c r="H113" s="27">
        <f t="shared" si="3"/>
        <v>395.125</v>
      </c>
      <c r="I113" s="28">
        <v>100000</v>
      </c>
      <c r="J113" s="29"/>
      <c r="K113" s="30"/>
      <c r="L113" t="s">
        <v>1266</v>
      </c>
      <c r="M113" s="54"/>
      <c r="O113">
        <v>4</v>
      </c>
      <c r="P113">
        <v>4</v>
      </c>
      <c r="Q113">
        <v>8</v>
      </c>
      <c r="R113">
        <v>4</v>
      </c>
      <c r="S113">
        <v>2</v>
      </c>
      <c r="T113">
        <v>2</v>
      </c>
      <c r="U113">
        <v>1</v>
      </c>
      <c r="V113">
        <v>28</v>
      </c>
      <c r="W113" s="39">
        <v>28000</v>
      </c>
      <c r="X113" s="39">
        <v>128000</v>
      </c>
    </row>
    <row r="114" spans="2:24" ht="12.75" customHeight="1">
      <c r="B114" t="s">
        <v>1628</v>
      </c>
      <c r="C114" t="s">
        <v>1629</v>
      </c>
      <c r="D114" t="s">
        <v>1630</v>
      </c>
      <c r="E114" s="4">
        <v>39052.333333333336</v>
      </c>
      <c r="F114" s="4">
        <v>39294.458333333336</v>
      </c>
      <c r="G114" s="14">
        <f t="shared" si="2"/>
        <v>145.93835616438355</v>
      </c>
      <c r="H114" s="27">
        <f t="shared" si="3"/>
        <v>242.125</v>
      </c>
      <c r="I114" s="28">
        <v>13000</v>
      </c>
      <c r="J114" s="29"/>
      <c r="K114" s="30"/>
      <c r="L114" t="s">
        <v>1266</v>
      </c>
      <c r="M114" s="31">
        <v>39052.333333333336</v>
      </c>
      <c r="N114" t="s">
        <v>1278</v>
      </c>
      <c r="O114">
        <v>4</v>
      </c>
      <c r="P114">
        <v>4</v>
      </c>
      <c r="Q114">
        <v>8</v>
      </c>
      <c r="R114">
        <v>4</v>
      </c>
      <c r="S114">
        <v>2</v>
      </c>
      <c r="T114">
        <v>2</v>
      </c>
      <c r="U114">
        <v>1</v>
      </c>
      <c r="V114">
        <v>28</v>
      </c>
      <c r="W114" s="39">
        <v>3640</v>
      </c>
      <c r="X114" s="39">
        <v>16640</v>
      </c>
    </row>
    <row r="115" spans="2:24" ht="12.75" customHeight="1">
      <c r="B115" t="s">
        <v>1631</v>
      </c>
      <c r="C115" t="s">
        <v>1632</v>
      </c>
      <c r="D115" t="s">
        <v>1630</v>
      </c>
      <c r="E115" s="4">
        <v>39052.333333333336</v>
      </c>
      <c r="F115" s="4">
        <v>39294.458333333336</v>
      </c>
      <c r="G115" s="14">
        <f t="shared" si="2"/>
        <v>145.93835616438355</v>
      </c>
      <c r="H115" s="27">
        <f t="shared" si="3"/>
        <v>242.125</v>
      </c>
      <c r="I115" s="28">
        <v>67000</v>
      </c>
      <c r="J115" s="29"/>
      <c r="K115" s="30"/>
      <c r="L115" t="s">
        <v>1266</v>
      </c>
      <c r="M115" s="31">
        <v>39052.333333333336</v>
      </c>
      <c r="N115" t="s">
        <v>1278</v>
      </c>
      <c r="O115">
        <v>4</v>
      </c>
      <c r="P115">
        <v>4</v>
      </c>
      <c r="Q115">
        <v>8</v>
      </c>
      <c r="R115">
        <v>4</v>
      </c>
      <c r="S115">
        <v>2</v>
      </c>
      <c r="T115">
        <v>2</v>
      </c>
      <c r="U115">
        <v>1</v>
      </c>
      <c r="V115">
        <v>28</v>
      </c>
      <c r="W115" s="39">
        <v>18760</v>
      </c>
      <c r="X115" s="39">
        <v>85760</v>
      </c>
    </row>
    <row r="116" spans="2:24" ht="12.75" customHeight="1">
      <c r="B116" t="s">
        <v>1633</v>
      </c>
      <c r="C116" t="s">
        <v>1634</v>
      </c>
      <c r="D116" t="s">
        <v>1635</v>
      </c>
      <c r="E116" s="4">
        <v>39357.333333333336</v>
      </c>
      <c r="F116" s="4">
        <v>39447.458333333336</v>
      </c>
      <c r="G116" s="14">
        <f t="shared" si="2"/>
        <v>54.321917808219176</v>
      </c>
      <c r="H116" s="27">
        <f t="shared" si="3"/>
        <v>90.125</v>
      </c>
      <c r="I116" s="28">
        <v>20000</v>
      </c>
      <c r="J116" s="29"/>
      <c r="K116" s="30"/>
      <c r="L116" t="s">
        <v>1266</v>
      </c>
      <c r="M116" s="31">
        <v>39357.333333333336</v>
      </c>
      <c r="N116" t="s">
        <v>1278</v>
      </c>
      <c r="O116">
        <v>4</v>
      </c>
      <c r="P116">
        <v>4</v>
      </c>
      <c r="Q116">
        <v>8</v>
      </c>
      <c r="R116">
        <v>4</v>
      </c>
      <c r="S116">
        <v>2</v>
      </c>
      <c r="T116">
        <v>2</v>
      </c>
      <c r="U116">
        <v>1</v>
      </c>
      <c r="V116">
        <v>28</v>
      </c>
      <c r="W116" s="39">
        <v>5600</v>
      </c>
      <c r="X116" s="39">
        <v>25600</v>
      </c>
    </row>
    <row r="117" spans="2:24" ht="12.75" customHeight="1">
      <c r="B117" t="s">
        <v>1636</v>
      </c>
      <c r="C117" t="s">
        <v>1637</v>
      </c>
      <c r="D117" t="s">
        <v>1638</v>
      </c>
      <c r="E117" s="4">
        <v>39085.333333333336</v>
      </c>
      <c r="F117" s="4">
        <v>39777.625</v>
      </c>
      <c r="G117" s="14">
        <f t="shared" si="2"/>
        <v>417.27168949771544</v>
      </c>
      <c r="H117" s="27">
        <f t="shared" si="3"/>
        <v>692.2916666666642</v>
      </c>
      <c r="I117" s="28">
        <v>56666</v>
      </c>
      <c r="J117" s="29"/>
      <c r="K117" s="30"/>
      <c r="L117" t="s">
        <v>1266</v>
      </c>
      <c r="M117" s="54"/>
      <c r="O117">
        <v>4</v>
      </c>
      <c r="P117">
        <v>4</v>
      </c>
      <c r="Q117">
        <v>8</v>
      </c>
      <c r="R117">
        <v>4</v>
      </c>
      <c r="S117">
        <v>2</v>
      </c>
      <c r="T117">
        <v>2</v>
      </c>
      <c r="U117">
        <v>1</v>
      </c>
      <c r="V117">
        <v>28</v>
      </c>
      <c r="W117" s="39">
        <v>15866.48</v>
      </c>
      <c r="X117" s="39">
        <v>72532.48</v>
      </c>
    </row>
    <row r="118" spans="2:24" ht="12.75" customHeight="1">
      <c r="B118" t="s">
        <v>1639</v>
      </c>
      <c r="C118" t="s">
        <v>1280</v>
      </c>
      <c r="D118" t="s">
        <v>1640</v>
      </c>
      <c r="E118" s="4">
        <v>39085.333333333336</v>
      </c>
      <c r="F118" s="4">
        <v>39415.625</v>
      </c>
      <c r="G118" s="14">
        <f t="shared" si="2"/>
        <v>199.0799086757976</v>
      </c>
      <c r="H118" s="27">
        <f t="shared" si="3"/>
        <v>330.29166666666424</v>
      </c>
      <c r="I118" s="28">
        <v>0</v>
      </c>
      <c r="J118" s="29"/>
      <c r="K118" s="30"/>
      <c r="L118" t="s">
        <v>1266</v>
      </c>
      <c r="M118" s="31">
        <v>39085.333333333336</v>
      </c>
      <c r="N118" t="s">
        <v>1278</v>
      </c>
      <c r="O118">
        <v>4</v>
      </c>
      <c r="P118">
        <v>4</v>
      </c>
      <c r="Q118">
        <v>8</v>
      </c>
      <c r="R118">
        <v>4</v>
      </c>
      <c r="S118">
        <v>2</v>
      </c>
      <c r="T118">
        <v>2</v>
      </c>
      <c r="U118">
        <v>1</v>
      </c>
      <c r="V118">
        <v>0</v>
      </c>
      <c r="W118" s="39">
        <v>0</v>
      </c>
      <c r="X118" s="39">
        <v>0</v>
      </c>
    </row>
    <row r="119" spans="2:24" ht="12.75" customHeight="1">
      <c r="B119" t="s">
        <v>1641</v>
      </c>
      <c r="C119" t="s">
        <v>1459</v>
      </c>
      <c r="D119" t="s">
        <v>1640</v>
      </c>
      <c r="E119" s="4">
        <v>39085.333333333336</v>
      </c>
      <c r="F119" s="4">
        <v>39415.625</v>
      </c>
      <c r="G119" s="14">
        <f t="shared" si="2"/>
        <v>199.0799086757976</v>
      </c>
      <c r="H119" s="27">
        <f t="shared" si="3"/>
        <v>330.29166666666424</v>
      </c>
      <c r="I119" s="28">
        <v>0</v>
      </c>
      <c r="J119" s="29"/>
      <c r="K119" s="30"/>
      <c r="L119" t="s">
        <v>1266</v>
      </c>
      <c r="M119" s="31">
        <v>39085.333333333336</v>
      </c>
      <c r="N119" t="s">
        <v>1278</v>
      </c>
      <c r="O119">
        <v>4</v>
      </c>
      <c r="P119">
        <v>4</v>
      </c>
      <c r="Q119">
        <v>8</v>
      </c>
      <c r="R119">
        <v>4</v>
      </c>
      <c r="S119">
        <v>2</v>
      </c>
      <c r="T119">
        <v>2</v>
      </c>
      <c r="U119">
        <v>1</v>
      </c>
      <c r="V119">
        <v>0</v>
      </c>
      <c r="W119" s="39">
        <v>0</v>
      </c>
      <c r="X119" s="39">
        <v>0</v>
      </c>
    </row>
    <row r="120" spans="2:24" ht="12.75" customHeight="1">
      <c r="B120" t="s">
        <v>1642</v>
      </c>
      <c r="C120" t="s">
        <v>1463</v>
      </c>
      <c r="D120" t="s">
        <v>1643</v>
      </c>
      <c r="E120" s="4">
        <v>39387.333333333336</v>
      </c>
      <c r="F120" s="4">
        <v>39777.625</v>
      </c>
      <c r="G120" s="14">
        <f t="shared" si="2"/>
        <v>235.24429223744144</v>
      </c>
      <c r="H120" s="27">
        <f t="shared" si="3"/>
        <v>390.29166666666424</v>
      </c>
      <c r="I120" s="28">
        <v>56666</v>
      </c>
      <c r="J120" s="29"/>
      <c r="K120" s="30"/>
      <c r="L120" t="s">
        <v>1266</v>
      </c>
      <c r="M120" s="31">
        <v>39387.333333333336</v>
      </c>
      <c r="N120" t="s">
        <v>1278</v>
      </c>
      <c r="O120">
        <v>4</v>
      </c>
      <c r="P120">
        <v>4</v>
      </c>
      <c r="Q120">
        <v>8</v>
      </c>
      <c r="R120">
        <v>4</v>
      </c>
      <c r="S120">
        <v>2</v>
      </c>
      <c r="T120">
        <v>2</v>
      </c>
      <c r="U120">
        <v>1</v>
      </c>
      <c r="V120">
        <v>28</v>
      </c>
      <c r="W120" s="39">
        <v>15866.48</v>
      </c>
      <c r="X120" s="39">
        <v>72532.48</v>
      </c>
    </row>
    <row r="121" spans="2:24" ht="12.75" customHeight="1">
      <c r="B121" t="s">
        <v>1644</v>
      </c>
      <c r="C121" t="s">
        <v>1645</v>
      </c>
      <c r="D121" t="s">
        <v>1646</v>
      </c>
      <c r="E121" s="4">
        <v>39084.333333333336</v>
      </c>
      <c r="F121" s="4">
        <v>39994.666666666664</v>
      </c>
      <c r="G121" s="14">
        <f t="shared" si="2"/>
        <v>548.6940639269378</v>
      </c>
      <c r="H121" s="27">
        <f t="shared" si="3"/>
        <v>910.3333333333285</v>
      </c>
      <c r="I121" s="28">
        <v>626206</v>
      </c>
      <c r="J121" s="29"/>
      <c r="K121" s="30"/>
      <c r="L121" t="s">
        <v>1266</v>
      </c>
      <c r="M121" s="54"/>
      <c r="O121">
        <v>4</v>
      </c>
      <c r="P121">
        <v>4</v>
      </c>
      <c r="Q121">
        <v>8</v>
      </c>
      <c r="R121">
        <v>4</v>
      </c>
      <c r="S121">
        <v>2</v>
      </c>
      <c r="T121">
        <v>2</v>
      </c>
      <c r="U121">
        <v>1</v>
      </c>
      <c r="V121">
        <v>29.63484859614887</v>
      </c>
      <c r="W121" s="39">
        <v>185575.2</v>
      </c>
      <c r="X121" s="39">
        <v>811781.2</v>
      </c>
    </row>
    <row r="122" spans="2:24" ht="12.75" customHeight="1">
      <c r="B122" t="s">
        <v>1647</v>
      </c>
      <c r="C122" t="s">
        <v>1648</v>
      </c>
      <c r="D122" t="s">
        <v>1649</v>
      </c>
      <c r="E122" s="4">
        <v>39085.333333333336</v>
      </c>
      <c r="F122" s="4">
        <v>39871.416666666664</v>
      </c>
      <c r="G122" s="14">
        <f t="shared" si="2"/>
        <v>473.8036529680336</v>
      </c>
      <c r="H122" s="27">
        <f t="shared" si="3"/>
        <v>786.0833333333285</v>
      </c>
      <c r="I122" s="28">
        <v>500256</v>
      </c>
      <c r="J122" s="29"/>
      <c r="K122" s="30"/>
      <c r="L122" t="s">
        <v>1266</v>
      </c>
      <c r="M122" s="54"/>
      <c r="O122">
        <v>8</v>
      </c>
      <c r="P122">
        <v>4</v>
      </c>
      <c r="Q122">
        <v>4</v>
      </c>
      <c r="R122">
        <v>4</v>
      </c>
      <c r="S122">
        <v>2</v>
      </c>
      <c r="T122">
        <v>2</v>
      </c>
      <c r="U122">
        <v>1</v>
      </c>
      <c r="V122">
        <v>31.05354058721935</v>
      </c>
      <c r="W122" s="39">
        <v>155347.2</v>
      </c>
      <c r="X122" s="39">
        <v>655603.2</v>
      </c>
    </row>
    <row r="123" spans="2:24" ht="12.75" customHeight="1">
      <c r="B123" t="s">
        <v>1650</v>
      </c>
      <c r="C123" t="s">
        <v>1463</v>
      </c>
      <c r="D123" t="s">
        <v>1651</v>
      </c>
      <c r="E123" s="4">
        <v>39085.333333333336</v>
      </c>
      <c r="F123" s="4">
        <v>39778.583333333336</v>
      </c>
      <c r="G123" s="14">
        <f t="shared" si="2"/>
        <v>417.8493150684932</v>
      </c>
      <c r="H123" s="27">
        <f t="shared" si="3"/>
        <v>693.25</v>
      </c>
      <c r="I123" s="28">
        <v>460800</v>
      </c>
      <c r="J123" s="29"/>
      <c r="K123" s="30"/>
      <c r="L123" t="s">
        <v>1266</v>
      </c>
      <c r="M123" s="31">
        <v>39085.333333333336</v>
      </c>
      <c r="N123" t="s">
        <v>1278</v>
      </c>
      <c r="O123">
        <v>8</v>
      </c>
      <c r="P123">
        <v>4</v>
      </c>
      <c r="Q123">
        <v>4</v>
      </c>
      <c r="R123">
        <v>4</v>
      </c>
      <c r="S123">
        <v>2</v>
      </c>
      <c r="T123">
        <v>2</v>
      </c>
      <c r="U123">
        <v>1</v>
      </c>
      <c r="V123">
        <v>32</v>
      </c>
      <c r="W123" s="39">
        <v>147456</v>
      </c>
      <c r="X123" s="39">
        <v>608256</v>
      </c>
    </row>
    <row r="124" spans="2:24" ht="12.75" customHeight="1">
      <c r="B124" t="s">
        <v>1652</v>
      </c>
      <c r="C124" t="s">
        <v>1431</v>
      </c>
      <c r="D124" t="s">
        <v>1653</v>
      </c>
      <c r="E124" s="4">
        <v>39175.333333333336</v>
      </c>
      <c r="F124" s="4">
        <v>39871.416666666664</v>
      </c>
      <c r="G124" s="14">
        <f t="shared" si="2"/>
        <v>419.55707762556784</v>
      </c>
      <c r="H124" s="27">
        <f t="shared" si="3"/>
        <v>696.0833333333285</v>
      </c>
      <c r="I124" s="28">
        <v>39456</v>
      </c>
      <c r="J124" s="29"/>
      <c r="K124" s="30"/>
      <c r="L124" t="s">
        <v>1266</v>
      </c>
      <c r="M124" s="31">
        <v>39175.333333333336</v>
      </c>
      <c r="N124" t="s">
        <v>1278</v>
      </c>
      <c r="O124">
        <v>4</v>
      </c>
      <c r="P124">
        <v>4</v>
      </c>
      <c r="Q124">
        <v>4</v>
      </c>
      <c r="R124">
        <v>0</v>
      </c>
      <c r="S124">
        <v>2</v>
      </c>
      <c r="T124">
        <v>2</v>
      </c>
      <c r="U124">
        <v>1</v>
      </c>
      <c r="V124">
        <v>20</v>
      </c>
      <c r="W124" s="39">
        <v>7891.2</v>
      </c>
      <c r="X124" s="39">
        <v>47347.2</v>
      </c>
    </row>
    <row r="125" spans="2:24" ht="12.75" customHeight="1">
      <c r="B125" t="s">
        <v>1654</v>
      </c>
      <c r="C125" t="s">
        <v>1655</v>
      </c>
      <c r="D125" t="s">
        <v>1656</v>
      </c>
      <c r="E125" s="4">
        <v>39084.333333333336</v>
      </c>
      <c r="F125" s="4">
        <v>39871.375</v>
      </c>
      <c r="G125" s="14">
        <f t="shared" si="2"/>
        <v>474.38127853881133</v>
      </c>
      <c r="H125" s="27">
        <f t="shared" si="3"/>
        <v>787.0416666666642</v>
      </c>
      <c r="I125" s="28">
        <v>50380</v>
      </c>
      <c r="J125" s="29"/>
      <c r="K125" s="30"/>
      <c r="L125" t="s">
        <v>1266</v>
      </c>
      <c r="M125" s="54"/>
      <c r="O125">
        <v>8</v>
      </c>
      <c r="P125">
        <v>4</v>
      </c>
      <c r="Q125">
        <v>8</v>
      </c>
      <c r="R125">
        <v>4</v>
      </c>
      <c r="S125">
        <v>2</v>
      </c>
      <c r="T125">
        <v>2</v>
      </c>
      <c r="U125">
        <v>1</v>
      </c>
      <c r="V125">
        <v>36</v>
      </c>
      <c r="W125" s="39">
        <v>18136.8</v>
      </c>
      <c r="X125" s="39">
        <v>68516.8</v>
      </c>
    </row>
    <row r="126" spans="2:24" ht="12.75" customHeight="1">
      <c r="B126" t="s">
        <v>1657</v>
      </c>
      <c r="C126" t="s">
        <v>1463</v>
      </c>
      <c r="D126" t="s">
        <v>1658</v>
      </c>
      <c r="E126" s="4">
        <v>39084.333333333336</v>
      </c>
      <c r="F126" s="4">
        <v>39778.625</v>
      </c>
      <c r="G126" s="14">
        <f t="shared" si="2"/>
        <v>418.47716894977026</v>
      </c>
      <c r="H126" s="27">
        <f t="shared" si="3"/>
        <v>694.2916666666642</v>
      </c>
      <c r="I126" s="28">
        <v>50380</v>
      </c>
      <c r="J126" s="29"/>
      <c r="K126" s="30"/>
      <c r="L126" t="s">
        <v>1266</v>
      </c>
      <c r="M126" s="31">
        <v>39084.333333333336</v>
      </c>
      <c r="N126" t="s">
        <v>1278</v>
      </c>
      <c r="O126">
        <v>8</v>
      </c>
      <c r="P126">
        <v>4</v>
      </c>
      <c r="Q126">
        <v>8</v>
      </c>
      <c r="R126">
        <v>4</v>
      </c>
      <c r="S126">
        <v>2</v>
      </c>
      <c r="T126">
        <v>2</v>
      </c>
      <c r="U126">
        <v>1</v>
      </c>
      <c r="V126">
        <v>36</v>
      </c>
      <c r="W126" s="39">
        <v>18136.8</v>
      </c>
      <c r="X126" s="39">
        <v>68516.8</v>
      </c>
    </row>
    <row r="127" spans="2:24" ht="12.75" customHeight="1">
      <c r="B127" t="s">
        <v>1659</v>
      </c>
      <c r="C127" t="s">
        <v>1431</v>
      </c>
      <c r="D127" t="s">
        <v>1660</v>
      </c>
      <c r="E127" s="4">
        <v>39356.333333333336</v>
      </c>
      <c r="F127" s="4">
        <v>39871.375</v>
      </c>
      <c r="G127" s="14">
        <f t="shared" si="2"/>
        <v>310.4360730593593</v>
      </c>
      <c r="H127" s="27">
        <f t="shared" si="3"/>
        <v>515.0416666666642</v>
      </c>
      <c r="I127" s="28">
        <v>0</v>
      </c>
      <c r="J127" s="29"/>
      <c r="K127" s="30"/>
      <c r="L127" t="s">
        <v>1266</v>
      </c>
      <c r="M127" s="31">
        <v>39356.333333333336</v>
      </c>
      <c r="N127" t="s">
        <v>1278</v>
      </c>
      <c r="O127">
        <v>4</v>
      </c>
      <c r="P127">
        <v>4</v>
      </c>
      <c r="Q127">
        <v>8</v>
      </c>
      <c r="R127">
        <v>0</v>
      </c>
      <c r="S127">
        <v>2</v>
      </c>
      <c r="T127">
        <v>2</v>
      </c>
      <c r="U127">
        <v>1</v>
      </c>
      <c r="V127">
        <v>0</v>
      </c>
      <c r="W127" s="39">
        <v>0</v>
      </c>
      <c r="X127" s="39">
        <v>0</v>
      </c>
    </row>
    <row r="128" spans="2:24" ht="12.75" customHeight="1">
      <c r="B128" t="s">
        <v>1661</v>
      </c>
      <c r="C128" t="s">
        <v>1662</v>
      </c>
      <c r="D128" t="s">
        <v>1663</v>
      </c>
      <c r="E128" s="4">
        <v>39175.333333333336</v>
      </c>
      <c r="F128" s="4">
        <v>39870.375</v>
      </c>
      <c r="G128" s="14">
        <f t="shared" si="2"/>
        <v>418.92922374429077</v>
      </c>
      <c r="H128" s="27">
        <f t="shared" si="3"/>
        <v>695.0416666666642</v>
      </c>
      <c r="I128" s="28">
        <v>75570</v>
      </c>
      <c r="J128" s="29"/>
      <c r="K128" s="30"/>
      <c r="L128" t="s">
        <v>1266</v>
      </c>
      <c r="M128" s="31">
        <v>39175.333333333336</v>
      </c>
      <c r="N128" t="s">
        <v>1278</v>
      </c>
      <c r="O128">
        <v>2</v>
      </c>
      <c r="P128">
        <v>4</v>
      </c>
      <c r="Q128">
        <v>4</v>
      </c>
      <c r="R128">
        <v>0</v>
      </c>
      <c r="S128">
        <v>2</v>
      </c>
      <c r="T128">
        <v>2</v>
      </c>
      <c r="U128">
        <v>1</v>
      </c>
      <c r="V128">
        <v>16</v>
      </c>
      <c r="W128" s="39">
        <v>12091.2</v>
      </c>
      <c r="X128" s="39">
        <v>87661.2</v>
      </c>
    </row>
    <row r="129" spans="2:24" ht="12.75" customHeight="1">
      <c r="B129" t="s">
        <v>1664</v>
      </c>
      <c r="C129" t="s">
        <v>1665</v>
      </c>
      <c r="D129" t="s">
        <v>1666</v>
      </c>
      <c r="E129" s="4">
        <v>39723.333333333336</v>
      </c>
      <c r="F129" s="4">
        <v>39994.666666666664</v>
      </c>
      <c r="G129" s="14">
        <f t="shared" si="2"/>
        <v>163.54337899543086</v>
      </c>
      <c r="H129" s="27">
        <f t="shared" si="3"/>
        <v>271.3333333333285</v>
      </c>
      <c r="I129" s="28">
        <v>0</v>
      </c>
      <c r="J129" s="29"/>
      <c r="K129" s="30"/>
      <c r="L129" t="s">
        <v>1266</v>
      </c>
      <c r="M129" s="31">
        <v>39723.333333333336</v>
      </c>
      <c r="N129" t="s">
        <v>1278</v>
      </c>
      <c r="O129">
        <v>0</v>
      </c>
      <c r="P129">
        <v>0</v>
      </c>
      <c r="Q129">
        <v>0</v>
      </c>
      <c r="R129">
        <v>0</v>
      </c>
      <c r="S129">
        <v>0</v>
      </c>
      <c r="T129">
        <v>0</v>
      </c>
      <c r="U129">
        <v>0</v>
      </c>
      <c r="V129">
        <v>0</v>
      </c>
      <c r="W129" s="39">
        <v>0</v>
      </c>
      <c r="X129" s="39">
        <v>0</v>
      </c>
    </row>
    <row r="130" spans="2:24" ht="12.75" customHeight="1">
      <c r="B130" t="s">
        <v>1667</v>
      </c>
      <c r="C130" t="s">
        <v>1668</v>
      </c>
      <c r="D130" t="s">
        <v>1669</v>
      </c>
      <c r="E130" s="4">
        <v>39175.333333333336</v>
      </c>
      <c r="F130" s="4">
        <v>39778.5</v>
      </c>
      <c r="G130" s="14">
        <f t="shared" si="2"/>
        <v>363.55251141552367</v>
      </c>
      <c r="H130" s="27">
        <f t="shared" si="3"/>
        <v>603.1666666666642</v>
      </c>
      <c r="I130" s="28">
        <v>6050</v>
      </c>
      <c r="J130" s="29"/>
      <c r="K130" s="30"/>
      <c r="L130" t="s">
        <v>1266</v>
      </c>
      <c r="M130" s="54"/>
      <c r="O130">
        <v>4</v>
      </c>
      <c r="P130">
        <v>4</v>
      </c>
      <c r="Q130">
        <v>4</v>
      </c>
      <c r="R130">
        <v>0</v>
      </c>
      <c r="S130">
        <v>2</v>
      </c>
      <c r="T130">
        <v>2</v>
      </c>
      <c r="U130">
        <v>1</v>
      </c>
      <c r="V130">
        <v>20</v>
      </c>
      <c r="W130" s="39">
        <v>1210</v>
      </c>
      <c r="X130" s="39">
        <v>7260</v>
      </c>
    </row>
    <row r="131" spans="2:24" ht="12.75" customHeight="1">
      <c r="B131" t="s">
        <v>1670</v>
      </c>
      <c r="C131" t="s">
        <v>1671</v>
      </c>
      <c r="D131" t="s">
        <v>1669</v>
      </c>
      <c r="E131" s="4">
        <v>39175.333333333336</v>
      </c>
      <c r="F131" s="4">
        <v>39778.5</v>
      </c>
      <c r="G131" s="14">
        <f t="shared" si="2"/>
        <v>363.55251141552367</v>
      </c>
      <c r="H131" s="27">
        <f t="shared" si="3"/>
        <v>603.1666666666642</v>
      </c>
      <c r="I131" s="28">
        <v>6050</v>
      </c>
      <c r="J131" s="29"/>
      <c r="K131" s="30"/>
      <c r="L131" t="s">
        <v>1266</v>
      </c>
      <c r="M131" s="31">
        <v>39175.333333333336</v>
      </c>
      <c r="N131" t="s">
        <v>1278</v>
      </c>
      <c r="O131">
        <v>4</v>
      </c>
      <c r="P131">
        <v>4</v>
      </c>
      <c r="Q131">
        <v>4</v>
      </c>
      <c r="R131">
        <v>0</v>
      </c>
      <c r="S131">
        <v>2</v>
      </c>
      <c r="T131">
        <v>2</v>
      </c>
      <c r="U131">
        <v>1</v>
      </c>
      <c r="V131">
        <v>20</v>
      </c>
      <c r="W131" s="39">
        <v>1210</v>
      </c>
      <c r="X131" s="39">
        <v>7260</v>
      </c>
    </row>
    <row r="132" spans="2:24" ht="12.75" customHeight="1">
      <c r="B132" t="s">
        <v>1672</v>
      </c>
      <c r="C132" t="s">
        <v>1673</v>
      </c>
      <c r="D132" t="s">
        <v>1669</v>
      </c>
      <c r="E132" s="4">
        <v>39175.333333333336</v>
      </c>
      <c r="F132" s="4">
        <v>39778.5</v>
      </c>
      <c r="G132" s="14">
        <f t="shared" si="2"/>
        <v>363.55251141552367</v>
      </c>
      <c r="H132" s="27">
        <f t="shared" si="3"/>
        <v>603.1666666666642</v>
      </c>
      <c r="I132" s="28">
        <v>0</v>
      </c>
      <c r="J132" s="29"/>
      <c r="K132" s="30"/>
      <c r="L132" t="s">
        <v>1266</v>
      </c>
      <c r="M132" s="31">
        <v>39175.333333333336</v>
      </c>
      <c r="N132" t="s">
        <v>1278</v>
      </c>
      <c r="O132">
        <v>4</v>
      </c>
      <c r="P132">
        <v>4</v>
      </c>
      <c r="Q132">
        <v>4</v>
      </c>
      <c r="R132">
        <v>0</v>
      </c>
      <c r="S132">
        <v>2</v>
      </c>
      <c r="T132">
        <v>2</v>
      </c>
      <c r="U132">
        <v>1</v>
      </c>
      <c r="V132">
        <v>0</v>
      </c>
      <c r="W132" s="39">
        <v>0</v>
      </c>
      <c r="X132" s="39">
        <v>0</v>
      </c>
    </row>
    <row r="133" spans="2:24" ht="12.75" customHeight="1">
      <c r="B133" t="s">
        <v>1674</v>
      </c>
      <c r="C133" t="s">
        <v>1675</v>
      </c>
      <c r="D133" t="s">
        <v>1676</v>
      </c>
      <c r="E133" s="4">
        <v>39540.333333333336</v>
      </c>
      <c r="F133" s="4">
        <v>40178.5</v>
      </c>
      <c r="G133" s="14">
        <f t="shared" si="2"/>
        <v>384.64840182648254</v>
      </c>
      <c r="H133" s="27">
        <f t="shared" si="3"/>
        <v>638.1666666666642</v>
      </c>
      <c r="I133" s="28">
        <v>93012</v>
      </c>
      <c r="J133" s="29"/>
      <c r="K133" s="30"/>
      <c r="L133" t="s">
        <v>1266</v>
      </c>
      <c r="M133" s="54"/>
      <c r="O133">
        <v>2</v>
      </c>
      <c r="P133">
        <v>4</v>
      </c>
      <c r="Q133">
        <v>8</v>
      </c>
      <c r="R133">
        <v>0</v>
      </c>
      <c r="S133">
        <v>2</v>
      </c>
      <c r="T133">
        <v>2</v>
      </c>
      <c r="U133">
        <v>1</v>
      </c>
      <c r="V133">
        <v>20</v>
      </c>
      <c r="W133" s="39">
        <v>18602.4</v>
      </c>
      <c r="X133" s="39">
        <v>111614.4</v>
      </c>
    </row>
    <row r="134" spans="2:24" ht="12.75" customHeight="1">
      <c r="B134" t="s">
        <v>1677</v>
      </c>
      <c r="C134" t="s">
        <v>1678</v>
      </c>
      <c r="D134" t="s">
        <v>1679</v>
      </c>
      <c r="E134" s="4">
        <v>39540.333333333336</v>
      </c>
      <c r="F134" s="4">
        <v>39778.625</v>
      </c>
      <c r="G134" s="14">
        <f t="shared" si="2"/>
        <v>143.62785388127708</v>
      </c>
      <c r="H134" s="27">
        <f t="shared" si="3"/>
        <v>238.29166666666424</v>
      </c>
      <c r="I134" s="28">
        <v>23012</v>
      </c>
      <c r="J134" s="29"/>
      <c r="K134" s="30"/>
      <c r="L134" t="s">
        <v>1266</v>
      </c>
      <c r="M134" s="31">
        <v>39540.333333333336</v>
      </c>
      <c r="N134" t="s">
        <v>1278</v>
      </c>
      <c r="O134">
        <v>2</v>
      </c>
      <c r="P134">
        <v>4</v>
      </c>
      <c r="Q134">
        <v>8</v>
      </c>
      <c r="R134">
        <v>0</v>
      </c>
      <c r="S134">
        <v>2</v>
      </c>
      <c r="T134">
        <v>2</v>
      </c>
      <c r="U134">
        <v>1</v>
      </c>
      <c r="V134">
        <v>20</v>
      </c>
      <c r="W134" s="39">
        <v>4602.4</v>
      </c>
      <c r="X134" s="39">
        <v>27614.4</v>
      </c>
    </row>
    <row r="135" spans="2:24" ht="12.75" customHeight="1">
      <c r="B135" t="s">
        <v>1680</v>
      </c>
      <c r="C135" t="s">
        <v>1681</v>
      </c>
      <c r="D135" t="s">
        <v>1679</v>
      </c>
      <c r="E135" s="4">
        <v>39540.333333333336</v>
      </c>
      <c r="F135" s="4">
        <v>39778.625</v>
      </c>
      <c r="G135" s="14">
        <f t="shared" si="2"/>
        <v>143.62785388127708</v>
      </c>
      <c r="H135" s="27">
        <f t="shared" si="3"/>
        <v>238.29166666666424</v>
      </c>
      <c r="I135" s="28">
        <v>6006</v>
      </c>
      <c r="J135" s="29"/>
      <c r="K135" s="30"/>
      <c r="L135" t="s">
        <v>1266</v>
      </c>
      <c r="M135" s="31">
        <v>39540.333333333336</v>
      </c>
      <c r="N135" t="s">
        <v>1278</v>
      </c>
      <c r="O135">
        <v>2</v>
      </c>
      <c r="P135">
        <v>4</v>
      </c>
      <c r="Q135">
        <v>8</v>
      </c>
      <c r="R135">
        <v>0</v>
      </c>
      <c r="S135">
        <v>2</v>
      </c>
      <c r="T135">
        <v>2</v>
      </c>
      <c r="U135">
        <v>1</v>
      </c>
      <c r="V135">
        <v>20</v>
      </c>
      <c r="W135" s="39">
        <v>1201.2</v>
      </c>
      <c r="X135" s="39">
        <v>7207.2</v>
      </c>
    </row>
    <row r="136" spans="2:24" ht="12.75" customHeight="1">
      <c r="B136" t="s">
        <v>1682</v>
      </c>
      <c r="C136" t="s">
        <v>1683</v>
      </c>
      <c r="D136" t="s">
        <v>1679</v>
      </c>
      <c r="E136" s="4">
        <v>39540.333333333336</v>
      </c>
      <c r="F136" s="4">
        <v>39778.625</v>
      </c>
      <c r="G136" s="14">
        <f t="shared" si="2"/>
        <v>143.62785388127708</v>
      </c>
      <c r="H136" s="27">
        <f t="shared" si="3"/>
        <v>238.29166666666424</v>
      </c>
      <c r="I136" s="28">
        <v>25000</v>
      </c>
      <c r="J136" s="29"/>
      <c r="K136" s="30"/>
      <c r="L136" t="s">
        <v>1266</v>
      </c>
      <c r="M136" s="31">
        <v>39540.333333333336</v>
      </c>
      <c r="N136" t="s">
        <v>1278</v>
      </c>
      <c r="O136">
        <v>2</v>
      </c>
      <c r="P136">
        <v>4</v>
      </c>
      <c r="Q136">
        <v>8</v>
      </c>
      <c r="R136">
        <v>0</v>
      </c>
      <c r="S136">
        <v>2</v>
      </c>
      <c r="T136">
        <v>2</v>
      </c>
      <c r="U136">
        <v>1</v>
      </c>
      <c r="V136">
        <v>20</v>
      </c>
      <c r="W136" s="39">
        <v>5000</v>
      </c>
      <c r="X136" s="39">
        <v>30000</v>
      </c>
    </row>
    <row r="137" spans="2:24" ht="12.75" customHeight="1">
      <c r="B137" t="s">
        <v>1684</v>
      </c>
      <c r="C137" t="s">
        <v>1685</v>
      </c>
      <c r="D137" t="s">
        <v>1676</v>
      </c>
      <c r="E137" s="4">
        <v>39540.333333333336</v>
      </c>
      <c r="F137" s="4">
        <v>40178.5</v>
      </c>
      <c r="G137" s="14">
        <f t="shared" si="2"/>
        <v>384.64840182648254</v>
      </c>
      <c r="H137" s="27">
        <f t="shared" si="3"/>
        <v>638.1666666666642</v>
      </c>
      <c r="I137" s="28">
        <v>38994</v>
      </c>
      <c r="J137" s="29"/>
      <c r="K137" s="30"/>
      <c r="L137" t="s">
        <v>1266</v>
      </c>
      <c r="M137" s="31">
        <v>39540.333333333336</v>
      </c>
      <c r="N137" t="s">
        <v>1278</v>
      </c>
      <c r="O137">
        <v>2</v>
      </c>
      <c r="P137">
        <v>4</v>
      </c>
      <c r="Q137">
        <v>8</v>
      </c>
      <c r="R137">
        <v>0</v>
      </c>
      <c r="S137">
        <v>2</v>
      </c>
      <c r="T137">
        <v>2</v>
      </c>
      <c r="U137">
        <v>1</v>
      </c>
      <c r="V137">
        <v>20</v>
      </c>
      <c r="W137" s="39">
        <v>7798.8</v>
      </c>
      <c r="X137" s="39">
        <v>46792.8</v>
      </c>
    </row>
    <row r="138" spans="2:24" ht="12.75" customHeight="1">
      <c r="B138" t="s">
        <v>1686</v>
      </c>
      <c r="C138" t="s">
        <v>1687</v>
      </c>
      <c r="D138" t="s">
        <v>1676</v>
      </c>
      <c r="E138" s="4">
        <v>39540.333333333336</v>
      </c>
      <c r="F138" s="4">
        <v>40178.5</v>
      </c>
      <c r="G138" s="14">
        <f t="shared" si="2"/>
        <v>384.64840182648254</v>
      </c>
      <c r="H138" s="27">
        <f t="shared" si="3"/>
        <v>638.1666666666642</v>
      </c>
      <c r="I138" s="28">
        <v>0</v>
      </c>
      <c r="J138" s="29"/>
      <c r="K138" s="30"/>
      <c r="L138" t="s">
        <v>1266</v>
      </c>
      <c r="M138" s="31">
        <v>39540.333333333336</v>
      </c>
      <c r="N138" t="s">
        <v>1278</v>
      </c>
      <c r="O138">
        <v>2</v>
      </c>
      <c r="P138">
        <v>4</v>
      </c>
      <c r="Q138">
        <v>8</v>
      </c>
      <c r="R138">
        <v>0</v>
      </c>
      <c r="S138">
        <v>2</v>
      </c>
      <c r="T138">
        <v>2</v>
      </c>
      <c r="U138">
        <v>1</v>
      </c>
      <c r="V138">
        <v>0</v>
      </c>
      <c r="W138" s="39">
        <v>0</v>
      </c>
      <c r="X138" s="39">
        <v>0</v>
      </c>
    </row>
    <row r="139" spans="2:24" ht="12.75" customHeight="1">
      <c r="B139" t="s">
        <v>1688</v>
      </c>
      <c r="C139" t="s">
        <v>1604</v>
      </c>
      <c r="D139" t="s">
        <v>1689</v>
      </c>
      <c r="E139" s="4">
        <v>38596.333333333336</v>
      </c>
      <c r="F139" s="4">
        <v>40086.458333333336</v>
      </c>
      <c r="G139" s="14">
        <f t="shared" si="2"/>
        <v>898.1575342465753</v>
      </c>
      <c r="H139" s="27">
        <f t="shared" si="3"/>
        <v>1490.125</v>
      </c>
      <c r="I139" s="28">
        <v>2065783.26</v>
      </c>
      <c r="J139" s="29"/>
      <c r="K139" s="30"/>
      <c r="L139" t="s">
        <v>1266</v>
      </c>
      <c r="M139" s="54"/>
      <c r="O139">
        <v>8</v>
      </c>
      <c r="P139">
        <v>8</v>
      </c>
      <c r="Q139">
        <v>8</v>
      </c>
      <c r="R139">
        <v>8</v>
      </c>
      <c r="S139">
        <v>4</v>
      </c>
      <c r="T139">
        <v>2</v>
      </c>
      <c r="U139">
        <v>1</v>
      </c>
      <c r="V139">
        <v>64</v>
      </c>
      <c r="W139" s="39">
        <v>1322101.2864000003</v>
      </c>
      <c r="X139" s="39">
        <v>3387884.5464000003</v>
      </c>
    </row>
    <row r="140" spans="2:24" ht="12.75" customHeight="1">
      <c r="B140" t="s">
        <v>1690</v>
      </c>
      <c r="C140" t="s">
        <v>1691</v>
      </c>
      <c r="D140" t="s">
        <v>1692</v>
      </c>
      <c r="E140" s="4">
        <v>38596.333333333336</v>
      </c>
      <c r="F140" s="4">
        <v>39994.583333333336</v>
      </c>
      <c r="G140" s="14">
        <f t="shared" si="2"/>
        <v>842.7808219178082</v>
      </c>
      <c r="H140" s="27">
        <f t="shared" si="3"/>
        <v>1398.25</v>
      </c>
      <c r="I140" s="28">
        <v>1155105.56</v>
      </c>
      <c r="J140" s="29"/>
      <c r="K140" s="30"/>
      <c r="L140" t="s">
        <v>1266</v>
      </c>
      <c r="M140" s="54"/>
      <c r="O140">
        <v>8</v>
      </c>
      <c r="P140">
        <v>8</v>
      </c>
      <c r="Q140">
        <v>8</v>
      </c>
      <c r="R140">
        <v>8</v>
      </c>
      <c r="S140">
        <v>4</v>
      </c>
      <c r="T140">
        <v>2</v>
      </c>
      <c r="U140">
        <v>1</v>
      </c>
      <c r="V140">
        <v>64</v>
      </c>
      <c r="W140" s="39">
        <v>739267.5584000002</v>
      </c>
      <c r="X140" s="39">
        <v>1894373.1184000003</v>
      </c>
    </row>
    <row r="141" spans="2:24" ht="12.75" customHeight="1">
      <c r="B141" t="s">
        <v>1693</v>
      </c>
      <c r="C141" t="s">
        <v>1280</v>
      </c>
      <c r="D141" t="s">
        <v>1694</v>
      </c>
      <c r="E141" s="4">
        <v>38596.333333333336</v>
      </c>
      <c r="F141" s="4">
        <v>38715.666666666664</v>
      </c>
      <c r="G141" s="14">
        <f t="shared" si="2"/>
        <v>71.92694063926648</v>
      </c>
      <c r="H141" s="27">
        <f t="shared" si="3"/>
        <v>119.33333333332848</v>
      </c>
      <c r="I141" s="28">
        <v>80754.08</v>
      </c>
      <c r="J141" s="29"/>
      <c r="K141" t="s">
        <v>1695</v>
      </c>
      <c r="L141" t="s">
        <v>1266</v>
      </c>
      <c r="M141" s="31">
        <v>38596</v>
      </c>
      <c r="N141" t="s">
        <v>1278</v>
      </c>
      <c r="O141">
        <v>8</v>
      </c>
      <c r="P141">
        <v>8</v>
      </c>
      <c r="Q141">
        <v>8</v>
      </c>
      <c r="R141">
        <v>8</v>
      </c>
      <c r="S141">
        <v>4</v>
      </c>
      <c r="T141">
        <v>2</v>
      </c>
      <c r="U141">
        <v>1</v>
      </c>
      <c r="V141">
        <v>64</v>
      </c>
      <c r="W141" s="39">
        <v>51682.611200000014</v>
      </c>
      <c r="X141" s="39">
        <v>132436.69120000003</v>
      </c>
    </row>
    <row r="142" spans="2:24" ht="12.75" customHeight="1">
      <c r="B142" t="s">
        <v>1696</v>
      </c>
      <c r="C142" t="s">
        <v>1459</v>
      </c>
      <c r="D142" t="s">
        <v>1694</v>
      </c>
      <c r="E142" s="4">
        <v>38596.333333333336</v>
      </c>
      <c r="F142" s="4">
        <v>38715.666666666664</v>
      </c>
      <c r="G142" s="14">
        <f t="shared" si="2"/>
        <v>71.92694063926648</v>
      </c>
      <c r="H142" s="27">
        <f t="shared" si="3"/>
        <v>119.33333333332848</v>
      </c>
      <c r="I142" s="28">
        <v>114200.25</v>
      </c>
      <c r="J142" s="29"/>
      <c r="K142" t="s">
        <v>1695</v>
      </c>
      <c r="L142" t="s">
        <v>1266</v>
      </c>
      <c r="M142" s="31">
        <v>38596</v>
      </c>
      <c r="N142" t="s">
        <v>1278</v>
      </c>
      <c r="O142">
        <v>8</v>
      </c>
      <c r="P142">
        <v>8</v>
      </c>
      <c r="Q142">
        <v>8</v>
      </c>
      <c r="R142">
        <v>8</v>
      </c>
      <c r="S142">
        <v>4</v>
      </c>
      <c r="T142">
        <v>2</v>
      </c>
      <c r="U142">
        <v>1</v>
      </c>
      <c r="V142">
        <v>64</v>
      </c>
      <c r="W142" s="39">
        <v>73088.16</v>
      </c>
      <c r="X142" s="39">
        <v>187288.41</v>
      </c>
    </row>
    <row r="143" spans="3:24" ht="12.75" customHeight="1">
      <c r="C143" t="s">
        <v>1697</v>
      </c>
      <c r="D143" t="s">
        <v>1319</v>
      </c>
      <c r="E143" s="4">
        <v>38715.666666666664</v>
      </c>
      <c r="F143" s="4">
        <v>38715.666666666664</v>
      </c>
      <c r="G143" s="14">
        <f t="shared" si="2"/>
        <v>0</v>
      </c>
      <c r="H143" s="27">
        <f t="shared" si="3"/>
        <v>0</v>
      </c>
      <c r="I143" s="28">
        <v>0</v>
      </c>
      <c r="J143" t="s">
        <v>1698</v>
      </c>
      <c r="K143" t="s">
        <v>1699</v>
      </c>
      <c r="L143" t="s">
        <v>1266</v>
      </c>
      <c r="M143" s="31">
        <v>38715.333333333336</v>
      </c>
      <c r="N143" t="s">
        <v>1278</v>
      </c>
      <c r="O143">
        <v>0</v>
      </c>
      <c r="P143">
        <v>0</v>
      </c>
      <c r="Q143">
        <v>0</v>
      </c>
      <c r="R143">
        <v>0</v>
      </c>
      <c r="S143">
        <v>0</v>
      </c>
      <c r="T143">
        <v>0</v>
      </c>
      <c r="U143">
        <v>0</v>
      </c>
      <c r="V143">
        <v>0</v>
      </c>
      <c r="W143" s="39">
        <v>0</v>
      </c>
      <c r="X143" s="39">
        <v>0</v>
      </c>
    </row>
    <row r="144" spans="2:24" ht="12.75" customHeight="1">
      <c r="B144" t="s">
        <v>1700</v>
      </c>
      <c r="C144" t="s">
        <v>1463</v>
      </c>
      <c r="D144" t="s">
        <v>1701</v>
      </c>
      <c r="E144" s="4">
        <v>38777.333333333336</v>
      </c>
      <c r="F144" s="4">
        <v>39994.583333333336</v>
      </c>
      <c r="G144" s="14">
        <f t="shared" si="2"/>
        <v>733.6849315068494</v>
      </c>
      <c r="H144" s="27">
        <f t="shared" si="3"/>
        <v>1217.25</v>
      </c>
      <c r="I144" s="28">
        <v>960151.23</v>
      </c>
      <c r="J144" t="s">
        <v>1695</v>
      </c>
      <c r="K144" s="30"/>
      <c r="L144" t="s">
        <v>1266</v>
      </c>
      <c r="M144" s="54"/>
      <c r="O144">
        <v>8</v>
      </c>
      <c r="P144">
        <v>8</v>
      </c>
      <c r="Q144">
        <v>8</v>
      </c>
      <c r="R144">
        <v>8</v>
      </c>
      <c r="S144">
        <v>4</v>
      </c>
      <c r="T144">
        <v>2</v>
      </c>
      <c r="U144">
        <v>1</v>
      </c>
      <c r="V144">
        <v>64</v>
      </c>
      <c r="W144" s="39">
        <v>614496.7872000001</v>
      </c>
      <c r="X144" s="39">
        <v>1574648.0172000004</v>
      </c>
    </row>
    <row r="145" spans="2:24" ht="12.75" customHeight="1">
      <c r="B145" t="s">
        <v>1702</v>
      </c>
      <c r="C145" t="s">
        <v>1703</v>
      </c>
      <c r="D145" t="s">
        <v>1704</v>
      </c>
      <c r="E145" s="4">
        <v>38777.333333333336</v>
      </c>
      <c r="F145" s="4">
        <v>39994.458333333336</v>
      </c>
      <c r="G145" s="14">
        <f t="shared" si="2"/>
        <v>733.6095890410959</v>
      </c>
      <c r="H145" s="27">
        <f t="shared" si="3"/>
        <v>1217.125</v>
      </c>
      <c r="I145" s="28">
        <v>766388.63</v>
      </c>
      <c r="J145" s="29"/>
      <c r="K145" s="30"/>
      <c r="L145" t="s">
        <v>1266</v>
      </c>
      <c r="M145" s="31">
        <v>38777</v>
      </c>
      <c r="N145" t="s">
        <v>1278</v>
      </c>
      <c r="O145">
        <v>8</v>
      </c>
      <c r="P145">
        <v>8</v>
      </c>
      <c r="Q145">
        <v>8</v>
      </c>
      <c r="R145">
        <v>8</v>
      </c>
      <c r="S145">
        <v>4</v>
      </c>
      <c r="T145">
        <v>2</v>
      </c>
      <c r="U145">
        <v>1</v>
      </c>
      <c r="V145">
        <v>64</v>
      </c>
      <c r="W145" s="39">
        <v>490488.72320000007</v>
      </c>
      <c r="X145" s="39">
        <v>1256877.3532000002</v>
      </c>
    </row>
    <row r="146" spans="2:24" ht="12.75" customHeight="1">
      <c r="B146" t="s">
        <v>1705</v>
      </c>
      <c r="C146" t="s">
        <v>1706</v>
      </c>
      <c r="D146" t="s">
        <v>1704</v>
      </c>
      <c r="E146" s="4">
        <v>38777.333333333336</v>
      </c>
      <c r="F146" s="4">
        <v>39994.458333333336</v>
      </c>
      <c r="G146" s="14">
        <f t="shared" si="2"/>
        <v>733.6095890410959</v>
      </c>
      <c r="H146" s="27">
        <f t="shared" si="3"/>
        <v>1217.125</v>
      </c>
      <c r="I146" s="28">
        <v>78606.47</v>
      </c>
      <c r="J146" s="29"/>
      <c r="K146" s="30"/>
      <c r="L146" t="s">
        <v>1266</v>
      </c>
      <c r="M146" s="31">
        <v>38777</v>
      </c>
      <c r="N146" t="s">
        <v>1278</v>
      </c>
      <c r="O146">
        <v>8</v>
      </c>
      <c r="P146">
        <v>8</v>
      </c>
      <c r="Q146">
        <v>8</v>
      </c>
      <c r="R146">
        <v>8</v>
      </c>
      <c r="S146">
        <v>4</v>
      </c>
      <c r="T146">
        <v>2</v>
      </c>
      <c r="U146">
        <v>1</v>
      </c>
      <c r="V146">
        <v>64</v>
      </c>
      <c r="W146" s="39">
        <v>50308.14080000001</v>
      </c>
      <c r="X146" s="39">
        <v>128914.61080000002</v>
      </c>
    </row>
    <row r="147" spans="2:24" ht="12.75" customHeight="1">
      <c r="B147" t="s">
        <v>1707</v>
      </c>
      <c r="C147" t="s">
        <v>1708</v>
      </c>
      <c r="D147" t="s">
        <v>1709</v>
      </c>
      <c r="E147" s="4">
        <v>38838.333333333336</v>
      </c>
      <c r="F147" s="4">
        <v>39994.583333333336</v>
      </c>
      <c r="G147" s="14">
        <f t="shared" si="2"/>
        <v>696.9178082191781</v>
      </c>
      <c r="H147" s="27">
        <f t="shared" si="3"/>
        <v>1156.25</v>
      </c>
      <c r="I147" s="28">
        <v>115156.13</v>
      </c>
      <c r="J147" s="29"/>
      <c r="K147" s="30"/>
      <c r="L147" t="s">
        <v>1266</v>
      </c>
      <c r="M147" s="31">
        <v>38838.333333333336</v>
      </c>
      <c r="N147" t="s">
        <v>1278</v>
      </c>
      <c r="O147">
        <v>8</v>
      </c>
      <c r="P147">
        <v>8</v>
      </c>
      <c r="Q147">
        <v>8</v>
      </c>
      <c r="R147">
        <v>8</v>
      </c>
      <c r="S147">
        <v>4</v>
      </c>
      <c r="T147">
        <v>2</v>
      </c>
      <c r="U147">
        <v>1</v>
      </c>
      <c r="V147">
        <v>64</v>
      </c>
      <c r="W147" s="39">
        <v>73699.92320000002</v>
      </c>
      <c r="X147" s="39">
        <v>188856.05320000005</v>
      </c>
    </row>
    <row r="148" spans="2:24" ht="12.75" customHeight="1">
      <c r="B148" t="s">
        <v>1710</v>
      </c>
      <c r="C148" t="s">
        <v>1711</v>
      </c>
      <c r="D148" t="s">
        <v>1712</v>
      </c>
      <c r="E148" s="4">
        <v>38719.333333333336</v>
      </c>
      <c r="F148" s="4">
        <v>39262.416666666664</v>
      </c>
      <c r="G148" s="14">
        <f t="shared" si="2"/>
        <v>327.33789954337607</v>
      </c>
      <c r="H148" s="27">
        <f t="shared" si="3"/>
        <v>543.0833333333285</v>
      </c>
      <c r="I148" s="28">
        <v>532956.25</v>
      </c>
      <c r="J148" s="29"/>
      <c r="K148" s="30"/>
      <c r="L148" t="s">
        <v>1266</v>
      </c>
      <c r="M148" s="54"/>
      <c r="O148">
        <v>8</v>
      </c>
      <c r="P148">
        <v>8</v>
      </c>
      <c r="Q148">
        <v>8</v>
      </c>
      <c r="R148">
        <v>8</v>
      </c>
      <c r="S148">
        <v>4</v>
      </c>
      <c r="T148">
        <v>2</v>
      </c>
      <c r="U148">
        <v>1</v>
      </c>
      <c r="V148">
        <v>64</v>
      </c>
      <c r="W148" s="39">
        <v>341092</v>
      </c>
      <c r="X148" s="39">
        <v>874048.25</v>
      </c>
    </row>
    <row r="149" spans="2:24" ht="12.75" customHeight="1">
      <c r="B149" t="s">
        <v>1713</v>
      </c>
      <c r="C149" t="s">
        <v>1280</v>
      </c>
      <c r="D149" t="s">
        <v>1275</v>
      </c>
      <c r="E149" s="4">
        <v>38719.333333333336</v>
      </c>
      <c r="F149" s="4">
        <v>39080.625</v>
      </c>
      <c r="G149" s="14">
        <f t="shared" si="2"/>
        <v>217.76484018264694</v>
      </c>
      <c r="H149" s="27">
        <f t="shared" si="3"/>
        <v>361.29166666666424</v>
      </c>
      <c r="I149" s="28">
        <v>95004.8</v>
      </c>
      <c r="J149" s="29"/>
      <c r="K149" t="s">
        <v>1714</v>
      </c>
      <c r="L149" t="s">
        <v>1266</v>
      </c>
      <c r="M149" s="31">
        <v>38718</v>
      </c>
      <c r="N149" t="s">
        <v>1278</v>
      </c>
      <c r="O149">
        <v>8</v>
      </c>
      <c r="P149">
        <v>8</v>
      </c>
      <c r="Q149">
        <v>8</v>
      </c>
      <c r="R149">
        <v>8</v>
      </c>
      <c r="S149">
        <v>4</v>
      </c>
      <c r="T149">
        <v>2</v>
      </c>
      <c r="U149">
        <v>1</v>
      </c>
      <c r="V149">
        <v>64</v>
      </c>
      <c r="W149" s="39">
        <v>60803.072</v>
      </c>
      <c r="X149" s="39">
        <v>155807.872</v>
      </c>
    </row>
    <row r="150" spans="2:24" ht="12.75" customHeight="1">
      <c r="B150" t="s">
        <v>1715</v>
      </c>
      <c r="C150" t="s">
        <v>1459</v>
      </c>
      <c r="D150" t="s">
        <v>1275</v>
      </c>
      <c r="E150" s="4">
        <v>38719.333333333336</v>
      </c>
      <c r="F150" s="4">
        <v>39080.625</v>
      </c>
      <c r="G150" s="14">
        <f t="shared" si="2"/>
        <v>217.76484018264694</v>
      </c>
      <c r="H150" s="27">
        <f t="shared" si="3"/>
        <v>361.29166666666424</v>
      </c>
      <c r="I150" s="28">
        <v>137951.45</v>
      </c>
      <c r="J150" s="29"/>
      <c r="K150" t="s">
        <v>1714</v>
      </c>
      <c r="L150" t="s">
        <v>1266</v>
      </c>
      <c r="M150" s="31">
        <v>38718</v>
      </c>
      <c r="N150" t="s">
        <v>1278</v>
      </c>
      <c r="O150">
        <v>8</v>
      </c>
      <c r="P150">
        <v>8</v>
      </c>
      <c r="Q150">
        <v>8</v>
      </c>
      <c r="R150">
        <v>8</v>
      </c>
      <c r="S150">
        <v>4</v>
      </c>
      <c r="T150">
        <v>2</v>
      </c>
      <c r="U150">
        <v>1</v>
      </c>
      <c r="V150">
        <v>64</v>
      </c>
      <c r="W150" s="39">
        <v>88288.92800000001</v>
      </c>
      <c r="X150" s="39">
        <v>226240.37800000006</v>
      </c>
    </row>
    <row r="151" spans="3:24" ht="12.75" customHeight="1">
      <c r="C151" t="s">
        <v>1716</v>
      </c>
      <c r="D151" t="s">
        <v>1319</v>
      </c>
      <c r="E151" s="4">
        <v>39080.625</v>
      </c>
      <c r="F151" s="4">
        <v>39080.625</v>
      </c>
      <c r="G151" s="14">
        <f t="shared" si="2"/>
        <v>0</v>
      </c>
      <c r="H151" s="27">
        <f t="shared" si="3"/>
        <v>0</v>
      </c>
      <c r="I151" s="28">
        <v>0</v>
      </c>
      <c r="J151" t="s">
        <v>1717</v>
      </c>
      <c r="K151" t="s">
        <v>1718</v>
      </c>
      <c r="L151" t="s">
        <v>1266</v>
      </c>
      <c r="M151" s="31">
        <v>39080.333333333336</v>
      </c>
      <c r="N151" t="s">
        <v>1278</v>
      </c>
      <c r="O151">
        <v>0</v>
      </c>
      <c r="P151">
        <v>0</v>
      </c>
      <c r="Q151">
        <v>0</v>
      </c>
      <c r="R151">
        <v>0</v>
      </c>
      <c r="S151">
        <v>0</v>
      </c>
      <c r="T151">
        <v>0</v>
      </c>
      <c r="U151">
        <v>0</v>
      </c>
      <c r="V151">
        <v>0</v>
      </c>
      <c r="W151" s="39">
        <v>0</v>
      </c>
      <c r="X151" s="39">
        <v>0</v>
      </c>
    </row>
    <row r="152" spans="2:24" ht="12.75" customHeight="1">
      <c r="B152" t="s">
        <v>1719</v>
      </c>
      <c r="C152" t="s">
        <v>1463</v>
      </c>
      <c r="D152" t="s">
        <v>1488</v>
      </c>
      <c r="E152" s="4">
        <v>39084.333333333336</v>
      </c>
      <c r="F152" s="4">
        <v>39262.416666666664</v>
      </c>
      <c r="G152" s="14">
        <f t="shared" si="2"/>
        <v>107.33789954337608</v>
      </c>
      <c r="H152" s="27">
        <f t="shared" si="3"/>
        <v>178.08333333332848</v>
      </c>
      <c r="I152" s="28">
        <v>300000</v>
      </c>
      <c r="J152" t="s">
        <v>1714</v>
      </c>
      <c r="K152" t="s">
        <v>1720</v>
      </c>
      <c r="L152" t="s">
        <v>1266</v>
      </c>
      <c r="M152" s="31">
        <v>39083</v>
      </c>
      <c r="N152" t="s">
        <v>1278</v>
      </c>
      <c r="O152">
        <v>8</v>
      </c>
      <c r="P152">
        <v>8</v>
      </c>
      <c r="Q152">
        <v>8</v>
      </c>
      <c r="R152">
        <v>8</v>
      </c>
      <c r="S152">
        <v>4</v>
      </c>
      <c r="T152">
        <v>2</v>
      </c>
      <c r="U152">
        <v>1</v>
      </c>
      <c r="V152">
        <v>64</v>
      </c>
      <c r="W152" s="39">
        <v>192000</v>
      </c>
      <c r="X152" s="39">
        <v>492000</v>
      </c>
    </row>
    <row r="153" spans="2:24" ht="12.75" customHeight="1">
      <c r="B153" t="s">
        <v>1721</v>
      </c>
      <c r="C153" t="s">
        <v>1722</v>
      </c>
      <c r="D153" t="s">
        <v>1723</v>
      </c>
      <c r="E153" s="4">
        <v>38719.333333333336</v>
      </c>
      <c r="F153" s="4">
        <v>40086.458333333336</v>
      </c>
      <c r="G153" s="14">
        <f t="shared" si="2"/>
        <v>824.0205479452055</v>
      </c>
      <c r="H153" s="27">
        <f t="shared" si="3"/>
        <v>1367.125</v>
      </c>
      <c r="I153" s="28">
        <v>377721.45</v>
      </c>
      <c r="J153" s="29"/>
      <c r="K153" s="30"/>
      <c r="L153" t="s">
        <v>1266</v>
      </c>
      <c r="M153" s="54"/>
      <c r="O153">
        <v>8</v>
      </c>
      <c r="P153">
        <v>8</v>
      </c>
      <c r="Q153">
        <v>8</v>
      </c>
      <c r="R153">
        <v>8</v>
      </c>
      <c r="S153">
        <v>4</v>
      </c>
      <c r="T153">
        <v>2</v>
      </c>
      <c r="U153">
        <v>1</v>
      </c>
      <c r="V153">
        <v>64</v>
      </c>
      <c r="W153" s="39">
        <v>241741.72800000006</v>
      </c>
      <c r="X153" s="39">
        <v>619463.1780000001</v>
      </c>
    </row>
    <row r="154" spans="2:24" ht="12.75" customHeight="1">
      <c r="B154" t="s">
        <v>1724</v>
      </c>
      <c r="C154" t="s">
        <v>1280</v>
      </c>
      <c r="D154" t="s">
        <v>1725</v>
      </c>
      <c r="E154" s="4">
        <v>38719.333333333336</v>
      </c>
      <c r="F154" s="4">
        <v>38898.416666666664</v>
      </c>
      <c r="G154" s="14">
        <f aca="true" t="shared" si="4" ref="G154:G217">(H154/365)*220</f>
        <v>107.94063926940348</v>
      </c>
      <c r="H154" s="27">
        <f aca="true" t="shared" si="5" ref="H154:H217">F154-E154</f>
        <v>179.08333333332848</v>
      </c>
      <c r="I154" s="28">
        <v>71253.6</v>
      </c>
      <c r="J154" s="29"/>
      <c r="K154" t="s">
        <v>1726</v>
      </c>
      <c r="L154" t="s">
        <v>1266</v>
      </c>
      <c r="M154" s="31">
        <v>38718</v>
      </c>
      <c r="N154" t="s">
        <v>1278</v>
      </c>
      <c r="O154">
        <v>8</v>
      </c>
      <c r="P154">
        <v>8</v>
      </c>
      <c r="Q154">
        <v>8</v>
      </c>
      <c r="R154">
        <v>8</v>
      </c>
      <c r="S154">
        <v>4</v>
      </c>
      <c r="T154">
        <v>2</v>
      </c>
      <c r="U154">
        <v>1</v>
      </c>
      <c r="V154">
        <v>64</v>
      </c>
      <c r="W154" s="39">
        <v>45602.304000000004</v>
      </c>
      <c r="X154" s="39">
        <v>116855.90400000001</v>
      </c>
    </row>
    <row r="155" spans="2:24" ht="12.75" customHeight="1">
      <c r="B155" t="s">
        <v>1727</v>
      </c>
      <c r="C155" t="s">
        <v>1459</v>
      </c>
      <c r="D155" t="s">
        <v>1725</v>
      </c>
      <c r="E155" s="4">
        <v>38719.333333333336</v>
      </c>
      <c r="F155" s="4">
        <v>38898.416666666664</v>
      </c>
      <c r="G155" s="14">
        <f t="shared" si="4"/>
        <v>107.94063926940348</v>
      </c>
      <c r="H155" s="27">
        <f t="shared" si="5"/>
        <v>179.08333333332848</v>
      </c>
      <c r="I155" s="28">
        <v>60449.05</v>
      </c>
      <c r="J155" s="29"/>
      <c r="K155" t="s">
        <v>1726</v>
      </c>
      <c r="L155" t="s">
        <v>1266</v>
      </c>
      <c r="M155" s="31">
        <v>38718</v>
      </c>
      <c r="N155" t="s">
        <v>1278</v>
      </c>
      <c r="O155">
        <v>8</v>
      </c>
      <c r="P155">
        <v>8</v>
      </c>
      <c r="Q155">
        <v>8</v>
      </c>
      <c r="R155">
        <v>8</v>
      </c>
      <c r="S155">
        <v>4</v>
      </c>
      <c r="T155">
        <v>2</v>
      </c>
      <c r="U155">
        <v>1</v>
      </c>
      <c r="V155">
        <v>64</v>
      </c>
      <c r="W155" s="39">
        <v>38687.39200000001</v>
      </c>
      <c r="X155" s="39">
        <v>99136.44200000001</v>
      </c>
    </row>
    <row r="156" spans="3:24" ht="12.75" customHeight="1">
      <c r="C156" t="s">
        <v>1728</v>
      </c>
      <c r="D156" t="s">
        <v>1319</v>
      </c>
      <c r="E156" s="4">
        <v>38898.416666666664</v>
      </c>
      <c r="F156" s="4">
        <v>38898.416666666664</v>
      </c>
      <c r="G156" s="14">
        <f t="shared" si="4"/>
        <v>0</v>
      </c>
      <c r="H156" s="27">
        <f t="shared" si="5"/>
        <v>0</v>
      </c>
      <c r="I156" s="28">
        <v>0</v>
      </c>
      <c r="J156" t="s">
        <v>1729</v>
      </c>
      <c r="K156" t="s">
        <v>1730</v>
      </c>
      <c r="L156" t="s">
        <v>1266</v>
      </c>
      <c r="M156" s="31">
        <v>38898.333333333336</v>
      </c>
      <c r="N156" t="s">
        <v>1278</v>
      </c>
      <c r="O156">
        <v>0</v>
      </c>
      <c r="P156">
        <v>0</v>
      </c>
      <c r="Q156">
        <v>0</v>
      </c>
      <c r="R156">
        <v>0</v>
      </c>
      <c r="S156">
        <v>0</v>
      </c>
      <c r="T156">
        <v>0</v>
      </c>
      <c r="U156">
        <v>0</v>
      </c>
      <c r="V156">
        <v>0</v>
      </c>
      <c r="W156" s="39">
        <v>0</v>
      </c>
      <c r="X156" s="39">
        <v>0</v>
      </c>
    </row>
    <row r="157" spans="2:24" ht="12.75" customHeight="1">
      <c r="B157" t="s">
        <v>1731</v>
      </c>
      <c r="C157" t="s">
        <v>1463</v>
      </c>
      <c r="D157" t="s">
        <v>1732</v>
      </c>
      <c r="E157" s="4">
        <v>39234.333333333336</v>
      </c>
      <c r="F157" s="4">
        <v>40086.458333333336</v>
      </c>
      <c r="G157" s="14">
        <f t="shared" si="4"/>
        <v>513.6095890410959</v>
      </c>
      <c r="H157" s="27">
        <f t="shared" si="5"/>
        <v>852.125</v>
      </c>
      <c r="I157" s="28">
        <v>246018.8</v>
      </c>
      <c r="J157" t="s">
        <v>1726</v>
      </c>
      <c r="K157" s="30"/>
      <c r="L157" t="s">
        <v>1266</v>
      </c>
      <c r="M157" s="31">
        <v>39234.333333333336</v>
      </c>
      <c r="N157" t="s">
        <v>1278</v>
      </c>
      <c r="O157">
        <v>8</v>
      </c>
      <c r="P157">
        <v>8</v>
      </c>
      <c r="Q157">
        <v>8</v>
      </c>
      <c r="R157">
        <v>8</v>
      </c>
      <c r="S157">
        <v>4</v>
      </c>
      <c r="T157">
        <v>2</v>
      </c>
      <c r="U157">
        <v>1</v>
      </c>
      <c r="V157">
        <v>64</v>
      </c>
      <c r="W157" s="39">
        <v>157452.032</v>
      </c>
      <c r="X157" s="39">
        <v>403470.83200000005</v>
      </c>
    </row>
    <row r="158" spans="3:24" ht="12.75" customHeight="1">
      <c r="C158" t="s">
        <v>1733</v>
      </c>
      <c r="D158" t="s">
        <v>1319</v>
      </c>
      <c r="E158" s="4">
        <v>39234.333333333336</v>
      </c>
      <c r="F158" s="4">
        <v>39234.333333333336</v>
      </c>
      <c r="G158" s="14">
        <f t="shared" si="4"/>
        <v>0</v>
      </c>
      <c r="H158" s="27">
        <f t="shared" si="5"/>
        <v>0</v>
      </c>
      <c r="I158" s="28">
        <v>0</v>
      </c>
      <c r="J158" s="29"/>
      <c r="K158" t="s">
        <v>1734</v>
      </c>
      <c r="L158" t="s">
        <v>1266</v>
      </c>
      <c r="M158" s="31">
        <v>39234.333333333336</v>
      </c>
      <c r="N158" t="s">
        <v>1278</v>
      </c>
      <c r="O158">
        <v>0</v>
      </c>
      <c r="P158">
        <v>0</v>
      </c>
      <c r="Q158">
        <v>0</v>
      </c>
      <c r="R158">
        <v>0</v>
      </c>
      <c r="S158">
        <v>0</v>
      </c>
      <c r="T158">
        <v>0</v>
      </c>
      <c r="U158">
        <v>0</v>
      </c>
      <c r="V158">
        <v>0</v>
      </c>
      <c r="W158" s="39">
        <v>0</v>
      </c>
      <c r="X158" s="39">
        <v>0</v>
      </c>
    </row>
    <row r="159" spans="2:24" ht="12.75" customHeight="1">
      <c r="B159" t="s">
        <v>1735</v>
      </c>
      <c r="C159" t="s">
        <v>1736</v>
      </c>
      <c r="D159" t="s">
        <v>1737</v>
      </c>
      <c r="E159" s="4">
        <v>38719.333333333336</v>
      </c>
      <c r="F159" s="4">
        <v>40178.5</v>
      </c>
      <c r="G159" s="14">
        <f t="shared" si="4"/>
        <v>879.4977168949757</v>
      </c>
      <c r="H159" s="27">
        <f t="shared" si="5"/>
        <v>1459.1666666666642</v>
      </c>
      <c r="I159" s="28">
        <v>2349644.43</v>
      </c>
      <c r="J159" s="29"/>
      <c r="K159" s="30"/>
      <c r="L159" t="s">
        <v>1266</v>
      </c>
      <c r="M159" s="54"/>
      <c r="O159">
        <v>4</v>
      </c>
      <c r="P159">
        <v>10</v>
      </c>
      <c r="Q159">
        <v>8</v>
      </c>
      <c r="R159">
        <v>15</v>
      </c>
      <c r="S159">
        <v>4</v>
      </c>
      <c r="T159">
        <v>2</v>
      </c>
      <c r="U159">
        <v>1</v>
      </c>
      <c r="V159">
        <v>25.102228357164662</v>
      </c>
      <c r="W159" s="39">
        <v>589813.1104</v>
      </c>
      <c r="X159" s="39">
        <v>2939457.5404</v>
      </c>
    </row>
    <row r="160" spans="2:24" ht="12.75" customHeight="1">
      <c r="B160" t="s">
        <v>1738</v>
      </c>
      <c r="C160" t="s">
        <v>1739</v>
      </c>
      <c r="D160" t="s">
        <v>1740</v>
      </c>
      <c r="E160" s="4">
        <v>38992.333333333336</v>
      </c>
      <c r="F160" s="4">
        <v>39778.583333333336</v>
      </c>
      <c r="G160" s="14">
        <f t="shared" si="4"/>
        <v>473.9041095890411</v>
      </c>
      <c r="H160" s="27">
        <f t="shared" si="5"/>
        <v>786.25</v>
      </c>
      <c r="I160" s="28">
        <v>1449186</v>
      </c>
      <c r="J160" s="29"/>
      <c r="K160" s="30"/>
      <c r="L160" t="s">
        <v>1266</v>
      </c>
      <c r="M160" s="54"/>
      <c r="O160">
        <v>2</v>
      </c>
      <c r="P160">
        <v>10</v>
      </c>
      <c r="Q160">
        <v>8</v>
      </c>
      <c r="R160">
        <v>0</v>
      </c>
      <c r="S160">
        <v>2</v>
      </c>
      <c r="T160">
        <v>2</v>
      </c>
      <c r="U160">
        <v>1</v>
      </c>
      <c r="V160">
        <v>25.55171799893181</v>
      </c>
      <c r="W160" s="39">
        <v>370291.92</v>
      </c>
      <c r="X160" s="39">
        <v>1819477.92</v>
      </c>
    </row>
    <row r="161" spans="2:24" ht="12.75" customHeight="1">
      <c r="B161" t="s">
        <v>1741</v>
      </c>
      <c r="C161" t="s">
        <v>1742</v>
      </c>
      <c r="D161" t="s">
        <v>1740</v>
      </c>
      <c r="E161" s="4">
        <v>38992.333333333336</v>
      </c>
      <c r="F161" s="4">
        <v>39778.583333333336</v>
      </c>
      <c r="G161" s="14">
        <f t="shared" si="4"/>
        <v>473.9041095890411</v>
      </c>
      <c r="H161" s="27">
        <f t="shared" si="5"/>
        <v>786.25</v>
      </c>
      <c r="I161" s="28">
        <v>778730</v>
      </c>
      <c r="J161" s="29"/>
      <c r="K161" s="30"/>
      <c r="L161" t="s">
        <v>1266</v>
      </c>
      <c r="M161" s="54"/>
      <c r="O161">
        <v>2</v>
      </c>
      <c r="P161">
        <v>4</v>
      </c>
      <c r="Q161">
        <v>8</v>
      </c>
      <c r="R161">
        <v>0</v>
      </c>
      <c r="S161">
        <v>2</v>
      </c>
      <c r="T161">
        <v>2</v>
      </c>
      <c r="U161">
        <v>1</v>
      </c>
      <c r="V161">
        <v>20</v>
      </c>
      <c r="W161" s="39">
        <v>155746</v>
      </c>
      <c r="X161" s="39">
        <v>934476</v>
      </c>
    </row>
    <row r="162" spans="2:24" ht="12.75" customHeight="1">
      <c r="B162" t="s">
        <v>1743</v>
      </c>
      <c r="C162" t="s">
        <v>1744</v>
      </c>
      <c r="D162" t="s">
        <v>1745</v>
      </c>
      <c r="E162" s="4">
        <v>38992.333333333336</v>
      </c>
      <c r="F162" s="4">
        <v>39689.5</v>
      </c>
      <c r="G162" s="14">
        <f t="shared" si="4"/>
        <v>420.210045662099</v>
      </c>
      <c r="H162" s="27">
        <f t="shared" si="5"/>
        <v>697.1666666666642</v>
      </c>
      <c r="I162" s="28">
        <v>166496</v>
      </c>
      <c r="J162" s="29"/>
      <c r="K162" s="30"/>
      <c r="L162" t="s">
        <v>1266</v>
      </c>
      <c r="M162" s="31">
        <v>38992.333333333336</v>
      </c>
      <c r="N162" t="s">
        <v>1278</v>
      </c>
      <c r="O162">
        <v>2</v>
      </c>
      <c r="P162">
        <v>4</v>
      </c>
      <c r="Q162">
        <v>8</v>
      </c>
      <c r="R162">
        <v>0</v>
      </c>
      <c r="S162">
        <v>2</v>
      </c>
      <c r="T162">
        <v>2</v>
      </c>
      <c r="U162">
        <v>1</v>
      </c>
      <c r="V162">
        <v>20</v>
      </c>
      <c r="W162" s="39">
        <v>33299.2</v>
      </c>
      <c r="X162" s="39">
        <v>199795.2</v>
      </c>
    </row>
    <row r="163" spans="2:24" ht="12.75" customHeight="1">
      <c r="B163" t="s">
        <v>1746</v>
      </c>
      <c r="C163" t="s">
        <v>1747</v>
      </c>
      <c r="D163" t="s">
        <v>1745</v>
      </c>
      <c r="E163" s="4">
        <v>38992.333333333336</v>
      </c>
      <c r="F163" s="4">
        <v>39689.5</v>
      </c>
      <c r="G163" s="14">
        <f t="shared" si="4"/>
        <v>420.210045662099</v>
      </c>
      <c r="H163" s="27">
        <f t="shared" si="5"/>
        <v>697.1666666666642</v>
      </c>
      <c r="I163" s="28">
        <v>216522</v>
      </c>
      <c r="J163" s="29"/>
      <c r="K163" s="30"/>
      <c r="L163" t="s">
        <v>1266</v>
      </c>
      <c r="M163" s="31">
        <v>38992.333333333336</v>
      </c>
      <c r="N163" t="s">
        <v>1278</v>
      </c>
      <c r="O163">
        <v>2</v>
      </c>
      <c r="P163">
        <v>4</v>
      </c>
      <c r="Q163">
        <v>8</v>
      </c>
      <c r="R163">
        <v>0</v>
      </c>
      <c r="S163">
        <v>2</v>
      </c>
      <c r="T163">
        <v>2</v>
      </c>
      <c r="U163">
        <v>1</v>
      </c>
      <c r="V163">
        <v>20</v>
      </c>
      <c r="W163" s="39">
        <v>43304.4</v>
      </c>
      <c r="X163" s="39">
        <v>259826.4</v>
      </c>
    </row>
    <row r="164" spans="2:24" ht="12.75" customHeight="1">
      <c r="B164" t="s">
        <v>1748</v>
      </c>
      <c r="C164" t="s">
        <v>1749</v>
      </c>
      <c r="D164" t="s">
        <v>1750</v>
      </c>
      <c r="E164" s="4">
        <v>39085.333333333336</v>
      </c>
      <c r="F164" s="4">
        <v>39689.625</v>
      </c>
      <c r="G164" s="14">
        <f t="shared" si="4"/>
        <v>364.23059360730446</v>
      </c>
      <c r="H164" s="27">
        <f t="shared" si="5"/>
        <v>604.2916666666642</v>
      </c>
      <c r="I164" s="28">
        <v>141700</v>
      </c>
      <c r="J164" s="29"/>
      <c r="K164" s="30"/>
      <c r="L164" t="s">
        <v>1266</v>
      </c>
      <c r="M164" s="31">
        <v>39085.333333333336</v>
      </c>
      <c r="N164" t="s">
        <v>1278</v>
      </c>
      <c r="O164">
        <v>2</v>
      </c>
      <c r="P164">
        <v>4</v>
      </c>
      <c r="Q164">
        <v>8</v>
      </c>
      <c r="R164">
        <v>0</v>
      </c>
      <c r="S164">
        <v>2</v>
      </c>
      <c r="T164">
        <v>2</v>
      </c>
      <c r="U164">
        <v>1</v>
      </c>
      <c r="V164">
        <v>20</v>
      </c>
      <c r="W164" s="39">
        <v>28340</v>
      </c>
      <c r="X164" s="39">
        <v>170040</v>
      </c>
    </row>
    <row r="165" spans="2:24" ht="12.75" customHeight="1">
      <c r="B165" t="s">
        <v>1751</v>
      </c>
      <c r="C165" t="s">
        <v>1427</v>
      </c>
      <c r="D165" t="s">
        <v>1651</v>
      </c>
      <c r="E165" s="4">
        <v>39085.333333333336</v>
      </c>
      <c r="F165" s="4">
        <v>39778.583333333336</v>
      </c>
      <c r="G165" s="14">
        <f t="shared" si="4"/>
        <v>417.8493150684932</v>
      </c>
      <c r="H165" s="27">
        <f t="shared" si="5"/>
        <v>693.25</v>
      </c>
      <c r="I165" s="28">
        <v>187772</v>
      </c>
      <c r="J165" s="29"/>
      <c r="K165" s="30"/>
      <c r="L165" t="s">
        <v>1266</v>
      </c>
      <c r="M165" s="31">
        <v>39085.333333333336</v>
      </c>
      <c r="N165" t="s">
        <v>1278</v>
      </c>
      <c r="O165">
        <v>2</v>
      </c>
      <c r="P165">
        <v>4</v>
      </c>
      <c r="Q165">
        <v>8</v>
      </c>
      <c r="R165">
        <v>0</v>
      </c>
      <c r="S165">
        <v>2</v>
      </c>
      <c r="T165">
        <v>2</v>
      </c>
      <c r="U165">
        <v>1</v>
      </c>
      <c r="V165">
        <v>20</v>
      </c>
      <c r="W165" s="39">
        <v>37554.4</v>
      </c>
      <c r="X165" s="39">
        <v>225326.4</v>
      </c>
    </row>
    <row r="166" spans="2:24" ht="12.75" customHeight="1">
      <c r="B166" t="s">
        <v>1752</v>
      </c>
      <c r="C166" t="s">
        <v>1431</v>
      </c>
      <c r="D166" t="s">
        <v>1651</v>
      </c>
      <c r="E166" s="4">
        <v>39085.333333333336</v>
      </c>
      <c r="F166" s="4">
        <v>39778.583333333336</v>
      </c>
      <c r="G166" s="14">
        <f t="shared" si="4"/>
        <v>417.8493150684932</v>
      </c>
      <c r="H166" s="27">
        <f t="shared" si="5"/>
        <v>693.25</v>
      </c>
      <c r="I166" s="28">
        <v>41472</v>
      </c>
      <c r="J166" s="29"/>
      <c r="K166" s="30"/>
      <c r="L166" t="s">
        <v>1266</v>
      </c>
      <c r="M166" s="31">
        <v>39085.333333333336</v>
      </c>
      <c r="N166" t="s">
        <v>1278</v>
      </c>
      <c r="O166">
        <v>2</v>
      </c>
      <c r="P166">
        <v>4</v>
      </c>
      <c r="Q166">
        <v>8</v>
      </c>
      <c r="R166">
        <v>0</v>
      </c>
      <c r="S166">
        <v>2</v>
      </c>
      <c r="T166">
        <v>2</v>
      </c>
      <c r="U166">
        <v>1</v>
      </c>
      <c r="V166">
        <v>20</v>
      </c>
      <c r="W166" s="39">
        <v>8294.4</v>
      </c>
      <c r="X166" s="39">
        <v>49766.4</v>
      </c>
    </row>
    <row r="167" spans="2:24" ht="12.75" customHeight="1">
      <c r="B167" t="s">
        <v>1753</v>
      </c>
      <c r="C167" t="s">
        <v>1754</v>
      </c>
      <c r="D167" t="s">
        <v>1651</v>
      </c>
      <c r="E167" s="4">
        <v>39085.333333333336</v>
      </c>
      <c r="F167" s="4">
        <v>39778.583333333336</v>
      </c>
      <c r="G167" s="14">
        <f t="shared" si="4"/>
        <v>417.8493150684932</v>
      </c>
      <c r="H167" s="27">
        <f t="shared" si="5"/>
        <v>693.25</v>
      </c>
      <c r="I167" s="28">
        <v>24768</v>
      </c>
      <c r="J167" s="29"/>
      <c r="K167" t="s">
        <v>1755</v>
      </c>
      <c r="L167" t="s">
        <v>1266</v>
      </c>
      <c r="M167" s="31">
        <v>39085.333333333336</v>
      </c>
      <c r="N167" t="s">
        <v>1278</v>
      </c>
      <c r="O167">
        <v>2</v>
      </c>
      <c r="P167">
        <v>4</v>
      </c>
      <c r="Q167">
        <v>8</v>
      </c>
      <c r="R167">
        <v>0</v>
      </c>
      <c r="S167">
        <v>2</v>
      </c>
      <c r="T167">
        <v>2</v>
      </c>
      <c r="U167">
        <v>1</v>
      </c>
      <c r="V167">
        <v>20</v>
      </c>
      <c r="W167" s="39">
        <v>4953.6</v>
      </c>
      <c r="X167" s="39">
        <v>29721.6</v>
      </c>
    </row>
    <row r="168" spans="3:24" ht="12.75" customHeight="1">
      <c r="C168" t="s">
        <v>1756</v>
      </c>
      <c r="D168" t="s">
        <v>1319</v>
      </c>
      <c r="E168" s="4">
        <v>39098.333333333336</v>
      </c>
      <c r="F168" s="4">
        <v>39098.333333333336</v>
      </c>
      <c r="G168" s="14">
        <f t="shared" si="4"/>
        <v>0</v>
      </c>
      <c r="H168" s="27">
        <f t="shared" si="5"/>
        <v>0</v>
      </c>
      <c r="I168" s="28">
        <v>0</v>
      </c>
      <c r="J168" s="29"/>
      <c r="K168" s="30"/>
      <c r="L168" t="s">
        <v>1266</v>
      </c>
      <c r="M168" s="31">
        <v>39098.333333333336</v>
      </c>
      <c r="N168" t="s">
        <v>1278</v>
      </c>
      <c r="O168">
        <v>0</v>
      </c>
      <c r="P168">
        <v>0</v>
      </c>
      <c r="Q168">
        <v>0</v>
      </c>
      <c r="R168">
        <v>0</v>
      </c>
      <c r="S168">
        <v>0</v>
      </c>
      <c r="T168">
        <v>0</v>
      </c>
      <c r="U168">
        <v>0</v>
      </c>
      <c r="V168">
        <v>0</v>
      </c>
      <c r="W168" s="39">
        <v>0</v>
      </c>
      <c r="X168" s="39">
        <v>0</v>
      </c>
    </row>
    <row r="169" spans="2:24" ht="12.75" customHeight="1">
      <c r="B169" t="s">
        <v>1757</v>
      </c>
      <c r="C169" t="s">
        <v>1758</v>
      </c>
      <c r="D169" t="s">
        <v>1740</v>
      </c>
      <c r="E169" s="4">
        <v>38992.333333333336</v>
      </c>
      <c r="F169" s="4">
        <v>39778.583333333336</v>
      </c>
      <c r="G169" s="14">
        <f t="shared" si="4"/>
        <v>473.9041095890411</v>
      </c>
      <c r="H169" s="27">
        <f t="shared" si="5"/>
        <v>786.25</v>
      </c>
      <c r="I169" s="28">
        <v>657496</v>
      </c>
      <c r="J169" s="29"/>
      <c r="K169" s="30"/>
      <c r="L169" t="s">
        <v>1266</v>
      </c>
      <c r="M169" s="54"/>
      <c r="O169">
        <v>2</v>
      </c>
      <c r="P169">
        <v>10</v>
      </c>
      <c r="Q169">
        <v>8</v>
      </c>
      <c r="R169">
        <v>0</v>
      </c>
      <c r="S169">
        <v>2</v>
      </c>
      <c r="T169">
        <v>2</v>
      </c>
      <c r="U169">
        <v>1</v>
      </c>
      <c r="V169">
        <v>32</v>
      </c>
      <c r="W169" s="39">
        <v>210398.72</v>
      </c>
      <c r="X169" s="39">
        <v>867894.72</v>
      </c>
    </row>
    <row r="170" spans="2:24" ht="12.75" customHeight="1">
      <c r="B170" t="s">
        <v>1759</v>
      </c>
      <c r="C170" t="s">
        <v>1760</v>
      </c>
      <c r="D170" t="s">
        <v>1745</v>
      </c>
      <c r="E170" s="4">
        <v>38992.333333333336</v>
      </c>
      <c r="F170" s="4">
        <v>39689.5</v>
      </c>
      <c r="G170" s="14">
        <f t="shared" si="4"/>
        <v>420.210045662099</v>
      </c>
      <c r="H170" s="27">
        <f t="shared" si="5"/>
        <v>697.1666666666642</v>
      </c>
      <c r="I170" s="28">
        <v>233860</v>
      </c>
      <c r="J170" s="29"/>
      <c r="K170" s="30"/>
      <c r="L170" t="s">
        <v>1266</v>
      </c>
      <c r="M170" s="31">
        <v>38992.333333333336</v>
      </c>
      <c r="N170" t="s">
        <v>1278</v>
      </c>
      <c r="O170">
        <v>2</v>
      </c>
      <c r="P170">
        <v>10</v>
      </c>
      <c r="Q170">
        <v>8</v>
      </c>
      <c r="R170">
        <v>0</v>
      </c>
      <c r="S170">
        <v>2</v>
      </c>
      <c r="T170">
        <v>2</v>
      </c>
      <c r="U170">
        <v>1</v>
      </c>
      <c r="V170">
        <v>32</v>
      </c>
      <c r="W170" s="39">
        <v>74835.2</v>
      </c>
      <c r="X170" s="39">
        <v>308695.2</v>
      </c>
    </row>
    <row r="171" spans="2:24" ht="12.75" customHeight="1">
      <c r="B171" t="s">
        <v>1761</v>
      </c>
      <c r="C171" t="s">
        <v>1762</v>
      </c>
      <c r="D171" t="s">
        <v>1745</v>
      </c>
      <c r="E171" s="4">
        <v>38992.333333333336</v>
      </c>
      <c r="F171" s="4">
        <v>39689.5</v>
      </c>
      <c r="G171" s="14">
        <f t="shared" si="4"/>
        <v>420.210045662099</v>
      </c>
      <c r="H171" s="27">
        <f t="shared" si="5"/>
        <v>697.1666666666642</v>
      </c>
      <c r="I171" s="28">
        <v>34560</v>
      </c>
      <c r="J171" s="29"/>
      <c r="K171" s="30"/>
      <c r="L171" t="s">
        <v>1266</v>
      </c>
      <c r="M171" s="31">
        <v>38992.333333333336</v>
      </c>
      <c r="N171" t="s">
        <v>1278</v>
      </c>
      <c r="O171">
        <v>2</v>
      </c>
      <c r="P171">
        <v>10</v>
      </c>
      <c r="Q171">
        <v>8</v>
      </c>
      <c r="R171">
        <v>0</v>
      </c>
      <c r="S171">
        <v>2</v>
      </c>
      <c r="T171">
        <v>2</v>
      </c>
      <c r="U171">
        <v>1</v>
      </c>
      <c r="V171">
        <v>32</v>
      </c>
      <c r="W171" s="39">
        <v>11059.2</v>
      </c>
      <c r="X171" s="39">
        <v>45619.2</v>
      </c>
    </row>
    <row r="172" spans="2:24" ht="12.75" customHeight="1">
      <c r="B172" t="s">
        <v>1763</v>
      </c>
      <c r="C172" t="s">
        <v>1764</v>
      </c>
      <c r="D172" t="s">
        <v>1745</v>
      </c>
      <c r="E172" s="4">
        <v>38992.333333333336</v>
      </c>
      <c r="F172" s="4">
        <v>39689.5</v>
      </c>
      <c r="G172" s="14">
        <f t="shared" si="4"/>
        <v>420.210045662099</v>
      </c>
      <c r="H172" s="27">
        <f t="shared" si="5"/>
        <v>697.1666666666642</v>
      </c>
      <c r="I172" s="28">
        <v>148610</v>
      </c>
      <c r="J172" s="29"/>
      <c r="K172" s="30"/>
      <c r="L172" t="s">
        <v>1266</v>
      </c>
      <c r="M172" s="31">
        <v>38992.333333333336</v>
      </c>
      <c r="N172" t="s">
        <v>1278</v>
      </c>
      <c r="O172">
        <v>2</v>
      </c>
      <c r="P172">
        <v>10</v>
      </c>
      <c r="Q172">
        <v>8</v>
      </c>
      <c r="R172">
        <v>0</v>
      </c>
      <c r="S172">
        <v>2</v>
      </c>
      <c r="T172">
        <v>2</v>
      </c>
      <c r="U172">
        <v>1</v>
      </c>
      <c r="V172">
        <v>32</v>
      </c>
      <c r="W172" s="39">
        <v>47555.2</v>
      </c>
      <c r="X172" s="39">
        <v>196165.2</v>
      </c>
    </row>
    <row r="173" spans="2:24" ht="12.75" customHeight="1">
      <c r="B173" t="s">
        <v>1765</v>
      </c>
      <c r="C173" t="s">
        <v>1766</v>
      </c>
      <c r="D173" t="s">
        <v>1745</v>
      </c>
      <c r="E173" s="4">
        <v>38992.333333333336</v>
      </c>
      <c r="F173" s="4">
        <v>39689.5</v>
      </c>
      <c r="G173" s="14">
        <f t="shared" si="4"/>
        <v>420.210045662099</v>
      </c>
      <c r="H173" s="27">
        <f t="shared" si="5"/>
        <v>697.1666666666642</v>
      </c>
      <c r="I173" s="28">
        <v>144000</v>
      </c>
      <c r="J173" s="29"/>
      <c r="K173" s="30"/>
      <c r="L173" t="s">
        <v>1266</v>
      </c>
      <c r="M173" s="31">
        <v>38992.333333333336</v>
      </c>
      <c r="N173" t="s">
        <v>1278</v>
      </c>
      <c r="O173">
        <v>2</v>
      </c>
      <c r="P173">
        <v>10</v>
      </c>
      <c r="Q173">
        <v>8</v>
      </c>
      <c r="R173">
        <v>0</v>
      </c>
      <c r="S173">
        <v>2</v>
      </c>
      <c r="T173">
        <v>2</v>
      </c>
      <c r="U173">
        <v>1</v>
      </c>
      <c r="V173">
        <v>32</v>
      </c>
      <c r="W173" s="39">
        <v>46080</v>
      </c>
      <c r="X173" s="39">
        <v>190080</v>
      </c>
    </row>
    <row r="174" spans="2:24" ht="12.75" customHeight="1">
      <c r="B174" t="s">
        <v>1767</v>
      </c>
      <c r="C174" t="s">
        <v>1427</v>
      </c>
      <c r="D174" t="s">
        <v>1651</v>
      </c>
      <c r="E174" s="4">
        <v>39085.333333333336</v>
      </c>
      <c r="F174" s="4">
        <v>39778.583333333336</v>
      </c>
      <c r="G174" s="14">
        <f t="shared" si="4"/>
        <v>417.8493150684932</v>
      </c>
      <c r="H174" s="27">
        <f t="shared" si="5"/>
        <v>693.25</v>
      </c>
      <c r="I174" s="28">
        <v>84098</v>
      </c>
      <c r="J174" s="29"/>
      <c r="K174" s="30"/>
      <c r="L174" t="s">
        <v>1266</v>
      </c>
      <c r="M174" s="31">
        <v>39085.333333333336</v>
      </c>
      <c r="N174" t="s">
        <v>1278</v>
      </c>
      <c r="O174">
        <v>2</v>
      </c>
      <c r="P174">
        <v>10</v>
      </c>
      <c r="Q174">
        <v>8</v>
      </c>
      <c r="R174">
        <v>0</v>
      </c>
      <c r="S174">
        <v>2</v>
      </c>
      <c r="T174">
        <v>2</v>
      </c>
      <c r="U174">
        <v>1</v>
      </c>
      <c r="V174">
        <v>32</v>
      </c>
      <c r="W174" s="39">
        <v>26911.36</v>
      </c>
      <c r="X174" s="39">
        <v>111009.36</v>
      </c>
    </row>
    <row r="175" spans="2:24" ht="12.75" customHeight="1">
      <c r="B175" t="s">
        <v>1768</v>
      </c>
      <c r="C175" t="s">
        <v>1431</v>
      </c>
      <c r="D175" t="s">
        <v>1651</v>
      </c>
      <c r="E175" s="4">
        <v>39085.333333333336</v>
      </c>
      <c r="F175" s="4">
        <v>39778.583333333336</v>
      </c>
      <c r="G175" s="14">
        <f t="shared" si="4"/>
        <v>417.8493150684932</v>
      </c>
      <c r="H175" s="27">
        <f t="shared" si="5"/>
        <v>693.25</v>
      </c>
      <c r="I175" s="28">
        <v>5184</v>
      </c>
      <c r="J175" s="29"/>
      <c r="K175" s="30"/>
      <c r="L175" t="s">
        <v>1266</v>
      </c>
      <c r="M175" s="31">
        <v>39085.333333333336</v>
      </c>
      <c r="N175" t="s">
        <v>1278</v>
      </c>
      <c r="O175">
        <v>2</v>
      </c>
      <c r="P175">
        <v>10</v>
      </c>
      <c r="Q175">
        <v>8</v>
      </c>
      <c r="R175">
        <v>0</v>
      </c>
      <c r="S175">
        <v>2</v>
      </c>
      <c r="T175">
        <v>2</v>
      </c>
      <c r="U175">
        <v>1</v>
      </c>
      <c r="V175">
        <v>32</v>
      </c>
      <c r="W175" s="39">
        <v>1658.88</v>
      </c>
      <c r="X175" s="39">
        <v>6842.88</v>
      </c>
    </row>
    <row r="176" spans="2:24" ht="12.75" customHeight="1">
      <c r="B176" t="s">
        <v>1769</v>
      </c>
      <c r="C176" t="s">
        <v>1754</v>
      </c>
      <c r="D176" t="s">
        <v>1651</v>
      </c>
      <c r="E176" s="4">
        <v>39085.333333333336</v>
      </c>
      <c r="F176" s="4">
        <v>39778.583333333336</v>
      </c>
      <c r="G176" s="14">
        <f t="shared" si="4"/>
        <v>417.8493150684932</v>
      </c>
      <c r="H176" s="27">
        <f t="shared" si="5"/>
        <v>693.25</v>
      </c>
      <c r="I176" s="28">
        <v>7184</v>
      </c>
      <c r="J176" s="29"/>
      <c r="K176" t="s">
        <v>1755</v>
      </c>
      <c r="L176" t="s">
        <v>1266</v>
      </c>
      <c r="M176" s="31">
        <v>39085.333333333336</v>
      </c>
      <c r="N176" t="s">
        <v>1278</v>
      </c>
      <c r="O176">
        <v>2</v>
      </c>
      <c r="P176">
        <v>10</v>
      </c>
      <c r="Q176">
        <v>8</v>
      </c>
      <c r="R176">
        <v>0</v>
      </c>
      <c r="S176">
        <v>2</v>
      </c>
      <c r="T176">
        <v>2</v>
      </c>
      <c r="U176">
        <v>1</v>
      </c>
      <c r="V176">
        <v>32</v>
      </c>
      <c r="W176" s="39">
        <v>2298.88</v>
      </c>
      <c r="X176" s="39">
        <v>9482.88</v>
      </c>
    </row>
    <row r="177" spans="2:24" ht="12.75" customHeight="1">
      <c r="B177" t="s">
        <v>1770</v>
      </c>
      <c r="C177" t="s">
        <v>1771</v>
      </c>
      <c r="D177" t="s">
        <v>1651</v>
      </c>
      <c r="E177" s="4">
        <v>39085.333333333336</v>
      </c>
      <c r="F177" s="4">
        <v>39778.583333333336</v>
      </c>
      <c r="G177" s="14">
        <f t="shared" si="4"/>
        <v>417.8493150684932</v>
      </c>
      <c r="H177" s="27">
        <f t="shared" si="5"/>
        <v>693.25</v>
      </c>
      <c r="I177" s="28">
        <v>12960</v>
      </c>
      <c r="J177" s="29"/>
      <c r="K177" s="30"/>
      <c r="L177" t="s">
        <v>1266</v>
      </c>
      <c r="M177" s="31">
        <v>39085.333333333336</v>
      </c>
      <c r="N177" t="s">
        <v>1278</v>
      </c>
      <c r="O177">
        <v>2</v>
      </c>
      <c r="P177">
        <v>10</v>
      </c>
      <c r="Q177">
        <v>8</v>
      </c>
      <c r="R177">
        <v>0</v>
      </c>
      <c r="S177">
        <v>2</v>
      </c>
      <c r="T177">
        <v>2</v>
      </c>
      <c r="U177">
        <v>1</v>
      </c>
      <c r="V177">
        <v>32</v>
      </c>
      <c r="W177" s="39">
        <v>4147.2</v>
      </c>
      <c r="X177" s="39">
        <v>17107.2</v>
      </c>
    </row>
    <row r="178" spans="3:24" ht="12.75" customHeight="1">
      <c r="C178" t="s">
        <v>1772</v>
      </c>
      <c r="D178" t="s">
        <v>1319</v>
      </c>
      <c r="E178" s="4">
        <v>39098.333333333336</v>
      </c>
      <c r="F178" s="4">
        <v>39098.333333333336</v>
      </c>
      <c r="G178" s="14">
        <f t="shared" si="4"/>
        <v>0</v>
      </c>
      <c r="H178" s="27">
        <f t="shared" si="5"/>
        <v>0</v>
      </c>
      <c r="I178" s="28">
        <v>0</v>
      </c>
      <c r="J178" s="29"/>
      <c r="K178" s="30"/>
      <c r="L178" t="s">
        <v>1266</v>
      </c>
      <c r="M178" s="31">
        <v>39098.333333333336</v>
      </c>
      <c r="N178" t="s">
        <v>1278</v>
      </c>
      <c r="O178">
        <v>0</v>
      </c>
      <c r="P178">
        <v>0</v>
      </c>
      <c r="Q178">
        <v>0</v>
      </c>
      <c r="R178">
        <v>0</v>
      </c>
      <c r="S178">
        <v>0</v>
      </c>
      <c r="T178">
        <v>0</v>
      </c>
      <c r="U178">
        <v>0</v>
      </c>
      <c r="V178">
        <v>0</v>
      </c>
      <c r="W178" s="39">
        <v>0</v>
      </c>
      <c r="X178" s="39">
        <v>0</v>
      </c>
    </row>
    <row r="179" spans="2:24" ht="12.75" customHeight="1">
      <c r="B179" t="s">
        <v>1773</v>
      </c>
      <c r="C179" t="s">
        <v>1774</v>
      </c>
      <c r="D179" t="s">
        <v>1775</v>
      </c>
      <c r="E179" s="4">
        <v>39052.333333333336</v>
      </c>
      <c r="F179" s="4">
        <v>39994.666666666664</v>
      </c>
      <c r="G179" s="14">
        <f t="shared" si="4"/>
        <v>567.9817351598144</v>
      </c>
      <c r="H179" s="27">
        <f t="shared" si="5"/>
        <v>942.3333333333285</v>
      </c>
      <c r="I179" s="28">
        <v>457617.02</v>
      </c>
      <c r="J179" s="29"/>
      <c r="K179" s="30"/>
      <c r="L179" t="s">
        <v>1266</v>
      </c>
      <c r="M179" s="54"/>
      <c r="O179">
        <v>4</v>
      </c>
      <c r="P179">
        <v>4</v>
      </c>
      <c r="Q179">
        <v>8</v>
      </c>
      <c r="R179">
        <v>4</v>
      </c>
      <c r="S179">
        <v>2</v>
      </c>
      <c r="T179">
        <v>2</v>
      </c>
      <c r="U179">
        <v>1</v>
      </c>
      <c r="V179">
        <v>26.186037398696406</v>
      </c>
      <c r="W179" s="39">
        <v>119831.76400000001</v>
      </c>
      <c r="X179" s="39">
        <v>577448.784</v>
      </c>
    </row>
    <row r="180" spans="2:24" ht="12.75" customHeight="1">
      <c r="B180" t="s">
        <v>1776</v>
      </c>
      <c r="C180" t="s">
        <v>1626</v>
      </c>
      <c r="D180" t="s">
        <v>1627</v>
      </c>
      <c r="E180" s="4">
        <v>39052.333333333336</v>
      </c>
      <c r="F180" s="4">
        <v>39447.458333333336</v>
      </c>
      <c r="G180" s="14">
        <f t="shared" si="4"/>
        <v>238.15753424657535</v>
      </c>
      <c r="H180" s="27">
        <f t="shared" si="5"/>
        <v>395.125</v>
      </c>
      <c r="I180" s="28">
        <v>100000</v>
      </c>
      <c r="J180" s="29"/>
      <c r="K180" s="30"/>
      <c r="L180" t="s">
        <v>1266</v>
      </c>
      <c r="M180" s="54"/>
      <c r="O180">
        <v>2</v>
      </c>
      <c r="P180">
        <v>2</v>
      </c>
      <c r="Q180">
        <v>8</v>
      </c>
      <c r="R180">
        <v>0</v>
      </c>
      <c r="S180">
        <v>2</v>
      </c>
      <c r="T180">
        <v>2</v>
      </c>
      <c r="U180">
        <v>1</v>
      </c>
      <c r="V180">
        <v>16</v>
      </c>
      <c r="W180" s="39">
        <v>16000</v>
      </c>
      <c r="X180" s="39">
        <v>116000</v>
      </c>
    </row>
    <row r="181" spans="2:24" ht="12.75" customHeight="1">
      <c r="B181" t="s">
        <v>1777</v>
      </c>
      <c r="C181" t="s">
        <v>1629</v>
      </c>
      <c r="D181" t="s">
        <v>1630</v>
      </c>
      <c r="E181" s="4">
        <v>39052.333333333336</v>
      </c>
      <c r="F181" s="4">
        <v>39294.458333333336</v>
      </c>
      <c r="G181" s="14">
        <f t="shared" si="4"/>
        <v>145.93835616438355</v>
      </c>
      <c r="H181" s="27">
        <f t="shared" si="5"/>
        <v>242.125</v>
      </c>
      <c r="I181" s="28">
        <v>13000</v>
      </c>
      <c r="J181" s="29"/>
      <c r="K181" s="30"/>
      <c r="L181" t="s">
        <v>1266</v>
      </c>
      <c r="M181" s="31">
        <v>39052.333333333336</v>
      </c>
      <c r="N181" t="s">
        <v>1278</v>
      </c>
      <c r="O181">
        <v>2</v>
      </c>
      <c r="P181">
        <v>2</v>
      </c>
      <c r="Q181">
        <v>8</v>
      </c>
      <c r="R181">
        <v>0</v>
      </c>
      <c r="S181">
        <v>2</v>
      </c>
      <c r="T181">
        <v>2</v>
      </c>
      <c r="U181">
        <v>1</v>
      </c>
      <c r="V181">
        <v>16</v>
      </c>
      <c r="W181" s="39">
        <v>2080</v>
      </c>
      <c r="X181" s="39">
        <v>15080</v>
      </c>
    </row>
    <row r="182" spans="2:24" ht="12.75" customHeight="1">
      <c r="B182" t="s">
        <v>1778</v>
      </c>
      <c r="C182" t="s">
        <v>1632</v>
      </c>
      <c r="D182" t="s">
        <v>1630</v>
      </c>
      <c r="E182" s="4">
        <v>39052.333333333336</v>
      </c>
      <c r="F182" s="4">
        <v>39294.458333333336</v>
      </c>
      <c r="G182" s="14">
        <f t="shared" si="4"/>
        <v>145.93835616438355</v>
      </c>
      <c r="H182" s="27">
        <f t="shared" si="5"/>
        <v>242.125</v>
      </c>
      <c r="I182" s="28">
        <v>67000</v>
      </c>
      <c r="J182" s="29"/>
      <c r="K182" s="30"/>
      <c r="L182" t="s">
        <v>1266</v>
      </c>
      <c r="M182" s="31">
        <v>39052.333333333336</v>
      </c>
      <c r="N182" t="s">
        <v>1278</v>
      </c>
      <c r="O182">
        <v>2</v>
      </c>
      <c r="P182">
        <v>2</v>
      </c>
      <c r="Q182">
        <v>8</v>
      </c>
      <c r="R182">
        <v>0</v>
      </c>
      <c r="S182">
        <v>2</v>
      </c>
      <c r="T182">
        <v>2</v>
      </c>
      <c r="U182">
        <v>1</v>
      </c>
      <c r="V182">
        <v>16</v>
      </c>
      <c r="W182" s="39">
        <v>10720</v>
      </c>
      <c r="X182" s="39">
        <v>77720</v>
      </c>
    </row>
    <row r="183" spans="2:24" ht="12.75" customHeight="1">
      <c r="B183" t="s">
        <v>1779</v>
      </c>
      <c r="C183" t="s">
        <v>1634</v>
      </c>
      <c r="D183" t="s">
        <v>1635</v>
      </c>
      <c r="E183" s="4">
        <v>39357.333333333336</v>
      </c>
      <c r="F183" s="4">
        <v>39447.458333333336</v>
      </c>
      <c r="G183" s="14">
        <f t="shared" si="4"/>
        <v>54.321917808219176</v>
      </c>
      <c r="H183" s="27">
        <f t="shared" si="5"/>
        <v>90.125</v>
      </c>
      <c r="I183" s="28">
        <v>20000</v>
      </c>
      <c r="J183" s="29"/>
      <c r="K183" s="30"/>
      <c r="L183" t="s">
        <v>1266</v>
      </c>
      <c r="M183" s="31">
        <v>39357.333333333336</v>
      </c>
      <c r="N183" t="s">
        <v>1278</v>
      </c>
      <c r="O183">
        <v>2</v>
      </c>
      <c r="P183">
        <v>2</v>
      </c>
      <c r="Q183">
        <v>8</v>
      </c>
      <c r="R183">
        <v>0</v>
      </c>
      <c r="S183">
        <v>2</v>
      </c>
      <c r="T183">
        <v>2</v>
      </c>
      <c r="U183">
        <v>1</v>
      </c>
      <c r="V183">
        <v>16</v>
      </c>
      <c r="W183" s="39">
        <v>3200</v>
      </c>
      <c r="X183" s="39">
        <v>23200</v>
      </c>
    </row>
    <row r="184" spans="2:24" ht="12.75" customHeight="1">
      <c r="B184" t="s">
        <v>1780</v>
      </c>
      <c r="C184" t="s">
        <v>1637</v>
      </c>
      <c r="D184" t="s">
        <v>1638</v>
      </c>
      <c r="E184" s="4">
        <v>39085.333333333336</v>
      </c>
      <c r="F184" s="4">
        <v>39777.625</v>
      </c>
      <c r="G184" s="14">
        <f t="shared" si="4"/>
        <v>417.27168949771544</v>
      </c>
      <c r="H184" s="27">
        <f t="shared" si="5"/>
        <v>692.2916666666642</v>
      </c>
      <c r="I184" s="28">
        <v>56666</v>
      </c>
      <c r="J184" s="29"/>
      <c r="K184" s="30"/>
      <c r="L184" t="s">
        <v>1266</v>
      </c>
      <c r="M184" s="54"/>
      <c r="O184">
        <v>4</v>
      </c>
      <c r="P184">
        <v>4</v>
      </c>
      <c r="Q184">
        <v>8</v>
      </c>
      <c r="R184">
        <v>2</v>
      </c>
      <c r="S184">
        <v>2</v>
      </c>
      <c r="T184">
        <v>2</v>
      </c>
      <c r="U184">
        <v>1</v>
      </c>
      <c r="V184">
        <v>26</v>
      </c>
      <c r="W184" s="39">
        <v>14733.16</v>
      </c>
      <c r="X184" s="39">
        <v>71399.16</v>
      </c>
    </row>
    <row r="185" spans="2:24" ht="12.75" customHeight="1">
      <c r="B185" t="s">
        <v>1781</v>
      </c>
      <c r="C185" t="s">
        <v>1280</v>
      </c>
      <c r="D185" t="s">
        <v>1640</v>
      </c>
      <c r="E185" s="4">
        <v>39085.333333333336</v>
      </c>
      <c r="F185" s="4">
        <v>39415.625</v>
      </c>
      <c r="G185" s="14">
        <f t="shared" si="4"/>
        <v>199.0799086757976</v>
      </c>
      <c r="H185" s="27">
        <f t="shared" si="5"/>
        <v>330.29166666666424</v>
      </c>
      <c r="I185" s="28">
        <v>0</v>
      </c>
      <c r="J185" s="29"/>
      <c r="K185" s="30"/>
      <c r="L185" t="s">
        <v>1266</v>
      </c>
      <c r="M185" s="31">
        <v>39085.333333333336</v>
      </c>
      <c r="N185" t="s">
        <v>1278</v>
      </c>
      <c r="O185">
        <v>4</v>
      </c>
      <c r="P185">
        <v>4</v>
      </c>
      <c r="Q185">
        <v>8</v>
      </c>
      <c r="R185">
        <v>2</v>
      </c>
      <c r="S185">
        <v>2</v>
      </c>
      <c r="T185">
        <v>2</v>
      </c>
      <c r="U185">
        <v>1</v>
      </c>
      <c r="V185">
        <v>0</v>
      </c>
      <c r="W185" s="39">
        <v>0</v>
      </c>
      <c r="X185" s="39">
        <v>0</v>
      </c>
    </row>
    <row r="186" spans="2:24" ht="12.75" customHeight="1">
      <c r="B186" t="s">
        <v>1782</v>
      </c>
      <c r="C186" t="s">
        <v>1459</v>
      </c>
      <c r="D186" t="s">
        <v>1640</v>
      </c>
      <c r="E186" s="4">
        <v>39085.333333333336</v>
      </c>
      <c r="F186" s="4">
        <v>39415.625</v>
      </c>
      <c r="G186" s="14">
        <f t="shared" si="4"/>
        <v>199.0799086757976</v>
      </c>
      <c r="H186" s="27">
        <f t="shared" si="5"/>
        <v>330.29166666666424</v>
      </c>
      <c r="I186" s="28">
        <v>0</v>
      </c>
      <c r="J186" s="29"/>
      <c r="K186" s="30"/>
      <c r="L186" t="s">
        <v>1266</v>
      </c>
      <c r="M186" s="31">
        <v>39085.333333333336</v>
      </c>
      <c r="N186" t="s">
        <v>1278</v>
      </c>
      <c r="O186">
        <v>4</v>
      </c>
      <c r="P186">
        <v>4</v>
      </c>
      <c r="Q186">
        <v>8</v>
      </c>
      <c r="R186">
        <v>2</v>
      </c>
      <c r="S186">
        <v>2</v>
      </c>
      <c r="T186">
        <v>2</v>
      </c>
      <c r="U186">
        <v>1</v>
      </c>
      <c r="V186">
        <v>0</v>
      </c>
      <c r="W186" s="39">
        <v>0</v>
      </c>
      <c r="X186" s="39">
        <v>0</v>
      </c>
    </row>
    <row r="187" spans="2:24" ht="12.75" customHeight="1">
      <c r="B187" t="s">
        <v>1783</v>
      </c>
      <c r="C187" t="s">
        <v>1463</v>
      </c>
      <c r="D187" t="s">
        <v>1643</v>
      </c>
      <c r="E187" s="4">
        <v>39387.333333333336</v>
      </c>
      <c r="F187" s="4">
        <v>39777.625</v>
      </c>
      <c r="G187" s="14">
        <f t="shared" si="4"/>
        <v>235.24429223744144</v>
      </c>
      <c r="H187" s="27">
        <f t="shared" si="5"/>
        <v>390.29166666666424</v>
      </c>
      <c r="I187" s="28">
        <v>56666</v>
      </c>
      <c r="J187" s="29"/>
      <c r="K187" s="30"/>
      <c r="L187" t="s">
        <v>1266</v>
      </c>
      <c r="M187" s="31">
        <v>39387.333333333336</v>
      </c>
      <c r="N187" t="s">
        <v>1278</v>
      </c>
      <c r="O187">
        <v>4</v>
      </c>
      <c r="P187">
        <v>4</v>
      </c>
      <c r="Q187">
        <v>8</v>
      </c>
      <c r="R187">
        <v>2</v>
      </c>
      <c r="S187">
        <v>2</v>
      </c>
      <c r="T187">
        <v>2</v>
      </c>
      <c r="U187">
        <v>1</v>
      </c>
      <c r="V187">
        <v>26</v>
      </c>
      <c r="W187" s="39">
        <v>14733.16</v>
      </c>
      <c r="X187" s="39">
        <v>71399.16</v>
      </c>
    </row>
    <row r="188" spans="2:24" ht="12.75" customHeight="1">
      <c r="B188" t="s">
        <v>1784</v>
      </c>
      <c r="C188" t="s">
        <v>1645</v>
      </c>
      <c r="D188" t="s">
        <v>1646</v>
      </c>
      <c r="E188" s="4">
        <v>39084.333333333336</v>
      </c>
      <c r="F188" s="4">
        <v>39994.666666666664</v>
      </c>
      <c r="G188" s="14">
        <f t="shared" si="4"/>
        <v>548.6940639269378</v>
      </c>
      <c r="H188" s="27">
        <f t="shared" si="5"/>
        <v>910.3333333333285</v>
      </c>
      <c r="I188" s="28">
        <v>275331.02</v>
      </c>
      <c r="J188" s="29"/>
      <c r="K188" s="30"/>
      <c r="L188" t="s">
        <v>1266</v>
      </c>
      <c r="M188" s="54"/>
      <c r="O188">
        <v>4</v>
      </c>
      <c r="P188">
        <v>4</v>
      </c>
      <c r="Q188">
        <v>8</v>
      </c>
      <c r="R188">
        <v>4</v>
      </c>
      <c r="S188">
        <v>2</v>
      </c>
      <c r="T188">
        <v>2</v>
      </c>
      <c r="U188">
        <v>1</v>
      </c>
      <c r="V188">
        <v>30.499507102396233</v>
      </c>
      <c r="W188" s="39">
        <v>83974.604</v>
      </c>
      <c r="X188" s="39">
        <v>359305.624</v>
      </c>
    </row>
    <row r="189" spans="2:24" ht="12.75" customHeight="1">
      <c r="B189" t="s">
        <v>1785</v>
      </c>
      <c r="C189" t="s">
        <v>1648</v>
      </c>
      <c r="D189" t="s">
        <v>1649</v>
      </c>
      <c r="E189" s="4">
        <v>39085.333333333336</v>
      </c>
      <c r="F189" s="4">
        <v>39871.416666666664</v>
      </c>
      <c r="G189" s="14">
        <f t="shared" si="4"/>
        <v>473.8036529680336</v>
      </c>
      <c r="H189" s="27">
        <f t="shared" si="5"/>
        <v>786.0833333333285</v>
      </c>
      <c r="I189" s="28">
        <v>243841.02</v>
      </c>
      <c r="J189" s="29"/>
      <c r="K189" s="30"/>
      <c r="L189" t="s">
        <v>1266</v>
      </c>
      <c r="M189" s="54"/>
      <c r="O189">
        <v>8</v>
      </c>
      <c r="P189">
        <v>4</v>
      </c>
      <c r="Q189">
        <v>4</v>
      </c>
      <c r="R189">
        <v>4</v>
      </c>
      <c r="S189">
        <v>2</v>
      </c>
      <c r="T189">
        <v>2</v>
      </c>
      <c r="U189">
        <v>1</v>
      </c>
      <c r="V189">
        <v>31.3385352472689</v>
      </c>
      <c r="W189" s="39">
        <v>76416.20400000001</v>
      </c>
      <c r="X189" s="39">
        <v>320257.224</v>
      </c>
    </row>
    <row r="190" spans="2:24" ht="12.75" customHeight="1">
      <c r="B190" t="s">
        <v>1786</v>
      </c>
      <c r="C190" t="s">
        <v>1463</v>
      </c>
      <c r="D190" t="s">
        <v>1651</v>
      </c>
      <c r="E190" s="4">
        <v>39085.333333333336</v>
      </c>
      <c r="F190" s="4">
        <v>39778.583333333336</v>
      </c>
      <c r="G190" s="14">
        <f t="shared" si="4"/>
        <v>417.8493150684932</v>
      </c>
      <c r="H190" s="27">
        <f t="shared" si="5"/>
        <v>693.25</v>
      </c>
      <c r="I190" s="28">
        <v>230400</v>
      </c>
      <c r="J190" s="29"/>
      <c r="K190" s="30"/>
      <c r="L190" t="s">
        <v>1266</v>
      </c>
      <c r="M190" s="31">
        <v>39085.333333333336</v>
      </c>
      <c r="N190" t="s">
        <v>1278</v>
      </c>
      <c r="O190">
        <v>8</v>
      </c>
      <c r="P190">
        <v>4</v>
      </c>
      <c r="Q190">
        <v>4</v>
      </c>
      <c r="R190">
        <v>4</v>
      </c>
      <c r="S190">
        <v>2</v>
      </c>
      <c r="T190">
        <v>2</v>
      </c>
      <c r="U190">
        <v>1</v>
      </c>
      <c r="V190">
        <v>32</v>
      </c>
      <c r="W190" s="39">
        <v>73728</v>
      </c>
      <c r="X190" s="39">
        <v>304128</v>
      </c>
    </row>
    <row r="191" spans="2:24" ht="12.75" customHeight="1">
      <c r="B191" t="s">
        <v>1787</v>
      </c>
      <c r="C191" t="s">
        <v>1431</v>
      </c>
      <c r="D191" t="s">
        <v>1653</v>
      </c>
      <c r="E191" s="4">
        <v>39175.333333333336</v>
      </c>
      <c r="F191" s="4">
        <v>39871.416666666664</v>
      </c>
      <c r="G191" s="14">
        <f t="shared" si="4"/>
        <v>419.55707762556784</v>
      </c>
      <c r="H191" s="27">
        <f t="shared" si="5"/>
        <v>696.0833333333285</v>
      </c>
      <c r="I191" s="28">
        <v>13441.02</v>
      </c>
      <c r="J191" s="29"/>
      <c r="K191" s="30"/>
      <c r="L191" t="s">
        <v>1266</v>
      </c>
      <c r="M191" s="31">
        <v>39175.333333333336</v>
      </c>
      <c r="N191" t="s">
        <v>1278</v>
      </c>
      <c r="O191">
        <v>4</v>
      </c>
      <c r="P191">
        <v>4</v>
      </c>
      <c r="Q191">
        <v>4</v>
      </c>
      <c r="R191">
        <v>0</v>
      </c>
      <c r="S191">
        <v>2</v>
      </c>
      <c r="T191">
        <v>2</v>
      </c>
      <c r="U191">
        <v>1</v>
      </c>
      <c r="V191">
        <v>20</v>
      </c>
      <c r="W191" s="39">
        <v>2688.204</v>
      </c>
      <c r="X191" s="39">
        <v>16129.224</v>
      </c>
    </row>
    <row r="192" spans="2:24" ht="12.75" customHeight="1">
      <c r="B192" t="s">
        <v>1788</v>
      </c>
      <c r="C192" t="s">
        <v>1655</v>
      </c>
      <c r="D192" t="s">
        <v>1656</v>
      </c>
      <c r="E192" s="4">
        <v>39084.333333333336</v>
      </c>
      <c r="F192" s="4">
        <v>39871.375</v>
      </c>
      <c r="G192" s="14">
        <f t="shared" si="4"/>
        <v>474.38127853881133</v>
      </c>
      <c r="H192" s="27">
        <f t="shared" si="5"/>
        <v>787.0416666666642</v>
      </c>
      <c r="I192" s="28">
        <v>12600</v>
      </c>
      <c r="J192" s="29"/>
      <c r="K192" s="30"/>
      <c r="L192" t="s">
        <v>1266</v>
      </c>
      <c r="M192" s="54"/>
      <c r="O192">
        <v>8</v>
      </c>
      <c r="P192">
        <v>4</v>
      </c>
      <c r="Q192">
        <v>8</v>
      </c>
      <c r="R192">
        <v>4</v>
      </c>
      <c r="S192">
        <v>2</v>
      </c>
      <c r="T192">
        <v>2</v>
      </c>
      <c r="U192">
        <v>1</v>
      </c>
      <c r="V192">
        <v>36</v>
      </c>
      <c r="W192" s="39">
        <v>4536</v>
      </c>
      <c r="X192" s="39">
        <v>17136</v>
      </c>
    </row>
    <row r="193" spans="2:24" ht="12.75" customHeight="1">
      <c r="B193" t="s">
        <v>1789</v>
      </c>
      <c r="C193" t="s">
        <v>1463</v>
      </c>
      <c r="D193" t="s">
        <v>1651</v>
      </c>
      <c r="E193" s="4">
        <v>39084.333333333336</v>
      </c>
      <c r="F193" s="4">
        <v>39777.5</v>
      </c>
      <c r="G193" s="14">
        <f t="shared" si="4"/>
        <v>417.7990867579894</v>
      </c>
      <c r="H193" s="27">
        <f t="shared" si="5"/>
        <v>693.1666666666642</v>
      </c>
      <c r="I193" s="28">
        <v>12600</v>
      </c>
      <c r="J193" s="29"/>
      <c r="K193" s="30"/>
      <c r="L193" t="s">
        <v>1266</v>
      </c>
      <c r="M193" s="31">
        <v>39084.333333333336</v>
      </c>
      <c r="N193" t="s">
        <v>1278</v>
      </c>
      <c r="O193">
        <v>8</v>
      </c>
      <c r="P193">
        <v>4</v>
      </c>
      <c r="Q193">
        <v>8</v>
      </c>
      <c r="R193">
        <v>4</v>
      </c>
      <c r="S193">
        <v>2</v>
      </c>
      <c r="T193">
        <v>2</v>
      </c>
      <c r="U193">
        <v>1</v>
      </c>
      <c r="V193">
        <v>36</v>
      </c>
      <c r="W193" s="39">
        <v>4536</v>
      </c>
      <c r="X193" s="39">
        <v>17136</v>
      </c>
    </row>
    <row r="194" spans="2:24" ht="12.75" customHeight="1">
      <c r="B194" t="s">
        <v>1790</v>
      </c>
      <c r="C194" t="s">
        <v>1431</v>
      </c>
      <c r="D194" t="s">
        <v>1660</v>
      </c>
      <c r="E194" s="4">
        <v>39356.333333333336</v>
      </c>
      <c r="F194" s="4">
        <v>39871.375</v>
      </c>
      <c r="G194" s="14">
        <f t="shared" si="4"/>
        <v>310.4360730593593</v>
      </c>
      <c r="H194" s="27">
        <f t="shared" si="5"/>
        <v>515.0416666666642</v>
      </c>
      <c r="I194" s="28">
        <v>0</v>
      </c>
      <c r="J194" s="29"/>
      <c r="K194" s="30"/>
      <c r="L194" t="s">
        <v>1266</v>
      </c>
      <c r="M194" s="31">
        <v>39356.333333333336</v>
      </c>
      <c r="N194" t="s">
        <v>1278</v>
      </c>
      <c r="O194">
        <v>4</v>
      </c>
      <c r="P194">
        <v>4</v>
      </c>
      <c r="Q194">
        <v>8</v>
      </c>
      <c r="R194">
        <v>0</v>
      </c>
      <c r="S194">
        <v>2</v>
      </c>
      <c r="T194">
        <v>2</v>
      </c>
      <c r="U194">
        <v>1</v>
      </c>
      <c r="V194">
        <v>0</v>
      </c>
      <c r="W194" s="39">
        <v>0</v>
      </c>
      <c r="X194" s="39">
        <v>0</v>
      </c>
    </row>
    <row r="195" spans="2:24" ht="12.75" customHeight="1">
      <c r="B195" t="s">
        <v>1791</v>
      </c>
      <c r="C195" t="s">
        <v>1662</v>
      </c>
      <c r="D195" t="s">
        <v>1653</v>
      </c>
      <c r="E195" s="4">
        <v>39175.333333333336</v>
      </c>
      <c r="F195" s="4">
        <v>39871.416666666664</v>
      </c>
      <c r="G195" s="14">
        <f t="shared" si="4"/>
        <v>419.55707762556784</v>
      </c>
      <c r="H195" s="27">
        <f t="shared" si="5"/>
        <v>696.0833333333285</v>
      </c>
      <c r="I195" s="28">
        <v>18890</v>
      </c>
      <c r="J195" s="29"/>
      <c r="K195" s="30"/>
      <c r="L195" t="s">
        <v>1266</v>
      </c>
      <c r="M195" s="31">
        <v>39175.333333333336</v>
      </c>
      <c r="N195" t="s">
        <v>1278</v>
      </c>
      <c r="O195">
        <v>2</v>
      </c>
      <c r="P195">
        <v>4</v>
      </c>
      <c r="Q195">
        <v>4</v>
      </c>
      <c r="R195">
        <v>0</v>
      </c>
      <c r="S195">
        <v>2</v>
      </c>
      <c r="T195">
        <v>2</v>
      </c>
      <c r="U195">
        <v>1</v>
      </c>
      <c r="V195">
        <v>16</v>
      </c>
      <c r="W195" s="39">
        <v>3022.4</v>
      </c>
      <c r="X195" s="39">
        <v>21912.4</v>
      </c>
    </row>
    <row r="196" spans="2:24" ht="12.75" customHeight="1">
      <c r="B196" t="s">
        <v>1792</v>
      </c>
      <c r="C196" t="s">
        <v>1665</v>
      </c>
      <c r="D196" t="s">
        <v>1666</v>
      </c>
      <c r="E196" s="4">
        <v>39723.333333333336</v>
      </c>
      <c r="F196" s="4">
        <v>39994.666666666664</v>
      </c>
      <c r="G196" s="14">
        <f t="shared" si="4"/>
        <v>163.54337899543086</v>
      </c>
      <c r="H196" s="27">
        <f t="shared" si="5"/>
        <v>271.3333333333285</v>
      </c>
      <c r="I196" s="28">
        <v>0</v>
      </c>
      <c r="J196" s="29"/>
      <c r="K196" s="30"/>
      <c r="L196" t="s">
        <v>1266</v>
      </c>
      <c r="M196" s="31">
        <v>39723.333333333336</v>
      </c>
      <c r="N196" t="s">
        <v>1278</v>
      </c>
      <c r="O196">
        <v>0</v>
      </c>
      <c r="P196">
        <v>0</v>
      </c>
      <c r="Q196">
        <v>0</v>
      </c>
      <c r="R196">
        <v>0</v>
      </c>
      <c r="S196">
        <v>0</v>
      </c>
      <c r="T196">
        <v>0</v>
      </c>
      <c r="U196">
        <v>0</v>
      </c>
      <c r="V196">
        <v>0</v>
      </c>
      <c r="W196" s="39">
        <v>0</v>
      </c>
      <c r="X196" s="39">
        <v>0</v>
      </c>
    </row>
    <row r="197" spans="2:24" ht="12.75" customHeight="1">
      <c r="B197" t="s">
        <v>1793</v>
      </c>
      <c r="C197" t="s">
        <v>1668</v>
      </c>
      <c r="D197" t="s">
        <v>1669</v>
      </c>
      <c r="E197" s="4">
        <v>39175.333333333336</v>
      </c>
      <c r="F197" s="4">
        <v>39778.5</v>
      </c>
      <c r="G197" s="14">
        <f t="shared" si="4"/>
        <v>363.55251141552367</v>
      </c>
      <c r="H197" s="27">
        <f t="shared" si="5"/>
        <v>603.1666666666642</v>
      </c>
      <c r="I197" s="28">
        <v>25620</v>
      </c>
      <c r="J197" s="29"/>
      <c r="K197" s="30"/>
      <c r="L197" t="s">
        <v>1266</v>
      </c>
      <c r="M197" s="54"/>
      <c r="O197">
        <v>4</v>
      </c>
      <c r="P197">
        <v>4</v>
      </c>
      <c r="Q197">
        <v>4</v>
      </c>
      <c r="R197">
        <v>0</v>
      </c>
      <c r="S197">
        <v>2</v>
      </c>
      <c r="T197">
        <v>2</v>
      </c>
      <c r="U197">
        <v>1</v>
      </c>
      <c r="V197">
        <v>20</v>
      </c>
      <c r="W197" s="39">
        <v>5124</v>
      </c>
      <c r="X197" s="39">
        <v>30744</v>
      </c>
    </row>
    <row r="198" spans="2:24" ht="12.75" customHeight="1">
      <c r="B198" t="s">
        <v>1794</v>
      </c>
      <c r="C198" t="s">
        <v>1671</v>
      </c>
      <c r="D198" t="s">
        <v>1669</v>
      </c>
      <c r="E198" s="4">
        <v>39175.333333333336</v>
      </c>
      <c r="F198" s="4">
        <v>39778.5</v>
      </c>
      <c r="G198" s="14">
        <f t="shared" si="4"/>
        <v>363.55251141552367</v>
      </c>
      <c r="H198" s="27">
        <f t="shared" si="5"/>
        <v>603.1666666666642</v>
      </c>
      <c r="I198" s="28">
        <v>12810</v>
      </c>
      <c r="J198" s="29"/>
      <c r="K198" s="30"/>
      <c r="L198" t="s">
        <v>1266</v>
      </c>
      <c r="M198" s="31">
        <v>39175.333333333336</v>
      </c>
      <c r="N198" t="s">
        <v>1278</v>
      </c>
      <c r="O198">
        <v>4</v>
      </c>
      <c r="P198">
        <v>4</v>
      </c>
      <c r="Q198">
        <v>4</v>
      </c>
      <c r="R198">
        <v>0</v>
      </c>
      <c r="S198">
        <v>2</v>
      </c>
      <c r="T198">
        <v>2</v>
      </c>
      <c r="U198">
        <v>1</v>
      </c>
      <c r="V198">
        <v>20</v>
      </c>
      <c r="W198" s="39">
        <v>2562</v>
      </c>
      <c r="X198" s="39">
        <v>15372</v>
      </c>
    </row>
    <row r="199" spans="2:24" ht="12.75" customHeight="1">
      <c r="B199" t="s">
        <v>1795</v>
      </c>
      <c r="C199" t="s">
        <v>1673</v>
      </c>
      <c r="D199" t="s">
        <v>1669</v>
      </c>
      <c r="E199" s="4">
        <v>39175.333333333336</v>
      </c>
      <c r="F199" s="4">
        <v>39778.5</v>
      </c>
      <c r="G199" s="14">
        <f t="shared" si="4"/>
        <v>363.55251141552367</v>
      </c>
      <c r="H199" s="27">
        <f t="shared" si="5"/>
        <v>603.1666666666642</v>
      </c>
      <c r="I199" s="28">
        <v>12810</v>
      </c>
      <c r="J199" s="29"/>
      <c r="K199" s="30"/>
      <c r="L199" t="s">
        <v>1266</v>
      </c>
      <c r="M199" s="31">
        <v>39175.333333333336</v>
      </c>
      <c r="N199" t="s">
        <v>1278</v>
      </c>
      <c r="O199">
        <v>4</v>
      </c>
      <c r="P199">
        <v>4</v>
      </c>
      <c r="Q199">
        <v>4</v>
      </c>
      <c r="R199">
        <v>0</v>
      </c>
      <c r="S199">
        <v>2</v>
      </c>
      <c r="T199">
        <v>2</v>
      </c>
      <c r="U199">
        <v>1</v>
      </c>
      <c r="V199">
        <v>20</v>
      </c>
      <c r="W199" s="39">
        <v>2562</v>
      </c>
      <c r="X199" s="39">
        <v>15372</v>
      </c>
    </row>
    <row r="200" spans="2:24" ht="12.75" customHeight="1">
      <c r="B200" t="s">
        <v>1796</v>
      </c>
      <c r="C200" t="s">
        <v>1797</v>
      </c>
      <c r="D200" t="s">
        <v>1651</v>
      </c>
      <c r="E200" s="4">
        <v>39114.333333333336</v>
      </c>
      <c r="F200" s="4">
        <v>39813.5</v>
      </c>
      <c r="G200" s="14">
        <f t="shared" si="4"/>
        <v>421.4155251141538</v>
      </c>
      <c r="H200" s="27">
        <f t="shared" si="5"/>
        <v>699.1666666666642</v>
      </c>
      <c r="I200" s="28">
        <v>80000</v>
      </c>
      <c r="J200" t="s">
        <v>1798</v>
      </c>
      <c r="K200" s="30"/>
      <c r="L200" t="s">
        <v>1266</v>
      </c>
      <c r="M200" s="31">
        <v>39114.333333333336</v>
      </c>
      <c r="N200" t="s">
        <v>1278</v>
      </c>
      <c r="O200">
        <v>0</v>
      </c>
      <c r="P200">
        <v>10</v>
      </c>
      <c r="Q200">
        <v>4</v>
      </c>
      <c r="R200">
        <v>0</v>
      </c>
      <c r="S200">
        <v>0</v>
      </c>
      <c r="T200">
        <v>2</v>
      </c>
      <c r="U200">
        <v>1</v>
      </c>
      <c r="V200">
        <v>24</v>
      </c>
      <c r="W200" s="39">
        <v>19200</v>
      </c>
      <c r="X200" s="39">
        <v>99200</v>
      </c>
    </row>
    <row r="201" spans="2:24" ht="12.75" customHeight="1">
      <c r="B201" t="s">
        <v>1799</v>
      </c>
      <c r="C201" t="s">
        <v>1800</v>
      </c>
      <c r="D201" t="s">
        <v>1801</v>
      </c>
      <c r="E201" s="4">
        <v>39143.333333333336</v>
      </c>
      <c r="F201" s="4">
        <v>39871.625</v>
      </c>
      <c r="G201" s="14">
        <f t="shared" si="4"/>
        <v>438.9703196347017</v>
      </c>
      <c r="H201" s="27">
        <f t="shared" si="5"/>
        <v>728.2916666666642</v>
      </c>
      <c r="I201" s="28">
        <v>198028.61</v>
      </c>
      <c r="J201" s="29"/>
      <c r="K201" s="30"/>
      <c r="L201" t="s">
        <v>1266</v>
      </c>
      <c r="M201" s="54"/>
      <c r="O201">
        <v>0</v>
      </c>
      <c r="P201">
        <v>10</v>
      </c>
      <c r="Q201">
        <v>4</v>
      </c>
      <c r="R201">
        <v>0</v>
      </c>
      <c r="S201">
        <v>0</v>
      </c>
      <c r="T201">
        <v>2</v>
      </c>
      <c r="U201">
        <v>1</v>
      </c>
      <c r="V201">
        <v>24</v>
      </c>
      <c r="W201" s="39">
        <v>47526.866400000006</v>
      </c>
      <c r="X201" s="39">
        <v>245555.4764</v>
      </c>
    </row>
    <row r="202" spans="2:24" ht="12.75" customHeight="1">
      <c r="B202" t="s">
        <v>1802</v>
      </c>
      <c r="C202" t="s">
        <v>1803</v>
      </c>
      <c r="D202" t="s">
        <v>1801</v>
      </c>
      <c r="E202" s="4">
        <v>39143.333333333336</v>
      </c>
      <c r="F202" s="4">
        <v>39871.625</v>
      </c>
      <c r="G202" s="14">
        <f t="shared" si="4"/>
        <v>438.9703196347017</v>
      </c>
      <c r="H202" s="27">
        <f t="shared" si="5"/>
        <v>728.2916666666642</v>
      </c>
      <c r="I202" s="28">
        <v>131045.48</v>
      </c>
      <c r="J202" s="29"/>
      <c r="K202" s="30"/>
      <c r="L202" t="s">
        <v>1266</v>
      </c>
      <c r="M202" s="31">
        <v>39143.333333333336</v>
      </c>
      <c r="N202" t="s">
        <v>1278</v>
      </c>
      <c r="O202">
        <v>0</v>
      </c>
      <c r="P202">
        <v>10</v>
      </c>
      <c r="Q202">
        <v>4</v>
      </c>
      <c r="R202">
        <v>0</v>
      </c>
      <c r="S202">
        <v>0</v>
      </c>
      <c r="T202">
        <v>2</v>
      </c>
      <c r="U202">
        <v>1</v>
      </c>
      <c r="V202">
        <v>24</v>
      </c>
      <c r="W202" s="39">
        <v>31450.9152</v>
      </c>
      <c r="X202" s="39">
        <v>162496.3952</v>
      </c>
    </row>
    <row r="203" spans="2:24" ht="12.75" customHeight="1">
      <c r="B203" t="s">
        <v>1804</v>
      </c>
      <c r="C203" t="s">
        <v>1805</v>
      </c>
      <c r="D203" t="s">
        <v>1801</v>
      </c>
      <c r="E203" s="4">
        <v>39143.333333333336</v>
      </c>
      <c r="F203" s="4">
        <v>39871.625</v>
      </c>
      <c r="G203" s="14">
        <f t="shared" si="4"/>
        <v>438.9703196347017</v>
      </c>
      <c r="H203" s="27">
        <f t="shared" si="5"/>
        <v>728.2916666666642</v>
      </c>
      <c r="I203" s="28">
        <v>66983.13</v>
      </c>
      <c r="J203" s="29"/>
      <c r="K203" s="30"/>
      <c r="L203" t="s">
        <v>1266</v>
      </c>
      <c r="M203" s="31">
        <v>39143.333333333336</v>
      </c>
      <c r="N203" t="s">
        <v>1278</v>
      </c>
      <c r="O203">
        <v>0</v>
      </c>
      <c r="P203">
        <v>10</v>
      </c>
      <c r="Q203">
        <v>4</v>
      </c>
      <c r="R203">
        <v>0</v>
      </c>
      <c r="S203">
        <v>0</v>
      </c>
      <c r="T203">
        <v>2</v>
      </c>
      <c r="U203">
        <v>1</v>
      </c>
      <c r="V203">
        <v>24</v>
      </c>
      <c r="W203" s="39">
        <v>16075.951200000001</v>
      </c>
      <c r="X203" s="39">
        <v>83059.0812</v>
      </c>
    </row>
    <row r="204" spans="2:24" ht="12.75" customHeight="1">
      <c r="B204" t="s">
        <v>1806</v>
      </c>
      <c r="C204" t="s">
        <v>1807</v>
      </c>
      <c r="D204" t="s">
        <v>1801</v>
      </c>
      <c r="E204" s="4">
        <v>39143.333333333336</v>
      </c>
      <c r="F204" s="4">
        <v>39871.625</v>
      </c>
      <c r="G204" s="14">
        <f t="shared" si="4"/>
        <v>438.9703196347017</v>
      </c>
      <c r="H204" s="27">
        <f t="shared" si="5"/>
        <v>728.2916666666642</v>
      </c>
      <c r="I204" s="28">
        <v>0</v>
      </c>
      <c r="J204" s="29"/>
      <c r="K204" s="30"/>
      <c r="L204" t="s">
        <v>1266</v>
      </c>
      <c r="M204" s="31">
        <v>39143.333333333336</v>
      </c>
      <c r="N204" t="s">
        <v>1278</v>
      </c>
      <c r="O204">
        <v>0</v>
      </c>
      <c r="P204">
        <v>10</v>
      </c>
      <c r="Q204">
        <v>4</v>
      </c>
      <c r="R204">
        <v>0</v>
      </c>
      <c r="S204">
        <v>0</v>
      </c>
      <c r="T204">
        <v>2</v>
      </c>
      <c r="U204">
        <v>1</v>
      </c>
      <c r="V204">
        <v>0</v>
      </c>
      <c r="W204" s="39">
        <v>0</v>
      </c>
      <c r="X204" s="39">
        <v>0</v>
      </c>
    </row>
    <row r="205" spans="2:24" ht="12.75" customHeight="1">
      <c r="B205" t="s">
        <v>1808</v>
      </c>
      <c r="C205" t="s">
        <v>1675</v>
      </c>
      <c r="D205" t="s">
        <v>1737</v>
      </c>
      <c r="E205" s="4">
        <v>38719.333333333336</v>
      </c>
      <c r="F205" s="4">
        <v>40178.5</v>
      </c>
      <c r="G205" s="14">
        <f t="shared" si="4"/>
        <v>879.4977168949757</v>
      </c>
      <c r="H205" s="27">
        <f t="shared" si="5"/>
        <v>1459.1666666666642</v>
      </c>
      <c r="I205" s="28">
        <v>164812.8</v>
      </c>
      <c r="J205" s="29"/>
      <c r="K205" s="30"/>
      <c r="L205" t="s">
        <v>1266</v>
      </c>
      <c r="M205" s="54"/>
      <c r="O205">
        <v>2</v>
      </c>
      <c r="P205">
        <v>4</v>
      </c>
      <c r="Q205">
        <v>8</v>
      </c>
      <c r="R205">
        <v>0</v>
      </c>
      <c r="S205">
        <v>2</v>
      </c>
      <c r="T205">
        <v>2</v>
      </c>
      <c r="U205">
        <v>1</v>
      </c>
      <c r="V205">
        <v>20</v>
      </c>
      <c r="W205" s="39">
        <v>32962.56</v>
      </c>
      <c r="X205" s="39">
        <v>197775.36</v>
      </c>
    </row>
    <row r="206" spans="2:24" ht="12.75" customHeight="1">
      <c r="B206" t="s">
        <v>1809</v>
      </c>
      <c r="C206" t="s">
        <v>1810</v>
      </c>
      <c r="D206" t="s">
        <v>1811</v>
      </c>
      <c r="E206" s="4">
        <v>38719.333333333336</v>
      </c>
      <c r="F206" s="4">
        <v>39965.625</v>
      </c>
      <c r="G206" s="14">
        <f t="shared" si="4"/>
        <v>751.1894977168935</v>
      </c>
      <c r="H206" s="27">
        <f t="shared" si="5"/>
        <v>1246.2916666666642</v>
      </c>
      <c r="I206" s="28">
        <v>72196.8</v>
      </c>
      <c r="J206" s="29"/>
      <c r="K206" s="30"/>
      <c r="L206" t="s">
        <v>1266</v>
      </c>
      <c r="M206" s="31">
        <v>38719.333333333336</v>
      </c>
      <c r="N206" t="s">
        <v>1278</v>
      </c>
      <c r="O206">
        <v>2</v>
      </c>
      <c r="P206">
        <v>4</v>
      </c>
      <c r="Q206">
        <v>8</v>
      </c>
      <c r="R206">
        <v>0</v>
      </c>
      <c r="S206">
        <v>2</v>
      </c>
      <c r="T206">
        <v>2</v>
      </c>
      <c r="U206">
        <v>1</v>
      </c>
      <c r="V206">
        <v>20</v>
      </c>
      <c r="W206" s="39">
        <v>14439.36</v>
      </c>
      <c r="X206" s="39">
        <v>86636.16</v>
      </c>
    </row>
    <row r="207" spans="2:24" ht="12.75" customHeight="1">
      <c r="B207" t="s">
        <v>1812</v>
      </c>
      <c r="C207" t="s">
        <v>1678</v>
      </c>
      <c r="D207" t="s">
        <v>1679</v>
      </c>
      <c r="E207" s="4">
        <v>39540.333333333336</v>
      </c>
      <c r="F207" s="4">
        <v>39778.625</v>
      </c>
      <c r="G207" s="14">
        <f t="shared" si="4"/>
        <v>143.62785388127708</v>
      </c>
      <c r="H207" s="27">
        <f t="shared" si="5"/>
        <v>238.29166666666424</v>
      </c>
      <c r="I207" s="28">
        <v>22616</v>
      </c>
      <c r="J207" s="29"/>
      <c r="K207" s="30"/>
      <c r="L207" t="s">
        <v>1266</v>
      </c>
      <c r="M207" s="31">
        <v>39540.333333333336</v>
      </c>
      <c r="N207" t="s">
        <v>1278</v>
      </c>
      <c r="O207">
        <v>2</v>
      </c>
      <c r="P207">
        <v>4</v>
      </c>
      <c r="Q207">
        <v>8</v>
      </c>
      <c r="R207">
        <v>0</v>
      </c>
      <c r="S207">
        <v>2</v>
      </c>
      <c r="T207">
        <v>2</v>
      </c>
      <c r="U207">
        <v>1</v>
      </c>
      <c r="V207">
        <v>20</v>
      </c>
      <c r="W207" s="39">
        <v>4523.2</v>
      </c>
      <c r="X207" s="39">
        <v>27139.2</v>
      </c>
    </row>
    <row r="208" spans="2:24" ht="12.75" customHeight="1">
      <c r="B208" t="s">
        <v>1813</v>
      </c>
      <c r="C208" t="s">
        <v>1681</v>
      </c>
      <c r="D208" t="s">
        <v>1679</v>
      </c>
      <c r="E208" s="4">
        <v>39540.333333333336</v>
      </c>
      <c r="F208" s="4">
        <v>39778.625</v>
      </c>
      <c r="G208" s="14">
        <f t="shared" si="4"/>
        <v>143.62785388127708</v>
      </c>
      <c r="H208" s="27">
        <f t="shared" si="5"/>
        <v>238.29166666666424</v>
      </c>
      <c r="I208" s="28">
        <v>6006</v>
      </c>
      <c r="J208" s="29"/>
      <c r="K208" s="30"/>
      <c r="L208" t="s">
        <v>1266</v>
      </c>
      <c r="M208" s="31">
        <v>39540.333333333336</v>
      </c>
      <c r="N208" t="s">
        <v>1278</v>
      </c>
      <c r="O208">
        <v>2</v>
      </c>
      <c r="P208">
        <v>4</v>
      </c>
      <c r="Q208">
        <v>8</v>
      </c>
      <c r="R208">
        <v>0</v>
      </c>
      <c r="S208">
        <v>2</v>
      </c>
      <c r="T208">
        <v>2</v>
      </c>
      <c r="U208">
        <v>1</v>
      </c>
      <c r="V208">
        <v>20</v>
      </c>
      <c r="W208" s="39">
        <v>1201.2</v>
      </c>
      <c r="X208" s="39">
        <v>7207.2</v>
      </c>
    </row>
    <row r="209" spans="2:24" ht="12.75" customHeight="1">
      <c r="B209" t="s">
        <v>1814</v>
      </c>
      <c r="C209" t="s">
        <v>1683</v>
      </c>
      <c r="D209" t="s">
        <v>1679</v>
      </c>
      <c r="E209" s="4">
        <v>39540.333333333336</v>
      </c>
      <c r="F209" s="4">
        <v>39778.625</v>
      </c>
      <c r="G209" s="14">
        <f t="shared" si="4"/>
        <v>143.62785388127708</v>
      </c>
      <c r="H209" s="27">
        <f t="shared" si="5"/>
        <v>238.29166666666424</v>
      </c>
      <c r="I209" s="28">
        <v>25000</v>
      </c>
      <c r="J209" s="29"/>
      <c r="K209" s="30"/>
      <c r="L209" t="s">
        <v>1266</v>
      </c>
      <c r="M209" s="31">
        <v>39540.333333333336</v>
      </c>
      <c r="N209" t="s">
        <v>1278</v>
      </c>
      <c r="O209">
        <v>2</v>
      </c>
      <c r="P209">
        <v>4</v>
      </c>
      <c r="Q209">
        <v>8</v>
      </c>
      <c r="R209">
        <v>0</v>
      </c>
      <c r="S209">
        <v>2</v>
      </c>
      <c r="T209">
        <v>2</v>
      </c>
      <c r="U209">
        <v>1</v>
      </c>
      <c r="V209">
        <v>20</v>
      </c>
      <c r="W209" s="39">
        <v>5000</v>
      </c>
      <c r="X209" s="39">
        <v>30000</v>
      </c>
    </row>
    <row r="210" spans="2:24" ht="12.75" customHeight="1">
      <c r="B210" t="s">
        <v>1815</v>
      </c>
      <c r="C210" t="s">
        <v>1685</v>
      </c>
      <c r="D210" t="s">
        <v>1676</v>
      </c>
      <c r="E210" s="4">
        <v>39540.333333333336</v>
      </c>
      <c r="F210" s="4">
        <v>40178.5</v>
      </c>
      <c r="G210" s="14">
        <f t="shared" si="4"/>
        <v>384.64840182648254</v>
      </c>
      <c r="H210" s="27">
        <f t="shared" si="5"/>
        <v>638.1666666666642</v>
      </c>
      <c r="I210" s="28">
        <v>38994</v>
      </c>
      <c r="J210" t="s">
        <v>1718</v>
      </c>
      <c r="K210" s="30"/>
      <c r="L210" t="s">
        <v>1266</v>
      </c>
      <c r="M210" s="31">
        <v>39540.333333333336</v>
      </c>
      <c r="N210" t="s">
        <v>1278</v>
      </c>
      <c r="O210">
        <v>2</v>
      </c>
      <c r="P210">
        <v>4</v>
      </c>
      <c r="Q210">
        <v>8</v>
      </c>
      <c r="R210">
        <v>0</v>
      </c>
      <c r="S210">
        <v>2</v>
      </c>
      <c r="T210">
        <v>2</v>
      </c>
      <c r="U210">
        <v>1</v>
      </c>
      <c r="V210">
        <v>20</v>
      </c>
      <c r="W210" s="39">
        <v>7798.8</v>
      </c>
      <c r="X210" s="39">
        <v>46792.8</v>
      </c>
    </row>
    <row r="211" spans="2:24" ht="12.75" customHeight="1">
      <c r="B211" t="s">
        <v>1816</v>
      </c>
      <c r="C211" t="s">
        <v>1687</v>
      </c>
      <c r="D211" t="s">
        <v>1676</v>
      </c>
      <c r="E211" s="4">
        <v>39540.333333333336</v>
      </c>
      <c r="F211" s="4">
        <v>40178.5</v>
      </c>
      <c r="G211" s="14">
        <f t="shared" si="4"/>
        <v>384.64840182648254</v>
      </c>
      <c r="H211" s="27">
        <f t="shared" si="5"/>
        <v>638.1666666666642</v>
      </c>
      <c r="I211" s="28">
        <v>0</v>
      </c>
      <c r="J211" s="29"/>
      <c r="K211" s="30"/>
      <c r="L211" t="s">
        <v>1266</v>
      </c>
      <c r="M211" s="31">
        <v>39540.333333333336</v>
      </c>
      <c r="N211" t="s">
        <v>1278</v>
      </c>
      <c r="O211">
        <v>2</v>
      </c>
      <c r="P211">
        <v>4</v>
      </c>
      <c r="Q211">
        <v>8</v>
      </c>
      <c r="R211">
        <v>0</v>
      </c>
      <c r="S211">
        <v>2</v>
      </c>
      <c r="T211">
        <v>2</v>
      </c>
      <c r="U211">
        <v>1</v>
      </c>
      <c r="V211">
        <v>0</v>
      </c>
      <c r="W211" s="39">
        <v>0</v>
      </c>
      <c r="X211" s="39">
        <v>0</v>
      </c>
    </row>
    <row r="212" spans="2:24" ht="12.75" customHeight="1">
      <c r="B212" t="s">
        <v>1817</v>
      </c>
      <c r="C212" t="s">
        <v>1818</v>
      </c>
      <c r="D212" t="s">
        <v>1819</v>
      </c>
      <c r="E212" s="4">
        <v>38719.333333333336</v>
      </c>
      <c r="F212" s="4">
        <v>40178.416666666664</v>
      </c>
      <c r="G212" s="14">
        <f t="shared" si="4"/>
        <v>879.447488584472</v>
      </c>
      <c r="H212" s="27">
        <f t="shared" si="5"/>
        <v>1459.0833333333285</v>
      </c>
      <c r="I212" s="28">
        <v>413986.92</v>
      </c>
      <c r="J212" s="29"/>
      <c r="K212" s="30"/>
      <c r="L212" t="s">
        <v>1266</v>
      </c>
      <c r="M212" s="54"/>
      <c r="O212">
        <v>8</v>
      </c>
      <c r="P212">
        <v>6</v>
      </c>
      <c r="Q212">
        <v>4</v>
      </c>
      <c r="R212">
        <v>8</v>
      </c>
      <c r="S212">
        <v>4</v>
      </c>
      <c r="T212">
        <v>2</v>
      </c>
      <c r="U212">
        <v>1</v>
      </c>
      <c r="V212">
        <v>56</v>
      </c>
      <c r="W212" s="39">
        <v>231832.67520000003</v>
      </c>
      <c r="X212" s="39">
        <v>645819.5952000001</v>
      </c>
    </row>
    <row r="213" spans="2:24" ht="12.75" customHeight="1">
      <c r="B213" t="s">
        <v>1820</v>
      </c>
      <c r="C213" t="s">
        <v>1821</v>
      </c>
      <c r="D213" t="s">
        <v>1822</v>
      </c>
      <c r="E213" s="4">
        <v>38719.333333333336</v>
      </c>
      <c r="F213" s="4">
        <v>40116.458333333336</v>
      </c>
      <c r="G213" s="14">
        <f t="shared" si="4"/>
        <v>842.1027397260274</v>
      </c>
      <c r="H213" s="27">
        <f t="shared" si="5"/>
        <v>1397.125</v>
      </c>
      <c r="I213" s="28">
        <v>301423.61</v>
      </c>
      <c r="J213" s="29"/>
      <c r="K213" s="30"/>
      <c r="L213" t="s">
        <v>1266</v>
      </c>
      <c r="M213" s="54"/>
      <c r="O213">
        <v>8</v>
      </c>
      <c r="P213">
        <v>6</v>
      </c>
      <c r="Q213">
        <v>4</v>
      </c>
      <c r="R213">
        <v>8</v>
      </c>
      <c r="S213">
        <v>4</v>
      </c>
      <c r="T213">
        <v>2</v>
      </c>
      <c r="U213">
        <v>1</v>
      </c>
      <c r="V213">
        <v>56</v>
      </c>
      <c r="W213" s="39">
        <v>168797.22160000005</v>
      </c>
      <c r="X213" s="39">
        <v>470220.83160000015</v>
      </c>
    </row>
    <row r="214" spans="2:24" ht="12.75" customHeight="1">
      <c r="B214" t="s">
        <v>1823</v>
      </c>
      <c r="C214" t="s">
        <v>1280</v>
      </c>
      <c r="D214" t="s">
        <v>1275</v>
      </c>
      <c r="E214" s="4">
        <v>38719.333333333336</v>
      </c>
      <c r="F214" s="4">
        <v>39080.625</v>
      </c>
      <c r="G214" s="14">
        <f t="shared" si="4"/>
        <v>217.76484018264694</v>
      </c>
      <c r="H214" s="27">
        <f t="shared" si="5"/>
        <v>361.29166666666424</v>
      </c>
      <c r="I214" s="28">
        <v>0</v>
      </c>
      <c r="J214" s="29"/>
      <c r="K214" s="30"/>
      <c r="L214" t="s">
        <v>1266</v>
      </c>
      <c r="M214" s="31">
        <v>38718</v>
      </c>
      <c r="N214" t="s">
        <v>1278</v>
      </c>
      <c r="O214">
        <v>8</v>
      </c>
      <c r="P214">
        <v>6</v>
      </c>
      <c r="Q214">
        <v>4</v>
      </c>
      <c r="R214">
        <v>8</v>
      </c>
      <c r="S214">
        <v>4</v>
      </c>
      <c r="T214">
        <v>2</v>
      </c>
      <c r="U214">
        <v>1</v>
      </c>
      <c r="V214">
        <v>0</v>
      </c>
      <c r="W214" s="39">
        <v>0</v>
      </c>
      <c r="X214" s="39">
        <v>0</v>
      </c>
    </row>
    <row r="215" spans="2:24" ht="12.75" customHeight="1">
      <c r="B215" t="s">
        <v>1824</v>
      </c>
      <c r="C215" t="s">
        <v>1459</v>
      </c>
      <c r="D215" t="s">
        <v>1275</v>
      </c>
      <c r="E215" s="4">
        <v>38719.333333333336</v>
      </c>
      <c r="F215" s="4">
        <v>39080.625</v>
      </c>
      <c r="G215" s="14">
        <f t="shared" si="4"/>
        <v>217.76484018264694</v>
      </c>
      <c r="H215" s="27">
        <f t="shared" si="5"/>
        <v>361.29166666666424</v>
      </c>
      <c r="I215" s="28">
        <v>0</v>
      </c>
      <c r="J215" s="29"/>
      <c r="K215" s="30"/>
      <c r="L215" t="s">
        <v>1266</v>
      </c>
      <c r="M215" s="31">
        <v>38718</v>
      </c>
      <c r="N215" t="s">
        <v>1278</v>
      </c>
      <c r="O215">
        <v>8</v>
      </c>
      <c r="P215">
        <v>6</v>
      </c>
      <c r="Q215">
        <v>4</v>
      </c>
      <c r="R215">
        <v>8</v>
      </c>
      <c r="S215">
        <v>4</v>
      </c>
      <c r="T215">
        <v>2</v>
      </c>
      <c r="U215">
        <v>1</v>
      </c>
      <c r="V215">
        <v>0</v>
      </c>
      <c r="W215" s="39">
        <v>0</v>
      </c>
      <c r="X215" s="39">
        <v>0</v>
      </c>
    </row>
    <row r="216" spans="3:24" ht="12.75" customHeight="1">
      <c r="C216" t="s">
        <v>1825</v>
      </c>
      <c r="D216" t="s">
        <v>1319</v>
      </c>
      <c r="E216" s="4">
        <v>39265.333333333336</v>
      </c>
      <c r="F216" s="4">
        <v>39265.333333333336</v>
      </c>
      <c r="G216" s="14">
        <f t="shared" si="4"/>
        <v>0</v>
      </c>
      <c r="H216" s="27">
        <f t="shared" si="5"/>
        <v>0</v>
      </c>
      <c r="I216" s="28">
        <v>0</v>
      </c>
      <c r="J216" t="s">
        <v>1826</v>
      </c>
      <c r="K216" s="30"/>
      <c r="L216" t="s">
        <v>1266</v>
      </c>
      <c r="M216" s="31">
        <v>39265.333333333336</v>
      </c>
      <c r="N216" t="s">
        <v>1278</v>
      </c>
      <c r="O216">
        <v>0</v>
      </c>
      <c r="P216">
        <v>0</v>
      </c>
      <c r="Q216">
        <v>0</v>
      </c>
      <c r="R216">
        <v>0</v>
      </c>
      <c r="S216">
        <v>0</v>
      </c>
      <c r="T216">
        <v>0</v>
      </c>
      <c r="U216">
        <v>0</v>
      </c>
      <c r="V216">
        <v>0</v>
      </c>
      <c r="W216" s="39">
        <v>0</v>
      </c>
      <c r="X216" s="39">
        <v>0</v>
      </c>
    </row>
    <row r="217" spans="2:24" ht="12.75" customHeight="1">
      <c r="B217" t="s">
        <v>1827</v>
      </c>
      <c r="C217" t="s">
        <v>1463</v>
      </c>
      <c r="D217" t="s">
        <v>1828</v>
      </c>
      <c r="E217" s="4">
        <v>39265.333333333336</v>
      </c>
      <c r="F217" s="4">
        <v>40116.458333333336</v>
      </c>
      <c r="G217" s="14">
        <f t="shared" si="4"/>
        <v>513.0068493150685</v>
      </c>
      <c r="H217" s="27">
        <f t="shared" si="5"/>
        <v>851.125</v>
      </c>
      <c r="I217" s="28">
        <v>301423.61</v>
      </c>
      <c r="J217" s="29"/>
      <c r="K217" s="30"/>
      <c r="L217" t="s">
        <v>1266</v>
      </c>
      <c r="M217" s="31">
        <v>39265.333333333336</v>
      </c>
      <c r="N217" t="s">
        <v>1278</v>
      </c>
      <c r="O217">
        <v>8</v>
      </c>
      <c r="P217">
        <v>6</v>
      </c>
      <c r="Q217">
        <v>4</v>
      </c>
      <c r="R217">
        <v>8</v>
      </c>
      <c r="S217">
        <v>4</v>
      </c>
      <c r="T217">
        <v>2</v>
      </c>
      <c r="U217">
        <v>1</v>
      </c>
      <c r="V217">
        <v>56</v>
      </c>
      <c r="W217" s="39">
        <v>168797.22160000005</v>
      </c>
      <c r="X217" s="39">
        <v>470220.83160000015</v>
      </c>
    </row>
    <row r="218" spans="2:24" ht="12.75" customHeight="1">
      <c r="B218" t="s">
        <v>1829</v>
      </c>
      <c r="C218" t="s">
        <v>1830</v>
      </c>
      <c r="D218" t="s">
        <v>1831</v>
      </c>
      <c r="E218" s="4">
        <v>39265.333333333336</v>
      </c>
      <c r="F218" s="4">
        <v>40178.416666666664</v>
      </c>
      <c r="G218" s="14">
        <f>(H218/365)*220</f>
        <v>550.351598173513</v>
      </c>
      <c r="H218" s="27">
        <f>F218-E218</f>
        <v>913.0833333333285</v>
      </c>
      <c r="I218" s="28">
        <v>112563.31</v>
      </c>
      <c r="J218" t="s">
        <v>1826</v>
      </c>
      <c r="K218" s="30"/>
      <c r="L218" t="s">
        <v>1266</v>
      </c>
      <c r="M218" s="54"/>
      <c r="O218">
        <v>4</v>
      </c>
      <c r="P218">
        <v>4</v>
      </c>
      <c r="Q218">
        <v>4</v>
      </c>
      <c r="R218">
        <v>8</v>
      </c>
      <c r="S218">
        <v>4</v>
      </c>
      <c r="T218">
        <v>2</v>
      </c>
      <c r="U218">
        <v>1</v>
      </c>
      <c r="V218">
        <v>56</v>
      </c>
      <c r="W218" s="39">
        <v>63035.453600000015</v>
      </c>
      <c r="X218" s="39">
        <v>175598.76360000003</v>
      </c>
    </row>
    <row r="219" spans="2:24" ht="12.75" customHeight="1">
      <c r="B219" t="s">
        <v>1832</v>
      </c>
      <c r="C219" t="s">
        <v>1463</v>
      </c>
      <c r="D219" t="s">
        <v>1831</v>
      </c>
      <c r="E219" s="4">
        <v>39265.333333333336</v>
      </c>
      <c r="F219" s="4">
        <v>40178.416666666664</v>
      </c>
      <c r="G219" s="14">
        <f>(H219/365)*220</f>
        <v>550.351598173513</v>
      </c>
      <c r="H219" s="27">
        <f>F219-E219</f>
        <v>913.0833333333285</v>
      </c>
      <c r="I219" s="28">
        <v>112563.31</v>
      </c>
      <c r="J219" s="29"/>
      <c r="K219" s="30"/>
      <c r="L219" t="s">
        <v>1266</v>
      </c>
      <c r="M219" s="31">
        <v>39265.333333333336</v>
      </c>
      <c r="N219" t="s">
        <v>1278</v>
      </c>
      <c r="O219">
        <v>8</v>
      </c>
      <c r="P219">
        <v>6</v>
      </c>
      <c r="Q219">
        <v>4</v>
      </c>
      <c r="R219">
        <v>8</v>
      </c>
      <c r="S219">
        <v>4</v>
      </c>
      <c r="T219">
        <v>2</v>
      </c>
      <c r="U219">
        <v>1</v>
      </c>
      <c r="V219">
        <v>56</v>
      </c>
      <c r="W219" s="39">
        <v>63035.453600000015</v>
      </c>
      <c r="X219" s="39">
        <v>175598.76360000003</v>
      </c>
    </row>
    <row r="220" spans="2:24" ht="12.75" customHeight="1">
      <c r="B220" t="s">
        <v>1833</v>
      </c>
      <c r="C220" t="s">
        <v>1834</v>
      </c>
      <c r="D220" t="s">
        <v>1835</v>
      </c>
      <c r="E220" s="4">
        <v>38355.333333333336</v>
      </c>
      <c r="F220" s="4">
        <v>40178.375</v>
      </c>
      <c r="G220" s="14">
        <f>(H220/365)*220</f>
        <v>1098.8196347031949</v>
      </c>
      <c r="H220" s="27">
        <f>F220-E220</f>
        <v>1823.0416666666642</v>
      </c>
      <c r="I220" s="28">
        <v>475024</v>
      </c>
      <c r="J220" s="29"/>
      <c r="K220" s="30"/>
      <c r="L220" t="s">
        <v>1266</v>
      </c>
      <c r="M220" s="31">
        <v>38353</v>
      </c>
      <c r="N220" t="s">
        <v>1278</v>
      </c>
      <c r="O220">
        <v>1</v>
      </c>
      <c r="P220">
        <v>1</v>
      </c>
      <c r="Q220">
        <v>2</v>
      </c>
      <c r="R220">
        <v>0</v>
      </c>
      <c r="S220">
        <v>1</v>
      </c>
      <c r="T220">
        <v>1</v>
      </c>
      <c r="U220">
        <v>1</v>
      </c>
      <c r="V220">
        <v>4</v>
      </c>
      <c r="W220" s="39">
        <v>19000.96</v>
      </c>
      <c r="X220" s="39">
        <v>494024.96</v>
      </c>
    </row>
    <row r="221" spans="1:13" ht="12.75" customHeight="1">
      <c r="A221" s="32"/>
      <c r="B221" s="32" t="s">
        <v>1836</v>
      </c>
      <c r="C221" s="33">
        <f>COUNTA(C25:C220)</f>
        <v>196</v>
      </c>
      <c r="F221" s="32"/>
      <c r="G221" s="33"/>
      <c r="I221" s="32" t="s">
        <v>1443</v>
      </c>
      <c r="J221" s="33">
        <f>COUNTA(J25:J220)</f>
        <v>42</v>
      </c>
      <c r="K221" s="33">
        <f>COUNTA(K25:K220)</f>
        <v>39</v>
      </c>
      <c r="M221" s="24">
        <f>COUNTA(M25:M220)</f>
        <v>135</v>
      </c>
    </row>
    <row r="222" spans="9:11" ht="12.75" customHeight="1">
      <c r="I222" s="34" t="s">
        <v>1444</v>
      </c>
      <c r="J222" s="14">
        <f>J221/C221</f>
        <v>0.21428571428571427</v>
      </c>
      <c r="K222" s="14">
        <f>K221/C221</f>
        <v>0.1989795918367347</v>
      </c>
    </row>
    <row r="223" spans="9:11" ht="12.75" customHeight="1">
      <c r="I223" s="34" t="s">
        <v>1230</v>
      </c>
      <c r="J223" s="14">
        <f>1-J222</f>
        <v>0.7857142857142857</v>
      </c>
      <c r="K223" s="14">
        <f>1-K222</f>
        <v>0.8010204081632653</v>
      </c>
    </row>
  </sheetData>
  <mergeCells count="2">
    <mergeCell ref="A20:C20"/>
    <mergeCell ref="A22:C22"/>
  </mergeCells>
  <printOptions gridLines="1"/>
  <pageMargins left="0" right="0" top="0.25" bottom="0.25" header="0" footer="0"/>
  <pageSetup fitToHeight="4" fitToWidth="1" horizontalDpi="300" verticalDpi="300" orientation="landscape" scale="4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135"/>
  <sheetViews>
    <sheetView tabSelected="1" workbookViewId="0" topLeftCell="A1">
      <selection activeCell="A1" sqref="A1"/>
    </sheetView>
  </sheetViews>
  <sheetFormatPr defaultColWidth="9.140625" defaultRowHeight="12.75"/>
  <cols>
    <col min="1" max="1" width="13.140625" style="0" bestFit="1" customWidth="1"/>
    <col min="2" max="2" width="34.140625" style="0" bestFit="1" customWidth="1"/>
    <col min="5" max="5" width="12.00390625" style="0" bestFit="1" customWidth="1"/>
    <col min="6" max="6" width="3.28125" style="43" customWidth="1"/>
    <col min="8" max="8" width="32.421875" style="0" bestFit="1" customWidth="1"/>
  </cols>
  <sheetData>
    <row r="1" spans="1:9" ht="12.75">
      <c r="A1" s="7"/>
      <c r="B1" s="24" t="s">
        <v>1244</v>
      </c>
      <c r="C1" s="4"/>
      <c r="D1" s="4"/>
      <c r="E1" s="74" t="s">
        <v>2834</v>
      </c>
      <c r="F1" s="69"/>
      <c r="I1" s="74" t="s">
        <v>2834</v>
      </c>
    </row>
    <row r="2" spans="1:11" ht="12.75">
      <c r="A2" s="81" t="s">
        <v>1247</v>
      </c>
      <c r="B2" s="24" t="s">
        <v>1248</v>
      </c>
      <c r="C2" s="23" t="s">
        <v>1250</v>
      </c>
      <c r="D2" s="23" t="s">
        <v>1251</v>
      </c>
      <c r="E2" s="60" t="s">
        <v>2836</v>
      </c>
      <c r="F2" s="60"/>
      <c r="G2" s="90"/>
      <c r="H2" s="20" t="s">
        <v>2839</v>
      </c>
      <c r="I2" s="23" t="s">
        <v>1250</v>
      </c>
      <c r="J2" s="23" t="s">
        <v>1251</v>
      </c>
      <c r="K2" s="22" t="s">
        <v>2840</v>
      </c>
    </row>
    <row r="3" spans="1:11" ht="12.75">
      <c r="A3" t="s">
        <v>1642</v>
      </c>
      <c r="B3" t="s">
        <v>1463</v>
      </c>
      <c r="C3" s="4">
        <v>39387.333333333336</v>
      </c>
      <c r="D3" s="4">
        <v>39777.625</v>
      </c>
      <c r="E3" s="75">
        <v>1.0692922374429157</v>
      </c>
      <c r="F3" s="9"/>
      <c r="G3" s="90"/>
      <c r="H3" t="s">
        <v>1563</v>
      </c>
      <c r="I3" s="4">
        <v>38656.458333333336</v>
      </c>
      <c r="J3" s="4">
        <v>38656.458333333336</v>
      </c>
      <c r="K3" t="s">
        <v>1319</v>
      </c>
    </row>
    <row r="4" spans="1:11" ht="12.75">
      <c r="A4" t="s">
        <v>1783</v>
      </c>
      <c r="B4" t="s">
        <v>1463</v>
      </c>
      <c r="C4" s="4">
        <v>39387.333333333336</v>
      </c>
      <c r="D4" s="4">
        <v>39777.625</v>
      </c>
      <c r="E4" s="75">
        <v>1.0692922374429157</v>
      </c>
      <c r="F4" s="9"/>
      <c r="G4" s="90"/>
      <c r="H4" t="s">
        <v>1577</v>
      </c>
      <c r="I4" s="4">
        <v>38656.458333333336</v>
      </c>
      <c r="J4" s="4">
        <v>38656.458333333336</v>
      </c>
      <c r="K4" t="s">
        <v>1319</v>
      </c>
    </row>
    <row r="5" spans="1:11" ht="12.75">
      <c r="A5" t="s">
        <v>1625</v>
      </c>
      <c r="B5" t="s">
        <v>1626</v>
      </c>
      <c r="C5" s="4">
        <v>39052.333333333336</v>
      </c>
      <c r="D5" s="4">
        <v>39447.458333333336</v>
      </c>
      <c r="E5" s="75">
        <v>1.0825342465753425</v>
      </c>
      <c r="F5" s="9"/>
      <c r="G5" s="90"/>
      <c r="H5" t="s">
        <v>1529</v>
      </c>
      <c r="I5" s="4">
        <v>38656.583333333336</v>
      </c>
      <c r="J5" s="4">
        <v>38656.583333333336</v>
      </c>
      <c r="K5" t="s">
        <v>1319</v>
      </c>
    </row>
    <row r="6" spans="1:11" ht="12.75">
      <c r="A6" t="s">
        <v>1776</v>
      </c>
      <c r="B6" t="s">
        <v>1626</v>
      </c>
      <c r="C6" s="4">
        <v>39052.333333333336</v>
      </c>
      <c r="D6" s="4">
        <v>39447.458333333336</v>
      </c>
      <c r="E6" s="75">
        <v>1.0825342465753425</v>
      </c>
      <c r="F6" s="9"/>
      <c r="G6" s="90"/>
      <c r="H6" t="s">
        <v>1461</v>
      </c>
      <c r="I6" s="4">
        <v>38656.708333333336</v>
      </c>
      <c r="J6" s="4">
        <v>38656.708333333336</v>
      </c>
      <c r="K6" t="s">
        <v>1319</v>
      </c>
    </row>
    <row r="7" spans="1:11" ht="12.75">
      <c r="A7" t="s">
        <v>1514</v>
      </c>
      <c r="B7" t="s">
        <v>1515</v>
      </c>
      <c r="C7" s="4">
        <v>38657.333333333336</v>
      </c>
      <c r="D7" s="4">
        <v>39079.666666666664</v>
      </c>
      <c r="E7" s="75">
        <v>1.1570776255707629</v>
      </c>
      <c r="F7" s="9"/>
      <c r="G7" s="90"/>
      <c r="H7" t="s">
        <v>1509</v>
      </c>
      <c r="I7" s="4">
        <v>38656.708333333336</v>
      </c>
      <c r="J7" s="4">
        <v>38656.708333333336</v>
      </c>
      <c r="K7" t="s">
        <v>1319</v>
      </c>
    </row>
    <row r="8" spans="1:11" ht="12.75">
      <c r="A8" t="s">
        <v>1659</v>
      </c>
      <c r="B8" t="s">
        <v>1431</v>
      </c>
      <c r="C8" s="4">
        <v>39356.333333333336</v>
      </c>
      <c r="D8" s="4">
        <v>39871.375</v>
      </c>
      <c r="E8" s="75">
        <v>1.411073059360724</v>
      </c>
      <c r="F8" s="9"/>
      <c r="G8" s="90"/>
      <c r="H8" t="s">
        <v>1614</v>
      </c>
      <c r="I8" s="4">
        <v>38714.666666666664</v>
      </c>
      <c r="J8" s="4">
        <v>38714.666666666664</v>
      </c>
      <c r="K8" t="s">
        <v>1319</v>
      </c>
    </row>
    <row r="9" spans="1:11" ht="12.75">
      <c r="A9" t="s">
        <v>1790</v>
      </c>
      <c r="B9" t="s">
        <v>1431</v>
      </c>
      <c r="C9" s="4">
        <v>39356.333333333336</v>
      </c>
      <c r="D9" s="4">
        <v>39871.375</v>
      </c>
      <c r="E9" s="75">
        <v>1.411073059360724</v>
      </c>
      <c r="F9" s="9"/>
      <c r="G9" s="90"/>
      <c r="H9" t="s">
        <v>1590</v>
      </c>
      <c r="I9" s="4">
        <v>38715.375</v>
      </c>
      <c r="J9" s="4">
        <v>38715.375</v>
      </c>
      <c r="K9" t="s">
        <v>1319</v>
      </c>
    </row>
    <row r="10" spans="1:11" ht="12.75">
      <c r="A10" t="s">
        <v>1710</v>
      </c>
      <c r="B10" t="s">
        <v>1711</v>
      </c>
      <c r="C10" s="4">
        <v>38719.333333333336</v>
      </c>
      <c r="D10" s="4">
        <v>39262.416666666664</v>
      </c>
      <c r="E10" s="75">
        <v>1.4878995433789821</v>
      </c>
      <c r="F10" s="9"/>
      <c r="G10" s="90"/>
      <c r="H10" t="s">
        <v>1697</v>
      </c>
      <c r="I10" s="4">
        <v>38715.666666666664</v>
      </c>
      <c r="J10" s="4">
        <v>38715.666666666664</v>
      </c>
      <c r="K10" t="s">
        <v>1319</v>
      </c>
    </row>
    <row r="11" spans="1:11" ht="12.75">
      <c r="A11" t="s">
        <v>1667</v>
      </c>
      <c r="B11" t="s">
        <v>1668</v>
      </c>
      <c r="C11" s="4">
        <v>39175.333333333336</v>
      </c>
      <c r="D11" s="4">
        <v>39778.5</v>
      </c>
      <c r="E11" s="75">
        <v>1.6525114155251075</v>
      </c>
      <c r="F11" s="9"/>
      <c r="G11" s="90"/>
      <c r="H11" t="s">
        <v>1484</v>
      </c>
      <c r="I11" s="4">
        <v>38777.333333333336</v>
      </c>
      <c r="J11" s="4">
        <v>38777.333333333336</v>
      </c>
      <c r="K11" t="s">
        <v>1319</v>
      </c>
    </row>
    <row r="12" spans="1:11" ht="12.75">
      <c r="A12" t="s">
        <v>1670</v>
      </c>
      <c r="B12" t="s">
        <v>1671</v>
      </c>
      <c r="C12" s="4">
        <v>39175.333333333336</v>
      </c>
      <c r="D12" s="4">
        <v>39778.5</v>
      </c>
      <c r="E12" s="75">
        <v>1.6525114155251075</v>
      </c>
      <c r="F12" s="9"/>
      <c r="G12" s="90"/>
      <c r="H12" t="s">
        <v>1728</v>
      </c>
      <c r="I12" s="4">
        <v>38898.416666666664</v>
      </c>
      <c r="J12" s="4">
        <v>38898.416666666664</v>
      </c>
      <c r="K12" t="s">
        <v>1319</v>
      </c>
    </row>
    <row r="13" spans="1:11" ht="12.75">
      <c r="A13" t="s">
        <v>1672</v>
      </c>
      <c r="B13" t="s">
        <v>1673</v>
      </c>
      <c r="C13" s="4">
        <v>39175.333333333336</v>
      </c>
      <c r="D13" s="4">
        <v>39778.5</v>
      </c>
      <c r="E13" s="75">
        <v>1.6525114155251075</v>
      </c>
      <c r="F13" s="9"/>
      <c r="G13" s="90"/>
      <c r="H13" t="s">
        <v>1716</v>
      </c>
      <c r="I13" s="4">
        <v>39080.625</v>
      </c>
      <c r="J13" s="4">
        <v>39080.625</v>
      </c>
      <c r="K13" t="s">
        <v>1319</v>
      </c>
    </row>
    <row r="14" spans="1:11" ht="12.75">
      <c r="A14" t="s">
        <v>1793</v>
      </c>
      <c r="B14" t="s">
        <v>1668</v>
      </c>
      <c r="C14" s="4">
        <v>39175.333333333336</v>
      </c>
      <c r="D14" s="4">
        <v>39778.5</v>
      </c>
      <c r="E14" s="75">
        <v>1.6525114155251075</v>
      </c>
      <c r="F14" s="9"/>
      <c r="G14" s="90"/>
      <c r="H14" t="s">
        <v>1756</v>
      </c>
      <c r="I14" s="4">
        <v>39098.333333333336</v>
      </c>
      <c r="J14" s="4">
        <v>39098.333333333336</v>
      </c>
      <c r="K14" t="s">
        <v>1319</v>
      </c>
    </row>
    <row r="15" spans="1:11" ht="12.75">
      <c r="A15" t="s">
        <v>1794</v>
      </c>
      <c r="B15" t="s">
        <v>1671</v>
      </c>
      <c r="C15" s="4">
        <v>39175.333333333336</v>
      </c>
      <c r="D15" s="4">
        <v>39778.5</v>
      </c>
      <c r="E15" s="75">
        <v>1.6525114155251075</v>
      </c>
      <c r="F15" s="9"/>
      <c r="G15" s="90"/>
      <c r="H15" t="s">
        <v>1772</v>
      </c>
      <c r="I15" s="4">
        <v>39098.333333333336</v>
      </c>
      <c r="J15" s="4">
        <v>39098.333333333336</v>
      </c>
      <c r="K15" t="s">
        <v>1319</v>
      </c>
    </row>
    <row r="16" spans="1:11" ht="12.75">
      <c r="A16" t="s">
        <v>1795</v>
      </c>
      <c r="B16" t="s">
        <v>1673</v>
      </c>
      <c r="C16" s="4">
        <v>39175.333333333336</v>
      </c>
      <c r="D16" s="4">
        <v>39778.5</v>
      </c>
      <c r="E16" s="75">
        <v>1.6525114155251075</v>
      </c>
      <c r="F16" s="9"/>
      <c r="G16" s="90"/>
      <c r="H16" t="s">
        <v>1733</v>
      </c>
      <c r="I16" s="4">
        <v>39234.333333333336</v>
      </c>
      <c r="J16" s="4">
        <v>39234.333333333336</v>
      </c>
      <c r="K16" t="s">
        <v>1319</v>
      </c>
    </row>
    <row r="17" spans="1:11" ht="12.75">
      <c r="A17" t="s">
        <v>1748</v>
      </c>
      <c r="B17" t="s">
        <v>1749</v>
      </c>
      <c r="C17" s="4">
        <v>39085.333333333336</v>
      </c>
      <c r="D17" s="4">
        <v>39689.625</v>
      </c>
      <c r="E17" s="75">
        <v>1.6555936073059294</v>
      </c>
      <c r="F17" s="9"/>
      <c r="G17" s="90"/>
      <c r="H17" t="s">
        <v>1499</v>
      </c>
      <c r="I17" s="4">
        <v>39262.416666666664</v>
      </c>
      <c r="J17" s="4">
        <v>39262.416666666664</v>
      </c>
      <c r="K17" t="s">
        <v>1319</v>
      </c>
    </row>
    <row r="18" spans="1:11" ht="12.75">
      <c r="A18" t="s">
        <v>1674</v>
      </c>
      <c r="B18" t="s">
        <v>1675</v>
      </c>
      <c r="C18" s="4">
        <v>39540.333333333336</v>
      </c>
      <c r="D18" s="4">
        <v>40178.5</v>
      </c>
      <c r="E18" s="75">
        <v>1.7484018264840115</v>
      </c>
      <c r="F18" s="9"/>
      <c r="G18" s="90"/>
      <c r="H18" t="s">
        <v>1825</v>
      </c>
      <c r="I18" s="4">
        <v>39265.333333333336</v>
      </c>
      <c r="J18" s="4">
        <v>39265.333333333336</v>
      </c>
      <c r="K18" t="s">
        <v>1319</v>
      </c>
    </row>
    <row r="19" spans="1:11" ht="12.75">
      <c r="A19" t="s">
        <v>1684</v>
      </c>
      <c r="B19" t="s">
        <v>1685</v>
      </c>
      <c r="C19" s="4">
        <v>39540.333333333336</v>
      </c>
      <c r="D19" s="4">
        <v>40178.5</v>
      </c>
      <c r="E19" s="75">
        <v>1.7484018264840115</v>
      </c>
      <c r="F19" s="9"/>
      <c r="G19" s="90"/>
      <c r="H19" t="s">
        <v>1476</v>
      </c>
      <c r="I19" s="4">
        <v>39994.375</v>
      </c>
      <c r="J19" s="4">
        <v>39994.375</v>
      </c>
      <c r="K19" t="s">
        <v>1319</v>
      </c>
    </row>
    <row r="20" spans="1:9" ht="12.75">
      <c r="A20" t="s">
        <v>1686</v>
      </c>
      <c r="B20" t="s">
        <v>1687</v>
      </c>
      <c r="C20" s="4">
        <v>39540.333333333336</v>
      </c>
      <c r="D20" s="4">
        <v>40178.5</v>
      </c>
      <c r="E20" s="75">
        <v>1.7484018264840115</v>
      </c>
      <c r="F20" s="9"/>
      <c r="G20" s="90"/>
      <c r="H20" s="32" t="s">
        <v>1443</v>
      </c>
      <c r="I20" s="24">
        <f>COUNTA(I3:I19)</f>
        <v>17</v>
      </c>
    </row>
    <row r="21" spans="1:7" ht="12.75">
      <c r="A21" t="s">
        <v>1815</v>
      </c>
      <c r="B21" t="s">
        <v>1685</v>
      </c>
      <c r="C21" s="4">
        <v>39540.333333333336</v>
      </c>
      <c r="D21" s="4">
        <v>40178.5</v>
      </c>
      <c r="E21" s="75">
        <v>1.7484018264840115</v>
      </c>
      <c r="F21" s="9"/>
      <c r="G21" s="90"/>
    </row>
    <row r="22" spans="1:7" ht="12.75">
      <c r="A22" t="s">
        <v>1816</v>
      </c>
      <c r="B22" t="s">
        <v>1687</v>
      </c>
      <c r="C22" s="4">
        <v>39540.333333333336</v>
      </c>
      <c r="D22" s="4">
        <v>40178.5</v>
      </c>
      <c r="E22" s="75">
        <v>1.7484018264840115</v>
      </c>
      <c r="F22" s="9"/>
      <c r="G22" s="90"/>
    </row>
    <row r="23" spans="1:7" ht="12.75">
      <c r="A23" t="s">
        <v>1478</v>
      </c>
      <c r="B23" t="s">
        <v>1479</v>
      </c>
      <c r="C23" s="4">
        <v>38596.333333333336</v>
      </c>
      <c r="D23" s="4">
        <v>39262.416666666664</v>
      </c>
      <c r="E23" s="75">
        <v>1.8248858447488452</v>
      </c>
      <c r="F23" s="9"/>
      <c r="G23" s="90"/>
    </row>
    <row r="24" spans="1:7" ht="12.75">
      <c r="A24" t="s">
        <v>1636</v>
      </c>
      <c r="B24" t="s">
        <v>1637</v>
      </c>
      <c r="C24" s="4">
        <v>39085.333333333336</v>
      </c>
      <c r="D24" s="4">
        <v>39777.625</v>
      </c>
      <c r="E24" s="75">
        <v>1.8966894977168884</v>
      </c>
      <c r="F24" s="9"/>
      <c r="G24" s="90"/>
    </row>
    <row r="25" spans="1:7" ht="12.75">
      <c r="A25" t="s">
        <v>1780</v>
      </c>
      <c r="B25" t="s">
        <v>1637</v>
      </c>
      <c r="C25" s="4">
        <v>39085.333333333336</v>
      </c>
      <c r="D25" s="4">
        <v>39777.625</v>
      </c>
      <c r="E25" s="75">
        <v>1.8966894977168884</v>
      </c>
      <c r="F25" s="9"/>
      <c r="G25" s="90"/>
    </row>
    <row r="26" spans="1:7" ht="12.75">
      <c r="A26" t="s">
        <v>1789</v>
      </c>
      <c r="B26" t="s">
        <v>1463</v>
      </c>
      <c r="C26" s="4">
        <v>39084.333333333336</v>
      </c>
      <c r="D26" s="4">
        <v>39777.5</v>
      </c>
      <c r="E26" s="75">
        <v>1.899086757990861</v>
      </c>
      <c r="F26" s="9"/>
      <c r="G26" s="90"/>
    </row>
    <row r="27" spans="1:7" ht="12.75">
      <c r="A27" t="s">
        <v>1650</v>
      </c>
      <c r="B27" t="s">
        <v>1463</v>
      </c>
      <c r="C27" s="4">
        <v>39085.333333333336</v>
      </c>
      <c r="D27" s="4">
        <v>39778.583333333336</v>
      </c>
      <c r="E27" s="75">
        <v>1.8993150684931508</v>
      </c>
      <c r="F27" s="9"/>
      <c r="G27" s="90"/>
    </row>
    <row r="28" spans="1:7" ht="12.75">
      <c r="A28" t="s">
        <v>1751</v>
      </c>
      <c r="B28" t="s">
        <v>1427</v>
      </c>
      <c r="C28" s="4">
        <v>39085.333333333336</v>
      </c>
      <c r="D28" s="4">
        <v>39778.583333333336</v>
      </c>
      <c r="E28" s="75">
        <v>1.8993150684931508</v>
      </c>
      <c r="F28" s="9"/>
      <c r="G28" s="90"/>
    </row>
    <row r="29" spans="1:7" ht="12.75">
      <c r="A29" t="s">
        <v>1752</v>
      </c>
      <c r="B29" t="s">
        <v>1431</v>
      </c>
      <c r="C29" s="4">
        <v>39085.333333333336</v>
      </c>
      <c r="D29" s="4">
        <v>39778.583333333336</v>
      </c>
      <c r="E29" s="75">
        <v>1.8993150684931508</v>
      </c>
      <c r="F29" s="9"/>
      <c r="G29" s="90"/>
    </row>
    <row r="30" spans="1:7" ht="12.75">
      <c r="A30" t="s">
        <v>1753</v>
      </c>
      <c r="B30" t="s">
        <v>1754</v>
      </c>
      <c r="C30" s="4">
        <v>39085.333333333336</v>
      </c>
      <c r="D30" s="4">
        <v>39778.583333333336</v>
      </c>
      <c r="E30" s="75">
        <v>1.8993150684931508</v>
      </c>
      <c r="F30" s="9"/>
      <c r="G30" s="90"/>
    </row>
    <row r="31" spans="1:7" ht="12.75">
      <c r="A31" t="s">
        <v>1767</v>
      </c>
      <c r="B31" t="s">
        <v>1427</v>
      </c>
      <c r="C31" s="4">
        <v>39085.333333333336</v>
      </c>
      <c r="D31" s="4">
        <v>39778.583333333336</v>
      </c>
      <c r="E31" s="75">
        <v>1.8993150684931508</v>
      </c>
      <c r="F31" s="9"/>
      <c r="G31" s="90"/>
    </row>
    <row r="32" spans="1:7" ht="12.75">
      <c r="A32" t="s">
        <v>1768</v>
      </c>
      <c r="B32" t="s">
        <v>1431</v>
      </c>
      <c r="C32" s="4">
        <v>39085.333333333336</v>
      </c>
      <c r="D32" s="4">
        <v>39778.583333333336</v>
      </c>
      <c r="E32" s="75">
        <v>1.8993150684931508</v>
      </c>
      <c r="F32" s="9"/>
      <c r="G32" s="90"/>
    </row>
    <row r="33" spans="1:7" ht="12.75">
      <c r="A33" t="s">
        <v>1769</v>
      </c>
      <c r="B33" t="s">
        <v>1754</v>
      </c>
      <c r="C33" s="4">
        <v>39085.333333333336</v>
      </c>
      <c r="D33" s="4">
        <v>39778.583333333336</v>
      </c>
      <c r="E33" s="75">
        <v>1.8993150684931508</v>
      </c>
      <c r="F33" s="9"/>
      <c r="G33" s="90"/>
    </row>
    <row r="34" spans="1:7" ht="12.75">
      <c r="A34" t="s">
        <v>1770</v>
      </c>
      <c r="B34" t="s">
        <v>1771</v>
      </c>
      <c r="C34" s="4">
        <v>39085.333333333336</v>
      </c>
      <c r="D34" s="4">
        <v>39778.583333333336</v>
      </c>
      <c r="E34" s="75">
        <v>1.8993150684931508</v>
      </c>
      <c r="F34" s="9"/>
      <c r="G34" s="90"/>
    </row>
    <row r="35" spans="1:7" ht="12.75">
      <c r="A35" t="s">
        <v>1786</v>
      </c>
      <c r="B35" t="s">
        <v>1463</v>
      </c>
      <c r="C35" s="4">
        <v>39085.333333333336</v>
      </c>
      <c r="D35" s="4">
        <v>39778.583333333336</v>
      </c>
      <c r="E35" s="75">
        <v>1.8993150684931508</v>
      </c>
      <c r="F35" s="9"/>
      <c r="G35" s="90"/>
    </row>
    <row r="36" spans="1:7" ht="12.75">
      <c r="A36" t="s">
        <v>1657</v>
      </c>
      <c r="B36" t="s">
        <v>1463</v>
      </c>
      <c r="C36" s="4">
        <v>39084.333333333336</v>
      </c>
      <c r="D36" s="4">
        <v>39778.625</v>
      </c>
      <c r="E36" s="75">
        <v>1.902168949771683</v>
      </c>
      <c r="F36" s="9"/>
      <c r="G36" s="90"/>
    </row>
    <row r="37" spans="1:7" ht="12.75">
      <c r="A37" t="s">
        <v>1661</v>
      </c>
      <c r="B37" t="s">
        <v>1662</v>
      </c>
      <c r="C37" s="4">
        <v>39175.333333333336</v>
      </c>
      <c r="D37" s="4">
        <v>39870.375</v>
      </c>
      <c r="E37" s="75">
        <v>1.9042237442922307</v>
      </c>
      <c r="F37" s="9"/>
      <c r="G37" s="90"/>
    </row>
    <row r="38" spans="1:7" ht="12.75">
      <c r="A38" t="s">
        <v>1652</v>
      </c>
      <c r="B38" t="s">
        <v>1431</v>
      </c>
      <c r="C38" s="4">
        <v>39175.333333333336</v>
      </c>
      <c r="D38" s="4">
        <v>39871.416666666664</v>
      </c>
      <c r="E38" s="75">
        <v>1.9070776255707629</v>
      </c>
      <c r="F38" s="9"/>
      <c r="G38" s="90"/>
    </row>
    <row r="39" spans="1:7" ht="12.75">
      <c r="A39" t="s">
        <v>1787</v>
      </c>
      <c r="B39" t="s">
        <v>1431</v>
      </c>
      <c r="C39" s="4">
        <v>39175.333333333336</v>
      </c>
      <c r="D39" s="4">
        <v>39871.416666666664</v>
      </c>
      <c r="E39" s="75">
        <v>1.9070776255707629</v>
      </c>
      <c r="F39" s="9"/>
      <c r="G39" s="90"/>
    </row>
    <row r="40" spans="1:7" ht="12.75">
      <c r="A40" t="s">
        <v>1791</v>
      </c>
      <c r="B40" t="s">
        <v>1662</v>
      </c>
      <c r="C40" s="4">
        <v>39175.333333333336</v>
      </c>
      <c r="D40" s="4">
        <v>39871.416666666664</v>
      </c>
      <c r="E40" s="75">
        <v>1.9070776255707629</v>
      </c>
      <c r="F40" s="9"/>
      <c r="G40" s="90"/>
    </row>
    <row r="41" spans="1:7" ht="12.75">
      <c r="A41" t="s">
        <v>1743</v>
      </c>
      <c r="B41" t="s">
        <v>1744</v>
      </c>
      <c r="C41" s="4">
        <v>38992.333333333336</v>
      </c>
      <c r="D41" s="4">
        <v>39689.5</v>
      </c>
      <c r="E41" s="75">
        <v>1.91004566210045</v>
      </c>
      <c r="F41" s="9"/>
      <c r="G41" s="90"/>
    </row>
    <row r="42" spans="1:7" ht="12.75">
      <c r="A42" t="s">
        <v>1746</v>
      </c>
      <c r="B42" t="s">
        <v>1747</v>
      </c>
      <c r="C42" s="4">
        <v>38992.333333333336</v>
      </c>
      <c r="D42" s="4">
        <v>39689.5</v>
      </c>
      <c r="E42" s="75">
        <v>1.91004566210045</v>
      </c>
      <c r="F42" s="9"/>
      <c r="G42" s="90"/>
    </row>
    <row r="43" spans="1:7" ht="12.75">
      <c r="A43" t="s">
        <v>1759</v>
      </c>
      <c r="B43" t="s">
        <v>1760</v>
      </c>
      <c r="C43" s="4">
        <v>38992.333333333336</v>
      </c>
      <c r="D43" s="4">
        <v>39689.5</v>
      </c>
      <c r="E43" s="75">
        <v>1.91004566210045</v>
      </c>
      <c r="F43" s="9"/>
      <c r="G43" s="90"/>
    </row>
    <row r="44" spans="1:7" ht="12.75">
      <c r="A44" t="s">
        <v>1761</v>
      </c>
      <c r="B44" t="s">
        <v>1762</v>
      </c>
      <c r="C44" s="4">
        <v>38992.333333333336</v>
      </c>
      <c r="D44" s="4">
        <v>39689.5</v>
      </c>
      <c r="E44" s="75">
        <v>1.91004566210045</v>
      </c>
      <c r="F44" s="9"/>
      <c r="G44" s="90"/>
    </row>
    <row r="45" spans="1:7" ht="12.75">
      <c r="A45" t="s">
        <v>1763</v>
      </c>
      <c r="B45" t="s">
        <v>1764</v>
      </c>
      <c r="C45" s="4">
        <v>38992.333333333336</v>
      </c>
      <c r="D45" s="4">
        <v>39689.5</v>
      </c>
      <c r="E45" s="75">
        <v>1.91004566210045</v>
      </c>
      <c r="F45" s="9"/>
      <c r="G45" s="90"/>
    </row>
    <row r="46" spans="1:7" ht="12.75">
      <c r="A46" t="s">
        <v>1765</v>
      </c>
      <c r="B46" t="s">
        <v>1766</v>
      </c>
      <c r="C46" s="4">
        <v>38992.333333333336</v>
      </c>
      <c r="D46" s="4">
        <v>39689.5</v>
      </c>
      <c r="E46" s="75">
        <v>1.91004566210045</v>
      </c>
      <c r="F46" s="9"/>
      <c r="G46" s="90"/>
    </row>
    <row r="47" spans="1:7" ht="12.75">
      <c r="A47" t="s">
        <v>1796</v>
      </c>
      <c r="B47" t="s">
        <v>1797</v>
      </c>
      <c r="C47" s="4">
        <v>39114.333333333336</v>
      </c>
      <c r="D47" s="4">
        <v>39813.5</v>
      </c>
      <c r="E47" s="75">
        <v>1.9155251141552445</v>
      </c>
      <c r="F47" s="9"/>
      <c r="G47" s="90"/>
    </row>
    <row r="48" spans="1:7" ht="12.75">
      <c r="A48" t="s">
        <v>1799</v>
      </c>
      <c r="B48" t="s">
        <v>1800</v>
      </c>
      <c r="C48" s="4">
        <v>39143.333333333336</v>
      </c>
      <c r="D48" s="4">
        <v>39871.625</v>
      </c>
      <c r="E48" s="75">
        <v>1.9953196347031896</v>
      </c>
      <c r="F48" s="9"/>
      <c r="G48" s="90"/>
    </row>
    <row r="49" spans="1:7" ht="12.75">
      <c r="A49" t="s">
        <v>1802</v>
      </c>
      <c r="B49" t="s">
        <v>1803</v>
      </c>
      <c r="C49" s="4">
        <v>39143.333333333336</v>
      </c>
      <c r="D49" s="4">
        <v>39871.625</v>
      </c>
      <c r="E49" s="75">
        <v>1.9953196347031896</v>
      </c>
      <c r="F49" s="9"/>
      <c r="G49" s="90"/>
    </row>
    <row r="50" spans="1:7" ht="12.75">
      <c r="A50" t="s">
        <v>1804</v>
      </c>
      <c r="B50" t="s">
        <v>1805</v>
      </c>
      <c r="C50" s="4">
        <v>39143.333333333336</v>
      </c>
      <c r="D50" s="4">
        <v>39871.625</v>
      </c>
      <c r="E50" s="75">
        <v>1.9953196347031896</v>
      </c>
      <c r="F50" s="9"/>
      <c r="G50" s="90"/>
    </row>
    <row r="51" spans="1:7" ht="12.75">
      <c r="A51" t="s">
        <v>1806</v>
      </c>
      <c r="B51" t="s">
        <v>1807</v>
      </c>
      <c r="C51" s="4">
        <v>39143.333333333336</v>
      </c>
      <c r="D51" s="4">
        <v>39871.625</v>
      </c>
      <c r="E51" s="75">
        <v>1.9953196347031896</v>
      </c>
      <c r="F51" s="9"/>
      <c r="G51" s="90"/>
    </row>
    <row r="52" spans="1:7" ht="12.75">
      <c r="A52" t="s">
        <v>1647</v>
      </c>
      <c r="B52" t="s">
        <v>1648</v>
      </c>
      <c r="C52" s="4">
        <v>39085.333333333336</v>
      </c>
      <c r="D52" s="4">
        <v>39871.416666666664</v>
      </c>
      <c r="E52" s="75">
        <v>2.1536529680365164</v>
      </c>
      <c r="F52" s="9"/>
      <c r="G52" s="90"/>
    </row>
    <row r="53" spans="1:7" ht="12.75">
      <c r="A53" t="s">
        <v>1785</v>
      </c>
      <c r="B53" t="s">
        <v>1648</v>
      </c>
      <c r="C53" s="4">
        <v>39085.333333333336</v>
      </c>
      <c r="D53" s="4">
        <v>39871.416666666664</v>
      </c>
      <c r="E53" s="75">
        <v>2.1536529680365164</v>
      </c>
      <c r="F53" s="9"/>
      <c r="G53" s="90"/>
    </row>
    <row r="54" spans="1:7" ht="12.75">
      <c r="A54" t="s">
        <v>1738</v>
      </c>
      <c r="B54" t="s">
        <v>1739</v>
      </c>
      <c r="C54" s="4">
        <v>38992.333333333336</v>
      </c>
      <c r="D54" s="4">
        <v>39778.583333333336</v>
      </c>
      <c r="E54" s="75">
        <v>2.154109589041096</v>
      </c>
      <c r="F54" s="9"/>
      <c r="G54" s="90"/>
    </row>
    <row r="55" spans="1:7" ht="12.75">
      <c r="A55" t="s">
        <v>1741</v>
      </c>
      <c r="B55" t="s">
        <v>1742</v>
      </c>
      <c r="C55" s="4">
        <v>38992.333333333336</v>
      </c>
      <c r="D55" s="4">
        <v>39778.583333333336</v>
      </c>
      <c r="E55" s="75">
        <v>2.154109589041096</v>
      </c>
      <c r="F55" s="9"/>
      <c r="G55" s="90"/>
    </row>
    <row r="56" spans="1:7" ht="12.75">
      <c r="A56" t="s">
        <v>1757</v>
      </c>
      <c r="B56" t="s">
        <v>1758</v>
      </c>
      <c r="C56" s="4">
        <v>38992.333333333336</v>
      </c>
      <c r="D56" s="4">
        <v>39778.583333333336</v>
      </c>
      <c r="E56" s="75">
        <v>2.154109589041096</v>
      </c>
      <c r="F56" s="9"/>
      <c r="G56" s="90"/>
    </row>
    <row r="57" spans="1:7" ht="12.75">
      <c r="A57" t="s">
        <v>1654</v>
      </c>
      <c r="B57" t="s">
        <v>1655</v>
      </c>
      <c r="C57" s="4">
        <v>39084.333333333336</v>
      </c>
      <c r="D57" s="4">
        <v>39871.375</v>
      </c>
      <c r="E57" s="75">
        <v>2.1562785388127788</v>
      </c>
      <c r="F57" s="9"/>
      <c r="G57" s="90"/>
    </row>
    <row r="58" spans="1:7" ht="12.75">
      <c r="A58" t="s">
        <v>1788</v>
      </c>
      <c r="B58" t="s">
        <v>1655</v>
      </c>
      <c r="C58" s="4">
        <v>39084.333333333336</v>
      </c>
      <c r="D58" s="4">
        <v>39871.375</v>
      </c>
      <c r="E58" s="75">
        <v>2.1562785388127788</v>
      </c>
      <c r="F58" s="9"/>
      <c r="G58" s="90"/>
    </row>
    <row r="59" spans="1:7" ht="12.75">
      <c r="A59" t="s">
        <v>1827</v>
      </c>
      <c r="B59" t="s">
        <v>1463</v>
      </c>
      <c r="C59" s="4">
        <v>39265.333333333336</v>
      </c>
      <c r="D59" s="4">
        <v>40116.458333333336</v>
      </c>
      <c r="E59" s="75">
        <v>2.331849315068493</v>
      </c>
      <c r="F59" s="9"/>
      <c r="G59" s="90"/>
    </row>
    <row r="60" spans="1:7" ht="12.75">
      <c r="A60" t="s">
        <v>1731</v>
      </c>
      <c r="B60" t="s">
        <v>1463</v>
      </c>
      <c r="C60" s="4">
        <v>39234.333333333336</v>
      </c>
      <c r="D60" s="4">
        <v>40086.458333333336</v>
      </c>
      <c r="E60" s="75">
        <v>2.3345890410958905</v>
      </c>
      <c r="F60" s="9"/>
      <c r="G60" s="90"/>
    </row>
    <row r="61" spans="1:7" ht="12.75">
      <c r="A61" t="s">
        <v>1644</v>
      </c>
      <c r="B61" t="s">
        <v>1645</v>
      </c>
      <c r="C61" s="4">
        <v>39084.333333333336</v>
      </c>
      <c r="D61" s="4">
        <v>39994.666666666664</v>
      </c>
      <c r="E61" s="75">
        <v>2.494063926940626</v>
      </c>
      <c r="F61" s="9"/>
      <c r="G61" s="90"/>
    </row>
    <row r="62" spans="1:7" ht="12.75">
      <c r="A62" t="s">
        <v>1784</v>
      </c>
      <c r="B62" t="s">
        <v>1645</v>
      </c>
      <c r="C62" s="4">
        <v>39084.333333333336</v>
      </c>
      <c r="D62" s="4">
        <v>39994.666666666664</v>
      </c>
      <c r="E62" s="75">
        <v>2.494063926940626</v>
      </c>
      <c r="F62" s="9"/>
      <c r="G62" s="90"/>
    </row>
    <row r="63" spans="1:7" ht="12.75">
      <c r="A63" t="s">
        <v>1829</v>
      </c>
      <c r="B63" t="s">
        <v>1830</v>
      </c>
      <c r="C63" s="4">
        <v>39265.333333333336</v>
      </c>
      <c r="D63" s="4">
        <v>40178.416666666664</v>
      </c>
      <c r="E63" s="75">
        <v>2.5015981735159682</v>
      </c>
      <c r="F63" s="9"/>
      <c r="G63" s="90"/>
    </row>
    <row r="64" spans="1:7" ht="12.75">
      <c r="A64" t="s">
        <v>1832</v>
      </c>
      <c r="B64" t="s">
        <v>1463</v>
      </c>
      <c r="C64" s="4">
        <v>39265.333333333336</v>
      </c>
      <c r="D64" s="4">
        <v>40178.416666666664</v>
      </c>
      <c r="E64" s="75">
        <v>2.5015981735159682</v>
      </c>
      <c r="F64" s="9"/>
      <c r="G64" s="90"/>
    </row>
    <row r="65" spans="1:7" ht="12.75">
      <c r="A65" t="s">
        <v>1773</v>
      </c>
      <c r="B65" t="s">
        <v>1774</v>
      </c>
      <c r="C65" s="4">
        <v>39052.333333333336</v>
      </c>
      <c r="D65" s="4">
        <v>39994.666666666664</v>
      </c>
      <c r="E65" s="75">
        <v>2.581735159817338</v>
      </c>
      <c r="F65" s="9"/>
      <c r="G65" s="90"/>
    </row>
    <row r="66" spans="1:7" ht="12.75">
      <c r="A66" t="s">
        <v>1530</v>
      </c>
      <c r="B66" t="s">
        <v>1463</v>
      </c>
      <c r="C66" s="4">
        <v>38719.333333333336</v>
      </c>
      <c r="D66" s="4">
        <v>39813.666666666664</v>
      </c>
      <c r="E66" s="75">
        <v>2.9981735159817218</v>
      </c>
      <c r="F66" s="9"/>
      <c r="G66" s="90"/>
    </row>
    <row r="67" spans="1:7" ht="12.75">
      <c r="A67" t="s">
        <v>1533</v>
      </c>
      <c r="B67" t="s">
        <v>1534</v>
      </c>
      <c r="C67" s="4">
        <v>38719.333333333336</v>
      </c>
      <c r="D67" s="4">
        <v>39813.666666666664</v>
      </c>
      <c r="E67" s="75">
        <v>2.9981735159817218</v>
      </c>
      <c r="F67" s="9"/>
      <c r="G67" s="90"/>
    </row>
    <row r="68" spans="1:7" ht="12.75">
      <c r="A68" t="s">
        <v>1535</v>
      </c>
      <c r="B68" t="s">
        <v>1536</v>
      </c>
      <c r="C68" s="4">
        <v>38719.333333333336</v>
      </c>
      <c r="D68" s="4">
        <v>39813.666666666664</v>
      </c>
      <c r="E68" s="75">
        <v>2.9981735159817218</v>
      </c>
      <c r="F68" s="9"/>
      <c r="G68" s="90"/>
    </row>
    <row r="69" spans="1:7" ht="12.75">
      <c r="A69" t="s">
        <v>1622</v>
      </c>
      <c r="B69" t="s">
        <v>1623</v>
      </c>
      <c r="C69" s="4">
        <v>39052.333333333336</v>
      </c>
      <c r="D69" s="4">
        <v>40178.5</v>
      </c>
      <c r="E69" s="75">
        <v>3.0853881278538746</v>
      </c>
      <c r="F69" s="9"/>
      <c r="G69" s="90"/>
    </row>
    <row r="70" spans="1:7" ht="12.75">
      <c r="A70" t="s">
        <v>1707</v>
      </c>
      <c r="B70" t="s">
        <v>1708</v>
      </c>
      <c r="C70" s="4">
        <v>38838.333333333336</v>
      </c>
      <c r="D70" s="4">
        <v>39994.583333333336</v>
      </c>
      <c r="E70" s="75">
        <v>3.1678082191780823</v>
      </c>
      <c r="F70" s="9"/>
      <c r="G70" s="90"/>
    </row>
    <row r="71" spans="1:7" ht="12.75">
      <c r="A71" t="s">
        <v>1702</v>
      </c>
      <c r="B71" t="s">
        <v>1703</v>
      </c>
      <c r="C71" s="4">
        <v>38777.333333333336</v>
      </c>
      <c r="D71" s="4">
        <v>39994.458333333336</v>
      </c>
      <c r="E71" s="75">
        <v>3.3345890410958905</v>
      </c>
      <c r="F71" s="9"/>
      <c r="G71" s="90"/>
    </row>
    <row r="72" spans="1:7" ht="12.75">
      <c r="A72" t="s">
        <v>1705</v>
      </c>
      <c r="B72" t="s">
        <v>1706</v>
      </c>
      <c r="C72" s="4">
        <v>38777.333333333336</v>
      </c>
      <c r="D72" s="4">
        <v>39994.458333333336</v>
      </c>
      <c r="E72" s="75">
        <v>3.3345890410958905</v>
      </c>
      <c r="F72" s="9"/>
      <c r="G72" s="90"/>
    </row>
    <row r="73" spans="1:7" ht="12.75">
      <c r="A73" t="s">
        <v>1700</v>
      </c>
      <c r="B73" t="s">
        <v>1463</v>
      </c>
      <c r="C73" s="4">
        <v>38777.333333333336</v>
      </c>
      <c r="D73" s="4">
        <v>39994.583333333336</v>
      </c>
      <c r="E73" s="75">
        <v>3.334931506849315</v>
      </c>
      <c r="F73" s="9"/>
      <c r="G73" s="90"/>
    </row>
    <row r="74" spans="1:7" ht="12.75">
      <c r="A74" t="s">
        <v>1809</v>
      </c>
      <c r="B74" t="s">
        <v>1810</v>
      </c>
      <c r="C74" s="4">
        <v>38719.333333333336</v>
      </c>
      <c r="D74" s="4">
        <v>39965.625</v>
      </c>
      <c r="E74" s="75">
        <v>3.4144977168949704</v>
      </c>
      <c r="F74" s="9"/>
      <c r="G74" s="90"/>
    </row>
    <row r="75" spans="1:7" ht="12.75">
      <c r="A75" t="s">
        <v>1519</v>
      </c>
      <c r="B75" t="s">
        <v>1520</v>
      </c>
      <c r="C75" s="4">
        <v>38734.333333333336</v>
      </c>
      <c r="D75" s="4">
        <v>39994.666666666664</v>
      </c>
      <c r="E75" s="75">
        <v>3.452968036529667</v>
      </c>
      <c r="F75" s="9"/>
      <c r="G75" s="90"/>
    </row>
    <row r="76" spans="1:7" ht="12.75">
      <c r="A76" t="s">
        <v>1522</v>
      </c>
      <c r="B76" t="s">
        <v>1474</v>
      </c>
      <c r="C76" s="4">
        <v>38734.333333333336</v>
      </c>
      <c r="D76" s="4">
        <v>39994.666666666664</v>
      </c>
      <c r="E76" s="75">
        <v>3.452968036529667</v>
      </c>
      <c r="F76" s="9"/>
      <c r="G76" s="90"/>
    </row>
    <row r="77" spans="1:7" ht="12.75">
      <c r="A77" t="s">
        <v>1462</v>
      </c>
      <c r="B77" t="s">
        <v>1463</v>
      </c>
      <c r="C77" s="4">
        <v>38719.333333333336</v>
      </c>
      <c r="D77" s="4">
        <v>39994.375</v>
      </c>
      <c r="E77" s="75">
        <v>3.4932648401826416</v>
      </c>
      <c r="F77" s="9"/>
      <c r="G77" s="90"/>
    </row>
    <row r="78" spans="1:7" ht="12.75">
      <c r="A78" t="s">
        <v>1465</v>
      </c>
      <c r="B78" t="s">
        <v>1466</v>
      </c>
      <c r="C78" s="4">
        <v>38719.333333333336</v>
      </c>
      <c r="D78" s="4">
        <v>39994.375</v>
      </c>
      <c r="E78" s="75">
        <v>3.4932648401826416</v>
      </c>
      <c r="F78" s="9"/>
      <c r="G78" s="90"/>
    </row>
    <row r="79" spans="1:7" ht="12.75">
      <c r="A79" t="s">
        <v>1467</v>
      </c>
      <c r="B79" t="s">
        <v>1468</v>
      </c>
      <c r="C79" s="4">
        <v>38719.333333333336</v>
      </c>
      <c r="D79" s="4">
        <v>39994.375</v>
      </c>
      <c r="E79" s="75">
        <v>3.4932648401826416</v>
      </c>
      <c r="F79" s="9"/>
      <c r="G79" s="90"/>
    </row>
    <row r="80" spans="1:7" ht="12.75">
      <c r="A80" t="s">
        <v>1469</v>
      </c>
      <c r="B80" t="s">
        <v>1470</v>
      </c>
      <c r="C80" s="4">
        <v>38719.333333333336</v>
      </c>
      <c r="D80" s="4">
        <v>39994.375</v>
      </c>
      <c r="E80" s="75">
        <v>3.4932648401826416</v>
      </c>
      <c r="F80" s="9"/>
      <c r="G80" s="90"/>
    </row>
    <row r="81" spans="1:7" ht="12.75">
      <c r="A81" t="s">
        <v>1471</v>
      </c>
      <c r="B81" t="s">
        <v>1472</v>
      </c>
      <c r="C81" s="4">
        <v>38719.333333333336</v>
      </c>
      <c r="D81" s="4">
        <v>39994.375</v>
      </c>
      <c r="E81" s="75">
        <v>3.4932648401826416</v>
      </c>
      <c r="F81" s="9"/>
      <c r="G81" s="90"/>
    </row>
    <row r="82" spans="1:7" ht="12.75">
      <c r="A82" t="s">
        <v>1473</v>
      </c>
      <c r="B82" t="s">
        <v>1474</v>
      </c>
      <c r="C82" s="4">
        <v>38719.333333333336</v>
      </c>
      <c r="D82" s="4">
        <v>39994.375</v>
      </c>
      <c r="E82" s="75">
        <v>3.4932648401826416</v>
      </c>
      <c r="F82" s="9"/>
      <c r="G82" s="90"/>
    </row>
    <row r="83" spans="1:7" ht="12.75">
      <c r="A83" t="s">
        <v>1517</v>
      </c>
      <c r="B83" t="s">
        <v>1518</v>
      </c>
      <c r="C83" s="4">
        <v>38719.333333333336</v>
      </c>
      <c r="D83" s="4">
        <v>39994.375</v>
      </c>
      <c r="E83" s="75">
        <v>3.4932648401826416</v>
      </c>
      <c r="F83" s="9"/>
      <c r="G83" s="90"/>
    </row>
    <row r="84" spans="1:7" ht="12.75">
      <c r="A84" t="s">
        <v>1537</v>
      </c>
      <c r="B84" t="s">
        <v>1538</v>
      </c>
      <c r="C84" s="4">
        <v>38719.333333333336</v>
      </c>
      <c r="D84" s="4">
        <v>39994.375</v>
      </c>
      <c r="E84" s="75">
        <v>3.4932648401826416</v>
      </c>
      <c r="F84" s="9"/>
      <c r="G84" s="90"/>
    </row>
    <row r="85" spans="1:7" ht="12.75">
      <c r="A85" t="s">
        <v>1539</v>
      </c>
      <c r="B85" t="s">
        <v>1540</v>
      </c>
      <c r="C85" s="4">
        <v>38719.333333333336</v>
      </c>
      <c r="D85" s="4">
        <v>39994.375</v>
      </c>
      <c r="E85" s="75">
        <v>3.4932648401826416</v>
      </c>
      <c r="F85" s="9"/>
      <c r="G85" s="90"/>
    </row>
    <row r="86" spans="1:7" ht="12.75">
      <c r="A86" t="s">
        <v>1541</v>
      </c>
      <c r="B86" t="s">
        <v>1463</v>
      </c>
      <c r="C86" s="4">
        <v>38719.333333333336</v>
      </c>
      <c r="D86" s="4">
        <v>39994.375</v>
      </c>
      <c r="E86" s="75">
        <v>3.4932648401826416</v>
      </c>
      <c r="F86" s="9"/>
      <c r="G86" s="90"/>
    </row>
    <row r="87" spans="1:7" ht="12.75">
      <c r="A87" t="s">
        <v>1542</v>
      </c>
      <c r="B87" t="s">
        <v>1543</v>
      </c>
      <c r="C87" s="4">
        <v>38719.333333333336</v>
      </c>
      <c r="D87" s="4">
        <v>39994.375</v>
      </c>
      <c r="E87" s="75">
        <v>3.4932648401826416</v>
      </c>
      <c r="F87" s="9"/>
      <c r="G87" s="90"/>
    </row>
    <row r="88" spans="1:7" ht="12.75">
      <c r="A88" t="s">
        <v>1544</v>
      </c>
      <c r="B88" t="s">
        <v>1463</v>
      </c>
      <c r="C88" s="4">
        <v>38719.333333333336</v>
      </c>
      <c r="D88" s="4">
        <v>39994.375</v>
      </c>
      <c r="E88" s="75">
        <v>3.4932648401826416</v>
      </c>
      <c r="F88" s="9"/>
      <c r="G88" s="90"/>
    </row>
    <row r="89" spans="1:7" ht="12.75">
      <c r="A89" t="s">
        <v>1545</v>
      </c>
      <c r="B89" t="s">
        <v>1546</v>
      </c>
      <c r="C89" s="4">
        <v>38719.333333333336</v>
      </c>
      <c r="D89" s="4">
        <v>39994.375</v>
      </c>
      <c r="E89" s="75">
        <v>3.4932648401826416</v>
      </c>
      <c r="F89" s="9"/>
      <c r="G89" s="90"/>
    </row>
    <row r="90" spans="1:7" ht="12.75">
      <c r="A90" t="s">
        <v>1547</v>
      </c>
      <c r="B90" t="s">
        <v>1463</v>
      </c>
      <c r="C90" s="4">
        <v>38719.333333333336</v>
      </c>
      <c r="D90" s="4">
        <v>39994.375</v>
      </c>
      <c r="E90" s="75">
        <v>3.4932648401826416</v>
      </c>
      <c r="F90" s="9"/>
      <c r="G90" s="90"/>
    </row>
    <row r="91" spans="1:7" ht="12.75">
      <c r="A91" t="s">
        <v>1548</v>
      </c>
      <c r="B91" t="s">
        <v>1549</v>
      </c>
      <c r="C91" s="4">
        <v>38719.333333333336</v>
      </c>
      <c r="D91" s="4">
        <v>39994.375</v>
      </c>
      <c r="E91" s="75">
        <v>3.4932648401826416</v>
      </c>
      <c r="F91" s="9"/>
      <c r="G91" s="90"/>
    </row>
    <row r="92" spans="1:7" ht="12.75">
      <c r="A92" t="s">
        <v>1550</v>
      </c>
      <c r="B92" t="s">
        <v>1463</v>
      </c>
      <c r="C92" s="4">
        <v>38719.333333333336</v>
      </c>
      <c r="D92" s="4">
        <v>39994.375</v>
      </c>
      <c r="E92" s="75">
        <v>3.4932648401826416</v>
      </c>
      <c r="F92" s="9"/>
      <c r="G92" s="90"/>
    </row>
    <row r="93" spans="1:7" ht="12.75">
      <c r="A93" t="s">
        <v>1551</v>
      </c>
      <c r="B93" t="s">
        <v>1552</v>
      </c>
      <c r="C93" s="4">
        <v>38719.333333333336</v>
      </c>
      <c r="D93" s="4">
        <v>39994.375</v>
      </c>
      <c r="E93" s="75">
        <v>3.4932648401826416</v>
      </c>
      <c r="F93" s="9"/>
      <c r="G93" s="90"/>
    </row>
    <row r="94" spans="1:7" ht="12.75">
      <c r="A94" t="s">
        <v>1553</v>
      </c>
      <c r="B94" t="s">
        <v>1463</v>
      </c>
      <c r="C94" s="4">
        <v>38719.333333333336</v>
      </c>
      <c r="D94" s="4">
        <v>39994.375</v>
      </c>
      <c r="E94" s="75">
        <v>3.4932648401826416</v>
      </c>
      <c r="F94" s="9"/>
      <c r="G94" s="90"/>
    </row>
    <row r="95" spans="1:7" ht="12.75">
      <c r="A95" t="s">
        <v>1566</v>
      </c>
      <c r="B95" t="s">
        <v>1463</v>
      </c>
      <c r="C95" s="4">
        <v>38719.333333333336</v>
      </c>
      <c r="D95" s="4">
        <v>39994.375</v>
      </c>
      <c r="E95" s="75">
        <v>3.4932648401826416</v>
      </c>
      <c r="F95" s="9"/>
      <c r="G95" s="90"/>
    </row>
    <row r="96" spans="1:7" ht="12.75">
      <c r="A96" t="s">
        <v>1567</v>
      </c>
      <c r="B96" t="s">
        <v>1568</v>
      </c>
      <c r="C96" s="4">
        <v>38719.333333333336</v>
      </c>
      <c r="D96" s="4">
        <v>39994.375</v>
      </c>
      <c r="E96" s="75">
        <v>3.4932648401826416</v>
      </c>
      <c r="F96" s="9"/>
      <c r="G96" s="90"/>
    </row>
    <row r="97" spans="1:7" ht="12.75">
      <c r="A97" t="s">
        <v>1569</v>
      </c>
      <c r="B97" t="s">
        <v>1570</v>
      </c>
      <c r="C97" s="4">
        <v>38719.333333333336</v>
      </c>
      <c r="D97" s="4">
        <v>39994.375</v>
      </c>
      <c r="E97" s="75">
        <v>3.4932648401826416</v>
      </c>
      <c r="F97" s="9"/>
      <c r="G97" s="90"/>
    </row>
    <row r="98" spans="1:7" ht="12.75">
      <c r="A98" t="s">
        <v>1571</v>
      </c>
      <c r="B98" t="s">
        <v>1546</v>
      </c>
      <c r="C98" s="4">
        <v>38719.333333333336</v>
      </c>
      <c r="D98" s="4">
        <v>39994.375</v>
      </c>
      <c r="E98" s="75">
        <v>3.4932648401826416</v>
      </c>
      <c r="F98" s="9"/>
      <c r="G98" s="90"/>
    </row>
    <row r="99" spans="1:7" ht="12.75">
      <c r="A99" t="s">
        <v>1580</v>
      </c>
      <c r="B99" t="s">
        <v>1463</v>
      </c>
      <c r="C99" s="4">
        <v>38719.333333333336</v>
      </c>
      <c r="D99" s="4">
        <v>39994.375</v>
      </c>
      <c r="E99" s="75">
        <v>3.4932648401826416</v>
      </c>
      <c r="F99" s="9"/>
      <c r="G99" s="90"/>
    </row>
    <row r="100" spans="1:7" ht="12.75">
      <c r="A100" t="s">
        <v>1581</v>
      </c>
      <c r="B100" t="s">
        <v>1568</v>
      </c>
      <c r="C100" s="4">
        <v>38719.333333333336</v>
      </c>
      <c r="D100" s="4">
        <v>39994.375</v>
      </c>
      <c r="E100" s="75">
        <v>3.4932648401826416</v>
      </c>
      <c r="F100" s="9"/>
      <c r="G100" s="90"/>
    </row>
    <row r="101" spans="1:7" ht="12.75">
      <c r="A101" t="s">
        <v>1582</v>
      </c>
      <c r="B101" t="s">
        <v>1570</v>
      </c>
      <c r="C101" s="4">
        <v>38719.333333333336</v>
      </c>
      <c r="D101" s="4">
        <v>39994.375</v>
      </c>
      <c r="E101" s="75">
        <v>3.4932648401826416</v>
      </c>
      <c r="F101" s="9"/>
      <c r="G101" s="90"/>
    </row>
    <row r="102" spans="1:7" ht="12.75">
      <c r="A102" t="s">
        <v>1583</v>
      </c>
      <c r="B102" t="s">
        <v>1546</v>
      </c>
      <c r="C102" s="4">
        <v>38719.333333333336</v>
      </c>
      <c r="D102" s="4">
        <v>39994.375</v>
      </c>
      <c r="E102" s="75">
        <v>3.4932648401826416</v>
      </c>
      <c r="F102" s="9"/>
      <c r="G102" s="90"/>
    </row>
    <row r="103" spans="1:7" ht="12.75">
      <c r="A103" t="s">
        <v>1593</v>
      </c>
      <c r="B103" t="s">
        <v>1463</v>
      </c>
      <c r="C103" s="4">
        <v>38719.333333333336</v>
      </c>
      <c r="D103" s="4">
        <v>39994.375</v>
      </c>
      <c r="E103" s="75">
        <v>3.4932648401826416</v>
      </c>
      <c r="F103" s="9"/>
      <c r="G103" s="90"/>
    </row>
    <row r="104" spans="1:7" ht="12.75">
      <c r="A104" t="s">
        <v>1594</v>
      </c>
      <c r="B104" t="s">
        <v>1595</v>
      </c>
      <c r="C104" s="4">
        <v>38719.333333333336</v>
      </c>
      <c r="D104" s="4">
        <v>39994.375</v>
      </c>
      <c r="E104" s="75">
        <v>3.4932648401826416</v>
      </c>
      <c r="F104" s="9"/>
      <c r="G104" s="90"/>
    </row>
    <row r="105" spans="1:7" ht="12.75">
      <c r="A105" t="s">
        <v>1596</v>
      </c>
      <c r="B105" t="s">
        <v>1597</v>
      </c>
      <c r="C105" s="4">
        <v>38719.333333333336</v>
      </c>
      <c r="D105" s="4">
        <v>39994.375</v>
      </c>
      <c r="E105" s="75">
        <v>3.4932648401826416</v>
      </c>
      <c r="F105" s="9"/>
      <c r="G105" s="90"/>
    </row>
    <row r="106" spans="1:7" ht="12.75">
      <c r="A106" t="s">
        <v>1601</v>
      </c>
      <c r="B106" t="s">
        <v>1602</v>
      </c>
      <c r="C106" s="4">
        <v>38719.333333333336</v>
      </c>
      <c r="D106" s="4">
        <v>39994.375</v>
      </c>
      <c r="E106" s="75">
        <v>3.4932648401826416</v>
      </c>
      <c r="F106" s="9"/>
      <c r="G106" s="90"/>
    </row>
    <row r="107" spans="1:7" ht="12.75">
      <c r="A107" t="s">
        <v>1603</v>
      </c>
      <c r="B107" t="s">
        <v>1604</v>
      </c>
      <c r="C107" s="4">
        <v>38719.333333333336</v>
      </c>
      <c r="D107" s="4">
        <v>39994.375</v>
      </c>
      <c r="E107" s="75">
        <v>3.4932648401826416</v>
      </c>
      <c r="F107" s="9"/>
      <c r="G107" s="90"/>
    </row>
    <row r="108" spans="1:7" ht="12.75">
      <c r="A108" t="s">
        <v>1605</v>
      </c>
      <c r="B108" t="s">
        <v>1606</v>
      </c>
      <c r="C108" s="4">
        <v>38719.333333333336</v>
      </c>
      <c r="D108" s="4">
        <v>39994.375</v>
      </c>
      <c r="E108" s="75">
        <v>3.4932648401826416</v>
      </c>
      <c r="F108" s="9"/>
      <c r="G108" s="90"/>
    </row>
    <row r="109" spans="1:7" ht="12.75">
      <c r="A109" t="s">
        <v>1617</v>
      </c>
      <c r="B109" t="s">
        <v>1463</v>
      </c>
      <c r="C109" s="4">
        <v>38719.333333333336</v>
      </c>
      <c r="D109" s="4">
        <v>39994.375</v>
      </c>
      <c r="E109" s="75">
        <v>3.4932648401826416</v>
      </c>
      <c r="F109" s="9"/>
      <c r="G109" s="90"/>
    </row>
    <row r="110" spans="1:7" ht="12.75">
      <c r="A110" t="s">
        <v>1618</v>
      </c>
      <c r="B110" t="s">
        <v>1619</v>
      </c>
      <c r="C110" s="4">
        <v>38719.333333333336</v>
      </c>
      <c r="D110" s="4">
        <v>39994.375</v>
      </c>
      <c r="E110" s="75">
        <v>3.4932648401826416</v>
      </c>
      <c r="F110" s="9"/>
      <c r="G110" s="90"/>
    </row>
    <row r="111" spans="1:7" ht="12.75">
      <c r="A111" t="s">
        <v>1620</v>
      </c>
      <c r="B111" t="s">
        <v>1621</v>
      </c>
      <c r="C111" s="4">
        <v>38719.333333333336</v>
      </c>
      <c r="D111" s="4">
        <v>39994.375</v>
      </c>
      <c r="E111" s="75">
        <v>3.4932648401826416</v>
      </c>
      <c r="F111" s="9"/>
      <c r="G111" s="90"/>
    </row>
    <row r="112" spans="1:7" ht="12.75">
      <c r="A112" t="s">
        <v>1512</v>
      </c>
      <c r="B112" t="s">
        <v>1463</v>
      </c>
      <c r="C112" s="4">
        <v>38657.333333333336</v>
      </c>
      <c r="D112" s="4">
        <v>39994.666666666664</v>
      </c>
      <c r="E112" s="75">
        <v>3.6639269406392563</v>
      </c>
      <c r="F112" s="9"/>
      <c r="G112" s="90"/>
    </row>
    <row r="113" spans="1:7" ht="12.75">
      <c r="A113" t="s">
        <v>1721</v>
      </c>
      <c r="B113" t="s">
        <v>1722</v>
      </c>
      <c r="C113" s="4">
        <v>38719.333333333336</v>
      </c>
      <c r="D113" s="4">
        <v>40086.458333333336</v>
      </c>
      <c r="E113" s="75">
        <v>3.7455479452054794</v>
      </c>
      <c r="F113" s="9"/>
      <c r="G113" s="90"/>
    </row>
    <row r="114" spans="1:7" ht="12.75">
      <c r="A114" t="s">
        <v>1523</v>
      </c>
      <c r="B114" t="s">
        <v>1524</v>
      </c>
      <c r="C114" s="4">
        <v>38443.333333333336</v>
      </c>
      <c r="D114" s="4">
        <v>39813.666666666664</v>
      </c>
      <c r="E114" s="75">
        <v>3.7543378995433656</v>
      </c>
      <c r="F114" s="9"/>
      <c r="G114" s="90"/>
    </row>
    <row r="115" spans="1:7" ht="12.75">
      <c r="A115" t="s">
        <v>1820</v>
      </c>
      <c r="B115" t="s">
        <v>1821</v>
      </c>
      <c r="C115" s="4">
        <v>38719.333333333336</v>
      </c>
      <c r="D115" s="4">
        <v>40116.458333333336</v>
      </c>
      <c r="E115" s="75">
        <v>3.827739726027397</v>
      </c>
      <c r="F115" s="9"/>
      <c r="G115" s="90"/>
    </row>
    <row r="116" spans="1:7" ht="12.75">
      <c r="A116" t="s">
        <v>1690</v>
      </c>
      <c r="B116" t="s">
        <v>1691</v>
      </c>
      <c r="C116" s="4">
        <v>38596.333333333336</v>
      </c>
      <c r="D116" s="4">
        <v>39994.583333333336</v>
      </c>
      <c r="E116" s="75">
        <v>3.830821917808219</v>
      </c>
      <c r="F116" s="9"/>
      <c r="G116" s="90"/>
    </row>
    <row r="117" spans="1:7" ht="12.75">
      <c r="A117" t="s">
        <v>1817</v>
      </c>
      <c r="B117" t="s">
        <v>1818</v>
      </c>
      <c r="C117" s="4">
        <v>38719.333333333336</v>
      </c>
      <c r="D117" s="4">
        <v>40178.416666666664</v>
      </c>
      <c r="E117" s="75">
        <v>3.9974885844748727</v>
      </c>
      <c r="F117" s="9"/>
      <c r="G117" s="90"/>
    </row>
    <row r="118" spans="1:7" ht="12.75">
      <c r="A118" t="s">
        <v>1735</v>
      </c>
      <c r="B118" t="s">
        <v>1736</v>
      </c>
      <c r="C118" s="4">
        <v>38719.333333333336</v>
      </c>
      <c r="D118" s="4">
        <v>40178.5</v>
      </c>
      <c r="E118" s="75">
        <v>3.997716894977162</v>
      </c>
      <c r="F118" s="9"/>
      <c r="G118" s="90"/>
    </row>
    <row r="119" spans="1:7" ht="12.75">
      <c r="A119" t="s">
        <v>1808</v>
      </c>
      <c r="B119" t="s">
        <v>1675</v>
      </c>
      <c r="C119" s="4">
        <v>38719.333333333336</v>
      </c>
      <c r="D119" s="4">
        <v>40178.5</v>
      </c>
      <c r="E119" s="75">
        <v>3.997716894977162</v>
      </c>
      <c r="F119" s="9"/>
      <c r="G119" s="90"/>
    </row>
    <row r="120" spans="1:7" ht="12.75">
      <c r="A120" t="s">
        <v>1607</v>
      </c>
      <c r="B120" t="s">
        <v>1608</v>
      </c>
      <c r="C120" s="4">
        <v>38504.333333333336</v>
      </c>
      <c r="D120" s="4">
        <v>39994.375</v>
      </c>
      <c r="E120" s="75">
        <v>4.082305936073053</v>
      </c>
      <c r="F120" s="9"/>
      <c r="G120" s="90"/>
    </row>
    <row r="121" spans="1:7" ht="12.75">
      <c r="A121" t="s">
        <v>1688</v>
      </c>
      <c r="B121" t="s">
        <v>1604</v>
      </c>
      <c r="C121" s="4">
        <v>38596.333333333336</v>
      </c>
      <c r="D121" s="4">
        <v>40086.458333333336</v>
      </c>
      <c r="E121" s="75">
        <v>4.082534246575342</v>
      </c>
      <c r="F121" s="9"/>
      <c r="G121" s="90"/>
    </row>
    <row r="122" spans="1:7" ht="12.75">
      <c r="A122" t="s">
        <v>1451</v>
      </c>
      <c r="B122" t="s">
        <v>1452</v>
      </c>
      <c r="C122" s="4">
        <v>38412.333333333336</v>
      </c>
      <c r="D122" s="4">
        <v>39994.375</v>
      </c>
      <c r="E122" s="75">
        <v>4.334360730593601</v>
      </c>
      <c r="F122" s="9"/>
      <c r="G122" s="90"/>
    </row>
    <row r="123" spans="1:7" ht="12.75">
      <c r="A123" t="s">
        <v>1454</v>
      </c>
      <c r="B123" t="s">
        <v>1455</v>
      </c>
      <c r="C123" s="4">
        <v>38412.333333333336</v>
      </c>
      <c r="D123" s="4">
        <v>39994.375</v>
      </c>
      <c r="E123" s="75">
        <v>4.334360730593601</v>
      </c>
      <c r="F123" s="9"/>
      <c r="G123" s="90"/>
    </row>
    <row r="124" spans="1:7" ht="12.75">
      <c r="A124" t="s">
        <v>1584</v>
      </c>
      <c r="B124" t="s">
        <v>1585</v>
      </c>
      <c r="C124" s="4">
        <v>38412.333333333336</v>
      </c>
      <c r="D124" s="4">
        <v>39994.375</v>
      </c>
      <c r="E124" s="75">
        <v>4.334360730593601</v>
      </c>
      <c r="F124" s="9"/>
      <c r="G124" s="90"/>
    </row>
    <row r="125" spans="1:7" ht="12.75">
      <c r="A125" t="s">
        <v>1598</v>
      </c>
      <c r="B125" t="s">
        <v>1599</v>
      </c>
      <c r="C125" s="4">
        <v>38412.333333333336</v>
      </c>
      <c r="D125" s="4">
        <v>39994.375</v>
      </c>
      <c r="E125" s="75">
        <v>4.334360730593601</v>
      </c>
      <c r="F125" s="9"/>
      <c r="G125" s="90"/>
    </row>
    <row r="126" spans="1:7" ht="12.75">
      <c r="A126" t="s">
        <v>1501</v>
      </c>
      <c r="B126" t="s">
        <v>1502</v>
      </c>
      <c r="C126" s="4">
        <v>38412.333333333336</v>
      </c>
      <c r="D126" s="4">
        <v>39994.666666666664</v>
      </c>
      <c r="E126" s="75">
        <v>4.335159817351585</v>
      </c>
      <c r="F126" s="9"/>
      <c r="G126" s="90"/>
    </row>
    <row r="127" spans="1:7" ht="12.75">
      <c r="A127" t="s">
        <v>1504</v>
      </c>
      <c r="B127" t="s">
        <v>1505</v>
      </c>
      <c r="C127" s="4">
        <v>38412.333333333336</v>
      </c>
      <c r="D127" s="4">
        <v>39994.666666666664</v>
      </c>
      <c r="E127" s="75">
        <v>4.335159817351585</v>
      </c>
      <c r="F127" s="9"/>
      <c r="G127" s="90"/>
    </row>
    <row r="128" spans="1:7" ht="12.75">
      <c r="A128" t="s">
        <v>1556</v>
      </c>
      <c r="B128" t="s">
        <v>1557</v>
      </c>
      <c r="C128" s="4">
        <v>38355.333333333336</v>
      </c>
      <c r="D128" s="4">
        <v>39994.375</v>
      </c>
      <c r="E128" s="75">
        <v>4.490525114155244</v>
      </c>
      <c r="F128" s="9"/>
      <c r="G128" s="90"/>
    </row>
    <row r="129" spans="1:7" ht="12.75">
      <c r="A129" t="s">
        <v>1572</v>
      </c>
      <c r="B129" t="s">
        <v>1573</v>
      </c>
      <c r="C129" s="4">
        <v>38355.333333333336</v>
      </c>
      <c r="D129" s="4">
        <v>39994.375</v>
      </c>
      <c r="E129" s="75">
        <v>4.490525114155244</v>
      </c>
      <c r="F129" s="9"/>
      <c r="G129" s="90"/>
    </row>
    <row r="130" spans="1:7" ht="12.75">
      <c r="A130" t="s">
        <v>1833</v>
      </c>
      <c r="B130" t="s">
        <v>1834</v>
      </c>
      <c r="C130" s="4">
        <v>38355.333333333336</v>
      </c>
      <c r="D130" s="4">
        <v>40178.375</v>
      </c>
      <c r="E130" s="75">
        <v>4.994634703196341</v>
      </c>
      <c r="F130" s="9"/>
      <c r="G130" s="90"/>
    </row>
    <row r="131" spans="1:7" ht="12.75">
      <c r="A131" t="s">
        <v>1448</v>
      </c>
      <c r="B131" t="s">
        <v>1449</v>
      </c>
      <c r="C131" s="4">
        <v>38355.333333333336</v>
      </c>
      <c r="D131" s="4">
        <v>40178.5</v>
      </c>
      <c r="E131" s="75">
        <v>4.994977168949765</v>
      </c>
      <c r="F131" s="9"/>
      <c r="G131" s="102" t="s">
        <v>2211</v>
      </c>
    </row>
    <row r="132" spans="1:7" ht="12.75">
      <c r="A132" t="s">
        <v>1554</v>
      </c>
      <c r="B132" t="s">
        <v>1555</v>
      </c>
      <c r="C132" s="4">
        <v>38355.333333333336</v>
      </c>
      <c r="D132" s="4">
        <v>40178.5</v>
      </c>
      <c r="E132" s="75">
        <v>4.994977168949765</v>
      </c>
      <c r="F132" s="9"/>
      <c r="G132" s="90"/>
    </row>
    <row r="133" spans="2:6" ht="12.75">
      <c r="B133" s="7"/>
      <c r="C133" s="4"/>
      <c r="D133" s="32" t="s">
        <v>2837</v>
      </c>
      <c r="E133" s="79">
        <f>COUNTA(E3:E132)</f>
        <v>130</v>
      </c>
      <c r="F133" s="79"/>
    </row>
    <row r="134" spans="2:6" ht="12.75">
      <c r="B134" s="7"/>
      <c r="C134" s="4"/>
      <c r="D134" s="4"/>
      <c r="E134" s="23" t="s">
        <v>2838</v>
      </c>
      <c r="F134" s="59"/>
    </row>
    <row r="135" spans="2:6" ht="12.75">
      <c r="B135" s="7"/>
      <c r="C135" s="4"/>
      <c r="D135" s="4"/>
      <c r="E135" s="80">
        <f>E133/196</f>
        <v>0.6632653061224489</v>
      </c>
      <c r="F135" s="80"/>
    </row>
  </sheetData>
  <printOptions gridLines="1"/>
  <pageMargins left="0.25" right="0.25" top="0.25" bottom="0.25" header="0" footer="0"/>
  <pageSetup fitToHeight="2" fitToWidth="1" horizontalDpi="300" verticalDpi="300" orientation="portrait" scale="67" r:id="rId1"/>
</worksheet>
</file>

<file path=xl/worksheets/sheet5.xml><?xml version="1.0" encoding="utf-8"?>
<worksheet xmlns="http://schemas.openxmlformats.org/spreadsheetml/2006/main" xmlns:r="http://schemas.openxmlformats.org/officeDocument/2006/relationships">
  <sheetPr>
    <pageSetUpPr fitToPage="1"/>
  </sheetPr>
  <dimension ref="A1:Y142"/>
  <sheetViews>
    <sheetView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30.00390625" style="0" bestFit="1" customWidth="1"/>
    <col min="2" max="2" width="13.57421875" style="0" bestFit="1" customWidth="1"/>
    <col min="3" max="3" width="55.140625" style="7" bestFit="1" customWidth="1"/>
    <col min="4" max="4" width="12.140625" style="3" bestFit="1" customWidth="1"/>
    <col min="5" max="6" width="10.7109375" style="4" customWidth="1"/>
    <col min="7" max="7" width="10.7109375" style="42" customWidth="1"/>
    <col min="8" max="8" width="10.7109375" style="4" customWidth="1"/>
    <col min="9" max="9" width="14.00390625" style="0" bestFit="1" customWidth="1"/>
    <col min="10" max="10" width="13.8515625" style="0" customWidth="1"/>
    <col min="11" max="11" width="16.140625" style="0" customWidth="1"/>
    <col min="12" max="12" width="16.28125" style="0" customWidth="1"/>
    <col min="13" max="13" width="16.28125" style="4" customWidth="1"/>
    <col min="14" max="14" width="19.57421875" style="0" bestFit="1" customWidth="1"/>
    <col min="15" max="16" width="3.140625" style="0" bestFit="1" customWidth="1"/>
    <col min="17" max="17" width="2.28125" style="0" bestFit="1" customWidth="1"/>
    <col min="18" max="18" width="3.140625" style="0" bestFit="1" customWidth="1"/>
    <col min="19" max="20" width="2.28125" style="0" bestFit="1" customWidth="1"/>
    <col min="21" max="21" width="3.140625" style="0" bestFit="1" customWidth="1"/>
    <col min="22" max="22" width="8.421875" style="5" bestFit="1" customWidth="1"/>
    <col min="23" max="24" width="13.421875" style="40" bestFit="1" customWidth="1"/>
    <col min="25" max="25" width="100.7109375" style="41" customWidth="1"/>
  </cols>
  <sheetData>
    <row r="1" spans="1:25" ht="18">
      <c r="A1" s="1" t="s">
        <v>1219</v>
      </c>
      <c r="C1" s="2" t="s">
        <v>1837</v>
      </c>
      <c r="D1" s="22" t="s">
        <v>1249</v>
      </c>
      <c r="E1" s="23" t="s">
        <v>1250</v>
      </c>
      <c r="F1" s="23" t="s">
        <v>1251</v>
      </c>
      <c r="G1" s="25" t="s">
        <v>1252</v>
      </c>
      <c r="H1" s="23" t="s">
        <v>1253</v>
      </c>
      <c r="I1" s="20" t="s">
        <v>1254</v>
      </c>
      <c r="J1" s="37" t="s">
        <v>1255</v>
      </c>
      <c r="K1" s="38" t="s">
        <v>1256</v>
      </c>
      <c r="L1" s="20" t="s">
        <v>1257</v>
      </c>
      <c r="M1" s="105" t="s">
        <v>1258</v>
      </c>
      <c r="N1" s="23" t="s">
        <v>1259</v>
      </c>
      <c r="V1" s="25" t="str">
        <f>V23</f>
        <v>Contg %</v>
      </c>
      <c r="W1" s="25" t="str">
        <f>W23</f>
        <v>Contg</v>
      </c>
      <c r="X1" s="25" t="str">
        <f>X23</f>
        <v>Cost w/Contg</v>
      </c>
      <c r="Y1" s="99" t="str">
        <f>Y23</f>
        <v>Notes</v>
      </c>
    </row>
    <row r="2" spans="1:2" ht="12.75" customHeight="1">
      <c r="A2" t="s">
        <v>1221</v>
      </c>
      <c r="B2" s="6">
        <v>38264</v>
      </c>
    </row>
    <row r="3" spans="1:2" ht="12.75" customHeight="1">
      <c r="A3" t="s">
        <v>1222</v>
      </c>
      <c r="B3" s="6">
        <v>40816</v>
      </c>
    </row>
    <row r="4" spans="1:3" ht="12.75" customHeight="1">
      <c r="A4" s="43" t="s">
        <v>1223</v>
      </c>
      <c r="B4" s="8" t="s">
        <v>1224</v>
      </c>
      <c r="C4" s="7" t="s">
        <v>1225</v>
      </c>
    </row>
    <row r="5" spans="1:2" ht="12.75" customHeight="1">
      <c r="A5" s="43" t="s">
        <v>1226</v>
      </c>
      <c r="B5" s="8">
        <f>C140</f>
        <v>116</v>
      </c>
    </row>
    <row r="6" spans="1:3" ht="30" customHeight="1">
      <c r="A6" s="43" t="s">
        <v>1227</v>
      </c>
      <c r="B6" s="9" t="s">
        <v>1228</v>
      </c>
      <c r="C6" s="66" t="s">
        <v>152</v>
      </c>
    </row>
    <row r="7" spans="1:3" ht="12.75" customHeight="1">
      <c r="A7" s="43" t="s">
        <v>1229</v>
      </c>
      <c r="B7" s="10" t="s">
        <v>1230</v>
      </c>
      <c r="C7" s="11">
        <f>J142</f>
        <v>0.8103448275862069</v>
      </c>
    </row>
    <row r="8" spans="1:8" ht="12.75" customHeight="1">
      <c r="A8" s="43" t="s">
        <v>1231</v>
      </c>
      <c r="B8" s="12" t="s">
        <v>1230</v>
      </c>
      <c r="C8" s="11">
        <f>K142</f>
        <v>0.8793103448275862</v>
      </c>
      <c r="D8" s="13"/>
      <c r="H8" s="14"/>
    </row>
    <row r="9" spans="1:4" ht="12.75" customHeight="1">
      <c r="A9" s="43" t="s">
        <v>1232</v>
      </c>
      <c r="B9" s="15" t="s">
        <v>1838</v>
      </c>
      <c r="C9" s="16" t="s">
        <v>153</v>
      </c>
      <c r="D9" s="17"/>
    </row>
    <row r="10" spans="1:4" ht="29.25" customHeight="1">
      <c r="A10" s="43" t="s">
        <v>1234</v>
      </c>
      <c r="B10" s="8" t="s">
        <v>1235</v>
      </c>
      <c r="C10" s="67" t="s">
        <v>163</v>
      </c>
      <c r="D10" s="13"/>
    </row>
    <row r="11" spans="1:3" ht="12.75" customHeight="1">
      <c r="A11" s="43" t="s">
        <v>1236</v>
      </c>
      <c r="B11" s="8" t="s">
        <v>1237</v>
      </c>
      <c r="C11" s="7" t="s">
        <v>1839</v>
      </c>
    </row>
    <row r="12" spans="1:2" ht="12.75" customHeight="1">
      <c r="A12" s="43" t="s">
        <v>1239</v>
      </c>
      <c r="B12" s="8">
        <v>7.1</v>
      </c>
    </row>
    <row r="13" spans="1:8" ht="12.75" customHeight="1">
      <c r="A13" s="43" t="s">
        <v>1240</v>
      </c>
      <c r="B13" s="8">
        <v>35.5</v>
      </c>
      <c r="H13" s="14"/>
    </row>
    <row r="14" spans="1:2" ht="12.75" customHeight="1">
      <c r="A14" s="43" t="s">
        <v>1241</v>
      </c>
      <c r="B14" s="8">
        <v>1760</v>
      </c>
    </row>
    <row r="15" spans="1:3" ht="12.75" customHeight="1">
      <c r="A15" s="43" t="s">
        <v>1242</v>
      </c>
      <c r="B15" s="8">
        <v>18</v>
      </c>
      <c r="C15" s="7" t="s">
        <v>1243</v>
      </c>
    </row>
    <row r="16" spans="1:3" ht="39.75" customHeight="1">
      <c r="A16" s="43" t="s">
        <v>1244</v>
      </c>
      <c r="B16" s="8" t="s">
        <v>164</v>
      </c>
      <c r="C16" s="67" t="s">
        <v>165</v>
      </c>
    </row>
    <row r="17" spans="1:3" ht="12.75" customHeight="1">
      <c r="A17" t="s">
        <v>1245</v>
      </c>
      <c r="B17" s="8" t="s">
        <v>1228</v>
      </c>
      <c r="C17" s="7" t="s">
        <v>1246</v>
      </c>
    </row>
    <row r="18" spans="1:3" ht="12.75" customHeight="1">
      <c r="A18" s="43" t="s">
        <v>156</v>
      </c>
      <c r="B18" s="8">
        <v>16</v>
      </c>
      <c r="C18" s="53" t="s">
        <v>157</v>
      </c>
    </row>
    <row r="19" spans="1:3" ht="12.75" customHeight="1">
      <c r="A19" s="43"/>
      <c r="B19" s="8"/>
      <c r="C19" s="53"/>
    </row>
    <row r="20" spans="1:3" ht="31.5" customHeight="1">
      <c r="A20" s="108" t="s">
        <v>158</v>
      </c>
      <c r="B20" s="108"/>
      <c r="C20" s="108"/>
    </row>
    <row r="21" spans="1:3" ht="12.75">
      <c r="A21" s="68"/>
      <c r="B21" s="68"/>
      <c r="C21" s="68"/>
    </row>
    <row r="22" spans="1:3" ht="44.25" customHeight="1">
      <c r="A22" s="108" t="s">
        <v>159</v>
      </c>
      <c r="B22" s="108"/>
      <c r="C22" s="108"/>
    </row>
    <row r="23" spans="1:25" ht="12.75" customHeight="1">
      <c r="A23" s="20"/>
      <c r="B23" s="20" t="s">
        <v>1247</v>
      </c>
      <c r="C23" s="21" t="s">
        <v>1248</v>
      </c>
      <c r="D23" s="22" t="s">
        <v>1249</v>
      </c>
      <c r="E23" s="23" t="s">
        <v>1250</v>
      </c>
      <c r="F23" s="23" t="s">
        <v>1251</v>
      </c>
      <c r="G23" s="25" t="s">
        <v>1252</v>
      </c>
      <c r="H23" s="23" t="s">
        <v>1253</v>
      </c>
      <c r="I23" s="20" t="s">
        <v>1254</v>
      </c>
      <c r="J23" s="37" t="s">
        <v>1255</v>
      </c>
      <c r="K23" s="38" t="s">
        <v>1256</v>
      </c>
      <c r="L23" s="20" t="s">
        <v>1257</v>
      </c>
      <c r="M23" s="105" t="s">
        <v>1258</v>
      </c>
      <c r="N23" s="23" t="s">
        <v>1259</v>
      </c>
      <c r="V23" s="25" t="s">
        <v>1260</v>
      </c>
      <c r="W23" s="44" t="s">
        <v>1261</v>
      </c>
      <c r="X23" s="45" t="s">
        <v>1262</v>
      </c>
      <c r="Y23" s="46" t="s">
        <v>1840</v>
      </c>
    </row>
    <row r="24" spans="2:24" ht="12.75" customHeight="1">
      <c r="B24" t="s">
        <v>1841</v>
      </c>
      <c r="C24" t="s">
        <v>1842</v>
      </c>
      <c r="D24" t="s">
        <v>1843</v>
      </c>
      <c r="E24" s="4">
        <v>38628.333333333336</v>
      </c>
      <c r="F24" s="4">
        <v>40816.5</v>
      </c>
      <c r="G24" s="42">
        <f>(H24/365)*220</f>
        <v>1318.8949771689483</v>
      </c>
      <c r="H24" s="27">
        <f>F24-E24</f>
        <v>2188.1666666666642</v>
      </c>
      <c r="I24" s="28">
        <v>5293037.28</v>
      </c>
      <c r="J24" s="29"/>
      <c r="K24" s="30"/>
      <c r="L24" t="s">
        <v>1266</v>
      </c>
      <c r="M24" s="54"/>
      <c r="O24">
        <v>0</v>
      </c>
      <c r="P24">
        <v>0</v>
      </c>
      <c r="Q24">
        <v>0</v>
      </c>
      <c r="R24">
        <v>0</v>
      </c>
      <c r="S24">
        <v>0</v>
      </c>
      <c r="T24">
        <v>0</v>
      </c>
      <c r="U24">
        <v>0</v>
      </c>
      <c r="V24" s="5">
        <v>20.13136280800954</v>
      </c>
      <c r="W24" s="40">
        <v>1065560.5384</v>
      </c>
      <c r="X24" s="40">
        <v>6358597.8184</v>
      </c>
    </row>
    <row r="25" spans="2:24" ht="12.75" customHeight="1">
      <c r="B25" t="s">
        <v>1844</v>
      </c>
      <c r="C25" t="s">
        <v>1845</v>
      </c>
      <c r="D25" t="s">
        <v>1846</v>
      </c>
      <c r="E25" s="4">
        <v>38628.333333333336</v>
      </c>
      <c r="F25" s="4">
        <v>39660.625</v>
      </c>
      <c r="G25" s="42">
        <f aca="true" t="shared" si="0" ref="G25:G88">(H25/365)*220</f>
        <v>622.2031963470305</v>
      </c>
      <c r="H25" s="27">
        <f aca="true" t="shared" si="1" ref="H25:H88">F25-E25</f>
        <v>1032.2916666666642</v>
      </c>
      <c r="I25" s="28">
        <v>550712.48</v>
      </c>
      <c r="J25" s="29"/>
      <c r="K25" s="30"/>
      <c r="L25" t="s">
        <v>1266</v>
      </c>
      <c r="M25" s="54"/>
      <c r="O25">
        <v>0</v>
      </c>
      <c r="P25">
        <v>0</v>
      </c>
      <c r="Q25">
        <v>0</v>
      </c>
      <c r="R25">
        <v>0</v>
      </c>
      <c r="S25">
        <v>0</v>
      </c>
      <c r="T25">
        <v>0</v>
      </c>
      <c r="U25">
        <v>0</v>
      </c>
      <c r="V25" s="5">
        <v>21.442376755289803</v>
      </c>
      <c r="W25" s="40">
        <v>118085.8448</v>
      </c>
      <c r="X25" s="40">
        <v>668798.3248</v>
      </c>
    </row>
    <row r="26" spans="2:24" ht="12.75" customHeight="1">
      <c r="B26" t="s">
        <v>1847</v>
      </c>
      <c r="C26" t="s">
        <v>1742</v>
      </c>
      <c r="D26" t="s">
        <v>1848</v>
      </c>
      <c r="E26" s="4">
        <v>38628.333333333336</v>
      </c>
      <c r="F26" s="4">
        <v>38898.666666666664</v>
      </c>
      <c r="G26" s="42">
        <f t="shared" si="0"/>
        <v>162.94063926940345</v>
      </c>
      <c r="H26" s="27">
        <f t="shared" si="1"/>
        <v>270.3333333333285</v>
      </c>
      <c r="I26" s="28">
        <v>87496</v>
      </c>
      <c r="J26" s="29"/>
      <c r="K26" s="30"/>
      <c r="L26" t="s">
        <v>1266</v>
      </c>
      <c r="M26" s="31">
        <v>38628.333333333336</v>
      </c>
      <c r="N26" t="s">
        <v>1278</v>
      </c>
      <c r="O26">
        <v>4</v>
      </c>
      <c r="P26">
        <v>2</v>
      </c>
      <c r="Q26">
        <v>2</v>
      </c>
      <c r="R26">
        <v>0</v>
      </c>
      <c r="S26">
        <v>2</v>
      </c>
      <c r="T26">
        <v>1</v>
      </c>
      <c r="U26">
        <v>1</v>
      </c>
      <c r="V26" s="5">
        <v>12</v>
      </c>
      <c r="W26" s="40">
        <v>10499.52</v>
      </c>
      <c r="X26" s="40">
        <v>97995.52</v>
      </c>
    </row>
    <row r="27" spans="2:24" ht="12.75" customHeight="1">
      <c r="B27" t="s">
        <v>1849</v>
      </c>
      <c r="C27" t="s">
        <v>1850</v>
      </c>
      <c r="D27" t="s">
        <v>1851</v>
      </c>
      <c r="E27" s="4">
        <v>38628.333333333336</v>
      </c>
      <c r="F27" s="4">
        <v>38898.375</v>
      </c>
      <c r="G27" s="42">
        <f t="shared" si="0"/>
        <v>162.76484018264694</v>
      </c>
      <c r="H27" s="27">
        <f t="shared" si="1"/>
        <v>270.04166666666424</v>
      </c>
      <c r="I27" s="28">
        <v>165302</v>
      </c>
      <c r="J27" s="29"/>
      <c r="K27" s="30"/>
      <c r="L27" t="s">
        <v>1266</v>
      </c>
      <c r="M27" s="54"/>
      <c r="O27">
        <v>0</v>
      </c>
      <c r="P27">
        <v>0</v>
      </c>
      <c r="Q27">
        <v>0</v>
      </c>
      <c r="R27">
        <v>0</v>
      </c>
      <c r="S27">
        <v>0</v>
      </c>
      <c r="T27">
        <v>0</v>
      </c>
      <c r="U27">
        <v>0</v>
      </c>
      <c r="V27" s="5">
        <v>20</v>
      </c>
      <c r="W27" s="40">
        <v>33060.4</v>
      </c>
      <c r="X27" s="40">
        <v>198362.4</v>
      </c>
    </row>
    <row r="28" spans="2:24" ht="12.75" customHeight="1">
      <c r="B28" t="s">
        <v>1852</v>
      </c>
      <c r="C28" t="s">
        <v>1853</v>
      </c>
      <c r="D28" t="s">
        <v>1854</v>
      </c>
      <c r="E28" s="4">
        <v>38628.333333333336</v>
      </c>
      <c r="F28" s="4">
        <v>38715.5</v>
      </c>
      <c r="G28" s="42">
        <f t="shared" si="0"/>
        <v>52.53881278538667</v>
      </c>
      <c r="H28" s="27">
        <f t="shared" si="1"/>
        <v>87.16666666666424</v>
      </c>
      <c r="I28" s="28">
        <v>13536</v>
      </c>
      <c r="J28" s="29"/>
      <c r="K28" s="30"/>
      <c r="L28" t="s">
        <v>1266</v>
      </c>
      <c r="M28" s="31">
        <v>38628.333333333336</v>
      </c>
      <c r="N28" t="s">
        <v>1278</v>
      </c>
      <c r="O28">
        <v>4</v>
      </c>
      <c r="P28">
        <v>4</v>
      </c>
      <c r="Q28">
        <v>4</v>
      </c>
      <c r="R28">
        <v>4</v>
      </c>
      <c r="S28">
        <v>2</v>
      </c>
      <c r="T28">
        <v>1</v>
      </c>
      <c r="U28">
        <v>1</v>
      </c>
      <c r="V28" s="5">
        <v>20</v>
      </c>
      <c r="W28" s="40">
        <v>2707.2</v>
      </c>
      <c r="X28" s="40">
        <v>16243.2</v>
      </c>
    </row>
    <row r="29" spans="3:24" ht="12.75" customHeight="1">
      <c r="C29" t="s">
        <v>1855</v>
      </c>
      <c r="D29" t="s">
        <v>1319</v>
      </c>
      <c r="E29" s="4">
        <v>38701.333333333336</v>
      </c>
      <c r="F29" s="4">
        <v>38701.333333333336</v>
      </c>
      <c r="G29" s="42">
        <f t="shared" si="0"/>
        <v>0</v>
      </c>
      <c r="H29" s="27">
        <f t="shared" si="1"/>
        <v>0</v>
      </c>
      <c r="I29" s="28">
        <v>0</v>
      </c>
      <c r="J29" s="29"/>
      <c r="K29" s="43" t="s">
        <v>1856</v>
      </c>
      <c r="L29" t="s">
        <v>1266</v>
      </c>
      <c r="M29" s="31">
        <v>38701.333333333336</v>
      </c>
      <c r="N29" t="s">
        <v>1278</v>
      </c>
      <c r="O29">
        <v>0</v>
      </c>
      <c r="P29">
        <v>0</v>
      </c>
      <c r="Q29">
        <v>0</v>
      </c>
      <c r="R29">
        <v>0</v>
      </c>
      <c r="S29">
        <v>0</v>
      </c>
      <c r="T29">
        <v>0</v>
      </c>
      <c r="U29">
        <v>0</v>
      </c>
      <c r="V29" s="5">
        <v>0</v>
      </c>
      <c r="W29" s="40">
        <v>0</v>
      </c>
      <c r="X29" s="40">
        <v>0</v>
      </c>
    </row>
    <row r="30" spans="2:24" ht="12.75" customHeight="1">
      <c r="B30" t="s">
        <v>1857</v>
      </c>
      <c r="C30" t="s">
        <v>1858</v>
      </c>
      <c r="D30" t="s">
        <v>1854</v>
      </c>
      <c r="E30" s="4">
        <v>38628.333333333336</v>
      </c>
      <c r="F30" s="4">
        <v>38715.5</v>
      </c>
      <c r="G30" s="42">
        <f t="shared" si="0"/>
        <v>52.53881278538667</v>
      </c>
      <c r="H30" s="27">
        <f t="shared" si="1"/>
        <v>87.16666666666424</v>
      </c>
      <c r="I30" s="28">
        <v>20162</v>
      </c>
      <c r="J30" s="29"/>
      <c r="K30" s="30"/>
      <c r="L30" t="s">
        <v>1266</v>
      </c>
      <c r="M30" s="31">
        <v>38628.333333333336</v>
      </c>
      <c r="N30" t="s">
        <v>1278</v>
      </c>
      <c r="O30">
        <v>4</v>
      </c>
      <c r="P30">
        <v>4</v>
      </c>
      <c r="Q30">
        <v>4</v>
      </c>
      <c r="R30">
        <v>4</v>
      </c>
      <c r="S30">
        <v>2</v>
      </c>
      <c r="T30">
        <v>1</v>
      </c>
      <c r="U30">
        <v>1</v>
      </c>
      <c r="V30" s="5">
        <v>20</v>
      </c>
      <c r="W30" s="40">
        <v>4032.4</v>
      </c>
      <c r="X30" s="40">
        <v>24194.4</v>
      </c>
    </row>
    <row r="31" spans="2:24" ht="12.75" customHeight="1">
      <c r="B31" t="s">
        <v>1859</v>
      </c>
      <c r="C31" t="s">
        <v>1860</v>
      </c>
      <c r="D31" t="s">
        <v>1488</v>
      </c>
      <c r="E31" s="4">
        <v>38720.333333333336</v>
      </c>
      <c r="F31" s="4">
        <v>38898.375</v>
      </c>
      <c r="G31" s="42">
        <f t="shared" si="0"/>
        <v>107.31278538812639</v>
      </c>
      <c r="H31" s="27">
        <f t="shared" si="1"/>
        <v>178.04166666666424</v>
      </c>
      <c r="I31" s="28">
        <v>131604</v>
      </c>
      <c r="J31" s="43" t="s">
        <v>1282</v>
      </c>
      <c r="K31" s="30"/>
      <c r="L31" t="s">
        <v>1266</v>
      </c>
      <c r="M31" s="31">
        <v>38720.333333333336</v>
      </c>
      <c r="N31" t="s">
        <v>1278</v>
      </c>
      <c r="O31">
        <v>4</v>
      </c>
      <c r="P31">
        <v>4</v>
      </c>
      <c r="Q31">
        <v>4</v>
      </c>
      <c r="R31">
        <v>4</v>
      </c>
      <c r="S31">
        <v>2</v>
      </c>
      <c r="T31">
        <v>1</v>
      </c>
      <c r="U31">
        <v>1</v>
      </c>
      <c r="V31" s="5">
        <v>20</v>
      </c>
      <c r="W31" s="40">
        <v>26320.8</v>
      </c>
      <c r="X31" s="40">
        <v>157924.8</v>
      </c>
    </row>
    <row r="32" spans="3:24" ht="12.75" customHeight="1">
      <c r="C32" t="s">
        <v>1861</v>
      </c>
      <c r="D32" t="s">
        <v>1319</v>
      </c>
      <c r="E32" s="4">
        <v>38898.333333333336</v>
      </c>
      <c r="F32" s="4">
        <v>38898.333333333336</v>
      </c>
      <c r="G32" s="42">
        <f t="shared" si="0"/>
        <v>0</v>
      </c>
      <c r="H32" s="27">
        <f t="shared" si="1"/>
        <v>0</v>
      </c>
      <c r="I32" s="28">
        <v>0</v>
      </c>
      <c r="J32" s="29"/>
      <c r="K32" s="43" t="s">
        <v>1358</v>
      </c>
      <c r="L32" t="s">
        <v>1266</v>
      </c>
      <c r="M32" s="31">
        <v>38898.333333333336</v>
      </c>
      <c r="N32" t="s">
        <v>1278</v>
      </c>
      <c r="O32">
        <v>0</v>
      </c>
      <c r="P32">
        <v>0</v>
      </c>
      <c r="Q32">
        <v>0</v>
      </c>
      <c r="R32">
        <v>0</v>
      </c>
      <c r="S32">
        <v>0</v>
      </c>
      <c r="T32">
        <v>0</v>
      </c>
      <c r="U32">
        <v>0</v>
      </c>
      <c r="V32" s="5">
        <v>0</v>
      </c>
      <c r="W32" s="40">
        <v>0</v>
      </c>
      <c r="X32" s="40">
        <v>0</v>
      </c>
    </row>
    <row r="33" spans="2:24" ht="12.75" customHeight="1">
      <c r="B33" t="s">
        <v>1862</v>
      </c>
      <c r="C33" t="s">
        <v>1766</v>
      </c>
      <c r="D33" t="s">
        <v>1863</v>
      </c>
      <c r="E33" s="4">
        <v>38901.333333333336</v>
      </c>
      <c r="F33" s="4">
        <v>39051.625</v>
      </c>
      <c r="G33" s="42">
        <f t="shared" si="0"/>
        <v>90.58675799086612</v>
      </c>
      <c r="H33" s="27">
        <f t="shared" si="1"/>
        <v>150.29166666666424</v>
      </c>
      <c r="I33" s="28">
        <v>30004</v>
      </c>
      <c r="J33" s="29"/>
      <c r="K33" s="43" t="s">
        <v>1350</v>
      </c>
      <c r="L33" t="s">
        <v>1266</v>
      </c>
      <c r="M33" s="31">
        <v>38901.333333333336</v>
      </c>
      <c r="N33" t="s">
        <v>1278</v>
      </c>
      <c r="O33">
        <v>4</v>
      </c>
      <c r="P33">
        <v>4</v>
      </c>
      <c r="Q33">
        <v>2</v>
      </c>
      <c r="R33">
        <v>4</v>
      </c>
      <c r="S33">
        <v>4</v>
      </c>
      <c r="T33">
        <v>1</v>
      </c>
      <c r="U33">
        <v>1</v>
      </c>
      <c r="V33" s="5">
        <v>26</v>
      </c>
      <c r="W33" s="40">
        <v>7801.04</v>
      </c>
      <c r="X33" s="40">
        <v>37805.04</v>
      </c>
    </row>
    <row r="34" spans="2:24" ht="12.75" customHeight="1">
      <c r="B34" t="s">
        <v>1864</v>
      </c>
      <c r="C34" t="s">
        <v>1865</v>
      </c>
      <c r="D34" t="s">
        <v>1863</v>
      </c>
      <c r="E34" s="4">
        <v>38901.333333333336</v>
      </c>
      <c r="F34" s="4">
        <v>39051.625</v>
      </c>
      <c r="G34" s="42">
        <f t="shared" si="0"/>
        <v>90.58675799086612</v>
      </c>
      <c r="H34" s="27">
        <f t="shared" si="1"/>
        <v>150.29166666666424</v>
      </c>
      <c r="I34" s="28">
        <v>16759.6</v>
      </c>
      <c r="J34" s="29"/>
      <c r="K34" s="30"/>
      <c r="L34" t="s">
        <v>1266</v>
      </c>
      <c r="M34" s="31">
        <v>38901.333333333336</v>
      </c>
      <c r="N34" t="s">
        <v>1278</v>
      </c>
      <c r="O34">
        <v>4</v>
      </c>
      <c r="P34">
        <v>4</v>
      </c>
      <c r="Q34">
        <v>2</v>
      </c>
      <c r="R34">
        <v>4</v>
      </c>
      <c r="S34">
        <v>4</v>
      </c>
      <c r="T34">
        <v>1</v>
      </c>
      <c r="U34">
        <v>1</v>
      </c>
      <c r="V34" s="5">
        <v>26</v>
      </c>
      <c r="W34" s="40">
        <v>4357.496</v>
      </c>
      <c r="X34" s="40">
        <v>21117.095999999998</v>
      </c>
    </row>
    <row r="35" spans="2:24" ht="12.75" customHeight="1">
      <c r="B35" t="s">
        <v>1866</v>
      </c>
      <c r="C35" t="s">
        <v>1626</v>
      </c>
      <c r="D35" t="s">
        <v>1867</v>
      </c>
      <c r="E35" s="4">
        <v>38720.333333333336</v>
      </c>
      <c r="F35" s="4">
        <v>38835.458333333336</v>
      </c>
      <c r="G35" s="42">
        <f t="shared" si="0"/>
        <v>69.39041095890411</v>
      </c>
      <c r="H35" s="27">
        <f t="shared" si="1"/>
        <v>115.125</v>
      </c>
      <c r="I35" s="28">
        <v>16000</v>
      </c>
      <c r="J35" s="29"/>
      <c r="K35" s="43" t="s">
        <v>1348</v>
      </c>
      <c r="L35" t="s">
        <v>1266</v>
      </c>
      <c r="M35" s="31">
        <v>38720.333333333336</v>
      </c>
      <c r="N35" t="s">
        <v>1278</v>
      </c>
      <c r="O35">
        <v>4</v>
      </c>
      <c r="P35">
        <v>4</v>
      </c>
      <c r="Q35">
        <v>2</v>
      </c>
      <c r="R35">
        <v>4</v>
      </c>
      <c r="S35">
        <v>4</v>
      </c>
      <c r="T35">
        <v>1</v>
      </c>
      <c r="U35">
        <v>1</v>
      </c>
      <c r="V35" s="5">
        <v>26</v>
      </c>
      <c r="W35" s="40">
        <v>4160</v>
      </c>
      <c r="X35" s="40">
        <v>20160</v>
      </c>
    </row>
    <row r="36" spans="3:24" ht="12.75" customHeight="1">
      <c r="C36" t="s">
        <v>1868</v>
      </c>
      <c r="D36" t="s">
        <v>1319</v>
      </c>
      <c r="E36" s="4">
        <v>38776.333333333336</v>
      </c>
      <c r="F36" s="4">
        <v>38776.333333333336</v>
      </c>
      <c r="G36" s="42">
        <f t="shared" si="0"/>
        <v>0</v>
      </c>
      <c r="H36" s="27">
        <f t="shared" si="1"/>
        <v>0</v>
      </c>
      <c r="I36" s="28">
        <v>0</v>
      </c>
      <c r="J36" s="29"/>
      <c r="K36" s="43" t="s">
        <v>1869</v>
      </c>
      <c r="L36" t="s">
        <v>1266</v>
      </c>
      <c r="M36" s="31">
        <v>38776.333333333336</v>
      </c>
      <c r="N36" t="s">
        <v>1278</v>
      </c>
      <c r="O36">
        <v>0</v>
      </c>
      <c r="P36">
        <v>0</v>
      </c>
      <c r="Q36">
        <v>0</v>
      </c>
      <c r="R36">
        <v>0</v>
      </c>
      <c r="S36">
        <v>0</v>
      </c>
      <c r="T36">
        <v>0</v>
      </c>
      <c r="U36">
        <v>0</v>
      </c>
      <c r="V36" s="5">
        <v>0</v>
      </c>
      <c r="W36" s="40">
        <v>0</v>
      </c>
      <c r="X36" s="40">
        <v>0</v>
      </c>
    </row>
    <row r="37" spans="2:24" ht="12.75" customHeight="1">
      <c r="B37" t="s">
        <v>1870</v>
      </c>
      <c r="C37" t="s">
        <v>1871</v>
      </c>
      <c r="D37" t="s">
        <v>1872</v>
      </c>
      <c r="E37" s="4">
        <v>38993.333333333336</v>
      </c>
      <c r="F37" s="4">
        <v>39080.416666666664</v>
      </c>
      <c r="G37" s="42">
        <f t="shared" si="0"/>
        <v>52.48858447488292</v>
      </c>
      <c r="H37" s="27">
        <f t="shared" si="1"/>
        <v>87.08333333332848</v>
      </c>
      <c r="I37" s="28">
        <v>9996</v>
      </c>
      <c r="J37" s="29"/>
      <c r="K37" s="30"/>
      <c r="L37" t="s">
        <v>1266</v>
      </c>
      <c r="M37" s="31">
        <v>38993.333333333336</v>
      </c>
      <c r="N37" t="s">
        <v>1278</v>
      </c>
      <c r="O37">
        <v>4</v>
      </c>
      <c r="P37">
        <v>4</v>
      </c>
      <c r="Q37">
        <v>2</v>
      </c>
      <c r="R37">
        <v>4</v>
      </c>
      <c r="S37">
        <v>4</v>
      </c>
      <c r="T37">
        <v>1</v>
      </c>
      <c r="U37">
        <v>1</v>
      </c>
      <c r="V37" s="5">
        <v>26</v>
      </c>
      <c r="W37" s="40">
        <v>2598.96</v>
      </c>
      <c r="X37" s="40">
        <v>12594.96</v>
      </c>
    </row>
    <row r="38" spans="2:24" ht="12.75" customHeight="1">
      <c r="B38" t="s">
        <v>1873</v>
      </c>
      <c r="C38" t="s">
        <v>1874</v>
      </c>
      <c r="D38" t="s">
        <v>1851</v>
      </c>
      <c r="E38" s="4">
        <v>38628.333333333336</v>
      </c>
      <c r="F38" s="4">
        <v>38898.375</v>
      </c>
      <c r="G38" s="42">
        <f t="shared" si="0"/>
        <v>162.76484018264694</v>
      </c>
      <c r="H38" s="27">
        <f t="shared" si="1"/>
        <v>270.04166666666424</v>
      </c>
      <c r="I38" s="28">
        <v>29968</v>
      </c>
      <c r="J38" s="29"/>
      <c r="K38" s="30"/>
      <c r="L38" t="s">
        <v>1266</v>
      </c>
      <c r="M38" s="54"/>
      <c r="O38">
        <v>4</v>
      </c>
      <c r="P38">
        <v>4</v>
      </c>
      <c r="Q38">
        <v>2</v>
      </c>
      <c r="R38">
        <v>4</v>
      </c>
      <c r="S38">
        <v>4</v>
      </c>
      <c r="T38">
        <v>1</v>
      </c>
      <c r="U38">
        <v>1</v>
      </c>
      <c r="V38" s="5">
        <v>20</v>
      </c>
      <c r="W38" s="40">
        <v>5993.6</v>
      </c>
      <c r="X38" s="40">
        <v>35961.6</v>
      </c>
    </row>
    <row r="39" spans="2:24" ht="12.75" customHeight="1">
      <c r="B39" t="s">
        <v>1875</v>
      </c>
      <c r="C39" t="s">
        <v>1876</v>
      </c>
      <c r="D39" t="s">
        <v>1854</v>
      </c>
      <c r="E39" s="4">
        <v>38628.333333333336</v>
      </c>
      <c r="F39" s="4">
        <v>38715.5</v>
      </c>
      <c r="G39" s="42">
        <f t="shared" si="0"/>
        <v>52.53881278538667</v>
      </c>
      <c r="H39" s="27">
        <f t="shared" si="1"/>
        <v>87.16666666666424</v>
      </c>
      <c r="I39" s="28">
        <v>10560</v>
      </c>
      <c r="J39" s="29"/>
      <c r="K39" s="30"/>
      <c r="L39" t="s">
        <v>1266</v>
      </c>
      <c r="M39" s="31">
        <v>38628.333333333336</v>
      </c>
      <c r="N39" t="s">
        <v>1278</v>
      </c>
      <c r="O39">
        <v>4</v>
      </c>
      <c r="P39">
        <v>4</v>
      </c>
      <c r="Q39">
        <v>4</v>
      </c>
      <c r="R39">
        <v>0</v>
      </c>
      <c r="S39">
        <v>2</v>
      </c>
      <c r="T39">
        <v>2</v>
      </c>
      <c r="U39">
        <v>1</v>
      </c>
      <c r="V39" s="5">
        <v>20</v>
      </c>
      <c r="W39" s="40">
        <v>2112</v>
      </c>
      <c r="X39" s="40">
        <v>12672</v>
      </c>
    </row>
    <row r="40" spans="3:24" ht="12.75" customHeight="1">
      <c r="C40" t="s">
        <v>1877</v>
      </c>
      <c r="D40" t="s">
        <v>1319</v>
      </c>
      <c r="E40" s="4">
        <v>38701.333333333336</v>
      </c>
      <c r="F40" s="4">
        <v>38701.333333333336</v>
      </c>
      <c r="G40" s="42">
        <f t="shared" si="0"/>
        <v>0</v>
      </c>
      <c r="H40" s="27">
        <f t="shared" si="1"/>
        <v>0</v>
      </c>
      <c r="I40" s="28">
        <v>0</v>
      </c>
      <c r="J40" s="29"/>
      <c r="K40" s="43" t="s">
        <v>1878</v>
      </c>
      <c r="L40" t="s">
        <v>1266</v>
      </c>
      <c r="M40" s="31">
        <v>38701.333333333336</v>
      </c>
      <c r="N40" t="s">
        <v>1278</v>
      </c>
      <c r="O40">
        <v>0</v>
      </c>
      <c r="P40">
        <v>0</v>
      </c>
      <c r="Q40">
        <v>0</v>
      </c>
      <c r="R40">
        <v>0</v>
      </c>
      <c r="S40">
        <v>0</v>
      </c>
      <c r="T40">
        <v>0</v>
      </c>
      <c r="U40">
        <v>0</v>
      </c>
      <c r="V40" s="5">
        <v>0</v>
      </c>
      <c r="W40" s="40">
        <v>0</v>
      </c>
      <c r="X40" s="40">
        <v>0</v>
      </c>
    </row>
    <row r="41" spans="2:24" ht="12.75" customHeight="1">
      <c r="B41" t="s">
        <v>1879</v>
      </c>
      <c r="C41" t="s">
        <v>1880</v>
      </c>
      <c r="D41" t="s">
        <v>1881</v>
      </c>
      <c r="E41" s="4">
        <v>38720.333333333336</v>
      </c>
      <c r="F41" s="4">
        <v>38807.708333333336</v>
      </c>
      <c r="G41" s="42">
        <f t="shared" si="0"/>
        <v>52.66438356164384</v>
      </c>
      <c r="H41" s="27">
        <f t="shared" si="1"/>
        <v>87.375</v>
      </c>
      <c r="I41" s="28">
        <v>14984</v>
      </c>
      <c r="J41" s="43" t="s">
        <v>1316</v>
      </c>
      <c r="K41" s="30"/>
      <c r="L41" t="s">
        <v>1266</v>
      </c>
      <c r="M41" s="31">
        <v>38720.333333333336</v>
      </c>
      <c r="N41" t="s">
        <v>1278</v>
      </c>
      <c r="O41">
        <v>4</v>
      </c>
      <c r="P41">
        <v>4</v>
      </c>
      <c r="Q41">
        <v>4</v>
      </c>
      <c r="R41">
        <v>0</v>
      </c>
      <c r="S41">
        <v>2</v>
      </c>
      <c r="T41">
        <v>2</v>
      </c>
      <c r="U41">
        <v>1</v>
      </c>
      <c r="V41" s="5">
        <v>20</v>
      </c>
      <c r="W41" s="40">
        <v>2996.8</v>
      </c>
      <c r="X41" s="40">
        <v>17980.8</v>
      </c>
    </row>
    <row r="42" spans="2:24" ht="12.75" customHeight="1">
      <c r="B42" t="s">
        <v>1882</v>
      </c>
      <c r="C42" t="s">
        <v>1883</v>
      </c>
      <c r="D42" t="s">
        <v>1884</v>
      </c>
      <c r="E42" s="4">
        <v>38810.333333333336</v>
      </c>
      <c r="F42" s="4">
        <v>38898.375</v>
      </c>
      <c r="G42" s="42">
        <f t="shared" si="0"/>
        <v>53.06621004566064</v>
      </c>
      <c r="H42" s="27">
        <f t="shared" si="1"/>
        <v>88.04166666666424</v>
      </c>
      <c r="I42" s="28">
        <v>4424</v>
      </c>
      <c r="J42" s="43" t="s">
        <v>1316</v>
      </c>
      <c r="K42" s="30"/>
      <c r="L42" t="s">
        <v>1266</v>
      </c>
      <c r="M42" s="31">
        <v>38810.333333333336</v>
      </c>
      <c r="N42" t="s">
        <v>1278</v>
      </c>
      <c r="O42">
        <v>4</v>
      </c>
      <c r="P42">
        <v>4</v>
      </c>
      <c r="Q42">
        <v>4</v>
      </c>
      <c r="R42">
        <v>0</v>
      </c>
      <c r="S42">
        <v>2</v>
      </c>
      <c r="T42">
        <v>2</v>
      </c>
      <c r="U42">
        <v>1</v>
      </c>
      <c r="V42" s="5">
        <v>20</v>
      </c>
      <c r="W42" s="40">
        <v>884.8</v>
      </c>
      <c r="X42" s="40">
        <v>5308.8</v>
      </c>
    </row>
    <row r="43" spans="2:24" ht="12.75" customHeight="1">
      <c r="B43" t="s">
        <v>1885</v>
      </c>
      <c r="C43" t="s">
        <v>1886</v>
      </c>
      <c r="D43" t="s">
        <v>1887</v>
      </c>
      <c r="E43" s="4">
        <v>38628.333333333336</v>
      </c>
      <c r="F43" s="4">
        <v>39021.5</v>
      </c>
      <c r="G43" s="42">
        <f t="shared" si="0"/>
        <v>236.9771689497702</v>
      </c>
      <c r="H43" s="27">
        <f t="shared" si="1"/>
        <v>393.16666666666424</v>
      </c>
      <c r="I43" s="28">
        <v>138498.88</v>
      </c>
      <c r="J43" s="29"/>
      <c r="K43" s="30"/>
      <c r="L43" t="s">
        <v>1266</v>
      </c>
      <c r="M43" s="54"/>
      <c r="O43">
        <v>4</v>
      </c>
      <c r="P43">
        <v>4</v>
      </c>
      <c r="Q43">
        <v>2</v>
      </c>
      <c r="R43">
        <v>4</v>
      </c>
      <c r="S43">
        <v>4</v>
      </c>
      <c r="T43">
        <v>1</v>
      </c>
      <c r="U43">
        <v>1</v>
      </c>
      <c r="V43" s="5">
        <v>26</v>
      </c>
      <c r="W43" s="40">
        <v>36009.7088</v>
      </c>
      <c r="X43" s="40">
        <v>174508.5888</v>
      </c>
    </row>
    <row r="44" spans="2:24" ht="12.75" customHeight="1">
      <c r="B44" t="s">
        <v>1888</v>
      </c>
      <c r="C44" t="s">
        <v>1889</v>
      </c>
      <c r="D44" t="s">
        <v>1890</v>
      </c>
      <c r="E44" s="4">
        <v>38628.333333333336</v>
      </c>
      <c r="F44" s="4">
        <v>38807.625</v>
      </c>
      <c r="G44" s="42">
        <f t="shared" si="0"/>
        <v>108.06621004566064</v>
      </c>
      <c r="H44" s="27">
        <f t="shared" si="1"/>
        <v>179.29166666666424</v>
      </c>
      <c r="I44" s="28">
        <v>37914.8</v>
      </c>
      <c r="J44" s="29"/>
      <c r="K44" s="30"/>
      <c r="L44" t="s">
        <v>1266</v>
      </c>
      <c r="M44" s="31">
        <v>38628.333333333336</v>
      </c>
      <c r="N44" t="s">
        <v>1278</v>
      </c>
      <c r="O44">
        <v>4</v>
      </c>
      <c r="P44">
        <v>4</v>
      </c>
      <c r="Q44">
        <v>2</v>
      </c>
      <c r="R44">
        <v>4</v>
      </c>
      <c r="S44">
        <v>4</v>
      </c>
      <c r="T44">
        <v>1</v>
      </c>
      <c r="U44">
        <v>1</v>
      </c>
      <c r="V44" s="5">
        <v>26</v>
      </c>
      <c r="W44" s="40">
        <v>9857.848</v>
      </c>
      <c r="X44" s="40">
        <v>47772.648</v>
      </c>
    </row>
    <row r="45" spans="3:24" ht="12.75" customHeight="1">
      <c r="C45" t="s">
        <v>1891</v>
      </c>
      <c r="D45" t="s">
        <v>1319</v>
      </c>
      <c r="E45" s="4">
        <v>38807.708333333336</v>
      </c>
      <c r="F45" s="4">
        <v>38807.708333333336</v>
      </c>
      <c r="G45" s="42">
        <f t="shared" si="0"/>
        <v>0</v>
      </c>
      <c r="H45" s="27">
        <f t="shared" si="1"/>
        <v>0</v>
      </c>
      <c r="I45" s="28">
        <v>0</v>
      </c>
      <c r="J45" s="29"/>
      <c r="K45" s="43" t="s">
        <v>1892</v>
      </c>
      <c r="L45" t="s">
        <v>1266</v>
      </c>
      <c r="M45" s="31">
        <v>38807.708333333336</v>
      </c>
      <c r="N45" t="s">
        <v>1414</v>
      </c>
      <c r="O45">
        <v>0</v>
      </c>
      <c r="P45">
        <v>0</v>
      </c>
      <c r="Q45">
        <v>0</v>
      </c>
      <c r="R45">
        <v>0</v>
      </c>
      <c r="S45">
        <v>0</v>
      </c>
      <c r="T45">
        <v>0</v>
      </c>
      <c r="U45">
        <v>0</v>
      </c>
      <c r="V45" s="5">
        <v>0</v>
      </c>
      <c r="W45" s="40">
        <v>0</v>
      </c>
      <c r="X45" s="40">
        <v>0</v>
      </c>
    </row>
    <row r="46" spans="2:24" ht="12.75" customHeight="1">
      <c r="B46" t="s">
        <v>1893</v>
      </c>
      <c r="C46" t="s">
        <v>1880</v>
      </c>
      <c r="D46" t="s">
        <v>1488</v>
      </c>
      <c r="E46" s="4">
        <v>38720.333333333336</v>
      </c>
      <c r="F46" s="4">
        <v>38898.375</v>
      </c>
      <c r="G46" s="42">
        <f t="shared" si="0"/>
        <v>107.31278538812639</v>
      </c>
      <c r="H46" s="27">
        <f t="shared" si="1"/>
        <v>178.04166666666424</v>
      </c>
      <c r="I46" s="28">
        <v>62049.44</v>
      </c>
      <c r="J46" s="43" t="s">
        <v>1894</v>
      </c>
      <c r="K46" s="30"/>
      <c r="L46" t="s">
        <v>1266</v>
      </c>
      <c r="M46" s="31">
        <v>38720.333333333336</v>
      </c>
      <c r="N46" t="s">
        <v>1278</v>
      </c>
      <c r="O46">
        <v>4</v>
      </c>
      <c r="P46">
        <v>4</v>
      </c>
      <c r="Q46">
        <v>2</v>
      </c>
      <c r="R46">
        <v>4</v>
      </c>
      <c r="S46">
        <v>4</v>
      </c>
      <c r="T46">
        <v>1</v>
      </c>
      <c r="U46">
        <v>1</v>
      </c>
      <c r="V46" s="5">
        <v>26</v>
      </c>
      <c r="W46" s="40">
        <v>16132.8544</v>
      </c>
      <c r="X46" s="40">
        <v>78182.2944</v>
      </c>
    </row>
    <row r="47" spans="2:24" ht="12.75" customHeight="1">
      <c r="B47" t="s">
        <v>1895</v>
      </c>
      <c r="C47" t="s">
        <v>1883</v>
      </c>
      <c r="D47" t="s">
        <v>1896</v>
      </c>
      <c r="E47" s="4">
        <v>38903.333333333336</v>
      </c>
      <c r="F47" s="4">
        <v>39021.5</v>
      </c>
      <c r="G47" s="42">
        <f t="shared" si="0"/>
        <v>71.22374429223598</v>
      </c>
      <c r="H47" s="27">
        <f t="shared" si="1"/>
        <v>118.16666666666424</v>
      </c>
      <c r="I47" s="28">
        <v>38534.64</v>
      </c>
      <c r="J47" s="43" t="s">
        <v>1337</v>
      </c>
      <c r="K47" s="30"/>
      <c r="L47" t="s">
        <v>1266</v>
      </c>
      <c r="M47" s="31">
        <v>38903.333333333336</v>
      </c>
      <c r="N47" t="s">
        <v>1278</v>
      </c>
      <c r="O47">
        <v>4</v>
      </c>
      <c r="P47">
        <v>4</v>
      </c>
      <c r="Q47">
        <v>2</v>
      </c>
      <c r="R47">
        <v>4</v>
      </c>
      <c r="S47">
        <v>4</v>
      </c>
      <c r="T47">
        <v>1</v>
      </c>
      <c r="U47">
        <v>1</v>
      </c>
      <c r="V47" s="5">
        <v>26</v>
      </c>
      <c r="W47" s="40">
        <v>10019.0064</v>
      </c>
      <c r="X47" s="40">
        <v>48553.6464</v>
      </c>
    </row>
    <row r="48" spans="2:24" ht="12.75" customHeight="1">
      <c r="B48" t="s">
        <v>1897</v>
      </c>
      <c r="C48" t="s">
        <v>1797</v>
      </c>
      <c r="D48" t="s">
        <v>1898</v>
      </c>
      <c r="E48" s="4">
        <v>38903.333333333336</v>
      </c>
      <c r="F48" s="4">
        <v>39113.458333333336</v>
      </c>
      <c r="G48" s="42">
        <f t="shared" si="0"/>
        <v>126.65068493150685</v>
      </c>
      <c r="H48" s="27">
        <f t="shared" si="1"/>
        <v>210.125</v>
      </c>
      <c r="I48" s="28">
        <v>10000</v>
      </c>
      <c r="J48" s="29"/>
      <c r="K48" s="30"/>
      <c r="L48" t="s">
        <v>1266</v>
      </c>
      <c r="M48" s="54"/>
      <c r="O48">
        <v>0</v>
      </c>
      <c r="P48">
        <v>0</v>
      </c>
      <c r="Q48">
        <v>0</v>
      </c>
      <c r="R48">
        <v>0</v>
      </c>
      <c r="S48">
        <v>0</v>
      </c>
      <c r="T48">
        <v>0</v>
      </c>
      <c r="U48">
        <v>0</v>
      </c>
      <c r="V48" s="5">
        <v>24</v>
      </c>
      <c r="W48" s="40">
        <v>2400</v>
      </c>
      <c r="X48" s="40">
        <v>12400</v>
      </c>
    </row>
    <row r="49" spans="2:24" ht="12.75" customHeight="1">
      <c r="B49" t="s">
        <v>1899</v>
      </c>
      <c r="C49" t="s">
        <v>1900</v>
      </c>
      <c r="D49" t="s">
        <v>1901</v>
      </c>
      <c r="E49" s="4">
        <v>38903.333333333336</v>
      </c>
      <c r="F49" s="4">
        <v>38929.416666666664</v>
      </c>
      <c r="G49" s="42">
        <f t="shared" si="0"/>
        <v>15.72146118721169</v>
      </c>
      <c r="H49" s="27">
        <f t="shared" si="1"/>
        <v>26.083333333328483</v>
      </c>
      <c r="I49" s="28">
        <v>5000</v>
      </c>
      <c r="J49" s="43" t="s">
        <v>1292</v>
      </c>
      <c r="K49" s="30"/>
      <c r="L49" t="s">
        <v>1266</v>
      </c>
      <c r="M49" s="31">
        <v>38903.333333333336</v>
      </c>
      <c r="N49" t="s">
        <v>1278</v>
      </c>
      <c r="O49">
        <v>0</v>
      </c>
      <c r="P49">
        <v>10</v>
      </c>
      <c r="Q49">
        <v>4</v>
      </c>
      <c r="R49">
        <v>0</v>
      </c>
      <c r="S49">
        <v>0</v>
      </c>
      <c r="T49">
        <v>2</v>
      </c>
      <c r="U49">
        <v>1</v>
      </c>
      <c r="V49" s="5">
        <v>24</v>
      </c>
      <c r="W49" s="40">
        <v>1200</v>
      </c>
      <c r="X49" s="40">
        <v>6200</v>
      </c>
    </row>
    <row r="50" spans="2:24" ht="12.75" customHeight="1">
      <c r="B50" t="s">
        <v>1902</v>
      </c>
      <c r="C50" t="s">
        <v>1903</v>
      </c>
      <c r="D50" t="s">
        <v>1904</v>
      </c>
      <c r="E50" s="4">
        <v>39084.333333333336</v>
      </c>
      <c r="F50" s="4">
        <v>39113.458333333336</v>
      </c>
      <c r="G50" s="42">
        <f t="shared" si="0"/>
        <v>17.554794520547947</v>
      </c>
      <c r="H50" s="27">
        <f t="shared" si="1"/>
        <v>29.125</v>
      </c>
      <c r="I50" s="28">
        <v>5000</v>
      </c>
      <c r="J50" s="43" t="s">
        <v>1304</v>
      </c>
      <c r="K50" s="30"/>
      <c r="L50" t="s">
        <v>1266</v>
      </c>
      <c r="M50" s="31">
        <v>39084.333333333336</v>
      </c>
      <c r="N50" t="s">
        <v>1278</v>
      </c>
      <c r="O50">
        <v>0</v>
      </c>
      <c r="P50">
        <v>10</v>
      </c>
      <c r="Q50">
        <v>4</v>
      </c>
      <c r="R50">
        <v>0</v>
      </c>
      <c r="S50">
        <v>0</v>
      </c>
      <c r="T50">
        <v>2</v>
      </c>
      <c r="U50">
        <v>1</v>
      </c>
      <c r="V50" s="5">
        <v>24</v>
      </c>
      <c r="W50" s="40">
        <v>1200</v>
      </c>
      <c r="X50" s="40">
        <v>6200</v>
      </c>
    </row>
    <row r="51" spans="2:24" ht="12.75" customHeight="1">
      <c r="B51" t="s">
        <v>1905</v>
      </c>
      <c r="C51" t="s">
        <v>1906</v>
      </c>
      <c r="D51" t="s">
        <v>1907</v>
      </c>
      <c r="E51" s="4">
        <v>38930.333333333336</v>
      </c>
      <c r="F51" s="4">
        <v>39660.625</v>
      </c>
      <c r="G51" s="42">
        <f t="shared" si="0"/>
        <v>440.1757990867565</v>
      </c>
      <c r="H51" s="27">
        <f t="shared" si="1"/>
        <v>730.2916666666642</v>
      </c>
      <c r="I51" s="28">
        <v>46688</v>
      </c>
      <c r="J51" s="43" t="s">
        <v>1477</v>
      </c>
      <c r="K51" s="30"/>
      <c r="L51" t="s">
        <v>1266</v>
      </c>
      <c r="M51" s="31">
        <v>38930.333333333336</v>
      </c>
      <c r="N51" t="s">
        <v>1278</v>
      </c>
      <c r="O51">
        <v>0</v>
      </c>
      <c r="P51">
        <v>10</v>
      </c>
      <c r="Q51">
        <v>4</v>
      </c>
      <c r="R51">
        <v>0</v>
      </c>
      <c r="S51">
        <v>0</v>
      </c>
      <c r="T51">
        <v>2</v>
      </c>
      <c r="U51">
        <v>1</v>
      </c>
      <c r="V51" s="5">
        <v>24</v>
      </c>
      <c r="W51" s="40">
        <v>11205.12</v>
      </c>
      <c r="X51" s="40">
        <v>57893.12</v>
      </c>
    </row>
    <row r="52" spans="2:24" ht="12.75" customHeight="1">
      <c r="B52" t="s">
        <v>1908</v>
      </c>
      <c r="C52" t="s">
        <v>1909</v>
      </c>
      <c r="D52" t="s">
        <v>1910</v>
      </c>
      <c r="E52" s="4">
        <v>38628.333333333336</v>
      </c>
      <c r="F52" s="4">
        <v>39778.625</v>
      </c>
      <c r="G52" s="42">
        <f t="shared" si="0"/>
        <v>693.3264840182634</v>
      </c>
      <c r="H52" s="27">
        <f t="shared" si="1"/>
        <v>1150.2916666666642</v>
      </c>
      <c r="I52" s="28">
        <v>3151285.6</v>
      </c>
      <c r="J52" s="29"/>
      <c r="K52" s="30"/>
      <c r="L52" t="s">
        <v>1266</v>
      </c>
      <c r="M52" s="54"/>
      <c r="O52">
        <v>0</v>
      </c>
      <c r="P52">
        <v>0</v>
      </c>
      <c r="Q52">
        <v>0</v>
      </c>
      <c r="R52">
        <v>0</v>
      </c>
      <c r="S52">
        <v>0</v>
      </c>
      <c r="T52">
        <v>0</v>
      </c>
      <c r="U52">
        <v>0</v>
      </c>
      <c r="V52" s="5">
        <v>18.296658988953588</v>
      </c>
      <c r="W52" s="40">
        <v>576579.98</v>
      </c>
      <c r="X52" s="40">
        <v>3727865.58</v>
      </c>
    </row>
    <row r="53" spans="2:24" ht="12.75" customHeight="1">
      <c r="B53" t="s">
        <v>1911</v>
      </c>
      <c r="C53" t="s">
        <v>1280</v>
      </c>
      <c r="D53" t="s">
        <v>1912</v>
      </c>
      <c r="E53" s="4">
        <v>38628.333333333336</v>
      </c>
      <c r="F53" s="4">
        <v>38929.458333333336</v>
      </c>
      <c r="G53" s="42">
        <f t="shared" si="0"/>
        <v>181.5</v>
      </c>
      <c r="H53" s="27">
        <f t="shared" si="1"/>
        <v>301.125</v>
      </c>
      <c r="I53" s="28">
        <v>49992</v>
      </c>
      <c r="J53" s="29"/>
      <c r="K53" s="30"/>
      <c r="L53" t="s">
        <v>1266</v>
      </c>
      <c r="M53" s="54"/>
      <c r="O53">
        <v>0</v>
      </c>
      <c r="P53">
        <v>0</v>
      </c>
      <c r="Q53">
        <v>0</v>
      </c>
      <c r="R53">
        <v>0</v>
      </c>
      <c r="S53">
        <v>0</v>
      </c>
      <c r="T53">
        <v>0</v>
      </c>
      <c r="U53">
        <v>0</v>
      </c>
      <c r="V53" s="5">
        <v>25</v>
      </c>
      <c r="W53" s="40">
        <v>12498</v>
      </c>
      <c r="X53" s="40">
        <v>62490</v>
      </c>
    </row>
    <row r="54" spans="2:24" ht="12.75" customHeight="1">
      <c r="B54" t="s">
        <v>1913</v>
      </c>
      <c r="C54" t="s">
        <v>1914</v>
      </c>
      <c r="D54" t="s">
        <v>1854</v>
      </c>
      <c r="E54" s="4">
        <v>38628.333333333336</v>
      </c>
      <c r="F54" s="4">
        <v>38715.5</v>
      </c>
      <c r="G54" s="42">
        <f t="shared" si="0"/>
        <v>52.53881278538667</v>
      </c>
      <c r="H54" s="27">
        <f t="shared" si="1"/>
        <v>87.16666666666424</v>
      </c>
      <c r="I54" s="28">
        <v>13992</v>
      </c>
      <c r="J54" s="29"/>
      <c r="K54" s="43" t="s">
        <v>1364</v>
      </c>
      <c r="L54" t="s">
        <v>1266</v>
      </c>
      <c r="M54" s="31">
        <v>38628.333333333336</v>
      </c>
      <c r="N54" t="s">
        <v>1278</v>
      </c>
      <c r="O54">
        <v>3</v>
      </c>
      <c r="P54">
        <v>3</v>
      </c>
      <c r="Q54">
        <v>8</v>
      </c>
      <c r="R54">
        <v>8</v>
      </c>
      <c r="S54">
        <v>2</v>
      </c>
      <c r="T54">
        <v>1</v>
      </c>
      <c r="U54">
        <v>1</v>
      </c>
      <c r="V54" s="5">
        <v>25</v>
      </c>
      <c r="W54" s="40">
        <v>3498</v>
      </c>
      <c r="X54" s="40">
        <v>17490</v>
      </c>
    </row>
    <row r="55" spans="3:24" ht="12.75" customHeight="1">
      <c r="C55" t="s">
        <v>1915</v>
      </c>
      <c r="D55" t="s">
        <v>1319</v>
      </c>
      <c r="E55" s="4">
        <v>38903.333333333336</v>
      </c>
      <c r="F55" s="4">
        <v>38903.333333333336</v>
      </c>
      <c r="G55" s="42">
        <f t="shared" si="0"/>
        <v>0</v>
      </c>
      <c r="H55" s="27">
        <f t="shared" si="1"/>
        <v>0</v>
      </c>
      <c r="I55" s="28">
        <v>0</v>
      </c>
      <c r="J55" s="29"/>
      <c r="K55" s="30"/>
      <c r="L55" t="s">
        <v>1266</v>
      </c>
      <c r="M55" s="31">
        <v>38903.333333333336</v>
      </c>
      <c r="N55" t="s">
        <v>1278</v>
      </c>
      <c r="O55">
        <v>0</v>
      </c>
      <c r="P55">
        <v>0</v>
      </c>
      <c r="Q55">
        <v>0</v>
      </c>
      <c r="R55">
        <v>0</v>
      </c>
      <c r="S55">
        <v>0</v>
      </c>
      <c r="T55">
        <v>0</v>
      </c>
      <c r="U55">
        <v>0</v>
      </c>
      <c r="V55" s="5">
        <v>0</v>
      </c>
      <c r="W55" s="40">
        <v>0</v>
      </c>
      <c r="X55" s="40">
        <v>0</v>
      </c>
    </row>
    <row r="56" spans="2:24" ht="12.75" customHeight="1">
      <c r="B56" t="s">
        <v>1916</v>
      </c>
      <c r="C56" t="s">
        <v>1917</v>
      </c>
      <c r="D56" t="s">
        <v>1918</v>
      </c>
      <c r="E56" s="4">
        <v>38720.333333333336</v>
      </c>
      <c r="F56" s="4">
        <v>38929.458333333336</v>
      </c>
      <c r="G56" s="42">
        <f t="shared" si="0"/>
        <v>126.04794520547945</v>
      </c>
      <c r="H56" s="27">
        <f t="shared" si="1"/>
        <v>209.125</v>
      </c>
      <c r="I56" s="28">
        <v>36000</v>
      </c>
      <c r="J56" s="43" t="s">
        <v>1919</v>
      </c>
      <c r="K56" s="43" t="s">
        <v>1920</v>
      </c>
      <c r="L56" t="s">
        <v>1266</v>
      </c>
      <c r="M56" s="31">
        <v>38720.333333333336</v>
      </c>
      <c r="N56" t="s">
        <v>1278</v>
      </c>
      <c r="O56">
        <v>3</v>
      </c>
      <c r="P56">
        <v>3</v>
      </c>
      <c r="Q56">
        <v>8</v>
      </c>
      <c r="R56">
        <v>8</v>
      </c>
      <c r="S56">
        <v>2</v>
      </c>
      <c r="T56">
        <v>1</v>
      </c>
      <c r="U56">
        <v>1</v>
      </c>
      <c r="V56" s="5">
        <v>25</v>
      </c>
      <c r="W56" s="40">
        <v>9000</v>
      </c>
      <c r="X56" s="40">
        <v>45000</v>
      </c>
    </row>
    <row r="57" spans="2:24" ht="12.75" customHeight="1">
      <c r="B57" t="s">
        <v>1921</v>
      </c>
      <c r="C57" t="s">
        <v>1922</v>
      </c>
      <c r="D57" t="s">
        <v>1745</v>
      </c>
      <c r="E57" s="4">
        <v>38992.333333333336</v>
      </c>
      <c r="F57" s="4">
        <v>39689.5</v>
      </c>
      <c r="G57" s="42">
        <f t="shared" si="0"/>
        <v>420.210045662099</v>
      </c>
      <c r="H57" s="27">
        <f t="shared" si="1"/>
        <v>697.1666666666642</v>
      </c>
      <c r="I57" s="28">
        <v>124006</v>
      </c>
      <c r="J57" s="29"/>
      <c r="K57" s="30"/>
      <c r="L57" t="s">
        <v>1266</v>
      </c>
      <c r="M57" s="54"/>
      <c r="O57">
        <v>0</v>
      </c>
      <c r="P57">
        <v>0</v>
      </c>
      <c r="Q57">
        <v>0</v>
      </c>
      <c r="R57">
        <v>0</v>
      </c>
      <c r="S57">
        <v>0</v>
      </c>
      <c r="T57">
        <v>0</v>
      </c>
      <c r="U57">
        <v>0</v>
      </c>
      <c r="V57" s="5">
        <v>20</v>
      </c>
      <c r="W57" s="40">
        <v>24801.2</v>
      </c>
      <c r="X57" s="40">
        <v>148807.2</v>
      </c>
    </row>
    <row r="58" spans="2:24" ht="12.75" customHeight="1">
      <c r="B58" t="s">
        <v>1923</v>
      </c>
      <c r="C58" t="s">
        <v>1924</v>
      </c>
      <c r="D58" t="s">
        <v>1925</v>
      </c>
      <c r="E58" s="4">
        <v>38992.333333333336</v>
      </c>
      <c r="F58" s="4">
        <v>39141.416666666664</v>
      </c>
      <c r="G58" s="42">
        <f t="shared" si="0"/>
        <v>89.85844748858156</v>
      </c>
      <c r="H58" s="27">
        <f t="shared" si="1"/>
        <v>149.08333333332848</v>
      </c>
      <c r="I58" s="28">
        <v>30004</v>
      </c>
      <c r="J58" s="29"/>
      <c r="K58" s="30"/>
      <c r="L58" t="s">
        <v>1266</v>
      </c>
      <c r="M58" s="31">
        <v>38992.333333333336</v>
      </c>
      <c r="N58" t="s">
        <v>1278</v>
      </c>
      <c r="O58">
        <v>2</v>
      </c>
      <c r="P58">
        <v>4</v>
      </c>
      <c r="Q58">
        <v>8</v>
      </c>
      <c r="R58">
        <v>0</v>
      </c>
      <c r="S58">
        <v>2</v>
      </c>
      <c r="T58">
        <v>2</v>
      </c>
      <c r="U58">
        <v>1</v>
      </c>
      <c r="V58" s="5">
        <v>20</v>
      </c>
      <c r="W58" s="40">
        <v>6000.8</v>
      </c>
      <c r="X58" s="40">
        <v>36004.8</v>
      </c>
    </row>
    <row r="59" spans="2:24" ht="12.75" customHeight="1">
      <c r="B59" t="s">
        <v>1926</v>
      </c>
      <c r="C59" t="s">
        <v>1927</v>
      </c>
      <c r="D59" t="s">
        <v>1745</v>
      </c>
      <c r="E59" s="4">
        <v>38992.333333333336</v>
      </c>
      <c r="F59" s="4">
        <v>39689.5</v>
      </c>
      <c r="G59" s="42">
        <f t="shared" si="0"/>
        <v>420.210045662099</v>
      </c>
      <c r="H59" s="27">
        <f t="shared" si="1"/>
        <v>697.1666666666642</v>
      </c>
      <c r="I59" s="28">
        <v>94002</v>
      </c>
      <c r="J59" s="29"/>
      <c r="K59" s="30"/>
      <c r="L59" t="s">
        <v>1266</v>
      </c>
      <c r="M59" s="31">
        <v>38992.333333333336</v>
      </c>
      <c r="N59" t="s">
        <v>1278</v>
      </c>
      <c r="O59">
        <v>2</v>
      </c>
      <c r="P59">
        <v>4</v>
      </c>
      <c r="Q59">
        <v>8</v>
      </c>
      <c r="R59">
        <v>0</v>
      </c>
      <c r="S59">
        <v>2</v>
      </c>
      <c r="T59">
        <v>2</v>
      </c>
      <c r="U59">
        <v>1</v>
      </c>
      <c r="V59" s="5">
        <v>20</v>
      </c>
      <c r="W59" s="40">
        <v>18800.4</v>
      </c>
      <c r="X59" s="40">
        <v>112802.4</v>
      </c>
    </row>
    <row r="60" spans="2:24" ht="12.75" customHeight="1">
      <c r="B60" t="s">
        <v>1928</v>
      </c>
      <c r="C60" t="s">
        <v>1929</v>
      </c>
      <c r="D60" t="s">
        <v>1740</v>
      </c>
      <c r="E60" s="4">
        <v>38992.333333333336</v>
      </c>
      <c r="F60" s="4">
        <v>39778.583333333336</v>
      </c>
      <c r="G60" s="42">
        <f t="shared" si="0"/>
        <v>473.9041095890411</v>
      </c>
      <c r="H60" s="27">
        <f t="shared" si="1"/>
        <v>786.25</v>
      </c>
      <c r="I60" s="28">
        <v>1148200</v>
      </c>
      <c r="J60" s="43" t="s">
        <v>1364</v>
      </c>
      <c r="K60" s="30"/>
      <c r="L60" t="s">
        <v>1266</v>
      </c>
      <c r="M60" s="54"/>
      <c r="O60">
        <v>0</v>
      </c>
      <c r="P60">
        <v>0</v>
      </c>
      <c r="Q60">
        <v>0</v>
      </c>
      <c r="R60">
        <v>0</v>
      </c>
      <c r="S60">
        <v>0</v>
      </c>
      <c r="T60">
        <v>0</v>
      </c>
      <c r="U60">
        <v>0</v>
      </c>
      <c r="V60" s="5">
        <v>20</v>
      </c>
      <c r="W60" s="40">
        <v>229640</v>
      </c>
      <c r="X60" s="40">
        <v>1377840</v>
      </c>
    </row>
    <row r="61" spans="2:24" ht="12.75" customHeight="1">
      <c r="B61" t="s">
        <v>1930</v>
      </c>
      <c r="C61" t="s">
        <v>1744</v>
      </c>
      <c r="D61" t="s">
        <v>1745</v>
      </c>
      <c r="E61" s="4">
        <v>38992.333333333336</v>
      </c>
      <c r="F61" s="4">
        <v>39689.5</v>
      </c>
      <c r="G61" s="42">
        <f t="shared" si="0"/>
        <v>420.210045662099</v>
      </c>
      <c r="H61" s="27">
        <f t="shared" si="1"/>
        <v>697.1666666666642</v>
      </c>
      <c r="I61" s="28">
        <v>257660</v>
      </c>
      <c r="J61" s="29"/>
      <c r="K61" s="30"/>
      <c r="L61" t="s">
        <v>1266</v>
      </c>
      <c r="M61" s="31">
        <v>38992.333333333336</v>
      </c>
      <c r="N61" t="s">
        <v>1278</v>
      </c>
      <c r="O61">
        <v>2</v>
      </c>
      <c r="P61">
        <v>4</v>
      </c>
      <c r="Q61">
        <v>8</v>
      </c>
      <c r="R61">
        <v>0</v>
      </c>
      <c r="S61">
        <v>2</v>
      </c>
      <c r="T61">
        <v>2</v>
      </c>
      <c r="U61">
        <v>1</v>
      </c>
      <c r="V61" s="5">
        <v>20</v>
      </c>
      <c r="W61" s="40">
        <v>51532</v>
      </c>
      <c r="X61" s="40">
        <v>309192</v>
      </c>
    </row>
    <row r="62" spans="2:24" ht="12.75" customHeight="1">
      <c r="B62" t="s">
        <v>1931</v>
      </c>
      <c r="C62" t="s">
        <v>1747</v>
      </c>
      <c r="D62" t="s">
        <v>1745</v>
      </c>
      <c r="E62" s="4">
        <v>38992.333333333336</v>
      </c>
      <c r="F62" s="4">
        <v>39689.5</v>
      </c>
      <c r="G62" s="42">
        <f t="shared" si="0"/>
        <v>420.210045662099</v>
      </c>
      <c r="H62" s="27">
        <f t="shared" si="1"/>
        <v>697.1666666666642</v>
      </c>
      <c r="I62" s="28">
        <v>321354</v>
      </c>
      <c r="J62" s="29"/>
      <c r="K62" s="30"/>
      <c r="L62" t="s">
        <v>1266</v>
      </c>
      <c r="M62" s="31">
        <v>38992.333333333336</v>
      </c>
      <c r="N62" t="s">
        <v>1278</v>
      </c>
      <c r="O62">
        <v>2</v>
      </c>
      <c r="P62">
        <v>4</v>
      </c>
      <c r="Q62">
        <v>8</v>
      </c>
      <c r="R62">
        <v>0</v>
      </c>
      <c r="S62">
        <v>2</v>
      </c>
      <c r="T62">
        <v>2</v>
      </c>
      <c r="U62">
        <v>1</v>
      </c>
      <c r="V62" s="5">
        <v>20</v>
      </c>
      <c r="W62" s="40">
        <v>64270.8</v>
      </c>
      <c r="X62" s="40">
        <v>385624.8</v>
      </c>
    </row>
    <row r="63" spans="2:24" ht="12.75" customHeight="1">
      <c r="B63" t="s">
        <v>1932</v>
      </c>
      <c r="C63" t="s">
        <v>1749</v>
      </c>
      <c r="D63" t="s">
        <v>1651</v>
      </c>
      <c r="E63" s="4">
        <v>39085.333333333336</v>
      </c>
      <c r="F63" s="4">
        <v>39778.583333333336</v>
      </c>
      <c r="G63" s="42">
        <f t="shared" si="0"/>
        <v>417.8493150684932</v>
      </c>
      <c r="H63" s="27">
        <f t="shared" si="1"/>
        <v>693.25</v>
      </c>
      <c r="I63" s="28">
        <v>211398</v>
      </c>
      <c r="J63" s="29"/>
      <c r="K63" s="30"/>
      <c r="L63" t="s">
        <v>1266</v>
      </c>
      <c r="M63" s="31">
        <v>39085.333333333336</v>
      </c>
      <c r="N63" t="s">
        <v>1278</v>
      </c>
      <c r="O63">
        <v>2</v>
      </c>
      <c r="P63">
        <v>4</v>
      </c>
      <c r="Q63">
        <v>8</v>
      </c>
      <c r="R63">
        <v>0</v>
      </c>
      <c r="S63">
        <v>2</v>
      </c>
      <c r="T63">
        <v>2</v>
      </c>
      <c r="U63">
        <v>1</v>
      </c>
      <c r="V63" s="5">
        <v>20</v>
      </c>
      <c r="W63" s="40">
        <v>42279.6</v>
      </c>
      <c r="X63" s="40">
        <v>253677.6</v>
      </c>
    </row>
    <row r="64" spans="2:24" ht="12.75" customHeight="1">
      <c r="B64" t="s">
        <v>1933</v>
      </c>
      <c r="C64" t="s">
        <v>1427</v>
      </c>
      <c r="D64" t="s">
        <v>1651</v>
      </c>
      <c r="E64" s="4">
        <v>39085.333333333336</v>
      </c>
      <c r="F64" s="4">
        <v>39778.583333333336</v>
      </c>
      <c r="G64" s="42">
        <f t="shared" si="0"/>
        <v>417.8493150684932</v>
      </c>
      <c r="H64" s="27">
        <f t="shared" si="1"/>
        <v>693.25</v>
      </c>
      <c r="I64" s="28">
        <v>272608</v>
      </c>
      <c r="J64" s="29"/>
      <c r="K64" s="30"/>
      <c r="L64" t="s">
        <v>1266</v>
      </c>
      <c r="M64" s="31">
        <v>39085.333333333336</v>
      </c>
      <c r="N64" t="s">
        <v>1278</v>
      </c>
      <c r="O64">
        <v>2</v>
      </c>
      <c r="P64">
        <v>4</v>
      </c>
      <c r="Q64">
        <v>8</v>
      </c>
      <c r="R64">
        <v>0</v>
      </c>
      <c r="S64">
        <v>2</v>
      </c>
      <c r="T64">
        <v>2</v>
      </c>
      <c r="U64">
        <v>1</v>
      </c>
      <c r="V64" s="5">
        <v>20</v>
      </c>
      <c r="W64" s="40">
        <v>54521.6</v>
      </c>
      <c r="X64" s="40">
        <v>327129.6</v>
      </c>
    </row>
    <row r="65" spans="3:24" ht="12.75" customHeight="1">
      <c r="C65" t="s">
        <v>1934</v>
      </c>
      <c r="D65" t="s">
        <v>1319</v>
      </c>
      <c r="E65" s="4">
        <v>39778.333333333336</v>
      </c>
      <c r="F65" s="4">
        <v>39778.333333333336</v>
      </c>
      <c r="G65" s="42">
        <f t="shared" si="0"/>
        <v>0</v>
      </c>
      <c r="H65" s="27">
        <f t="shared" si="1"/>
        <v>0</v>
      </c>
      <c r="I65" s="28">
        <v>0</v>
      </c>
      <c r="J65" s="29"/>
      <c r="K65" s="30"/>
      <c r="L65" t="s">
        <v>1266</v>
      </c>
      <c r="M65" s="31">
        <v>39778.333333333336</v>
      </c>
      <c r="N65" t="s">
        <v>1278</v>
      </c>
      <c r="O65">
        <v>0</v>
      </c>
      <c r="P65">
        <v>0</v>
      </c>
      <c r="Q65">
        <v>0</v>
      </c>
      <c r="R65">
        <v>0</v>
      </c>
      <c r="S65">
        <v>0</v>
      </c>
      <c r="T65">
        <v>0</v>
      </c>
      <c r="U65">
        <v>0</v>
      </c>
      <c r="V65" s="5">
        <v>0</v>
      </c>
      <c r="W65" s="40">
        <v>0</v>
      </c>
      <c r="X65" s="40">
        <v>0</v>
      </c>
    </row>
    <row r="66" spans="2:24" ht="12.75" customHeight="1">
      <c r="B66" t="s">
        <v>1935</v>
      </c>
      <c r="C66" t="s">
        <v>1936</v>
      </c>
      <c r="D66" t="s">
        <v>1651</v>
      </c>
      <c r="E66" s="4">
        <v>39085.333333333336</v>
      </c>
      <c r="F66" s="4">
        <v>39778.583333333336</v>
      </c>
      <c r="G66" s="42">
        <f t="shared" si="0"/>
        <v>417.8493150684932</v>
      </c>
      <c r="H66" s="27">
        <f t="shared" si="1"/>
        <v>693.25</v>
      </c>
      <c r="I66" s="28">
        <v>52704</v>
      </c>
      <c r="J66" s="29"/>
      <c r="K66" s="30"/>
      <c r="L66" t="s">
        <v>1266</v>
      </c>
      <c r="M66" s="31">
        <v>39085.333333333336</v>
      </c>
      <c r="N66" t="s">
        <v>1278</v>
      </c>
      <c r="O66">
        <v>2</v>
      </c>
      <c r="P66">
        <v>4</v>
      </c>
      <c r="Q66">
        <v>8</v>
      </c>
      <c r="R66">
        <v>0</v>
      </c>
      <c r="S66">
        <v>2</v>
      </c>
      <c r="T66">
        <v>2</v>
      </c>
      <c r="U66">
        <v>1</v>
      </c>
      <c r="V66" s="5">
        <v>20</v>
      </c>
      <c r="W66" s="40">
        <v>10540.8</v>
      </c>
      <c r="X66" s="40">
        <v>63244.8</v>
      </c>
    </row>
    <row r="67" spans="2:24" ht="12.75" customHeight="1">
      <c r="B67" t="s">
        <v>1937</v>
      </c>
      <c r="C67" t="s">
        <v>1938</v>
      </c>
      <c r="D67" t="s">
        <v>1651</v>
      </c>
      <c r="E67" s="4">
        <v>39085.333333333336</v>
      </c>
      <c r="F67" s="4">
        <v>39778.583333333336</v>
      </c>
      <c r="G67" s="42">
        <f t="shared" si="0"/>
        <v>417.8493150684932</v>
      </c>
      <c r="H67" s="27">
        <f t="shared" si="1"/>
        <v>693.25</v>
      </c>
      <c r="I67" s="28">
        <v>32476</v>
      </c>
      <c r="J67" s="29"/>
      <c r="K67" s="30"/>
      <c r="L67" t="s">
        <v>1266</v>
      </c>
      <c r="M67" s="31">
        <v>39085.333333333336</v>
      </c>
      <c r="N67" t="s">
        <v>1278</v>
      </c>
      <c r="O67">
        <v>2</v>
      </c>
      <c r="P67">
        <v>4</v>
      </c>
      <c r="Q67">
        <v>8</v>
      </c>
      <c r="R67">
        <v>0</v>
      </c>
      <c r="S67">
        <v>2</v>
      </c>
      <c r="T67">
        <v>2</v>
      </c>
      <c r="U67">
        <v>1</v>
      </c>
      <c r="V67" s="5">
        <v>20</v>
      </c>
      <c r="W67" s="40">
        <v>6495.2</v>
      </c>
      <c r="X67" s="40">
        <v>38971.2</v>
      </c>
    </row>
    <row r="68" spans="2:24" ht="12.75" customHeight="1">
      <c r="B68" t="s">
        <v>1939</v>
      </c>
      <c r="C68" t="s">
        <v>1758</v>
      </c>
      <c r="D68" t="s">
        <v>1740</v>
      </c>
      <c r="E68" s="4">
        <v>38992.333333333336</v>
      </c>
      <c r="F68" s="4">
        <v>39778.583333333336</v>
      </c>
      <c r="G68" s="42">
        <f t="shared" si="0"/>
        <v>473.9041095890411</v>
      </c>
      <c r="H68" s="27">
        <f t="shared" si="1"/>
        <v>786.25</v>
      </c>
      <c r="I68" s="28">
        <v>1335816</v>
      </c>
      <c r="J68" s="43" t="s">
        <v>1364</v>
      </c>
      <c r="K68" s="30"/>
      <c r="L68" t="s">
        <v>1266</v>
      </c>
      <c r="M68" s="54"/>
      <c r="O68">
        <v>0</v>
      </c>
      <c r="P68">
        <v>0</v>
      </c>
      <c r="Q68">
        <v>0</v>
      </c>
      <c r="R68">
        <v>0</v>
      </c>
      <c r="S68">
        <v>0</v>
      </c>
      <c r="T68">
        <v>0</v>
      </c>
      <c r="U68">
        <v>0</v>
      </c>
      <c r="V68" s="5">
        <v>14.768734616144737</v>
      </c>
      <c r="W68" s="40">
        <v>197283.12</v>
      </c>
      <c r="X68" s="40">
        <v>1533099.12</v>
      </c>
    </row>
    <row r="69" spans="2:24" ht="12.75" customHeight="1">
      <c r="B69" t="s">
        <v>1940</v>
      </c>
      <c r="C69" t="s">
        <v>1941</v>
      </c>
      <c r="D69" t="s">
        <v>1745</v>
      </c>
      <c r="E69" s="4">
        <v>38992.333333333336</v>
      </c>
      <c r="F69" s="4">
        <v>39689.5</v>
      </c>
      <c r="G69" s="42">
        <f t="shared" si="0"/>
        <v>420.210045662099</v>
      </c>
      <c r="H69" s="27">
        <f t="shared" si="1"/>
        <v>697.1666666666642</v>
      </c>
      <c r="I69" s="28">
        <v>945402</v>
      </c>
      <c r="J69" s="29"/>
      <c r="K69" s="30"/>
      <c r="L69" t="s">
        <v>1266</v>
      </c>
      <c r="M69" s="31">
        <v>38992.333333333336</v>
      </c>
      <c r="N69" t="s">
        <v>1278</v>
      </c>
      <c r="O69">
        <v>1</v>
      </c>
      <c r="P69">
        <v>2</v>
      </c>
      <c r="Q69">
        <v>8</v>
      </c>
      <c r="R69">
        <v>0</v>
      </c>
      <c r="S69">
        <v>2</v>
      </c>
      <c r="T69">
        <v>2</v>
      </c>
      <c r="U69">
        <v>1</v>
      </c>
      <c r="V69" s="5">
        <v>14</v>
      </c>
      <c r="W69" s="40">
        <v>132356.28</v>
      </c>
      <c r="X69" s="40">
        <v>1077758.28</v>
      </c>
    </row>
    <row r="70" spans="2:24" ht="12.75" customHeight="1">
      <c r="B70" t="s">
        <v>1942</v>
      </c>
      <c r="C70" t="s">
        <v>1762</v>
      </c>
      <c r="D70" t="s">
        <v>1745</v>
      </c>
      <c r="E70" s="4">
        <v>38992.333333333336</v>
      </c>
      <c r="F70" s="4">
        <v>39689.5</v>
      </c>
      <c r="G70" s="42">
        <f t="shared" si="0"/>
        <v>420.210045662099</v>
      </c>
      <c r="H70" s="27">
        <f t="shared" si="1"/>
        <v>697.1666666666642</v>
      </c>
      <c r="I70" s="28">
        <v>39100</v>
      </c>
      <c r="J70" s="29"/>
      <c r="K70" s="30"/>
      <c r="L70" t="s">
        <v>1266</v>
      </c>
      <c r="M70" s="31">
        <v>38992.333333333336</v>
      </c>
      <c r="N70" t="s">
        <v>1278</v>
      </c>
      <c r="O70">
        <v>2</v>
      </c>
      <c r="P70">
        <v>3</v>
      </c>
      <c r="Q70">
        <v>8</v>
      </c>
      <c r="R70">
        <v>0</v>
      </c>
      <c r="S70">
        <v>2</v>
      </c>
      <c r="T70">
        <v>2</v>
      </c>
      <c r="U70">
        <v>1</v>
      </c>
      <c r="V70" s="5">
        <v>18</v>
      </c>
      <c r="W70" s="40">
        <v>7038</v>
      </c>
      <c r="X70" s="40">
        <v>46138</v>
      </c>
    </row>
    <row r="71" spans="2:24" ht="12.75" customHeight="1">
      <c r="B71" t="s">
        <v>1943</v>
      </c>
      <c r="C71" t="s">
        <v>1764</v>
      </c>
      <c r="D71" t="s">
        <v>1745</v>
      </c>
      <c r="E71" s="4">
        <v>38992.333333333336</v>
      </c>
      <c r="F71" s="4">
        <v>39689.5</v>
      </c>
      <c r="G71" s="42">
        <f t="shared" si="0"/>
        <v>420.210045662099</v>
      </c>
      <c r="H71" s="27">
        <f t="shared" si="1"/>
        <v>697.1666666666642</v>
      </c>
      <c r="I71" s="28">
        <v>130562</v>
      </c>
      <c r="J71" s="29"/>
      <c r="K71" s="30"/>
      <c r="L71" t="s">
        <v>1266</v>
      </c>
      <c r="M71" s="31">
        <v>38992.333333333336</v>
      </c>
      <c r="N71" t="s">
        <v>1278</v>
      </c>
      <c r="O71">
        <v>1</v>
      </c>
      <c r="P71">
        <v>2</v>
      </c>
      <c r="Q71">
        <v>8</v>
      </c>
      <c r="R71">
        <v>0</v>
      </c>
      <c r="S71">
        <v>2</v>
      </c>
      <c r="T71">
        <v>2</v>
      </c>
      <c r="U71">
        <v>1</v>
      </c>
      <c r="V71" s="5">
        <v>14</v>
      </c>
      <c r="W71" s="40">
        <v>18278.68</v>
      </c>
      <c r="X71" s="40">
        <v>148840.68</v>
      </c>
    </row>
    <row r="72" spans="2:24" ht="12.75" customHeight="1">
      <c r="B72" t="s">
        <v>1944</v>
      </c>
      <c r="C72" t="s">
        <v>1945</v>
      </c>
      <c r="D72" t="s">
        <v>1745</v>
      </c>
      <c r="E72" s="4">
        <v>38992.333333333336</v>
      </c>
      <c r="F72" s="4">
        <v>39689.5</v>
      </c>
      <c r="G72" s="42">
        <f t="shared" si="0"/>
        <v>420.210045662099</v>
      </c>
      <c r="H72" s="27">
        <f t="shared" si="1"/>
        <v>697.1666666666642</v>
      </c>
      <c r="I72" s="28">
        <v>67250</v>
      </c>
      <c r="J72" s="29"/>
      <c r="K72" s="30"/>
      <c r="L72" t="s">
        <v>1266</v>
      </c>
      <c r="M72" s="31">
        <v>38992.333333333336</v>
      </c>
      <c r="N72" t="s">
        <v>1278</v>
      </c>
      <c r="O72">
        <v>2</v>
      </c>
      <c r="P72">
        <v>3</v>
      </c>
      <c r="Q72">
        <v>8</v>
      </c>
      <c r="R72">
        <v>0</v>
      </c>
      <c r="S72">
        <v>2</v>
      </c>
      <c r="T72">
        <v>2</v>
      </c>
      <c r="U72">
        <v>1</v>
      </c>
      <c r="V72" s="5">
        <v>18</v>
      </c>
      <c r="W72" s="40">
        <v>12105</v>
      </c>
      <c r="X72" s="40">
        <v>79355</v>
      </c>
    </row>
    <row r="73" spans="2:24" ht="12.75" customHeight="1">
      <c r="B73" t="s">
        <v>1946</v>
      </c>
      <c r="C73" t="s">
        <v>1947</v>
      </c>
      <c r="D73" t="s">
        <v>1651</v>
      </c>
      <c r="E73" s="4">
        <v>39085.333333333336</v>
      </c>
      <c r="F73" s="4">
        <v>39778.583333333336</v>
      </c>
      <c r="G73" s="42">
        <f t="shared" si="0"/>
        <v>417.8493150684932</v>
      </c>
      <c r="H73" s="27">
        <f t="shared" si="1"/>
        <v>693.25</v>
      </c>
      <c r="I73" s="28">
        <v>129366</v>
      </c>
      <c r="J73" s="29"/>
      <c r="K73" s="30"/>
      <c r="L73" t="s">
        <v>1266</v>
      </c>
      <c r="M73" s="31">
        <v>39085.333333333336</v>
      </c>
      <c r="N73" t="s">
        <v>1278</v>
      </c>
      <c r="O73">
        <v>2</v>
      </c>
      <c r="P73">
        <v>3</v>
      </c>
      <c r="Q73">
        <v>8</v>
      </c>
      <c r="R73">
        <v>0</v>
      </c>
      <c r="S73">
        <v>2</v>
      </c>
      <c r="T73">
        <v>2</v>
      </c>
      <c r="U73">
        <v>1</v>
      </c>
      <c r="V73" s="5">
        <v>18</v>
      </c>
      <c r="W73" s="40">
        <v>23285.88</v>
      </c>
      <c r="X73" s="40">
        <v>152651.88</v>
      </c>
    </row>
    <row r="74" spans="3:24" ht="12.75" customHeight="1">
      <c r="C74" t="s">
        <v>1948</v>
      </c>
      <c r="D74" t="s">
        <v>1319</v>
      </c>
      <c r="E74" s="4">
        <v>39778.333333333336</v>
      </c>
      <c r="F74" s="4">
        <v>39778.333333333336</v>
      </c>
      <c r="G74" s="42">
        <f t="shared" si="0"/>
        <v>0</v>
      </c>
      <c r="H74" s="27">
        <f t="shared" si="1"/>
        <v>0</v>
      </c>
      <c r="I74" s="28">
        <v>0</v>
      </c>
      <c r="J74" s="29"/>
      <c r="K74" s="30"/>
      <c r="L74" t="s">
        <v>1266</v>
      </c>
      <c r="M74" s="31">
        <v>39778.333333333336</v>
      </c>
      <c r="N74" t="s">
        <v>1278</v>
      </c>
      <c r="O74">
        <v>0</v>
      </c>
      <c r="P74">
        <v>0</v>
      </c>
      <c r="Q74">
        <v>0</v>
      </c>
      <c r="R74">
        <v>0</v>
      </c>
      <c r="S74">
        <v>0</v>
      </c>
      <c r="T74">
        <v>0</v>
      </c>
      <c r="U74">
        <v>0</v>
      </c>
      <c r="V74" s="5">
        <v>0</v>
      </c>
      <c r="W74" s="40">
        <v>0</v>
      </c>
      <c r="X74" s="40">
        <v>0</v>
      </c>
    </row>
    <row r="75" spans="2:24" ht="12.75" customHeight="1">
      <c r="B75" t="s">
        <v>1949</v>
      </c>
      <c r="C75" t="s">
        <v>1950</v>
      </c>
      <c r="D75" t="s">
        <v>1651</v>
      </c>
      <c r="E75" s="4">
        <v>39085.333333333336</v>
      </c>
      <c r="F75" s="4">
        <v>39778.583333333336</v>
      </c>
      <c r="G75" s="42">
        <f t="shared" si="0"/>
        <v>417.8493150684932</v>
      </c>
      <c r="H75" s="27">
        <f t="shared" si="1"/>
        <v>693.25</v>
      </c>
      <c r="I75" s="28">
        <v>14004</v>
      </c>
      <c r="J75" s="29"/>
      <c r="K75" s="30"/>
      <c r="L75" t="s">
        <v>1266</v>
      </c>
      <c r="M75" s="31">
        <v>39085.333333333336</v>
      </c>
      <c r="N75" t="s">
        <v>1278</v>
      </c>
      <c r="O75">
        <v>2</v>
      </c>
      <c r="P75">
        <v>4</v>
      </c>
      <c r="Q75">
        <v>8</v>
      </c>
      <c r="R75">
        <v>0</v>
      </c>
      <c r="S75">
        <v>2</v>
      </c>
      <c r="T75">
        <v>2</v>
      </c>
      <c r="U75">
        <v>1</v>
      </c>
      <c r="V75" s="5">
        <v>20</v>
      </c>
      <c r="W75" s="40">
        <v>2800.8</v>
      </c>
      <c r="X75" s="40">
        <v>16804.8</v>
      </c>
    </row>
    <row r="76" spans="2:24" ht="12.75" customHeight="1">
      <c r="B76" t="s">
        <v>1951</v>
      </c>
      <c r="C76" t="s">
        <v>1952</v>
      </c>
      <c r="D76" t="s">
        <v>1651</v>
      </c>
      <c r="E76" s="4">
        <v>39085.333333333336</v>
      </c>
      <c r="F76" s="4">
        <v>39778.583333333336</v>
      </c>
      <c r="G76" s="42">
        <f t="shared" si="0"/>
        <v>417.8493150684932</v>
      </c>
      <c r="H76" s="27">
        <f t="shared" si="1"/>
        <v>693.25</v>
      </c>
      <c r="I76" s="28">
        <v>10132</v>
      </c>
      <c r="J76" s="29"/>
      <c r="K76" s="30"/>
      <c r="L76" t="s">
        <v>1266</v>
      </c>
      <c r="M76" s="31">
        <v>39085.333333333336</v>
      </c>
      <c r="N76" t="s">
        <v>1278</v>
      </c>
      <c r="O76">
        <v>1</v>
      </c>
      <c r="P76">
        <v>2</v>
      </c>
      <c r="Q76">
        <v>8</v>
      </c>
      <c r="R76">
        <v>0</v>
      </c>
      <c r="S76">
        <v>2</v>
      </c>
      <c r="T76">
        <v>2</v>
      </c>
      <c r="U76">
        <v>1</v>
      </c>
      <c r="V76" s="5">
        <v>14</v>
      </c>
      <c r="W76" s="40">
        <v>1418.48</v>
      </c>
      <c r="X76" s="40">
        <v>11550.48</v>
      </c>
    </row>
    <row r="77" spans="2:24" ht="12.75" customHeight="1">
      <c r="B77" t="s">
        <v>1953</v>
      </c>
      <c r="C77" t="s">
        <v>1954</v>
      </c>
      <c r="D77" t="s">
        <v>1651</v>
      </c>
      <c r="E77" s="4">
        <v>39085.333333333336</v>
      </c>
      <c r="F77" s="4">
        <v>39778.583333333336</v>
      </c>
      <c r="G77" s="42">
        <f t="shared" si="0"/>
        <v>417.8493150684932</v>
      </c>
      <c r="H77" s="27">
        <f t="shared" si="1"/>
        <v>693.25</v>
      </c>
      <c r="I77" s="28">
        <v>12999.6</v>
      </c>
      <c r="J77" s="29"/>
      <c r="K77" s="30"/>
      <c r="L77" t="s">
        <v>1266</v>
      </c>
      <c r="M77" s="31">
        <v>39085.333333333336</v>
      </c>
      <c r="N77" t="s">
        <v>1278</v>
      </c>
      <c r="O77">
        <v>2</v>
      </c>
      <c r="P77">
        <v>4</v>
      </c>
      <c r="Q77">
        <v>8</v>
      </c>
      <c r="R77">
        <v>0</v>
      </c>
      <c r="S77">
        <v>2</v>
      </c>
      <c r="T77">
        <v>2</v>
      </c>
      <c r="U77">
        <v>1</v>
      </c>
      <c r="V77" s="5">
        <v>20</v>
      </c>
      <c r="W77" s="40">
        <v>2599.92</v>
      </c>
      <c r="X77" s="40">
        <v>15599.52</v>
      </c>
    </row>
    <row r="78" spans="2:24" ht="12.75" customHeight="1">
      <c r="B78" t="s">
        <v>1955</v>
      </c>
      <c r="C78" t="s">
        <v>1956</v>
      </c>
      <c r="D78" t="s">
        <v>1957</v>
      </c>
      <c r="E78" s="4">
        <v>39510.333333333336</v>
      </c>
      <c r="F78" s="4">
        <v>39778.375</v>
      </c>
      <c r="G78" s="42">
        <f t="shared" si="0"/>
        <v>161.55936073059215</v>
      </c>
      <c r="H78" s="27">
        <f t="shared" si="1"/>
        <v>268.04166666666424</v>
      </c>
      <c r="I78" s="28">
        <v>65254</v>
      </c>
      <c r="J78" s="29"/>
      <c r="K78" s="30"/>
      <c r="L78" t="s">
        <v>1266</v>
      </c>
      <c r="M78" s="31">
        <v>39510.333333333336</v>
      </c>
      <c r="N78" t="s">
        <v>1278</v>
      </c>
      <c r="O78">
        <v>4</v>
      </c>
      <c r="P78">
        <v>4</v>
      </c>
      <c r="Q78">
        <v>2</v>
      </c>
      <c r="R78">
        <v>15</v>
      </c>
      <c r="S78">
        <v>4</v>
      </c>
      <c r="T78">
        <v>2</v>
      </c>
      <c r="U78">
        <v>1</v>
      </c>
      <c r="V78" s="5">
        <v>41</v>
      </c>
      <c r="W78" s="40">
        <v>26754.14</v>
      </c>
      <c r="X78" s="40">
        <v>92008.14</v>
      </c>
    </row>
    <row r="79" spans="2:24" ht="12.75" customHeight="1">
      <c r="B79" t="s">
        <v>1958</v>
      </c>
      <c r="C79" t="s">
        <v>1959</v>
      </c>
      <c r="D79" t="s">
        <v>1960</v>
      </c>
      <c r="E79" s="4">
        <v>39085.333333333336</v>
      </c>
      <c r="F79" s="4">
        <v>39778.625</v>
      </c>
      <c r="G79" s="42">
        <f t="shared" si="0"/>
        <v>417.8744292237428</v>
      </c>
      <c r="H79" s="27">
        <f t="shared" si="1"/>
        <v>693.2916666666642</v>
      </c>
      <c r="I79" s="28">
        <v>415018</v>
      </c>
      <c r="J79" s="29"/>
      <c r="K79" s="30"/>
      <c r="L79" t="s">
        <v>1266</v>
      </c>
      <c r="M79" s="54"/>
      <c r="O79">
        <v>0</v>
      </c>
      <c r="P79">
        <v>0</v>
      </c>
      <c r="Q79">
        <v>0</v>
      </c>
      <c r="R79">
        <v>0</v>
      </c>
      <c r="S79">
        <v>0</v>
      </c>
      <c r="T79">
        <v>0</v>
      </c>
      <c r="U79">
        <v>0</v>
      </c>
      <c r="V79" s="5">
        <v>20</v>
      </c>
      <c r="W79" s="40">
        <v>83003.6</v>
      </c>
      <c r="X79" s="40">
        <v>498021.6</v>
      </c>
    </row>
    <row r="80" spans="2:24" ht="12.75" customHeight="1">
      <c r="B80" t="s">
        <v>1961</v>
      </c>
      <c r="C80" t="s">
        <v>1962</v>
      </c>
      <c r="D80" t="s">
        <v>1963</v>
      </c>
      <c r="E80" s="4">
        <v>39085.333333333336</v>
      </c>
      <c r="F80" s="4">
        <v>39598.458333333336</v>
      </c>
      <c r="G80" s="42">
        <f t="shared" si="0"/>
        <v>309.2808219178082</v>
      </c>
      <c r="H80" s="27">
        <f t="shared" si="1"/>
        <v>513.125</v>
      </c>
      <c r="I80" s="28">
        <v>194986</v>
      </c>
      <c r="J80" s="29"/>
      <c r="K80" s="30"/>
      <c r="L80" t="s">
        <v>1266</v>
      </c>
      <c r="M80" s="54"/>
      <c r="O80">
        <v>0</v>
      </c>
      <c r="P80">
        <v>0</v>
      </c>
      <c r="Q80">
        <v>0</v>
      </c>
      <c r="R80">
        <v>0</v>
      </c>
      <c r="S80">
        <v>0</v>
      </c>
      <c r="T80">
        <v>0</v>
      </c>
      <c r="U80">
        <v>0</v>
      </c>
      <c r="V80" s="5">
        <v>20</v>
      </c>
      <c r="W80" s="40">
        <v>38997.2</v>
      </c>
      <c r="X80" s="40">
        <v>233983.2</v>
      </c>
    </row>
    <row r="81" spans="2:24" ht="12.75" customHeight="1">
      <c r="B81" t="s">
        <v>1964</v>
      </c>
      <c r="C81" t="s">
        <v>1965</v>
      </c>
      <c r="D81" t="s">
        <v>1297</v>
      </c>
      <c r="E81" s="4">
        <v>39085.333333333336</v>
      </c>
      <c r="F81" s="4">
        <v>39262.375</v>
      </c>
      <c r="G81" s="42">
        <f t="shared" si="0"/>
        <v>106.71004566209899</v>
      </c>
      <c r="H81" s="27">
        <f t="shared" si="1"/>
        <v>177.04166666666424</v>
      </c>
      <c r="I81" s="28">
        <v>19992</v>
      </c>
      <c r="J81" s="29"/>
      <c r="K81" s="30"/>
      <c r="L81" t="s">
        <v>1266</v>
      </c>
      <c r="M81" s="31">
        <v>39085.333333333336</v>
      </c>
      <c r="N81" t="s">
        <v>1278</v>
      </c>
      <c r="O81">
        <v>2</v>
      </c>
      <c r="P81">
        <v>4</v>
      </c>
      <c r="Q81">
        <v>4</v>
      </c>
      <c r="R81">
        <v>4</v>
      </c>
      <c r="S81">
        <v>2</v>
      </c>
      <c r="T81">
        <v>2</v>
      </c>
      <c r="U81">
        <v>1</v>
      </c>
      <c r="V81" s="5">
        <v>20</v>
      </c>
      <c r="W81" s="40">
        <v>3998.4</v>
      </c>
      <c r="X81" s="40">
        <v>23990.4</v>
      </c>
    </row>
    <row r="82" spans="3:24" ht="12.75" customHeight="1">
      <c r="C82" t="s">
        <v>1966</v>
      </c>
      <c r="D82" t="s">
        <v>1319</v>
      </c>
      <c r="E82" s="4">
        <v>39262.333333333336</v>
      </c>
      <c r="F82" s="4">
        <v>39262.333333333336</v>
      </c>
      <c r="G82" s="42">
        <f t="shared" si="0"/>
        <v>0</v>
      </c>
      <c r="H82" s="27">
        <f t="shared" si="1"/>
        <v>0</v>
      </c>
      <c r="I82" s="28">
        <v>0</v>
      </c>
      <c r="J82" s="29"/>
      <c r="K82" s="43" t="s">
        <v>1967</v>
      </c>
      <c r="L82" t="s">
        <v>1266</v>
      </c>
      <c r="M82" s="31">
        <v>39262.333333333336</v>
      </c>
      <c r="N82" t="s">
        <v>1278</v>
      </c>
      <c r="O82">
        <v>0</v>
      </c>
      <c r="P82">
        <v>0</v>
      </c>
      <c r="Q82">
        <v>0</v>
      </c>
      <c r="R82">
        <v>0</v>
      </c>
      <c r="S82">
        <v>0</v>
      </c>
      <c r="T82">
        <v>0</v>
      </c>
      <c r="U82">
        <v>0</v>
      </c>
      <c r="V82" s="5">
        <v>0</v>
      </c>
      <c r="W82" s="40">
        <v>0</v>
      </c>
      <c r="X82" s="40">
        <v>0</v>
      </c>
    </row>
    <row r="83" spans="2:24" ht="12.75" customHeight="1">
      <c r="B83" t="s">
        <v>1968</v>
      </c>
      <c r="C83" t="s">
        <v>1463</v>
      </c>
      <c r="D83" t="s">
        <v>1640</v>
      </c>
      <c r="E83" s="4">
        <v>39265.333333333336</v>
      </c>
      <c r="F83" s="4">
        <v>39598.458333333336</v>
      </c>
      <c r="G83" s="42">
        <f t="shared" si="0"/>
        <v>200.78767123287673</v>
      </c>
      <c r="H83" s="27">
        <f t="shared" si="1"/>
        <v>333.125</v>
      </c>
      <c r="I83" s="28">
        <v>174994</v>
      </c>
      <c r="J83" s="43" t="s">
        <v>1969</v>
      </c>
      <c r="K83" s="30"/>
      <c r="L83" t="s">
        <v>1266</v>
      </c>
      <c r="M83" s="31">
        <v>39265.333333333336</v>
      </c>
      <c r="N83" t="s">
        <v>1278</v>
      </c>
      <c r="O83">
        <v>2</v>
      </c>
      <c r="P83">
        <v>4</v>
      </c>
      <c r="Q83">
        <v>4</v>
      </c>
      <c r="R83">
        <v>4</v>
      </c>
      <c r="S83">
        <v>2</v>
      </c>
      <c r="T83">
        <v>2</v>
      </c>
      <c r="U83">
        <v>1</v>
      </c>
      <c r="V83" s="5">
        <v>20</v>
      </c>
      <c r="W83" s="40">
        <v>34998.8</v>
      </c>
      <c r="X83" s="40">
        <v>209992.8</v>
      </c>
    </row>
    <row r="84" spans="1:24" ht="12.75" customHeight="1">
      <c r="A84" s="32"/>
      <c r="B84" t="s">
        <v>1970</v>
      </c>
      <c r="C84" t="s">
        <v>1971</v>
      </c>
      <c r="D84" t="s">
        <v>1972</v>
      </c>
      <c r="E84" s="4">
        <v>39265.333333333336</v>
      </c>
      <c r="F84" s="4">
        <v>39689.5</v>
      </c>
      <c r="G84" s="42">
        <f t="shared" si="0"/>
        <v>255.66210045661953</v>
      </c>
      <c r="H84" s="27">
        <f t="shared" si="1"/>
        <v>424.16666666666424</v>
      </c>
      <c r="I84" s="28">
        <v>120012</v>
      </c>
      <c r="J84" s="29"/>
      <c r="K84" s="30"/>
      <c r="L84" t="s">
        <v>1266</v>
      </c>
      <c r="M84" s="54"/>
      <c r="O84">
        <v>0</v>
      </c>
      <c r="P84">
        <v>0</v>
      </c>
      <c r="Q84">
        <v>0</v>
      </c>
      <c r="R84">
        <v>0</v>
      </c>
      <c r="S84">
        <v>0</v>
      </c>
      <c r="T84">
        <v>0</v>
      </c>
      <c r="U84">
        <v>0</v>
      </c>
      <c r="V84" s="5">
        <v>20</v>
      </c>
      <c r="W84" s="40">
        <v>24002.4</v>
      </c>
      <c r="X84" s="40">
        <v>144014.4</v>
      </c>
    </row>
    <row r="85" spans="2:24" ht="12.75" customHeight="1">
      <c r="B85" t="s">
        <v>1973</v>
      </c>
      <c r="C85" t="s">
        <v>1965</v>
      </c>
      <c r="D85" t="s">
        <v>1974</v>
      </c>
      <c r="E85" s="4">
        <v>39265.333333333336</v>
      </c>
      <c r="F85" s="4">
        <v>39352.666666666664</v>
      </c>
      <c r="G85" s="42">
        <f t="shared" si="0"/>
        <v>52.63926940638977</v>
      </c>
      <c r="H85" s="27">
        <f t="shared" si="1"/>
        <v>87.33333333332848</v>
      </c>
      <c r="I85" s="28">
        <v>10008</v>
      </c>
      <c r="J85" s="29"/>
      <c r="K85" s="30"/>
      <c r="L85" t="s">
        <v>1266</v>
      </c>
      <c r="M85" s="31">
        <v>39265.333333333336</v>
      </c>
      <c r="N85" t="s">
        <v>1278</v>
      </c>
      <c r="O85">
        <v>2</v>
      </c>
      <c r="P85">
        <v>4</v>
      </c>
      <c r="Q85">
        <v>4</v>
      </c>
      <c r="R85">
        <v>4</v>
      </c>
      <c r="S85">
        <v>2</v>
      </c>
      <c r="T85">
        <v>2</v>
      </c>
      <c r="U85">
        <v>1</v>
      </c>
      <c r="V85" s="5">
        <v>20</v>
      </c>
      <c r="W85" s="40">
        <v>2001.6</v>
      </c>
      <c r="X85" s="40">
        <v>12009.6</v>
      </c>
    </row>
    <row r="86" spans="3:24" ht="12.75" customHeight="1">
      <c r="C86" t="s">
        <v>1975</v>
      </c>
      <c r="D86" t="s">
        <v>1319</v>
      </c>
      <c r="E86" s="4">
        <v>39352.333333333336</v>
      </c>
      <c r="F86" s="4">
        <v>39352.333333333336</v>
      </c>
      <c r="G86" s="42">
        <f t="shared" si="0"/>
        <v>0</v>
      </c>
      <c r="H86" s="27">
        <f t="shared" si="1"/>
        <v>0</v>
      </c>
      <c r="I86" s="28">
        <v>0</v>
      </c>
      <c r="J86" s="29"/>
      <c r="K86" s="43" t="s">
        <v>1575</v>
      </c>
      <c r="L86" t="s">
        <v>1266</v>
      </c>
      <c r="M86" s="31">
        <v>39352.333333333336</v>
      </c>
      <c r="N86" t="s">
        <v>1278</v>
      </c>
      <c r="O86">
        <v>0</v>
      </c>
      <c r="P86">
        <v>0</v>
      </c>
      <c r="Q86">
        <v>0</v>
      </c>
      <c r="R86">
        <v>0</v>
      </c>
      <c r="S86">
        <v>0</v>
      </c>
      <c r="T86">
        <v>0</v>
      </c>
      <c r="U86">
        <v>0</v>
      </c>
      <c r="V86" s="5">
        <v>0</v>
      </c>
      <c r="W86" s="40">
        <v>0</v>
      </c>
      <c r="X86" s="40">
        <v>0</v>
      </c>
    </row>
    <row r="87" spans="2:24" ht="12.75" customHeight="1">
      <c r="B87" t="s">
        <v>1976</v>
      </c>
      <c r="C87" t="s">
        <v>1463</v>
      </c>
      <c r="D87" t="s">
        <v>1977</v>
      </c>
      <c r="E87" s="4">
        <v>39356.333333333336</v>
      </c>
      <c r="F87" s="4">
        <v>39689.5</v>
      </c>
      <c r="G87" s="42">
        <f t="shared" si="0"/>
        <v>200.8127853881264</v>
      </c>
      <c r="H87" s="27">
        <f t="shared" si="1"/>
        <v>333.16666666666424</v>
      </c>
      <c r="I87" s="28">
        <v>110004</v>
      </c>
      <c r="J87" s="43" t="s">
        <v>1978</v>
      </c>
      <c r="K87" s="30"/>
      <c r="L87" t="s">
        <v>1266</v>
      </c>
      <c r="M87" s="31">
        <v>39356.333333333336</v>
      </c>
      <c r="N87" t="s">
        <v>1278</v>
      </c>
      <c r="O87">
        <v>2</v>
      </c>
      <c r="P87">
        <v>4</v>
      </c>
      <c r="Q87">
        <v>4</v>
      </c>
      <c r="R87">
        <v>4</v>
      </c>
      <c r="S87">
        <v>2</v>
      </c>
      <c r="T87">
        <v>2</v>
      </c>
      <c r="U87">
        <v>1</v>
      </c>
      <c r="V87" s="5">
        <v>20</v>
      </c>
      <c r="W87" s="40">
        <v>22000.8</v>
      </c>
      <c r="X87" s="40">
        <v>132004.8</v>
      </c>
    </row>
    <row r="88" spans="2:24" ht="12.75" customHeight="1">
      <c r="B88" t="s">
        <v>1979</v>
      </c>
      <c r="C88" t="s">
        <v>1980</v>
      </c>
      <c r="D88" t="s">
        <v>1981</v>
      </c>
      <c r="E88" s="4">
        <v>39356.333333333336</v>
      </c>
      <c r="F88" s="4">
        <v>39689.708333333336</v>
      </c>
      <c r="G88" s="42">
        <f t="shared" si="0"/>
        <v>200.93835616438355</v>
      </c>
      <c r="H88" s="27">
        <f t="shared" si="1"/>
        <v>333.375</v>
      </c>
      <c r="I88" s="28">
        <v>40006</v>
      </c>
      <c r="J88" s="29"/>
      <c r="K88" s="30"/>
      <c r="L88" t="s">
        <v>1266</v>
      </c>
      <c r="M88" s="54"/>
      <c r="O88">
        <v>0</v>
      </c>
      <c r="P88">
        <v>0</v>
      </c>
      <c r="Q88">
        <v>0</v>
      </c>
      <c r="R88">
        <v>0</v>
      </c>
      <c r="S88">
        <v>0</v>
      </c>
      <c r="T88">
        <v>0</v>
      </c>
      <c r="U88">
        <v>0</v>
      </c>
      <c r="V88" s="5">
        <v>20</v>
      </c>
      <c r="W88" s="40">
        <v>8001.2</v>
      </c>
      <c r="X88" s="40">
        <v>48007.2</v>
      </c>
    </row>
    <row r="89" spans="2:24" ht="12.75" customHeight="1">
      <c r="B89" t="s">
        <v>1982</v>
      </c>
      <c r="C89" t="s">
        <v>1965</v>
      </c>
      <c r="D89" t="s">
        <v>1974</v>
      </c>
      <c r="E89" s="4">
        <v>39356.333333333336</v>
      </c>
      <c r="F89" s="4">
        <v>39447.458333333336</v>
      </c>
      <c r="G89" s="42">
        <f aca="true" t="shared" si="2" ref="G89:G139">(H89/365)*220</f>
        <v>54.92465753424657</v>
      </c>
      <c r="H89" s="27">
        <f aca="true" t="shared" si="3" ref="H89:H139">F89-E89</f>
        <v>91.125</v>
      </c>
      <c r="I89" s="28">
        <v>10008</v>
      </c>
      <c r="J89" s="29"/>
      <c r="K89" s="30"/>
      <c r="L89" t="s">
        <v>1266</v>
      </c>
      <c r="M89" s="31">
        <v>39356.333333333336</v>
      </c>
      <c r="N89" t="s">
        <v>1278</v>
      </c>
      <c r="O89">
        <v>2</v>
      </c>
      <c r="P89">
        <v>4</v>
      </c>
      <c r="Q89">
        <v>4</v>
      </c>
      <c r="R89">
        <v>4</v>
      </c>
      <c r="S89">
        <v>2</v>
      </c>
      <c r="T89">
        <v>2</v>
      </c>
      <c r="U89">
        <v>1</v>
      </c>
      <c r="V89" s="5">
        <v>20</v>
      </c>
      <c r="W89" s="40">
        <v>2001.6</v>
      </c>
      <c r="X89" s="40">
        <v>12009.6</v>
      </c>
    </row>
    <row r="90" spans="3:24" ht="12.75" customHeight="1">
      <c r="C90" t="s">
        <v>1983</v>
      </c>
      <c r="D90" t="s">
        <v>1319</v>
      </c>
      <c r="E90" s="4">
        <v>39447.333333333336</v>
      </c>
      <c r="F90" s="4">
        <v>39447.333333333336</v>
      </c>
      <c r="G90" s="42">
        <f t="shared" si="2"/>
        <v>0</v>
      </c>
      <c r="H90" s="27">
        <f t="shared" si="3"/>
        <v>0</v>
      </c>
      <c r="I90" s="28">
        <v>0</v>
      </c>
      <c r="J90" s="29"/>
      <c r="K90" s="43" t="s">
        <v>1984</v>
      </c>
      <c r="L90" t="s">
        <v>1266</v>
      </c>
      <c r="M90" s="31">
        <v>39447.333333333336</v>
      </c>
      <c r="N90" t="s">
        <v>1278</v>
      </c>
      <c r="O90">
        <v>0</v>
      </c>
      <c r="P90">
        <v>0</v>
      </c>
      <c r="Q90">
        <v>0</v>
      </c>
      <c r="R90">
        <v>0</v>
      </c>
      <c r="S90">
        <v>0</v>
      </c>
      <c r="T90">
        <v>0</v>
      </c>
      <c r="U90">
        <v>0</v>
      </c>
      <c r="V90" s="5">
        <v>0</v>
      </c>
      <c r="W90" s="40">
        <v>0</v>
      </c>
      <c r="X90" s="40">
        <v>0</v>
      </c>
    </row>
    <row r="91" spans="2:24" ht="12.75" customHeight="1">
      <c r="B91" t="s">
        <v>1985</v>
      </c>
      <c r="C91" t="s">
        <v>1463</v>
      </c>
      <c r="D91" t="s">
        <v>1986</v>
      </c>
      <c r="E91" s="4">
        <v>39450.333333333336</v>
      </c>
      <c r="F91" s="4">
        <v>39689.708333333336</v>
      </c>
      <c r="G91" s="42">
        <f t="shared" si="2"/>
        <v>144.28082191780823</v>
      </c>
      <c r="H91" s="27">
        <f t="shared" si="3"/>
        <v>239.375</v>
      </c>
      <c r="I91" s="28">
        <v>29998</v>
      </c>
      <c r="J91" s="43" t="s">
        <v>1987</v>
      </c>
      <c r="K91" s="30"/>
      <c r="L91" t="s">
        <v>1266</v>
      </c>
      <c r="M91" s="31">
        <v>39450.333333333336</v>
      </c>
      <c r="N91" t="s">
        <v>1278</v>
      </c>
      <c r="O91">
        <v>2</v>
      </c>
      <c r="P91">
        <v>4</v>
      </c>
      <c r="Q91">
        <v>4</v>
      </c>
      <c r="R91">
        <v>4</v>
      </c>
      <c r="S91">
        <v>2</v>
      </c>
      <c r="T91">
        <v>2</v>
      </c>
      <c r="U91">
        <v>1</v>
      </c>
      <c r="V91" s="5">
        <v>20</v>
      </c>
      <c r="W91" s="40">
        <v>5999.6</v>
      </c>
      <c r="X91" s="40">
        <v>35997.6</v>
      </c>
    </row>
    <row r="92" spans="2:24" ht="12.75" customHeight="1">
      <c r="B92" t="s">
        <v>1988</v>
      </c>
      <c r="C92" t="s">
        <v>1989</v>
      </c>
      <c r="D92" t="s">
        <v>1990</v>
      </c>
      <c r="E92" s="4">
        <v>39450.333333333336</v>
      </c>
      <c r="F92" s="4">
        <v>39778.625</v>
      </c>
      <c r="G92" s="42">
        <f t="shared" si="2"/>
        <v>197.87442922374282</v>
      </c>
      <c r="H92" s="27">
        <f t="shared" si="3"/>
        <v>328.29166666666424</v>
      </c>
      <c r="I92" s="28">
        <v>60014</v>
      </c>
      <c r="J92" s="29"/>
      <c r="K92" s="30"/>
      <c r="L92" t="s">
        <v>1266</v>
      </c>
      <c r="M92" s="54"/>
      <c r="O92">
        <v>0</v>
      </c>
      <c r="P92">
        <v>0</v>
      </c>
      <c r="Q92">
        <v>0</v>
      </c>
      <c r="R92">
        <v>0</v>
      </c>
      <c r="S92">
        <v>0</v>
      </c>
      <c r="T92">
        <v>0</v>
      </c>
      <c r="U92">
        <v>0</v>
      </c>
      <c r="V92" s="5">
        <v>20</v>
      </c>
      <c r="W92" s="40">
        <v>12002.8</v>
      </c>
      <c r="X92" s="40">
        <v>72016.8</v>
      </c>
    </row>
    <row r="93" spans="2:24" ht="12.75" customHeight="1">
      <c r="B93" t="s">
        <v>1991</v>
      </c>
      <c r="C93" t="s">
        <v>1965</v>
      </c>
      <c r="D93" t="s">
        <v>1635</v>
      </c>
      <c r="E93" s="4">
        <v>39450.333333333336</v>
      </c>
      <c r="F93" s="4">
        <v>39538.375</v>
      </c>
      <c r="G93" s="42">
        <f t="shared" si="2"/>
        <v>53.06621004566064</v>
      </c>
      <c r="H93" s="27">
        <f t="shared" si="3"/>
        <v>88.04166666666424</v>
      </c>
      <c r="I93" s="28">
        <v>10008</v>
      </c>
      <c r="J93" s="29"/>
      <c r="K93" s="30"/>
      <c r="L93" t="s">
        <v>1266</v>
      </c>
      <c r="M93" s="31">
        <v>39450.333333333336</v>
      </c>
      <c r="N93" t="s">
        <v>1278</v>
      </c>
      <c r="O93">
        <v>2</v>
      </c>
      <c r="P93">
        <v>4</v>
      </c>
      <c r="Q93">
        <v>4</v>
      </c>
      <c r="R93">
        <v>4</v>
      </c>
      <c r="S93">
        <v>2</v>
      </c>
      <c r="T93">
        <v>2</v>
      </c>
      <c r="U93">
        <v>1</v>
      </c>
      <c r="V93" s="5">
        <v>20</v>
      </c>
      <c r="W93" s="40">
        <v>2001.6</v>
      </c>
      <c r="X93" s="40">
        <v>12009.6</v>
      </c>
    </row>
    <row r="94" spans="3:24" ht="12.75" customHeight="1">
      <c r="C94" t="s">
        <v>1992</v>
      </c>
      <c r="D94" t="s">
        <v>1319</v>
      </c>
      <c r="E94" s="4">
        <v>39538.333333333336</v>
      </c>
      <c r="F94" s="4">
        <v>39538.333333333336</v>
      </c>
      <c r="G94" s="42">
        <f t="shared" si="2"/>
        <v>0</v>
      </c>
      <c r="H94" s="27">
        <f t="shared" si="3"/>
        <v>0</v>
      </c>
      <c r="I94" s="28">
        <v>0</v>
      </c>
      <c r="J94" s="29"/>
      <c r="K94" s="43" t="s">
        <v>1588</v>
      </c>
      <c r="L94" t="s">
        <v>1266</v>
      </c>
      <c r="M94" s="31">
        <v>39538.333333333336</v>
      </c>
      <c r="N94" t="s">
        <v>1278</v>
      </c>
      <c r="O94">
        <v>0</v>
      </c>
      <c r="P94">
        <v>0</v>
      </c>
      <c r="Q94">
        <v>0</v>
      </c>
      <c r="R94">
        <v>0</v>
      </c>
      <c r="S94">
        <v>0</v>
      </c>
      <c r="T94">
        <v>0</v>
      </c>
      <c r="U94">
        <v>0</v>
      </c>
      <c r="V94" s="5">
        <v>0</v>
      </c>
      <c r="W94" s="40">
        <v>0</v>
      </c>
      <c r="X94" s="40">
        <v>0</v>
      </c>
    </row>
    <row r="95" spans="2:24" ht="12.75" customHeight="1">
      <c r="B95" t="s">
        <v>1993</v>
      </c>
      <c r="C95" t="s">
        <v>1463</v>
      </c>
      <c r="D95" t="s">
        <v>1986</v>
      </c>
      <c r="E95" s="4">
        <v>39539.333333333336</v>
      </c>
      <c r="F95" s="4">
        <v>39778.625</v>
      </c>
      <c r="G95" s="42">
        <f t="shared" si="2"/>
        <v>144.23059360730448</v>
      </c>
      <c r="H95" s="27">
        <f t="shared" si="3"/>
        <v>239.29166666666424</v>
      </c>
      <c r="I95" s="28">
        <v>50006</v>
      </c>
      <c r="J95" s="43" t="s">
        <v>1994</v>
      </c>
      <c r="K95" s="30"/>
      <c r="L95" t="s">
        <v>1266</v>
      </c>
      <c r="M95" s="31">
        <v>39539.333333333336</v>
      </c>
      <c r="N95" t="s">
        <v>1278</v>
      </c>
      <c r="O95">
        <v>2</v>
      </c>
      <c r="P95">
        <v>4</v>
      </c>
      <c r="Q95">
        <v>4</v>
      </c>
      <c r="R95">
        <v>4</v>
      </c>
      <c r="S95">
        <v>2</v>
      </c>
      <c r="T95">
        <v>2</v>
      </c>
      <c r="U95">
        <v>1</v>
      </c>
      <c r="V95" s="5">
        <v>20</v>
      </c>
      <c r="W95" s="40">
        <v>10001.2</v>
      </c>
      <c r="X95" s="40">
        <v>60007.2</v>
      </c>
    </row>
    <row r="96" spans="3:24" ht="12.75" customHeight="1">
      <c r="C96" t="s">
        <v>1995</v>
      </c>
      <c r="D96" t="s">
        <v>1319</v>
      </c>
      <c r="E96" s="4">
        <v>39778.333333333336</v>
      </c>
      <c r="F96" s="4">
        <v>39778.333333333336</v>
      </c>
      <c r="G96" s="42">
        <f t="shared" si="2"/>
        <v>0</v>
      </c>
      <c r="H96" s="27">
        <f t="shared" si="3"/>
        <v>0</v>
      </c>
      <c r="I96" s="28">
        <v>0</v>
      </c>
      <c r="J96" s="29"/>
      <c r="K96" s="30"/>
      <c r="L96" t="s">
        <v>1266</v>
      </c>
      <c r="M96" s="31">
        <v>39778.333333333336</v>
      </c>
      <c r="N96" t="s">
        <v>1278</v>
      </c>
      <c r="O96">
        <v>0</v>
      </c>
      <c r="P96">
        <v>0</v>
      </c>
      <c r="Q96">
        <v>0</v>
      </c>
      <c r="R96">
        <v>0</v>
      </c>
      <c r="S96">
        <v>0</v>
      </c>
      <c r="T96">
        <v>0</v>
      </c>
      <c r="U96">
        <v>0</v>
      </c>
      <c r="V96" s="5">
        <v>0</v>
      </c>
      <c r="W96" s="40">
        <v>0</v>
      </c>
      <c r="X96" s="40">
        <v>0</v>
      </c>
    </row>
    <row r="97" spans="2:24" ht="12.75" customHeight="1">
      <c r="B97" t="s">
        <v>1996</v>
      </c>
      <c r="C97" t="s">
        <v>1997</v>
      </c>
      <c r="D97" t="s">
        <v>1651</v>
      </c>
      <c r="E97" s="4">
        <v>39085.333333333336</v>
      </c>
      <c r="F97" s="4">
        <v>39778.583333333336</v>
      </c>
      <c r="G97" s="42">
        <f t="shared" si="2"/>
        <v>417.8493150684932</v>
      </c>
      <c r="H97" s="27">
        <f t="shared" si="3"/>
        <v>693.25</v>
      </c>
      <c r="I97" s="28">
        <v>0</v>
      </c>
      <c r="J97" s="29"/>
      <c r="K97" s="30"/>
      <c r="L97" t="s">
        <v>1266</v>
      </c>
      <c r="M97" s="31">
        <v>39085.333333333336</v>
      </c>
      <c r="N97" t="s">
        <v>1278</v>
      </c>
      <c r="O97">
        <v>0</v>
      </c>
      <c r="P97">
        <v>0</v>
      </c>
      <c r="Q97">
        <v>0</v>
      </c>
      <c r="R97">
        <v>0</v>
      </c>
      <c r="S97">
        <v>0</v>
      </c>
      <c r="T97">
        <v>0</v>
      </c>
      <c r="U97">
        <v>0</v>
      </c>
      <c r="V97" s="5">
        <v>0</v>
      </c>
      <c r="W97" s="40">
        <v>0</v>
      </c>
      <c r="X97" s="40">
        <v>0</v>
      </c>
    </row>
    <row r="98" spans="2:24" ht="12.75" customHeight="1">
      <c r="B98" t="s">
        <v>1998</v>
      </c>
      <c r="C98" t="s">
        <v>1999</v>
      </c>
      <c r="D98" t="s">
        <v>2000</v>
      </c>
      <c r="E98" s="4">
        <v>38992.333333333336</v>
      </c>
      <c r="F98" s="4">
        <v>39994.666666666664</v>
      </c>
      <c r="G98" s="42">
        <f t="shared" si="2"/>
        <v>604.1461187214583</v>
      </c>
      <c r="H98" s="27">
        <f t="shared" si="3"/>
        <v>1002.3333333333285</v>
      </c>
      <c r="I98" s="28">
        <v>592224.4</v>
      </c>
      <c r="J98" s="29"/>
      <c r="K98" s="30"/>
      <c r="L98" t="s">
        <v>1266</v>
      </c>
      <c r="M98" s="54"/>
      <c r="O98">
        <v>0</v>
      </c>
      <c r="P98">
        <v>0</v>
      </c>
      <c r="Q98">
        <v>0</v>
      </c>
      <c r="R98">
        <v>0</v>
      </c>
      <c r="S98">
        <v>0</v>
      </c>
      <c r="T98">
        <v>0</v>
      </c>
      <c r="U98">
        <v>0</v>
      </c>
      <c r="V98" s="5">
        <v>25.41704394482902</v>
      </c>
      <c r="W98" s="40">
        <v>150525.93600000002</v>
      </c>
      <c r="X98" s="40">
        <v>742750.3360000001</v>
      </c>
    </row>
    <row r="99" spans="2:24" ht="12.75" customHeight="1">
      <c r="B99" t="s">
        <v>2001</v>
      </c>
      <c r="C99" t="s">
        <v>1626</v>
      </c>
      <c r="D99" t="s">
        <v>2002</v>
      </c>
      <c r="E99" s="4">
        <v>38992.333333333336</v>
      </c>
      <c r="F99" s="4">
        <v>39447.5</v>
      </c>
      <c r="G99" s="42">
        <f t="shared" si="2"/>
        <v>274.3470319634689</v>
      </c>
      <c r="H99" s="27">
        <f t="shared" si="3"/>
        <v>455.16666666666424</v>
      </c>
      <c r="I99" s="28">
        <v>113240</v>
      </c>
      <c r="J99" s="43" t="s">
        <v>1475</v>
      </c>
      <c r="K99" s="30"/>
      <c r="L99" t="s">
        <v>1266</v>
      </c>
      <c r="M99" s="54"/>
      <c r="O99">
        <v>0</v>
      </c>
      <c r="P99">
        <v>0</v>
      </c>
      <c r="Q99">
        <v>0</v>
      </c>
      <c r="R99">
        <v>0</v>
      </c>
      <c r="S99">
        <v>0</v>
      </c>
      <c r="T99">
        <v>0</v>
      </c>
      <c r="U99">
        <v>0</v>
      </c>
      <c r="V99" s="5">
        <v>16</v>
      </c>
      <c r="W99" s="40">
        <v>18118.4</v>
      </c>
      <c r="X99" s="40">
        <v>131358.4</v>
      </c>
    </row>
    <row r="100" spans="2:24" ht="12.75" customHeight="1">
      <c r="B100" t="s">
        <v>2003</v>
      </c>
      <c r="C100" t="s">
        <v>1629</v>
      </c>
      <c r="D100" t="s">
        <v>1630</v>
      </c>
      <c r="E100" s="4">
        <v>39052.333333333336</v>
      </c>
      <c r="F100" s="4">
        <v>39294.458333333336</v>
      </c>
      <c r="G100" s="42">
        <f t="shared" si="2"/>
        <v>145.93835616438355</v>
      </c>
      <c r="H100" s="27">
        <f t="shared" si="3"/>
        <v>242.125</v>
      </c>
      <c r="I100" s="28">
        <v>15340</v>
      </c>
      <c r="J100" s="29"/>
      <c r="K100" s="30"/>
      <c r="L100" t="s">
        <v>1266</v>
      </c>
      <c r="M100" s="31">
        <v>39052.333333333336</v>
      </c>
      <c r="N100" t="s">
        <v>1278</v>
      </c>
      <c r="O100">
        <v>2</v>
      </c>
      <c r="P100">
        <v>2</v>
      </c>
      <c r="Q100">
        <v>8</v>
      </c>
      <c r="R100">
        <v>0</v>
      </c>
      <c r="S100">
        <v>2</v>
      </c>
      <c r="T100">
        <v>2</v>
      </c>
      <c r="U100">
        <v>1</v>
      </c>
      <c r="V100" s="5">
        <v>16</v>
      </c>
      <c r="W100" s="40">
        <v>2454.4</v>
      </c>
      <c r="X100" s="40">
        <v>17794.4</v>
      </c>
    </row>
    <row r="101" spans="2:24" ht="12.75" customHeight="1">
      <c r="B101" t="s">
        <v>2004</v>
      </c>
      <c r="C101" t="s">
        <v>2005</v>
      </c>
      <c r="D101" t="s">
        <v>1630</v>
      </c>
      <c r="E101" s="4">
        <v>39052.333333333336</v>
      </c>
      <c r="F101" s="4">
        <v>39294.458333333336</v>
      </c>
      <c r="G101" s="42">
        <f t="shared" si="2"/>
        <v>145.93835616438355</v>
      </c>
      <c r="H101" s="27">
        <f t="shared" si="3"/>
        <v>242.125</v>
      </c>
      <c r="I101" s="28">
        <v>82500</v>
      </c>
      <c r="J101" s="29"/>
      <c r="K101" s="30"/>
      <c r="L101" t="s">
        <v>1266</v>
      </c>
      <c r="M101" s="31">
        <v>39052.333333333336</v>
      </c>
      <c r="N101" t="s">
        <v>1278</v>
      </c>
      <c r="O101">
        <v>2</v>
      </c>
      <c r="P101">
        <v>2</v>
      </c>
      <c r="Q101">
        <v>8</v>
      </c>
      <c r="R101">
        <v>0</v>
      </c>
      <c r="S101">
        <v>2</v>
      </c>
      <c r="T101">
        <v>2</v>
      </c>
      <c r="U101">
        <v>1</v>
      </c>
      <c r="V101" s="5">
        <v>16</v>
      </c>
      <c r="W101" s="40">
        <v>13200</v>
      </c>
      <c r="X101" s="40">
        <v>95700</v>
      </c>
    </row>
    <row r="102" spans="2:24" ht="12.75" customHeight="1">
      <c r="B102" t="s">
        <v>2006</v>
      </c>
      <c r="C102" t="s">
        <v>2007</v>
      </c>
      <c r="D102" t="s">
        <v>1854</v>
      </c>
      <c r="E102" s="4">
        <v>38992.333333333336</v>
      </c>
      <c r="F102" s="4">
        <v>39080.458333333336</v>
      </c>
      <c r="G102" s="42">
        <f t="shared" si="2"/>
        <v>53.11643835616438</v>
      </c>
      <c r="H102" s="27">
        <f t="shared" si="3"/>
        <v>88.125</v>
      </c>
      <c r="I102" s="28">
        <v>15400</v>
      </c>
      <c r="J102" s="29"/>
      <c r="K102" s="30"/>
      <c r="L102" t="s">
        <v>1266</v>
      </c>
      <c r="M102" s="31">
        <v>38992.333333333336</v>
      </c>
      <c r="N102" t="s">
        <v>1278</v>
      </c>
      <c r="O102">
        <v>2</v>
      </c>
      <c r="P102">
        <v>2</v>
      </c>
      <c r="Q102">
        <v>8</v>
      </c>
      <c r="R102">
        <v>0</v>
      </c>
      <c r="S102">
        <v>2</v>
      </c>
      <c r="T102">
        <v>2</v>
      </c>
      <c r="U102">
        <v>1</v>
      </c>
      <c r="V102" s="5">
        <v>16</v>
      </c>
      <c r="W102" s="40">
        <v>2464</v>
      </c>
      <c r="X102" s="40">
        <v>17864</v>
      </c>
    </row>
    <row r="103" spans="2:24" ht="12.75" customHeight="1">
      <c r="B103" t="s">
        <v>2008</v>
      </c>
      <c r="C103" t="s">
        <v>1431</v>
      </c>
      <c r="D103" t="s">
        <v>2009</v>
      </c>
      <c r="E103" s="4">
        <v>39265.333333333336</v>
      </c>
      <c r="F103" s="4">
        <v>39447.5</v>
      </c>
      <c r="G103" s="42">
        <f t="shared" si="2"/>
        <v>109.7990867579894</v>
      </c>
      <c r="H103" s="27">
        <f t="shared" si="3"/>
        <v>182.16666666666424</v>
      </c>
      <c r="I103" s="28">
        <v>0</v>
      </c>
      <c r="J103" s="29"/>
      <c r="K103" s="30"/>
      <c r="L103" t="s">
        <v>1266</v>
      </c>
      <c r="M103" s="31">
        <v>39265.333333333336</v>
      </c>
      <c r="N103" t="s">
        <v>1278</v>
      </c>
      <c r="O103">
        <v>0</v>
      </c>
      <c r="P103">
        <v>0</v>
      </c>
      <c r="Q103">
        <v>0</v>
      </c>
      <c r="R103">
        <v>0</v>
      </c>
      <c r="S103">
        <v>0</v>
      </c>
      <c r="T103">
        <v>0</v>
      </c>
      <c r="U103">
        <v>0</v>
      </c>
      <c r="V103" s="5">
        <v>0</v>
      </c>
      <c r="W103" s="40">
        <v>0</v>
      </c>
      <c r="X103" s="40">
        <v>0</v>
      </c>
    </row>
    <row r="104" spans="2:24" ht="12.75" customHeight="1">
      <c r="B104" t="s">
        <v>2010</v>
      </c>
      <c r="C104" t="s">
        <v>1874</v>
      </c>
      <c r="D104" t="s">
        <v>1275</v>
      </c>
      <c r="E104" s="4">
        <v>39085.333333333336</v>
      </c>
      <c r="F104" s="4">
        <v>39447.583333333336</v>
      </c>
      <c r="G104" s="42">
        <f t="shared" si="2"/>
        <v>218.34246575342465</v>
      </c>
      <c r="H104" s="27">
        <f t="shared" si="3"/>
        <v>362.25</v>
      </c>
      <c r="I104" s="28">
        <v>56984</v>
      </c>
      <c r="J104" s="43" t="s">
        <v>1316</v>
      </c>
      <c r="K104" s="30"/>
      <c r="L104" t="s">
        <v>1266</v>
      </c>
      <c r="M104" s="54"/>
      <c r="O104">
        <v>0</v>
      </c>
      <c r="P104">
        <v>0</v>
      </c>
      <c r="Q104">
        <v>0</v>
      </c>
      <c r="R104">
        <v>0</v>
      </c>
      <c r="S104">
        <v>0</v>
      </c>
      <c r="T104">
        <v>0</v>
      </c>
      <c r="U104">
        <v>0</v>
      </c>
      <c r="V104" s="5">
        <v>20</v>
      </c>
      <c r="W104" s="40">
        <v>11396.8</v>
      </c>
      <c r="X104" s="40">
        <v>68380.8</v>
      </c>
    </row>
    <row r="105" spans="2:24" ht="12.75" customHeight="1">
      <c r="B105" t="s">
        <v>2011</v>
      </c>
      <c r="C105" t="s">
        <v>2012</v>
      </c>
      <c r="D105" t="s">
        <v>1275</v>
      </c>
      <c r="E105" s="4">
        <v>39085.333333333336</v>
      </c>
      <c r="F105" s="4">
        <v>39447.583333333336</v>
      </c>
      <c r="G105" s="42">
        <f t="shared" si="2"/>
        <v>218.34246575342465</v>
      </c>
      <c r="H105" s="27">
        <f t="shared" si="3"/>
        <v>362.25</v>
      </c>
      <c r="I105" s="28">
        <v>53870</v>
      </c>
      <c r="J105" s="29"/>
      <c r="K105" s="30"/>
      <c r="L105" t="s">
        <v>1266</v>
      </c>
      <c r="M105" s="31">
        <v>39085.333333333336</v>
      </c>
      <c r="N105" t="s">
        <v>1278</v>
      </c>
      <c r="O105">
        <v>4</v>
      </c>
      <c r="P105">
        <v>4</v>
      </c>
      <c r="Q105">
        <v>4</v>
      </c>
      <c r="R105">
        <v>0</v>
      </c>
      <c r="S105">
        <v>2</v>
      </c>
      <c r="T105">
        <v>2</v>
      </c>
      <c r="U105">
        <v>1</v>
      </c>
      <c r="V105" s="5">
        <v>20</v>
      </c>
      <c r="W105" s="40">
        <v>10774</v>
      </c>
      <c r="X105" s="40">
        <v>64644</v>
      </c>
    </row>
    <row r="106" spans="2:24" ht="12.75" customHeight="1">
      <c r="B106" t="s">
        <v>2013</v>
      </c>
      <c r="C106" t="s">
        <v>2014</v>
      </c>
      <c r="D106" t="s">
        <v>1275</v>
      </c>
      <c r="E106" s="4">
        <v>39085.333333333336</v>
      </c>
      <c r="F106" s="4">
        <v>39447.583333333336</v>
      </c>
      <c r="G106" s="42">
        <f t="shared" si="2"/>
        <v>218.34246575342465</v>
      </c>
      <c r="H106" s="27">
        <f t="shared" si="3"/>
        <v>362.25</v>
      </c>
      <c r="I106" s="28">
        <v>3114</v>
      </c>
      <c r="J106" s="29"/>
      <c r="K106" s="30"/>
      <c r="L106" t="s">
        <v>1266</v>
      </c>
      <c r="M106" s="31">
        <v>39085.333333333336</v>
      </c>
      <c r="N106" t="s">
        <v>1278</v>
      </c>
      <c r="O106">
        <v>4</v>
      </c>
      <c r="P106">
        <v>4</v>
      </c>
      <c r="Q106">
        <v>4</v>
      </c>
      <c r="R106">
        <v>0</v>
      </c>
      <c r="S106">
        <v>2</v>
      </c>
      <c r="T106">
        <v>2</v>
      </c>
      <c r="U106">
        <v>1</v>
      </c>
      <c r="V106" s="5">
        <v>20</v>
      </c>
      <c r="W106" s="40">
        <v>622.8</v>
      </c>
      <c r="X106" s="40">
        <v>3736.8</v>
      </c>
    </row>
    <row r="107" spans="2:24" ht="12.75" customHeight="1">
      <c r="B107" t="s">
        <v>2015</v>
      </c>
      <c r="C107" t="s">
        <v>2016</v>
      </c>
      <c r="D107" t="s">
        <v>2017</v>
      </c>
      <c r="E107" s="4">
        <v>39085.333333333336</v>
      </c>
      <c r="F107" s="4">
        <v>39994.666666666664</v>
      </c>
      <c r="G107" s="42">
        <f t="shared" si="2"/>
        <v>548.0913242009103</v>
      </c>
      <c r="H107" s="27">
        <f t="shared" si="3"/>
        <v>909.3333333333285</v>
      </c>
      <c r="I107" s="28">
        <v>409866.4</v>
      </c>
      <c r="J107" s="43" t="s">
        <v>1337</v>
      </c>
      <c r="K107" s="30"/>
      <c r="L107" t="s">
        <v>1266</v>
      </c>
      <c r="M107" s="54"/>
      <c r="O107">
        <v>0</v>
      </c>
      <c r="P107">
        <v>0</v>
      </c>
      <c r="Q107">
        <v>0</v>
      </c>
      <c r="R107">
        <v>0</v>
      </c>
      <c r="S107">
        <v>0</v>
      </c>
      <c r="T107">
        <v>0</v>
      </c>
      <c r="U107">
        <v>0</v>
      </c>
      <c r="V107" s="5">
        <v>28.932338928001904</v>
      </c>
      <c r="W107" s="40">
        <v>118583.93600000002</v>
      </c>
      <c r="X107" s="40">
        <v>528450.3360000001</v>
      </c>
    </row>
    <row r="108" spans="2:24" ht="12.75" customHeight="1">
      <c r="B108" t="s">
        <v>2018</v>
      </c>
      <c r="C108" t="s">
        <v>1648</v>
      </c>
      <c r="D108" t="s">
        <v>2019</v>
      </c>
      <c r="E108" s="4">
        <v>39085.333333333336</v>
      </c>
      <c r="F108" s="4">
        <v>39871.458333333336</v>
      </c>
      <c r="G108" s="42">
        <f t="shared" si="2"/>
        <v>473.8287671232877</v>
      </c>
      <c r="H108" s="27">
        <f t="shared" si="3"/>
        <v>786.125</v>
      </c>
      <c r="I108" s="28">
        <v>347066.4</v>
      </c>
      <c r="J108" s="29"/>
      <c r="K108" s="30"/>
      <c r="L108" t="s">
        <v>1266</v>
      </c>
      <c r="M108" s="54"/>
      <c r="O108">
        <v>0</v>
      </c>
      <c r="P108">
        <v>0</v>
      </c>
      <c r="Q108">
        <v>0</v>
      </c>
      <c r="R108">
        <v>0</v>
      </c>
      <c r="S108">
        <v>0</v>
      </c>
      <c r="T108">
        <v>0</v>
      </c>
      <c r="U108">
        <v>0</v>
      </c>
      <c r="V108" s="5">
        <v>31.634274017882458</v>
      </c>
      <c r="W108" s="40">
        <v>109791.93600000002</v>
      </c>
      <c r="X108" s="40">
        <v>456858.3360000001</v>
      </c>
    </row>
    <row r="109" spans="2:24" ht="12.75" customHeight="1">
      <c r="B109" t="s">
        <v>2020</v>
      </c>
      <c r="C109" t="s">
        <v>2021</v>
      </c>
      <c r="D109" t="s">
        <v>1651</v>
      </c>
      <c r="E109" s="4">
        <v>39085.333333333336</v>
      </c>
      <c r="F109" s="4">
        <v>39778.583333333336</v>
      </c>
      <c r="G109" s="42">
        <f t="shared" si="2"/>
        <v>417.8493150684932</v>
      </c>
      <c r="H109" s="27">
        <f t="shared" si="3"/>
        <v>693.25</v>
      </c>
      <c r="I109" s="28">
        <v>331200</v>
      </c>
      <c r="J109" s="29"/>
      <c r="K109" s="30"/>
      <c r="L109" t="s">
        <v>1266</v>
      </c>
      <c r="M109" s="31">
        <v>39085.333333333336</v>
      </c>
      <c r="N109" t="s">
        <v>1278</v>
      </c>
      <c r="O109">
        <v>8</v>
      </c>
      <c r="P109">
        <v>4</v>
      </c>
      <c r="Q109">
        <v>4</v>
      </c>
      <c r="R109">
        <v>4</v>
      </c>
      <c r="S109">
        <v>2</v>
      </c>
      <c r="T109">
        <v>2</v>
      </c>
      <c r="U109">
        <v>1</v>
      </c>
      <c r="V109" s="5">
        <v>32</v>
      </c>
      <c r="W109" s="40">
        <v>105984</v>
      </c>
      <c r="X109" s="40">
        <v>437184</v>
      </c>
    </row>
    <row r="110" spans="2:24" ht="12.75" customHeight="1">
      <c r="B110" t="s">
        <v>2022</v>
      </c>
      <c r="C110" t="s">
        <v>2023</v>
      </c>
      <c r="D110" t="s">
        <v>2024</v>
      </c>
      <c r="E110" s="4">
        <v>39174.333333333336</v>
      </c>
      <c r="F110" s="4">
        <v>39871.458333333336</v>
      </c>
      <c r="G110" s="42">
        <f t="shared" si="2"/>
        <v>420.1849315068493</v>
      </c>
      <c r="H110" s="27">
        <f t="shared" si="3"/>
        <v>697.125</v>
      </c>
      <c r="I110" s="28">
        <v>15866.4</v>
      </c>
      <c r="J110" s="29"/>
      <c r="K110" s="30"/>
      <c r="L110" t="s">
        <v>1266</v>
      </c>
      <c r="M110" s="31">
        <v>39174.333333333336</v>
      </c>
      <c r="N110" t="s">
        <v>1278</v>
      </c>
      <c r="O110">
        <v>4</v>
      </c>
      <c r="P110">
        <v>4</v>
      </c>
      <c r="Q110">
        <v>8</v>
      </c>
      <c r="R110">
        <v>0</v>
      </c>
      <c r="S110">
        <v>2</v>
      </c>
      <c r="T110">
        <v>2</v>
      </c>
      <c r="U110">
        <v>1</v>
      </c>
      <c r="V110" s="5">
        <v>24</v>
      </c>
      <c r="W110" s="40">
        <v>3807.9359999999997</v>
      </c>
      <c r="X110" s="40">
        <v>19674.336</v>
      </c>
    </row>
    <row r="111" spans="2:24" ht="12.75" customHeight="1">
      <c r="B111" t="s">
        <v>2025</v>
      </c>
      <c r="C111" t="s">
        <v>2026</v>
      </c>
      <c r="D111" t="s">
        <v>2027</v>
      </c>
      <c r="E111" s="4">
        <v>39265.333333333336</v>
      </c>
      <c r="F111" s="4">
        <v>39778.5</v>
      </c>
      <c r="G111" s="42">
        <f t="shared" si="2"/>
        <v>309.3059360730579</v>
      </c>
      <c r="H111" s="27">
        <f t="shared" si="3"/>
        <v>513.1666666666642</v>
      </c>
      <c r="I111" s="28">
        <v>24800</v>
      </c>
      <c r="J111" s="29"/>
      <c r="K111" s="30"/>
      <c r="L111" t="s">
        <v>1277</v>
      </c>
      <c r="M111" s="31">
        <v>39265.333333333336</v>
      </c>
      <c r="N111" t="s">
        <v>1278</v>
      </c>
      <c r="O111">
        <v>1</v>
      </c>
      <c r="P111">
        <v>2</v>
      </c>
      <c r="Q111">
        <v>8</v>
      </c>
      <c r="R111">
        <v>0</v>
      </c>
      <c r="S111">
        <v>2</v>
      </c>
      <c r="T111">
        <v>2</v>
      </c>
      <c r="U111">
        <v>1</v>
      </c>
      <c r="V111" s="5">
        <v>14</v>
      </c>
      <c r="W111" s="40">
        <v>3472</v>
      </c>
      <c r="X111" s="40">
        <v>28272</v>
      </c>
    </row>
    <row r="112" spans="2:24" ht="12.75" customHeight="1">
      <c r="B112" t="s">
        <v>2028</v>
      </c>
      <c r="C112" t="s">
        <v>2029</v>
      </c>
      <c r="D112" t="s">
        <v>2009</v>
      </c>
      <c r="E112" s="4">
        <v>39265.333333333336</v>
      </c>
      <c r="F112" s="4">
        <v>39447.5</v>
      </c>
      <c r="G112" s="42">
        <f t="shared" si="2"/>
        <v>109.7990867579894</v>
      </c>
      <c r="H112" s="27">
        <f t="shared" si="3"/>
        <v>182.16666666666424</v>
      </c>
      <c r="I112" s="28">
        <v>38000</v>
      </c>
      <c r="J112" s="29"/>
      <c r="K112" s="30"/>
      <c r="L112" t="s">
        <v>1277</v>
      </c>
      <c r="M112" s="31">
        <v>39265.333333333336</v>
      </c>
      <c r="N112" t="s">
        <v>1278</v>
      </c>
      <c r="O112">
        <v>1</v>
      </c>
      <c r="P112">
        <v>2</v>
      </c>
      <c r="Q112">
        <v>8</v>
      </c>
      <c r="R112">
        <v>0</v>
      </c>
      <c r="S112">
        <v>2</v>
      </c>
      <c r="T112">
        <v>2</v>
      </c>
      <c r="U112">
        <v>1</v>
      </c>
      <c r="V112" s="5">
        <v>14</v>
      </c>
      <c r="W112" s="40">
        <v>5320</v>
      </c>
      <c r="X112" s="40">
        <v>43320</v>
      </c>
    </row>
    <row r="113" spans="2:24" ht="12.75" customHeight="1">
      <c r="B113" t="s">
        <v>2030</v>
      </c>
      <c r="C113" t="s">
        <v>2031</v>
      </c>
      <c r="D113" t="s">
        <v>2032</v>
      </c>
      <c r="E113" s="4">
        <v>39722.333333333336</v>
      </c>
      <c r="F113" s="4">
        <v>39994.666666666664</v>
      </c>
      <c r="G113" s="42">
        <f t="shared" si="2"/>
        <v>164.14611872145827</v>
      </c>
      <c r="H113" s="27">
        <f t="shared" si="3"/>
        <v>272.3333333333285</v>
      </c>
      <c r="I113" s="28">
        <v>0</v>
      </c>
      <c r="J113" s="29"/>
      <c r="K113" s="30"/>
      <c r="L113" t="s">
        <v>1266</v>
      </c>
      <c r="M113" s="31">
        <v>39722.333333333336</v>
      </c>
      <c r="N113" t="s">
        <v>1278</v>
      </c>
      <c r="O113">
        <v>0</v>
      </c>
      <c r="P113">
        <v>0</v>
      </c>
      <c r="Q113">
        <v>0</v>
      </c>
      <c r="R113">
        <v>0</v>
      </c>
      <c r="S113">
        <v>0</v>
      </c>
      <c r="T113">
        <v>0</v>
      </c>
      <c r="U113">
        <v>0</v>
      </c>
      <c r="V113" s="5">
        <v>0</v>
      </c>
      <c r="W113" s="40">
        <v>0</v>
      </c>
      <c r="X113" s="40">
        <v>0</v>
      </c>
    </row>
    <row r="114" spans="2:24" ht="12.75" customHeight="1">
      <c r="B114" t="s">
        <v>2033</v>
      </c>
      <c r="C114" t="s">
        <v>1671</v>
      </c>
      <c r="D114" t="s">
        <v>2034</v>
      </c>
      <c r="E114" s="4">
        <v>39265.333333333336</v>
      </c>
      <c r="F114" s="4">
        <v>39330.416666666664</v>
      </c>
      <c r="G114" s="42">
        <f t="shared" si="2"/>
        <v>39.22831050228018</v>
      </c>
      <c r="H114" s="27">
        <f t="shared" si="3"/>
        <v>65.08333333332848</v>
      </c>
      <c r="I114" s="28">
        <v>12134</v>
      </c>
      <c r="J114" s="29"/>
      <c r="K114" s="30"/>
      <c r="L114" t="s">
        <v>1277</v>
      </c>
      <c r="M114" s="31">
        <v>39265.333333333336</v>
      </c>
      <c r="N114" t="s">
        <v>1278</v>
      </c>
      <c r="O114">
        <v>4</v>
      </c>
      <c r="P114">
        <v>4</v>
      </c>
      <c r="Q114">
        <v>4</v>
      </c>
      <c r="R114">
        <v>0</v>
      </c>
      <c r="S114">
        <v>2</v>
      </c>
      <c r="T114">
        <v>2</v>
      </c>
      <c r="U114">
        <v>1</v>
      </c>
      <c r="V114" s="5">
        <v>20</v>
      </c>
      <c r="W114" s="40">
        <v>2426.8</v>
      </c>
      <c r="X114" s="40">
        <v>14560.8</v>
      </c>
    </row>
    <row r="115" spans="2:24" ht="12.75" customHeight="1">
      <c r="B115" t="s">
        <v>2035</v>
      </c>
      <c r="C115" t="s">
        <v>1797</v>
      </c>
      <c r="D115" t="s">
        <v>2036</v>
      </c>
      <c r="E115" s="4">
        <v>39234.333333333336</v>
      </c>
      <c r="F115" s="4">
        <v>39962.416666666664</v>
      </c>
      <c r="G115" s="42">
        <f t="shared" si="2"/>
        <v>438.8447488584446</v>
      </c>
      <c r="H115" s="27">
        <f t="shared" si="3"/>
        <v>728.0833333333285</v>
      </c>
      <c r="I115" s="28">
        <v>96600</v>
      </c>
      <c r="J115" s="29"/>
      <c r="K115" s="30"/>
      <c r="L115" t="s">
        <v>1266</v>
      </c>
      <c r="M115" s="54"/>
      <c r="O115">
        <v>0</v>
      </c>
      <c r="P115">
        <v>0</v>
      </c>
      <c r="Q115">
        <v>0</v>
      </c>
      <c r="R115">
        <v>0</v>
      </c>
      <c r="S115">
        <v>0</v>
      </c>
      <c r="T115">
        <v>0</v>
      </c>
      <c r="U115">
        <v>0</v>
      </c>
      <c r="V115" s="5">
        <v>24</v>
      </c>
      <c r="W115" s="40">
        <v>23184</v>
      </c>
      <c r="X115" s="40">
        <v>119784</v>
      </c>
    </row>
    <row r="116" spans="2:24" ht="12.75" customHeight="1">
      <c r="B116" t="s">
        <v>2037</v>
      </c>
      <c r="C116" t="s">
        <v>2038</v>
      </c>
      <c r="D116" t="s">
        <v>2039</v>
      </c>
      <c r="E116" s="4">
        <v>39234.333333333336</v>
      </c>
      <c r="F116" s="4">
        <v>39294.583333333336</v>
      </c>
      <c r="G116" s="42">
        <f t="shared" si="2"/>
        <v>36.31506849315068</v>
      </c>
      <c r="H116" s="27">
        <f t="shared" si="3"/>
        <v>60.25</v>
      </c>
      <c r="I116" s="28">
        <v>16100</v>
      </c>
      <c r="J116" s="29"/>
      <c r="K116" s="30"/>
      <c r="L116" t="s">
        <v>1266</v>
      </c>
      <c r="M116" s="31">
        <v>39234.333333333336</v>
      </c>
      <c r="N116" t="s">
        <v>1278</v>
      </c>
      <c r="O116">
        <v>0</v>
      </c>
      <c r="P116">
        <v>10</v>
      </c>
      <c r="Q116">
        <v>4</v>
      </c>
      <c r="R116">
        <v>0</v>
      </c>
      <c r="S116">
        <v>0</v>
      </c>
      <c r="T116">
        <v>2</v>
      </c>
      <c r="U116">
        <v>1</v>
      </c>
      <c r="V116" s="5">
        <v>24</v>
      </c>
      <c r="W116" s="40">
        <v>3864</v>
      </c>
      <c r="X116" s="40">
        <v>19964</v>
      </c>
    </row>
    <row r="117" spans="2:24" ht="12.75" customHeight="1">
      <c r="B117" t="s">
        <v>2040</v>
      </c>
      <c r="C117" t="s">
        <v>2041</v>
      </c>
      <c r="D117" t="s">
        <v>1901</v>
      </c>
      <c r="E117" s="4">
        <v>39387.333333333336</v>
      </c>
      <c r="F117" s="4">
        <v>39416.416666666664</v>
      </c>
      <c r="G117" s="42">
        <f t="shared" si="2"/>
        <v>17.529680365293878</v>
      </c>
      <c r="H117" s="27">
        <f t="shared" si="3"/>
        <v>29.083333333328483</v>
      </c>
      <c r="I117" s="28">
        <v>16100</v>
      </c>
      <c r="J117" s="29"/>
      <c r="K117" s="30"/>
      <c r="L117" t="s">
        <v>1266</v>
      </c>
      <c r="M117" s="31">
        <v>39387.333333333336</v>
      </c>
      <c r="N117" t="s">
        <v>1278</v>
      </c>
      <c r="O117">
        <v>0</v>
      </c>
      <c r="P117">
        <v>10</v>
      </c>
      <c r="Q117">
        <v>4</v>
      </c>
      <c r="R117">
        <v>0</v>
      </c>
      <c r="S117">
        <v>0</v>
      </c>
      <c r="T117">
        <v>2</v>
      </c>
      <c r="U117">
        <v>1</v>
      </c>
      <c r="V117" s="5">
        <v>24</v>
      </c>
      <c r="W117" s="40">
        <v>3864</v>
      </c>
      <c r="X117" s="40">
        <v>19964</v>
      </c>
    </row>
    <row r="118" spans="2:24" ht="12.75" customHeight="1">
      <c r="B118" t="s">
        <v>2042</v>
      </c>
      <c r="C118" t="s">
        <v>2043</v>
      </c>
      <c r="D118" t="s">
        <v>1904</v>
      </c>
      <c r="E118" s="4">
        <v>39569.333333333336</v>
      </c>
      <c r="F118" s="4">
        <v>39598.416666666664</v>
      </c>
      <c r="G118" s="42">
        <f t="shared" si="2"/>
        <v>17.529680365293878</v>
      </c>
      <c r="H118" s="27">
        <f t="shared" si="3"/>
        <v>29.083333333328483</v>
      </c>
      <c r="I118" s="28">
        <v>16100</v>
      </c>
      <c r="J118" s="29"/>
      <c r="K118" s="30"/>
      <c r="L118" t="s">
        <v>1266</v>
      </c>
      <c r="M118" s="31">
        <v>39569.333333333336</v>
      </c>
      <c r="N118" t="s">
        <v>1278</v>
      </c>
      <c r="O118">
        <v>0</v>
      </c>
      <c r="P118">
        <v>10</v>
      </c>
      <c r="Q118">
        <v>4</v>
      </c>
      <c r="R118">
        <v>0</v>
      </c>
      <c r="S118">
        <v>0</v>
      </c>
      <c r="T118">
        <v>2</v>
      </c>
      <c r="U118">
        <v>1</v>
      </c>
      <c r="V118" s="5">
        <v>24</v>
      </c>
      <c r="W118" s="40">
        <v>3864</v>
      </c>
      <c r="X118" s="40">
        <v>19964</v>
      </c>
    </row>
    <row r="119" spans="2:24" ht="12.75" customHeight="1">
      <c r="B119" t="s">
        <v>2044</v>
      </c>
      <c r="C119" t="s">
        <v>2045</v>
      </c>
      <c r="D119" t="s">
        <v>2046</v>
      </c>
      <c r="E119" s="4">
        <v>39755.333333333336</v>
      </c>
      <c r="F119" s="4">
        <v>39778.375</v>
      </c>
      <c r="G119" s="42">
        <f t="shared" si="2"/>
        <v>13.888127853879817</v>
      </c>
      <c r="H119" s="27">
        <f t="shared" si="3"/>
        <v>23.04166666666424</v>
      </c>
      <c r="I119" s="28">
        <v>16100</v>
      </c>
      <c r="J119" s="29"/>
      <c r="K119" s="30"/>
      <c r="L119" t="s">
        <v>1266</v>
      </c>
      <c r="M119" s="31">
        <v>39755.333333333336</v>
      </c>
      <c r="N119" t="s">
        <v>1278</v>
      </c>
      <c r="O119">
        <v>0</v>
      </c>
      <c r="P119">
        <v>10</v>
      </c>
      <c r="Q119">
        <v>4</v>
      </c>
      <c r="R119">
        <v>0</v>
      </c>
      <c r="S119">
        <v>0</v>
      </c>
      <c r="T119">
        <v>2</v>
      </c>
      <c r="U119">
        <v>1</v>
      </c>
      <c r="V119" s="5">
        <v>24</v>
      </c>
      <c r="W119" s="40">
        <v>3864</v>
      </c>
      <c r="X119" s="40">
        <v>19964</v>
      </c>
    </row>
    <row r="120" spans="2:24" ht="12.75" customHeight="1">
      <c r="B120" t="s">
        <v>2047</v>
      </c>
      <c r="C120" t="s">
        <v>2048</v>
      </c>
      <c r="D120" t="s">
        <v>2049</v>
      </c>
      <c r="E120" s="4">
        <v>39934.333333333336</v>
      </c>
      <c r="F120" s="4">
        <v>39962.416666666664</v>
      </c>
      <c r="G120" s="42">
        <f t="shared" si="2"/>
        <v>16.926940639266483</v>
      </c>
      <c r="H120" s="27">
        <f t="shared" si="3"/>
        <v>28.083333333328483</v>
      </c>
      <c r="I120" s="28">
        <v>32200</v>
      </c>
      <c r="J120" s="29"/>
      <c r="K120" s="30"/>
      <c r="L120" t="s">
        <v>1266</v>
      </c>
      <c r="M120" s="31">
        <v>39934.333333333336</v>
      </c>
      <c r="N120" t="s">
        <v>1278</v>
      </c>
      <c r="O120">
        <v>0</v>
      </c>
      <c r="P120">
        <v>10</v>
      </c>
      <c r="Q120">
        <v>4</v>
      </c>
      <c r="R120">
        <v>0</v>
      </c>
      <c r="S120">
        <v>0</v>
      </c>
      <c r="T120">
        <v>2</v>
      </c>
      <c r="U120">
        <v>1</v>
      </c>
      <c r="V120" s="5">
        <v>24</v>
      </c>
      <c r="W120" s="40">
        <v>7728</v>
      </c>
      <c r="X120" s="40">
        <v>39928</v>
      </c>
    </row>
    <row r="121" spans="3:24" ht="12.75" customHeight="1">
      <c r="C121" t="s">
        <v>2050</v>
      </c>
      <c r="D121" t="s">
        <v>1319</v>
      </c>
      <c r="E121" s="4">
        <v>39962.333333333336</v>
      </c>
      <c r="F121" s="4">
        <v>39962.333333333336</v>
      </c>
      <c r="G121" s="42">
        <f t="shared" si="2"/>
        <v>0</v>
      </c>
      <c r="H121" s="27">
        <f t="shared" si="3"/>
        <v>0</v>
      </c>
      <c r="I121" s="28">
        <v>0</v>
      </c>
      <c r="J121" s="29"/>
      <c r="K121" s="30"/>
      <c r="L121" t="s">
        <v>1266</v>
      </c>
      <c r="M121" s="31">
        <v>39962.333333333336</v>
      </c>
      <c r="N121" t="s">
        <v>1278</v>
      </c>
      <c r="O121">
        <v>0</v>
      </c>
      <c r="P121">
        <v>0</v>
      </c>
      <c r="Q121">
        <v>0</v>
      </c>
      <c r="R121">
        <v>0</v>
      </c>
      <c r="S121">
        <v>0</v>
      </c>
      <c r="T121">
        <v>0</v>
      </c>
      <c r="U121">
        <v>0</v>
      </c>
      <c r="V121" s="5">
        <v>0</v>
      </c>
      <c r="W121" s="40">
        <v>0</v>
      </c>
      <c r="X121" s="40">
        <v>0</v>
      </c>
    </row>
    <row r="122" spans="2:24" ht="12.75" customHeight="1">
      <c r="B122" t="s">
        <v>2051</v>
      </c>
      <c r="C122" t="s">
        <v>1800</v>
      </c>
      <c r="D122" t="s">
        <v>2052</v>
      </c>
      <c r="E122" s="4">
        <v>39265.333333333336</v>
      </c>
      <c r="F122" s="4">
        <v>40147.458333333336</v>
      </c>
      <c r="G122" s="42">
        <f t="shared" si="2"/>
        <v>531.6917808219177</v>
      </c>
      <c r="H122" s="27">
        <f t="shared" si="3"/>
        <v>882.125</v>
      </c>
      <c r="I122" s="28">
        <v>197520</v>
      </c>
      <c r="J122" s="29"/>
      <c r="K122" s="30"/>
      <c r="L122" t="s">
        <v>1266</v>
      </c>
      <c r="M122" s="54"/>
      <c r="O122">
        <v>0</v>
      </c>
      <c r="P122">
        <v>0</v>
      </c>
      <c r="Q122">
        <v>0</v>
      </c>
      <c r="R122">
        <v>0</v>
      </c>
      <c r="S122">
        <v>0</v>
      </c>
      <c r="T122">
        <v>0</v>
      </c>
      <c r="U122">
        <v>0</v>
      </c>
      <c r="V122" s="5">
        <v>24</v>
      </c>
      <c r="W122" s="40">
        <v>47404.8</v>
      </c>
      <c r="X122" s="40">
        <v>244924.8</v>
      </c>
    </row>
    <row r="123" spans="2:24" ht="12.75" customHeight="1">
      <c r="B123" t="s">
        <v>2053</v>
      </c>
      <c r="C123" t="s">
        <v>2054</v>
      </c>
      <c r="D123" t="s">
        <v>1326</v>
      </c>
      <c r="E123" s="4">
        <v>39265.333333333336</v>
      </c>
      <c r="F123" s="4">
        <v>40025.416666666664</v>
      </c>
      <c r="G123" s="42">
        <f t="shared" si="2"/>
        <v>458.1324200913213</v>
      </c>
      <c r="H123" s="27">
        <f t="shared" si="3"/>
        <v>760.0833333333285</v>
      </c>
      <c r="I123" s="28">
        <v>130968</v>
      </c>
      <c r="J123" s="29"/>
      <c r="K123" s="30"/>
      <c r="L123" t="s">
        <v>1266</v>
      </c>
      <c r="M123" s="31">
        <v>39265.333333333336</v>
      </c>
      <c r="N123" t="s">
        <v>1278</v>
      </c>
      <c r="O123">
        <v>0</v>
      </c>
      <c r="P123">
        <v>10</v>
      </c>
      <c r="Q123">
        <v>4</v>
      </c>
      <c r="R123">
        <v>0</v>
      </c>
      <c r="S123">
        <v>0</v>
      </c>
      <c r="T123">
        <v>2</v>
      </c>
      <c r="U123">
        <v>1</v>
      </c>
      <c r="V123" s="5">
        <v>24</v>
      </c>
      <c r="W123" s="40">
        <v>31432.32</v>
      </c>
      <c r="X123" s="40">
        <v>162400.32</v>
      </c>
    </row>
    <row r="124" spans="2:24" ht="12.75" customHeight="1">
      <c r="B124" t="s">
        <v>2055</v>
      </c>
      <c r="C124" t="s">
        <v>2056</v>
      </c>
      <c r="D124" t="s">
        <v>2057</v>
      </c>
      <c r="E124" s="4">
        <v>39356.333333333336</v>
      </c>
      <c r="F124" s="4">
        <v>40147.458333333336</v>
      </c>
      <c r="G124" s="42">
        <f t="shared" si="2"/>
        <v>476.8424657534247</v>
      </c>
      <c r="H124" s="27">
        <f t="shared" si="3"/>
        <v>791.125</v>
      </c>
      <c r="I124" s="28">
        <v>66552</v>
      </c>
      <c r="J124" s="29"/>
      <c r="K124" s="30"/>
      <c r="L124" t="s">
        <v>1266</v>
      </c>
      <c r="M124" s="31">
        <v>39356.333333333336</v>
      </c>
      <c r="N124" t="s">
        <v>1278</v>
      </c>
      <c r="O124">
        <v>0</v>
      </c>
      <c r="P124">
        <v>10</v>
      </c>
      <c r="Q124">
        <v>4</v>
      </c>
      <c r="R124">
        <v>0</v>
      </c>
      <c r="S124">
        <v>0</v>
      </c>
      <c r="T124">
        <v>2</v>
      </c>
      <c r="U124">
        <v>1</v>
      </c>
      <c r="V124" s="5">
        <v>24</v>
      </c>
      <c r="W124" s="40">
        <v>15972.48</v>
      </c>
      <c r="X124" s="40">
        <v>82524.48</v>
      </c>
    </row>
    <row r="125" spans="2:24" ht="12.75" customHeight="1">
      <c r="B125" t="s">
        <v>2058</v>
      </c>
      <c r="C125" t="s">
        <v>2059</v>
      </c>
      <c r="D125" t="s">
        <v>2060</v>
      </c>
      <c r="E125" s="4">
        <v>40028.333333333336</v>
      </c>
      <c r="F125" s="4">
        <v>40268.666666666664</v>
      </c>
      <c r="G125" s="42">
        <f t="shared" si="2"/>
        <v>144.85844748858153</v>
      </c>
      <c r="H125" s="27">
        <f t="shared" si="3"/>
        <v>240.33333333332848</v>
      </c>
      <c r="I125" s="28">
        <v>113033.92</v>
      </c>
      <c r="J125" s="29"/>
      <c r="K125" s="30"/>
      <c r="L125" t="s">
        <v>1266</v>
      </c>
      <c r="M125" s="54"/>
      <c r="O125">
        <v>0</v>
      </c>
      <c r="P125">
        <v>0</v>
      </c>
      <c r="Q125">
        <v>0</v>
      </c>
      <c r="R125">
        <v>0</v>
      </c>
      <c r="S125">
        <v>0</v>
      </c>
      <c r="T125">
        <v>0</v>
      </c>
      <c r="U125">
        <v>0</v>
      </c>
      <c r="V125" s="5">
        <v>20</v>
      </c>
      <c r="W125" s="40">
        <v>22606.784</v>
      </c>
      <c r="X125" s="40">
        <v>135640.704</v>
      </c>
    </row>
    <row r="126" spans="3:24" ht="12.75" customHeight="1">
      <c r="C126" t="s">
        <v>2061</v>
      </c>
      <c r="D126" t="s">
        <v>1319</v>
      </c>
      <c r="E126" s="4">
        <v>40028.333333333336</v>
      </c>
      <c r="F126" s="4">
        <v>40028.333333333336</v>
      </c>
      <c r="G126" s="42">
        <f t="shared" si="2"/>
        <v>0</v>
      </c>
      <c r="H126" s="27">
        <f t="shared" si="3"/>
        <v>0</v>
      </c>
      <c r="I126" s="28">
        <v>0</v>
      </c>
      <c r="J126" s="29"/>
      <c r="K126" s="43" t="s">
        <v>2062</v>
      </c>
      <c r="L126" t="s">
        <v>1266</v>
      </c>
      <c r="M126" s="31">
        <v>40028.333333333336</v>
      </c>
      <c r="N126" t="s">
        <v>1278</v>
      </c>
      <c r="O126">
        <v>0</v>
      </c>
      <c r="P126">
        <v>0</v>
      </c>
      <c r="Q126">
        <v>0</v>
      </c>
      <c r="R126">
        <v>0</v>
      </c>
      <c r="S126">
        <v>0</v>
      </c>
      <c r="T126">
        <v>0</v>
      </c>
      <c r="U126">
        <v>0</v>
      </c>
      <c r="V126" s="5">
        <v>0</v>
      </c>
      <c r="W126" s="40">
        <v>0</v>
      </c>
      <c r="X126" s="40">
        <v>0</v>
      </c>
    </row>
    <row r="127" spans="2:24" ht="12.75" customHeight="1">
      <c r="B127" t="s">
        <v>2063</v>
      </c>
      <c r="C127" t="s">
        <v>2064</v>
      </c>
      <c r="D127" t="s">
        <v>1630</v>
      </c>
      <c r="E127" s="4">
        <v>40028.333333333336</v>
      </c>
      <c r="F127" s="4">
        <v>40268.416666666664</v>
      </c>
      <c r="G127" s="42">
        <f t="shared" si="2"/>
        <v>144.70776255707472</v>
      </c>
      <c r="H127" s="27">
        <f t="shared" si="3"/>
        <v>240.08333333332848</v>
      </c>
      <c r="I127" s="28">
        <v>35988</v>
      </c>
      <c r="J127" s="43" t="s">
        <v>2065</v>
      </c>
      <c r="K127" s="30"/>
      <c r="L127" t="s">
        <v>1266</v>
      </c>
      <c r="M127" s="31">
        <v>40028.333333333336</v>
      </c>
      <c r="N127" t="s">
        <v>1278</v>
      </c>
      <c r="O127">
        <v>2</v>
      </c>
      <c r="P127">
        <v>4</v>
      </c>
      <c r="Q127">
        <v>8</v>
      </c>
      <c r="R127">
        <v>0</v>
      </c>
      <c r="S127">
        <v>2</v>
      </c>
      <c r="T127">
        <v>2</v>
      </c>
      <c r="U127">
        <v>1</v>
      </c>
      <c r="V127" s="5">
        <v>20</v>
      </c>
      <c r="W127" s="40">
        <v>7197.6</v>
      </c>
      <c r="X127" s="40">
        <v>43185.6</v>
      </c>
    </row>
    <row r="128" spans="2:24" ht="12.75" customHeight="1">
      <c r="B128" t="s">
        <v>2066</v>
      </c>
      <c r="C128" t="s">
        <v>2067</v>
      </c>
      <c r="D128" t="s">
        <v>1611</v>
      </c>
      <c r="E128" s="4">
        <v>40057.333333333336</v>
      </c>
      <c r="F128" s="4">
        <v>40268.666666666664</v>
      </c>
      <c r="G128" s="42">
        <f t="shared" si="2"/>
        <v>127.37899543378703</v>
      </c>
      <c r="H128" s="27">
        <f t="shared" si="3"/>
        <v>211.33333333332848</v>
      </c>
      <c r="I128" s="28">
        <v>24996</v>
      </c>
      <c r="J128" s="43" t="s">
        <v>2065</v>
      </c>
      <c r="K128" s="30"/>
      <c r="L128" t="s">
        <v>1266</v>
      </c>
      <c r="M128" s="31">
        <v>40057.333333333336</v>
      </c>
      <c r="N128" t="s">
        <v>1278</v>
      </c>
      <c r="O128">
        <v>2</v>
      </c>
      <c r="P128">
        <v>4</v>
      </c>
      <c r="Q128">
        <v>8</v>
      </c>
      <c r="R128">
        <v>0</v>
      </c>
      <c r="S128">
        <v>2</v>
      </c>
      <c r="T128">
        <v>2</v>
      </c>
      <c r="U128">
        <v>1</v>
      </c>
      <c r="V128" s="5">
        <v>20</v>
      </c>
      <c r="W128" s="40">
        <v>4999.2</v>
      </c>
      <c r="X128" s="40">
        <v>29995.2</v>
      </c>
    </row>
    <row r="129" spans="2:24" ht="12.75" customHeight="1">
      <c r="B129" t="s">
        <v>2068</v>
      </c>
      <c r="C129" t="s">
        <v>2069</v>
      </c>
      <c r="D129" t="s">
        <v>1611</v>
      </c>
      <c r="E129" s="4">
        <v>40057.333333333336</v>
      </c>
      <c r="F129" s="4">
        <v>40268.666666666664</v>
      </c>
      <c r="G129" s="42">
        <f t="shared" si="2"/>
        <v>127.37899543378703</v>
      </c>
      <c r="H129" s="27">
        <f t="shared" si="3"/>
        <v>211.33333333332848</v>
      </c>
      <c r="I129" s="28">
        <v>52049.92</v>
      </c>
      <c r="J129" s="43" t="s">
        <v>2065</v>
      </c>
      <c r="K129" s="30"/>
      <c r="L129" t="s">
        <v>1266</v>
      </c>
      <c r="M129" s="31">
        <v>40057.333333333336</v>
      </c>
      <c r="N129" t="s">
        <v>1278</v>
      </c>
      <c r="O129">
        <v>2</v>
      </c>
      <c r="P129">
        <v>4</v>
      </c>
      <c r="Q129">
        <v>8</v>
      </c>
      <c r="R129">
        <v>0</v>
      </c>
      <c r="S129">
        <v>2</v>
      </c>
      <c r="T129">
        <v>2</v>
      </c>
      <c r="U129">
        <v>1</v>
      </c>
      <c r="V129" s="5">
        <v>20</v>
      </c>
      <c r="W129" s="40">
        <v>10409.983999999999</v>
      </c>
      <c r="X129" s="40">
        <v>62459.903999999995</v>
      </c>
    </row>
    <row r="130" spans="2:24" ht="12.75" customHeight="1">
      <c r="B130" t="s">
        <v>2070</v>
      </c>
      <c r="C130" t="s">
        <v>1675</v>
      </c>
      <c r="D130" t="s">
        <v>2071</v>
      </c>
      <c r="E130" s="4">
        <v>39539.333333333336</v>
      </c>
      <c r="F130" s="4">
        <v>40268.666666666664</v>
      </c>
      <c r="G130" s="42">
        <f t="shared" si="2"/>
        <v>439.5981735159788</v>
      </c>
      <c r="H130" s="27">
        <f t="shared" si="3"/>
        <v>729.3333333333285</v>
      </c>
      <c r="I130" s="28">
        <v>115290</v>
      </c>
      <c r="J130" s="29"/>
      <c r="K130" s="30"/>
      <c r="L130" t="s">
        <v>1266</v>
      </c>
      <c r="M130" s="54"/>
      <c r="O130">
        <v>0</v>
      </c>
      <c r="P130">
        <v>0</v>
      </c>
      <c r="Q130">
        <v>0</v>
      </c>
      <c r="R130">
        <v>0</v>
      </c>
      <c r="S130">
        <v>0</v>
      </c>
      <c r="T130">
        <v>0</v>
      </c>
      <c r="U130">
        <v>0</v>
      </c>
      <c r="V130" s="5">
        <v>20</v>
      </c>
      <c r="W130" s="40">
        <v>23058</v>
      </c>
      <c r="X130" s="40">
        <v>138348</v>
      </c>
    </row>
    <row r="131" spans="2:24" ht="12.75" customHeight="1">
      <c r="B131" t="s">
        <v>2072</v>
      </c>
      <c r="C131" t="s">
        <v>2073</v>
      </c>
      <c r="D131" t="s">
        <v>1986</v>
      </c>
      <c r="E131" s="4">
        <v>39539.333333333336</v>
      </c>
      <c r="F131" s="4">
        <v>39778.625</v>
      </c>
      <c r="G131" s="42">
        <f t="shared" si="2"/>
        <v>144.23059360730448</v>
      </c>
      <c r="H131" s="27">
        <f t="shared" si="3"/>
        <v>239.29166666666424</v>
      </c>
      <c r="I131" s="28">
        <v>34032</v>
      </c>
      <c r="J131" s="29"/>
      <c r="K131" s="30"/>
      <c r="L131" t="s">
        <v>1266</v>
      </c>
      <c r="M131" s="31">
        <v>39539.333333333336</v>
      </c>
      <c r="N131" t="s">
        <v>1278</v>
      </c>
      <c r="O131">
        <v>2</v>
      </c>
      <c r="P131">
        <v>4</v>
      </c>
      <c r="Q131">
        <v>8</v>
      </c>
      <c r="R131">
        <v>0</v>
      </c>
      <c r="S131">
        <v>2</v>
      </c>
      <c r="T131">
        <v>2</v>
      </c>
      <c r="U131">
        <v>1</v>
      </c>
      <c r="V131" s="5">
        <v>20</v>
      </c>
      <c r="W131" s="40">
        <v>6806.4</v>
      </c>
      <c r="X131" s="40">
        <v>40838.4</v>
      </c>
    </row>
    <row r="132" spans="2:24" ht="12.75" customHeight="1">
      <c r="B132" t="s">
        <v>2074</v>
      </c>
      <c r="C132" t="s">
        <v>2075</v>
      </c>
      <c r="D132" t="s">
        <v>1986</v>
      </c>
      <c r="E132" s="4">
        <v>39539.333333333336</v>
      </c>
      <c r="F132" s="4">
        <v>39778.625</v>
      </c>
      <c r="G132" s="42">
        <f t="shared" si="2"/>
        <v>144.23059360730448</v>
      </c>
      <c r="H132" s="27">
        <f t="shared" si="3"/>
        <v>239.29166666666424</v>
      </c>
      <c r="I132" s="28">
        <v>7996</v>
      </c>
      <c r="J132" s="29"/>
      <c r="K132" s="30"/>
      <c r="L132" t="s">
        <v>1266</v>
      </c>
      <c r="M132" s="31">
        <v>39539.333333333336</v>
      </c>
      <c r="N132" t="s">
        <v>1278</v>
      </c>
      <c r="O132">
        <v>2</v>
      </c>
      <c r="P132">
        <v>4</v>
      </c>
      <c r="Q132">
        <v>8</v>
      </c>
      <c r="R132">
        <v>0</v>
      </c>
      <c r="S132">
        <v>2</v>
      </c>
      <c r="T132">
        <v>2</v>
      </c>
      <c r="U132">
        <v>1</v>
      </c>
      <c r="V132" s="5">
        <v>20</v>
      </c>
      <c r="W132" s="40">
        <v>1599.2</v>
      </c>
      <c r="X132" s="40">
        <v>9595.2</v>
      </c>
    </row>
    <row r="133" spans="2:24" ht="12.75" customHeight="1">
      <c r="B133" t="s">
        <v>2076</v>
      </c>
      <c r="C133" t="s">
        <v>2077</v>
      </c>
      <c r="D133" t="s">
        <v>2078</v>
      </c>
      <c r="E133" s="4">
        <v>39539.333333333336</v>
      </c>
      <c r="F133" s="4">
        <v>39962.583333333336</v>
      </c>
      <c r="G133" s="42">
        <f t="shared" si="2"/>
        <v>255.1095890410959</v>
      </c>
      <c r="H133" s="27">
        <f t="shared" si="3"/>
        <v>423.25</v>
      </c>
      <c r="I133" s="28">
        <v>37490</v>
      </c>
      <c r="J133" s="29"/>
      <c r="K133" s="30"/>
      <c r="L133" t="s">
        <v>1266</v>
      </c>
      <c r="M133" s="31">
        <v>39539.333333333336</v>
      </c>
      <c r="N133" t="s">
        <v>1278</v>
      </c>
      <c r="O133">
        <v>2</v>
      </c>
      <c r="P133">
        <v>4</v>
      </c>
      <c r="Q133">
        <v>8</v>
      </c>
      <c r="R133">
        <v>0</v>
      </c>
      <c r="S133">
        <v>2</v>
      </c>
      <c r="T133">
        <v>2</v>
      </c>
      <c r="U133">
        <v>1</v>
      </c>
      <c r="V133" s="5">
        <v>20</v>
      </c>
      <c r="W133" s="40">
        <v>7498</v>
      </c>
      <c r="X133" s="40">
        <v>44988</v>
      </c>
    </row>
    <row r="134" spans="2:24" ht="12.75" customHeight="1">
      <c r="B134" t="s">
        <v>2079</v>
      </c>
      <c r="C134" t="s">
        <v>2080</v>
      </c>
      <c r="D134" t="s">
        <v>1611</v>
      </c>
      <c r="E134" s="4">
        <v>40057.333333333336</v>
      </c>
      <c r="F134" s="4">
        <v>40268.666666666664</v>
      </c>
      <c r="G134" s="42">
        <f t="shared" si="2"/>
        <v>127.37899543378703</v>
      </c>
      <c r="H134" s="27">
        <f t="shared" si="3"/>
        <v>211.33333333332848</v>
      </c>
      <c r="I134" s="28">
        <v>35772</v>
      </c>
      <c r="J134" s="43" t="s">
        <v>2065</v>
      </c>
      <c r="K134" s="30"/>
      <c r="L134" t="s">
        <v>1266</v>
      </c>
      <c r="M134" s="31">
        <v>40057.333333333336</v>
      </c>
      <c r="N134" t="s">
        <v>1278</v>
      </c>
      <c r="O134">
        <v>2</v>
      </c>
      <c r="P134">
        <v>4</v>
      </c>
      <c r="Q134">
        <v>8</v>
      </c>
      <c r="R134">
        <v>0</v>
      </c>
      <c r="S134">
        <v>2</v>
      </c>
      <c r="T134">
        <v>2</v>
      </c>
      <c r="U134">
        <v>1</v>
      </c>
      <c r="V134" s="5">
        <v>20</v>
      </c>
      <c r="W134" s="40">
        <v>7154.4</v>
      </c>
      <c r="X134" s="40">
        <v>42926.4</v>
      </c>
    </row>
    <row r="135" spans="3:24" ht="12.75" customHeight="1">
      <c r="C135" t="s">
        <v>2081</v>
      </c>
      <c r="D135" t="s">
        <v>1319</v>
      </c>
      <c r="E135" s="4">
        <v>40268.333333333336</v>
      </c>
      <c r="F135" s="4">
        <v>40268.333333333336</v>
      </c>
      <c r="G135" s="42">
        <f t="shared" si="2"/>
        <v>0</v>
      </c>
      <c r="H135" s="27">
        <f t="shared" si="3"/>
        <v>0</v>
      </c>
      <c r="I135" s="28">
        <v>0</v>
      </c>
      <c r="J135" s="29"/>
      <c r="K135" s="30"/>
      <c r="L135" t="s">
        <v>1266</v>
      </c>
      <c r="M135" s="31">
        <v>40268.333333333336</v>
      </c>
      <c r="N135" t="s">
        <v>1278</v>
      </c>
      <c r="O135">
        <v>0</v>
      </c>
      <c r="P135">
        <v>0</v>
      </c>
      <c r="Q135">
        <v>0</v>
      </c>
      <c r="R135">
        <v>0</v>
      </c>
      <c r="S135">
        <v>0</v>
      </c>
      <c r="T135">
        <v>0</v>
      </c>
      <c r="U135">
        <v>0</v>
      </c>
      <c r="V135" s="5">
        <v>0</v>
      </c>
      <c r="W135" s="40">
        <v>0</v>
      </c>
      <c r="X135" s="40">
        <v>0</v>
      </c>
    </row>
    <row r="136" spans="2:24" ht="12.75" customHeight="1">
      <c r="B136" t="s">
        <v>2082</v>
      </c>
      <c r="C136" t="s">
        <v>2083</v>
      </c>
      <c r="D136" t="s">
        <v>2084</v>
      </c>
      <c r="E136" s="4">
        <v>40330.333333333336</v>
      </c>
      <c r="F136" s="4">
        <v>40421.375</v>
      </c>
      <c r="G136" s="42">
        <f t="shared" si="2"/>
        <v>54.87442922374283</v>
      </c>
      <c r="H136" s="27">
        <f t="shared" si="3"/>
        <v>91.04166666666424</v>
      </c>
      <c r="I136" s="28">
        <v>34320</v>
      </c>
      <c r="J136" s="29"/>
      <c r="K136" s="30"/>
      <c r="L136" t="s">
        <v>1266</v>
      </c>
      <c r="M136" s="31">
        <v>40330.333333333336</v>
      </c>
      <c r="N136" t="s">
        <v>1278</v>
      </c>
      <c r="O136">
        <v>2</v>
      </c>
      <c r="P136">
        <v>4</v>
      </c>
      <c r="Q136">
        <v>8</v>
      </c>
      <c r="R136">
        <v>0</v>
      </c>
      <c r="S136">
        <v>2</v>
      </c>
      <c r="T136">
        <v>2</v>
      </c>
      <c r="U136">
        <v>1</v>
      </c>
      <c r="V136" s="5">
        <v>20</v>
      </c>
      <c r="W136" s="40">
        <v>6864</v>
      </c>
      <c r="X136" s="40">
        <v>41184</v>
      </c>
    </row>
    <row r="137" spans="2:24" ht="12.75" customHeight="1">
      <c r="B137" t="s">
        <v>2085</v>
      </c>
      <c r="C137" t="s">
        <v>2086</v>
      </c>
      <c r="D137" t="s">
        <v>1843</v>
      </c>
      <c r="E137" s="4">
        <v>38628.333333333336</v>
      </c>
      <c r="F137" s="4">
        <v>40816.5</v>
      </c>
      <c r="G137" s="42">
        <f t="shared" si="2"/>
        <v>1318.8949771689483</v>
      </c>
      <c r="H137" s="27">
        <f t="shared" si="3"/>
        <v>2188.1666666666642</v>
      </c>
      <c r="I137" s="28">
        <v>442050.88</v>
      </c>
      <c r="J137" s="29"/>
      <c r="K137" s="30"/>
      <c r="L137" t="s">
        <v>1266</v>
      </c>
      <c r="M137" s="54"/>
      <c r="O137">
        <v>0</v>
      </c>
      <c r="P137">
        <v>0</v>
      </c>
      <c r="Q137">
        <v>0</v>
      </c>
      <c r="R137">
        <v>0</v>
      </c>
      <c r="S137">
        <v>0</v>
      </c>
      <c r="T137">
        <v>0</v>
      </c>
      <c r="U137">
        <v>0</v>
      </c>
      <c r="V137" s="5">
        <v>22</v>
      </c>
      <c r="W137" s="40">
        <v>97251.19360000001</v>
      </c>
      <c r="X137" s="40">
        <v>539302.0736000001</v>
      </c>
    </row>
    <row r="138" spans="2:24" ht="12.75" customHeight="1">
      <c r="B138" t="s">
        <v>2087</v>
      </c>
      <c r="C138" t="s">
        <v>2088</v>
      </c>
      <c r="D138" t="s">
        <v>1843</v>
      </c>
      <c r="E138" s="4">
        <v>38628.333333333336</v>
      </c>
      <c r="F138" s="4">
        <v>40816.5</v>
      </c>
      <c r="G138" s="42">
        <f t="shared" si="2"/>
        <v>1318.8949771689483</v>
      </c>
      <c r="H138" s="27">
        <f t="shared" si="3"/>
        <v>2188.1666666666642</v>
      </c>
      <c r="I138" s="28">
        <v>322050.88</v>
      </c>
      <c r="J138" s="29"/>
      <c r="K138" s="30"/>
      <c r="L138" t="s">
        <v>1266</v>
      </c>
      <c r="M138" s="31">
        <v>38628.333333333336</v>
      </c>
      <c r="N138" t="s">
        <v>1278</v>
      </c>
      <c r="O138">
        <v>0</v>
      </c>
      <c r="P138">
        <v>10</v>
      </c>
      <c r="Q138">
        <v>2</v>
      </c>
      <c r="R138">
        <v>0</v>
      </c>
      <c r="S138">
        <v>0</v>
      </c>
      <c r="T138">
        <v>2</v>
      </c>
      <c r="U138">
        <v>1</v>
      </c>
      <c r="V138" s="5">
        <v>22</v>
      </c>
      <c r="W138" s="40">
        <v>70851.19360000001</v>
      </c>
      <c r="X138" s="40">
        <v>392902.07360000006</v>
      </c>
    </row>
    <row r="139" spans="2:24" ht="12.75" customHeight="1">
      <c r="B139" t="s">
        <v>2089</v>
      </c>
      <c r="C139" t="s">
        <v>1807</v>
      </c>
      <c r="D139" t="s">
        <v>1843</v>
      </c>
      <c r="E139" s="4">
        <v>38628.333333333336</v>
      </c>
      <c r="F139" s="4">
        <v>40816.5</v>
      </c>
      <c r="G139" s="42">
        <f t="shared" si="2"/>
        <v>1318.8949771689483</v>
      </c>
      <c r="H139" s="27">
        <f t="shared" si="3"/>
        <v>2188.1666666666642</v>
      </c>
      <c r="I139" s="28">
        <v>120000</v>
      </c>
      <c r="J139" s="29"/>
      <c r="K139" s="30"/>
      <c r="L139" t="s">
        <v>1266</v>
      </c>
      <c r="M139" s="31">
        <v>38628.333333333336</v>
      </c>
      <c r="N139" t="s">
        <v>1278</v>
      </c>
      <c r="O139">
        <v>0</v>
      </c>
      <c r="P139">
        <v>10</v>
      </c>
      <c r="Q139">
        <v>2</v>
      </c>
      <c r="R139">
        <v>0</v>
      </c>
      <c r="S139">
        <v>0</v>
      </c>
      <c r="T139">
        <v>2</v>
      </c>
      <c r="U139">
        <v>1</v>
      </c>
      <c r="V139" s="5">
        <v>22</v>
      </c>
      <c r="W139" s="40">
        <v>26400</v>
      </c>
      <c r="X139" s="40">
        <v>146400</v>
      </c>
    </row>
    <row r="140" spans="1:14" ht="12.75" customHeight="1">
      <c r="A140" s="32"/>
      <c r="B140" s="32" t="s">
        <v>1836</v>
      </c>
      <c r="C140" s="33">
        <f>COUNTA(C24:C139)</f>
        <v>116</v>
      </c>
      <c r="I140" s="32" t="s">
        <v>1443</v>
      </c>
      <c r="J140" s="8">
        <f>COUNTA(J24:J139)</f>
        <v>22</v>
      </c>
      <c r="K140" s="8">
        <f>COUNTA(K24:K139)</f>
        <v>14</v>
      </c>
      <c r="L140" s="8">
        <f>COUNTA(L24:L139)</f>
        <v>116</v>
      </c>
      <c r="M140" s="8">
        <f>COUNTA(M24:M139)</f>
        <v>90</v>
      </c>
      <c r="N140" s="8">
        <f>COUNTA(N24:N139)</f>
        <v>90</v>
      </c>
    </row>
    <row r="141" spans="9:11" ht="12.75" customHeight="1">
      <c r="I141" s="34" t="s">
        <v>1444</v>
      </c>
      <c r="J141" s="14">
        <f>J140/C140</f>
        <v>0.1896551724137931</v>
      </c>
      <c r="K141" s="14">
        <f>K140/C140</f>
        <v>0.1206896551724138</v>
      </c>
    </row>
    <row r="142" spans="9:11" ht="12.75" customHeight="1">
      <c r="I142" s="34" t="s">
        <v>1230</v>
      </c>
      <c r="J142" s="14">
        <f>1-J141</f>
        <v>0.8103448275862069</v>
      </c>
      <c r="K142" s="14">
        <f>1-K141</f>
        <v>0.8793103448275862</v>
      </c>
    </row>
  </sheetData>
  <mergeCells count="2">
    <mergeCell ref="A20:C20"/>
    <mergeCell ref="A22:C22"/>
  </mergeCells>
  <printOptions gridLines="1"/>
  <pageMargins left="0.25" right="0.25" top="0.25" bottom="0.25" header="0" footer="0"/>
  <pageSetup fitToHeight="3" fitToWidth="1" horizontalDpi="300" verticalDpi="300" orientation="landscape" scale="4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30">
      <selection activeCell="A1" sqref="A1"/>
    </sheetView>
  </sheetViews>
  <sheetFormatPr defaultColWidth="9.140625" defaultRowHeight="12.75"/>
  <cols>
    <col min="1" max="1" width="11.421875" style="0" bestFit="1" customWidth="1"/>
    <col min="2" max="2" width="32.00390625" style="0" bestFit="1" customWidth="1"/>
    <col min="3" max="3" width="8.140625" style="0" bestFit="1" customWidth="1"/>
    <col min="4" max="4" width="15.8515625" style="0" bestFit="1" customWidth="1"/>
    <col min="5" max="5" width="12.00390625" style="0" bestFit="1" customWidth="1"/>
    <col min="6" max="6" width="4.00390625" style="43" customWidth="1"/>
    <col min="8" max="8" width="38.00390625" style="0" bestFit="1" customWidth="1"/>
    <col min="11" max="11" width="13.7109375" style="0" bestFit="1" customWidth="1"/>
  </cols>
  <sheetData>
    <row r="1" spans="2:9" ht="12.75">
      <c r="B1" s="24" t="s">
        <v>1244</v>
      </c>
      <c r="C1" s="4"/>
      <c r="D1" s="4"/>
      <c r="E1" s="74" t="s">
        <v>2834</v>
      </c>
      <c r="F1" s="69"/>
      <c r="I1" s="74" t="s">
        <v>2834</v>
      </c>
    </row>
    <row r="2" spans="1:11" ht="12.75">
      <c r="A2" s="81" t="s">
        <v>1247</v>
      </c>
      <c r="B2" s="24" t="s">
        <v>1248</v>
      </c>
      <c r="C2" s="23" t="s">
        <v>1250</v>
      </c>
      <c r="D2" s="23" t="s">
        <v>1251</v>
      </c>
      <c r="E2" s="60" t="s">
        <v>2836</v>
      </c>
      <c r="F2" s="60"/>
      <c r="G2" s="90"/>
      <c r="H2" s="20" t="s">
        <v>2839</v>
      </c>
      <c r="I2" s="23" t="s">
        <v>1250</v>
      </c>
      <c r="J2" s="23" t="s">
        <v>1251</v>
      </c>
      <c r="K2" s="22" t="s">
        <v>2835</v>
      </c>
    </row>
    <row r="3" spans="1:11" ht="12.75">
      <c r="A3" t="s">
        <v>1885</v>
      </c>
      <c r="B3" t="s">
        <v>1886</v>
      </c>
      <c r="C3" s="4">
        <v>38628.333333333336</v>
      </c>
      <c r="D3" s="4">
        <v>39021.5</v>
      </c>
      <c r="E3" s="9">
        <v>1.0771689497716828</v>
      </c>
      <c r="F3" s="9"/>
      <c r="G3" s="90"/>
      <c r="H3" t="s">
        <v>1855</v>
      </c>
      <c r="I3" s="4">
        <v>38701.333333333336</v>
      </c>
      <c r="J3" s="4">
        <v>38701.333333333336</v>
      </c>
      <c r="K3" s="8" t="s">
        <v>1319</v>
      </c>
    </row>
    <row r="4" spans="1:11" ht="12.75">
      <c r="A4" t="s">
        <v>2076</v>
      </c>
      <c r="B4" t="s">
        <v>2077</v>
      </c>
      <c r="C4" s="4">
        <v>39539.333333333336</v>
      </c>
      <c r="D4" s="4">
        <v>39962.583333333336</v>
      </c>
      <c r="E4" s="9">
        <v>1.1595890410958904</v>
      </c>
      <c r="F4" s="9"/>
      <c r="G4" s="90"/>
      <c r="H4" t="s">
        <v>1877</v>
      </c>
      <c r="I4" s="4">
        <v>38701.333333333336</v>
      </c>
      <c r="J4" s="4">
        <v>38701.333333333336</v>
      </c>
      <c r="K4" s="8" t="s">
        <v>1319</v>
      </c>
    </row>
    <row r="5" spans="1:11" ht="12.75">
      <c r="A5" t="s">
        <v>1970</v>
      </c>
      <c r="B5" t="s">
        <v>1971</v>
      </c>
      <c r="C5" s="4">
        <v>39265.333333333336</v>
      </c>
      <c r="D5" s="4">
        <v>39689.5</v>
      </c>
      <c r="E5" s="9">
        <v>1.1621004566209978</v>
      </c>
      <c r="F5" s="9"/>
      <c r="G5" s="90"/>
      <c r="H5" t="s">
        <v>1868</v>
      </c>
      <c r="I5" s="4">
        <v>38776.333333333336</v>
      </c>
      <c r="J5" s="4">
        <v>38776.333333333336</v>
      </c>
      <c r="K5" s="8" t="s">
        <v>1319</v>
      </c>
    </row>
    <row r="6" spans="1:11" ht="12.75">
      <c r="A6" t="s">
        <v>2001</v>
      </c>
      <c r="B6" t="s">
        <v>1626</v>
      </c>
      <c r="C6" s="4">
        <v>38992.333333333336</v>
      </c>
      <c r="D6" s="4">
        <v>39447.5</v>
      </c>
      <c r="E6" s="9">
        <v>1.247031963470313</v>
      </c>
      <c r="F6" s="9"/>
      <c r="G6" s="90"/>
      <c r="H6" t="s">
        <v>1891</v>
      </c>
      <c r="I6" s="4">
        <v>38807.708333333336</v>
      </c>
      <c r="J6" s="4">
        <v>38807.708333333336</v>
      </c>
      <c r="K6" s="8" t="s">
        <v>1319</v>
      </c>
    </row>
    <row r="7" spans="1:11" ht="12.75">
      <c r="A7" t="s">
        <v>1961</v>
      </c>
      <c r="B7" t="s">
        <v>1962</v>
      </c>
      <c r="C7" s="4">
        <v>39085.333333333336</v>
      </c>
      <c r="D7" s="4">
        <v>39598.458333333336</v>
      </c>
      <c r="E7" s="9">
        <v>1.4058219178082192</v>
      </c>
      <c r="F7" s="9"/>
      <c r="G7" s="90"/>
      <c r="H7" t="s">
        <v>1861</v>
      </c>
      <c r="I7" s="4">
        <v>38898.333333333336</v>
      </c>
      <c r="J7" s="4">
        <v>38898.333333333336</v>
      </c>
      <c r="K7" s="8" t="s">
        <v>1319</v>
      </c>
    </row>
    <row r="8" spans="1:11" ht="12.75">
      <c r="A8" t="s">
        <v>2025</v>
      </c>
      <c r="B8" t="s">
        <v>2026</v>
      </c>
      <c r="C8" s="4">
        <v>39265.333333333336</v>
      </c>
      <c r="D8" s="4">
        <v>39778.5</v>
      </c>
      <c r="E8" s="9">
        <v>1.4059360730593542</v>
      </c>
      <c r="F8" s="9"/>
      <c r="G8" s="90"/>
      <c r="H8" t="s">
        <v>1915</v>
      </c>
      <c r="I8" s="4">
        <v>38903.333333333336</v>
      </c>
      <c r="J8" s="4">
        <v>38903.333333333336</v>
      </c>
      <c r="K8" s="8" t="s">
        <v>1319</v>
      </c>
    </row>
    <row r="9" spans="1:11" ht="12.75">
      <c r="A9" t="s">
        <v>1932</v>
      </c>
      <c r="B9" t="s">
        <v>1749</v>
      </c>
      <c r="C9" s="4">
        <v>39085.333333333336</v>
      </c>
      <c r="D9" s="4">
        <v>39778.583333333336</v>
      </c>
      <c r="E9" s="9">
        <v>1.8993150684931508</v>
      </c>
      <c r="F9" s="9"/>
      <c r="G9" s="90"/>
      <c r="H9" t="s">
        <v>1966</v>
      </c>
      <c r="I9" s="4">
        <v>39262.333333333336</v>
      </c>
      <c r="J9" s="4">
        <v>39262.333333333336</v>
      </c>
      <c r="K9" s="8" t="s">
        <v>1319</v>
      </c>
    </row>
    <row r="10" spans="1:11" ht="12.75">
      <c r="A10" t="s">
        <v>1933</v>
      </c>
      <c r="B10" t="s">
        <v>1427</v>
      </c>
      <c r="C10" s="4">
        <v>39085.333333333336</v>
      </c>
      <c r="D10" s="4">
        <v>39778.583333333336</v>
      </c>
      <c r="E10" s="9">
        <v>1.8993150684931508</v>
      </c>
      <c r="F10" s="9"/>
      <c r="G10" s="90"/>
      <c r="H10" t="s">
        <v>1975</v>
      </c>
      <c r="I10" s="4">
        <v>39352.333333333336</v>
      </c>
      <c r="J10" s="4">
        <v>39352.333333333336</v>
      </c>
      <c r="K10" s="8" t="s">
        <v>1319</v>
      </c>
    </row>
    <row r="11" spans="1:11" ht="12.75">
      <c r="A11" t="s">
        <v>1935</v>
      </c>
      <c r="B11" t="s">
        <v>1936</v>
      </c>
      <c r="C11" s="4">
        <v>39085.333333333336</v>
      </c>
      <c r="D11" s="4">
        <v>39778.583333333336</v>
      </c>
      <c r="E11" s="9">
        <v>1.8993150684931508</v>
      </c>
      <c r="F11" s="9"/>
      <c r="G11" s="90"/>
      <c r="H11" t="s">
        <v>1983</v>
      </c>
      <c r="I11" s="4">
        <v>39447.333333333336</v>
      </c>
      <c r="J11" s="4">
        <v>39447.333333333336</v>
      </c>
      <c r="K11" s="8" t="s">
        <v>1319</v>
      </c>
    </row>
    <row r="12" spans="1:11" ht="12.75">
      <c r="A12" t="s">
        <v>1937</v>
      </c>
      <c r="B12" t="s">
        <v>1938</v>
      </c>
      <c r="C12" s="4">
        <v>39085.333333333336</v>
      </c>
      <c r="D12" s="4">
        <v>39778.583333333336</v>
      </c>
      <c r="E12" s="9">
        <v>1.8993150684931508</v>
      </c>
      <c r="F12" s="9"/>
      <c r="G12" s="90"/>
      <c r="H12" t="s">
        <v>1992</v>
      </c>
      <c r="I12" s="4">
        <v>39538.333333333336</v>
      </c>
      <c r="J12" s="4">
        <v>39538.333333333336</v>
      </c>
      <c r="K12" s="8" t="s">
        <v>1319</v>
      </c>
    </row>
    <row r="13" spans="1:11" ht="12.75">
      <c r="A13" t="s">
        <v>1946</v>
      </c>
      <c r="B13" t="s">
        <v>1947</v>
      </c>
      <c r="C13" s="4">
        <v>39085.333333333336</v>
      </c>
      <c r="D13" s="4">
        <v>39778.583333333336</v>
      </c>
      <c r="E13" s="9">
        <v>1.8993150684931508</v>
      </c>
      <c r="F13" s="9"/>
      <c r="G13" s="90"/>
      <c r="H13" t="s">
        <v>1934</v>
      </c>
      <c r="I13" s="4">
        <v>39778.333333333336</v>
      </c>
      <c r="J13" s="4">
        <v>39778.333333333336</v>
      </c>
      <c r="K13" s="8" t="s">
        <v>1319</v>
      </c>
    </row>
    <row r="14" spans="1:11" ht="12.75">
      <c r="A14" t="s">
        <v>1949</v>
      </c>
      <c r="B14" t="s">
        <v>1950</v>
      </c>
      <c r="C14" s="4">
        <v>39085.333333333336</v>
      </c>
      <c r="D14" s="4">
        <v>39778.583333333336</v>
      </c>
      <c r="E14" s="9">
        <v>1.8993150684931508</v>
      </c>
      <c r="F14" s="9"/>
      <c r="G14" s="90"/>
      <c r="H14" t="s">
        <v>1948</v>
      </c>
      <c r="I14" s="4">
        <v>39778.333333333336</v>
      </c>
      <c r="J14" s="4">
        <v>39778.333333333336</v>
      </c>
      <c r="K14" s="8" t="s">
        <v>1319</v>
      </c>
    </row>
    <row r="15" spans="1:11" ht="12.75">
      <c r="A15" t="s">
        <v>1951</v>
      </c>
      <c r="B15" t="s">
        <v>1952</v>
      </c>
      <c r="C15" s="4">
        <v>39085.333333333336</v>
      </c>
      <c r="D15" s="4">
        <v>39778.583333333336</v>
      </c>
      <c r="E15" s="9">
        <v>1.8993150684931508</v>
      </c>
      <c r="F15" s="9"/>
      <c r="G15" s="90"/>
      <c r="H15" t="s">
        <v>1995</v>
      </c>
      <c r="I15" s="4">
        <v>39778.333333333336</v>
      </c>
      <c r="J15" s="4">
        <v>39778.333333333336</v>
      </c>
      <c r="K15" s="8" t="s">
        <v>1319</v>
      </c>
    </row>
    <row r="16" spans="1:11" ht="12.75">
      <c r="A16" t="s">
        <v>1953</v>
      </c>
      <c r="B16" t="s">
        <v>1954</v>
      </c>
      <c r="C16" s="4">
        <v>39085.333333333336</v>
      </c>
      <c r="D16" s="4">
        <v>39778.583333333336</v>
      </c>
      <c r="E16" s="9">
        <v>1.8993150684931508</v>
      </c>
      <c r="F16" s="9"/>
      <c r="G16" s="90"/>
      <c r="H16" t="s">
        <v>2050</v>
      </c>
      <c r="I16" s="4">
        <v>39962.333333333336</v>
      </c>
      <c r="J16" s="4">
        <v>39962.333333333336</v>
      </c>
      <c r="K16" s="8" t="s">
        <v>1319</v>
      </c>
    </row>
    <row r="17" spans="1:11" ht="12.75">
      <c r="A17" t="s">
        <v>1996</v>
      </c>
      <c r="B17" t="s">
        <v>1997</v>
      </c>
      <c r="C17" s="4">
        <v>39085.333333333336</v>
      </c>
      <c r="D17" s="4">
        <v>39778.583333333336</v>
      </c>
      <c r="E17" s="9">
        <v>1.8993150684931508</v>
      </c>
      <c r="F17" s="9"/>
      <c r="G17" s="90"/>
      <c r="H17" t="s">
        <v>2061</v>
      </c>
      <c r="I17" s="4">
        <v>40028.333333333336</v>
      </c>
      <c r="J17" s="4">
        <v>40028.333333333336</v>
      </c>
      <c r="K17" s="8" t="s">
        <v>1319</v>
      </c>
    </row>
    <row r="18" spans="1:11" ht="12.75">
      <c r="A18" t="s">
        <v>2020</v>
      </c>
      <c r="B18" t="s">
        <v>2021</v>
      </c>
      <c r="C18" s="4">
        <v>39085.333333333336</v>
      </c>
      <c r="D18" s="4">
        <v>39778.583333333336</v>
      </c>
      <c r="E18" s="9">
        <v>1.8993150684931508</v>
      </c>
      <c r="F18" s="9"/>
      <c r="G18" s="90"/>
      <c r="H18" t="s">
        <v>2081</v>
      </c>
      <c r="I18" s="4">
        <v>40268.333333333336</v>
      </c>
      <c r="J18" s="4">
        <v>40268.333333333336</v>
      </c>
      <c r="K18" s="8" t="s">
        <v>1319</v>
      </c>
    </row>
    <row r="19" spans="1:9" ht="12.75">
      <c r="A19" t="s">
        <v>1958</v>
      </c>
      <c r="B19" t="s">
        <v>1959</v>
      </c>
      <c r="C19" s="4">
        <v>39085.333333333336</v>
      </c>
      <c r="D19" s="4">
        <v>39778.625</v>
      </c>
      <c r="E19" s="9">
        <v>1.8994292237442856</v>
      </c>
      <c r="F19" s="9"/>
      <c r="G19" s="90"/>
      <c r="H19" s="32" t="s">
        <v>1443</v>
      </c>
      <c r="I19" s="24">
        <f>COUNTA(H3:H18)</f>
        <v>16</v>
      </c>
    </row>
    <row r="20" spans="1:7" ht="12.75">
      <c r="A20" t="s">
        <v>2022</v>
      </c>
      <c r="B20" t="s">
        <v>2023</v>
      </c>
      <c r="C20" s="4">
        <v>39174.333333333336</v>
      </c>
      <c r="D20" s="4">
        <v>39871.458333333336</v>
      </c>
      <c r="E20" s="9">
        <v>1.909931506849315</v>
      </c>
      <c r="F20" s="9"/>
      <c r="G20" s="90"/>
    </row>
    <row r="21" spans="1:7" ht="12.75">
      <c r="A21" t="s">
        <v>1921</v>
      </c>
      <c r="B21" t="s">
        <v>1922</v>
      </c>
      <c r="C21" s="4">
        <v>38992.333333333336</v>
      </c>
      <c r="D21" s="4">
        <v>39689.5</v>
      </c>
      <c r="E21" s="9">
        <v>1.91004566210045</v>
      </c>
      <c r="F21" s="9"/>
      <c r="G21" s="90"/>
    </row>
    <row r="22" spans="1:7" ht="12.75">
      <c r="A22" t="s">
        <v>1926</v>
      </c>
      <c r="B22" t="s">
        <v>1927</v>
      </c>
      <c r="C22" s="4">
        <v>38992.333333333336</v>
      </c>
      <c r="D22" s="4">
        <v>39689.5</v>
      </c>
      <c r="E22" s="9">
        <v>1.91004566210045</v>
      </c>
      <c r="F22" s="9"/>
      <c r="G22" s="90"/>
    </row>
    <row r="23" spans="1:7" ht="12.75">
      <c r="A23" t="s">
        <v>1930</v>
      </c>
      <c r="B23" t="s">
        <v>1744</v>
      </c>
      <c r="C23" s="4">
        <v>38992.333333333336</v>
      </c>
      <c r="D23" s="4">
        <v>39689.5</v>
      </c>
      <c r="E23" s="9">
        <v>1.91004566210045</v>
      </c>
      <c r="F23" s="9"/>
      <c r="G23" s="90"/>
    </row>
    <row r="24" spans="1:7" ht="12.75">
      <c r="A24" t="s">
        <v>1931</v>
      </c>
      <c r="B24" t="s">
        <v>1747</v>
      </c>
      <c r="C24" s="4">
        <v>38992.333333333336</v>
      </c>
      <c r="D24" s="4">
        <v>39689.5</v>
      </c>
      <c r="E24" s="9">
        <v>1.91004566210045</v>
      </c>
      <c r="F24" s="9"/>
      <c r="G24" s="90"/>
    </row>
    <row r="25" spans="1:7" ht="12.75">
      <c r="A25" t="s">
        <v>1940</v>
      </c>
      <c r="B25" t="s">
        <v>1941</v>
      </c>
      <c r="C25" s="4">
        <v>38992.333333333336</v>
      </c>
      <c r="D25" s="4">
        <v>39689.5</v>
      </c>
      <c r="E25" s="9">
        <v>1.91004566210045</v>
      </c>
      <c r="F25" s="9"/>
      <c r="G25" s="90"/>
    </row>
    <row r="26" spans="1:7" ht="12.75">
      <c r="A26" t="s">
        <v>1942</v>
      </c>
      <c r="B26" t="s">
        <v>1762</v>
      </c>
      <c r="C26" s="4">
        <v>38992.333333333336</v>
      </c>
      <c r="D26" s="4">
        <v>39689.5</v>
      </c>
      <c r="E26" s="9">
        <v>1.91004566210045</v>
      </c>
      <c r="F26" s="9"/>
      <c r="G26" s="90"/>
    </row>
    <row r="27" spans="1:7" ht="12.75">
      <c r="A27" t="s">
        <v>1943</v>
      </c>
      <c r="B27" t="s">
        <v>1764</v>
      </c>
      <c r="C27" s="4">
        <v>38992.333333333336</v>
      </c>
      <c r="D27" s="4">
        <v>39689.5</v>
      </c>
      <c r="E27" s="9">
        <v>1.91004566210045</v>
      </c>
      <c r="F27" s="9"/>
      <c r="G27" s="90"/>
    </row>
    <row r="28" spans="1:7" ht="12.75">
      <c r="A28" t="s">
        <v>1944</v>
      </c>
      <c r="B28" t="s">
        <v>1945</v>
      </c>
      <c r="C28" s="4">
        <v>38992.333333333336</v>
      </c>
      <c r="D28" s="4">
        <v>39689.5</v>
      </c>
      <c r="E28" s="9">
        <v>1.91004566210045</v>
      </c>
      <c r="F28" s="9"/>
      <c r="G28" s="90"/>
    </row>
    <row r="29" spans="1:7" ht="12.75">
      <c r="A29" t="s">
        <v>2035</v>
      </c>
      <c r="B29" t="s">
        <v>1797</v>
      </c>
      <c r="C29" s="4">
        <v>39234.333333333336</v>
      </c>
      <c r="D29" s="4">
        <v>39962.416666666664</v>
      </c>
      <c r="E29" s="9">
        <v>1.9947488584474753</v>
      </c>
      <c r="F29" s="9"/>
      <c r="G29" s="90"/>
    </row>
    <row r="30" spans="1:7" ht="12.75">
      <c r="A30" t="s">
        <v>2070</v>
      </c>
      <c r="B30" t="s">
        <v>1675</v>
      </c>
      <c r="C30" s="4">
        <v>39539.333333333336</v>
      </c>
      <c r="D30" s="4">
        <v>40268.666666666664</v>
      </c>
      <c r="E30" s="9">
        <v>1.9981735159817218</v>
      </c>
      <c r="F30" s="9"/>
      <c r="G30" s="90"/>
    </row>
    <row r="31" spans="1:7" ht="12.75">
      <c r="A31" t="s">
        <v>1905</v>
      </c>
      <c r="B31" t="s">
        <v>1906</v>
      </c>
      <c r="C31" s="4">
        <v>38930.333333333336</v>
      </c>
      <c r="D31" s="4">
        <v>39660.625</v>
      </c>
      <c r="E31" s="9">
        <v>2.000799086757984</v>
      </c>
      <c r="F31" s="9"/>
      <c r="G31" s="90"/>
    </row>
    <row r="32" spans="1:7" ht="12.75">
      <c r="A32" t="s">
        <v>2053</v>
      </c>
      <c r="B32" t="s">
        <v>2054</v>
      </c>
      <c r="C32" s="4">
        <v>39265.333333333336</v>
      </c>
      <c r="D32" s="4">
        <v>40025.416666666664</v>
      </c>
      <c r="E32" s="9">
        <v>2.0824200913241877</v>
      </c>
      <c r="F32" s="9"/>
      <c r="G32" s="90"/>
    </row>
    <row r="33" spans="1:7" ht="12.75">
      <c r="A33" t="s">
        <v>2018</v>
      </c>
      <c r="B33" t="s">
        <v>1648</v>
      </c>
      <c r="C33" s="4">
        <v>39085.333333333336</v>
      </c>
      <c r="D33" s="4">
        <v>39871.458333333336</v>
      </c>
      <c r="E33" s="9">
        <v>2.1537671232876714</v>
      </c>
      <c r="F33" s="9"/>
      <c r="G33" s="90"/>
    </row>
    <row r="34" spans="1:7" ht="12.75">
      <c r="A34" t="s">
        <v>1928</v>
      </c>
      <c r="B34" t="s">
        <v>1929</v>
      </c>
      <c r="C34" s="4">
        <v>38992.333333333336</v>
      </c>
      <c r="D34" s="4">
        <v>39778.583333333336</v>
      </c>
      <c r="E34" s="9">
        <v>2.154109589041096</v>
      </c>
      <c r="F34" s="9"/>
      <c r="G34" s="90"/>
    </row>
    <row r="35" spans="1:7" ht="12.75">
      <c r="A35" t="s">
        <v>1939</v>
      </c>
      <c r="B35" t="s">
        <v>1758</v>
      </c>
      <c r="C35" s="4">
        <v>38992.333333333336</v>
      </c>
      <c r="D35" s="4">
        <v>39778.583333333336</v>
      </c>
      <c r="E35" s="9">
        <v>2.154109589041096</v>
      </c>
      <c r="F35" s="9"/>
      <c r="G35" s="90"/>
    </row>
    <row r="36" spans="1:7" ht="12.75">
      <c r="A36" t="s">
        <v>2055</v>
      </c>
      <c r="B36" t="s">
        <v>2056</v>
      </c>
      <c r="C36" s="4">
        <v>39356.333333333336</v>
      </c>
      <c r="D36" s="4">
        <v>40147.458333333336</v>
      </c>
      <c r="E36" s="9">
        <v>2.1674657534246577</v>
      </c>
      <c r="F36" s="9"/>
      <c r="G36" s="90"/>
    </row>
    <row r="37" spans="1:7" ht="12.75">
      <c r="A37" t="s">
        <v>2051</v>
      </c>
      <c r="B37" t="s">
        <v>1800</v>
      </c>
      <c r="C37" s="4">
        <v>39265.333333333336</v>
      </c>
      <c r="D37" s="4">
        <v>40147.458333333336</v>
      </c>
      <c r="E37" s="9">
        <v>2.416780821917808</v>
      </c>
      <c r="F37" s="9"/>
      <c r="G37" s="90"/>
    </row>
    <row r="38" spans="1:7" ht="12.75">
      <c r="A38" t="s">
        <v>2015</v>
      </c>
      <c r="B38" t="s">
        <v>2016</v>
      </c>
      <c r="C38" s="4">
        <v>39085.333333333336</v>
      </c>
      <c r="D38" s="4">
        <v>39994.666666666664</v>
      </c>
      <c r="E38" s="9">
        <v>2.491324200913229</v>
      </c>
      <c r="F38" s="9"/>
      <c r="G38" s="90"/>
    </row>
    <row r="39" spans="1:7" ht="12.75">
      <c r="A39" t="s">
        <v>1998</v>
      </c>
      <c r="B39" t="s">
        <v>1999</v>
      </c>
      <c r="C39" s="4">
        <v>38992.333333333336</v>
      </c>
      <c r="D39" s="4">
        <v>39994.666666666664</v>
      </c>
      <c r="E39" s="9">
        <v>2.746118721461174</v>
      </c>
      <c r="F39" s="9"/>
      <c r="G39" s="90"/>
    </row>
    <row r="40" spans="1:7" ht="12.75">
      <c r="A40" t="s">
        <v>1844</v>
      </c>
      <c r="B40" t="s">
        <v>1845</v>
      </c>
      <c r="C40" s="4">
        <v>38628.333333333336</v>
      </c>
      <c r="D40" s="4">
        <v>39660.625</v>
      </c>
      <c r="E40" s="9">
        <v>2.8281963470319567</v>
      </c>
      <c r="F40" s="9"/>
      <c r="G40" s="90"/>
    </row>
    <row r="41" spans="1:7" ht="12.75">
      <c r="A41" t="s">
        <v>1908</v>
      </c>
      <c r="B41" t="s">
        <v>1909</v>
      </c>
      <c r="C41" s="4">
        <v>38628.333333333336</v>
      </c>
      <c r="D41" s="4">
        <v>39778.625</v>
      </c>
      <c r="E41" s="9">
        <v>3.1514840182648336</v>
      </c>
      <c r="F41" s="9"/>
      <c r="G41" s="90"/>
    </row>
    <row r="42" spans="1:7" ht="12.75">
      <c r="A42" t="s">
        <v>1841</v>
      </c>
      <c r="B42" t="s">
        <v>1842</v>
      </c>
      <c r="C42" s="4">
        <v>38628.333333333336</v>
      </c>
      <c r="D42" s="4">
        <v>40816.5</v>
      </c>
      <c r="E42" s="9">
        <v>5.994977168949765</v>
      </c>
      <c r="F42" s="9"/>
      <c r="G42" s="102" t="s">
        <v>2211</v>
      </c>
    </row>
    <row r="43" spans="1:7" ht="12.75">
      <c r="A43" t="s">
        <v>2085</v>
      </c>
      <c r="B43" t="s">
        <v>2086</v>
      </c>
      <c r="C43" s="4">
        <v>38628.333333333336</v>
      </c>
      <c r="D43" s="4">
        <v>40816.5</v>
      </c>
      <c r="E43" s="9">
        <v>5.994977168949765</v>
      </c>
      <c r="F43" s="9"/>
      <c r="G43" s="90"/>
    </row>
    <row r="44" spans="1:7" ht="12.75">
      <c r="A44" t="s">
        <v>2087</v>
      </c>
      <c r="B44" t="s">
        <v>2088</v>
      </c>
      <c r="C44" s="4">
        <v>38628.333333333336</v>
      </c>
      <c r="D44" s="4">
        <v>40816.5</v>
      </c>
      <c r="E44" s="9">
        <v>5.994977168949765</v>
      </c>
      <c r="F44" s="9"/>
      <c r="G44" s="90"/>
    </row>
    <row r="45" spans="1:7" ht="12.75">
      <c r="A45" t="s">
        <v>2089</v>
      </c>
      <c r="B45" t="s">
        <v>1807</v>
      </c>
      <c r="C45" s="4">
        <v>38628.333333333336</v>
      </c>
      <c r="D45" s="4">
        <v>40816.5</v>
      </c>
      <c r="E45" s="9">
        <v>5.994977168949765</v>
      </c>
      <c r="F45" s="9"/>
      <c r="G45" s="90"/>
    </row>
    <row r="46" spans="2:7" ht="12.75">
      <c r="B46" s="7"/>
      <c r="C46" s="4"/>
      <c r="D46" s="32" t="s">
        <v>2837</v>
      </c>
      <c r="E46" s="79">
        <f>COUNTA(E3:E45)</f>
        <v>43</v>
      </c>
      <c r="F46" s="79"/>
      <c r="G46" s="90"/>
    </row>
    <row r="47" spans="2:6" ht="12.75">
      <c r="B47" s="7"/>
      <c r="C47" s="4"/>
      <c r="D47" s="23"/>
      <c r="E47" s="23" t="s">
        <v>2838</v>
      </c>
      <c r="F47" s="59"/>
    </row>
    <row r="48" spans="2:6" ht="12.75">
      <c r="B48" s="7"/>
      <c r="C48" s="4"/>
      <c r="D48" s="79"/>
      <c r="E48" s="80">
        <f>E46/116</f>
        <v>0.3706896551724138</v>
      </c>
      <c r="F48" s="80"/>
    </row>
  </sheetData>
  <printOptions gridLines="1"/>
  <pageMargins left="0.25" right="0.25" top="0.25" bottom="0.25" header="0" footer="0"/>
  <pageSetup fitToHeight="1" fitToWidth="1" horizontalDpi="300" verticalDpi="300" orientation="landscape" scale="83" r:id="rId1"/>
</worksheet>
</file>

<file path=xl/worksheets/sheet7.xml><?xml version="1.0" encoding="utf-8"?>
<worksheet xmlns="http://schemas.openxmlformats.org/spreadsheetml/2006/main" xmlns:r="http://schemas.openxmlformats.org/officeDocument/2006/relationships">
  <sheetPr>
    <pageSetUpPr fitToPage="1"/>
  </sheetPr>
  <dimension ref="A1:AI142"/>
  <sheetViews>
    <sheetView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30.00390625" style="0" bestFit="1" customWidth="1"/>
    <col min="2" max="2" width="16.57421875" style="0" bestFit="1" customWidth="1"/>
    <col min="3" max="3" width="55.140625" style="7" bestFit="1" customWidth="1"/>
    <col min="4" max="4" width="12.140625" style="3" bestFit="1" customWidth="1"/>
    <col min="5" max="6" width="10.7109375" style="4" customWidth="1"/>
    <col min="7" max="7" width="10.7109375" style="42" customWidth="1"/>
    <col min="8" max="8" width="10.7109375" style="4" customWidth="1"/>
    <col min="9" max="9" width="14.00390625" style="0" bestFit="1" customWidth="1"/>
    <col min="10" max="10" width="13.8515625" style="0" customWidth="1"/>
    <col min="11" max="11" width="16.140625" style="0" customWidth="1"/>
    <col min="12" max="12" width="16.28125" style="0" customWidth="1"/>
    <col min="13" max="13" width="16.28125" style="4" customWidth="1"/>
    <col min="14" max="14" width="19.57421875" style="0" bestFit="1" customWidth="1"/>
    <col min="15" max="16" width="3.140625" style="0" bestFit="1" customWidth="1"/>
    <col min="17" max="17" width="2.28125" style="0" bestFit="1" customWidth="1"/>
    <col min="18" max="18" width="3.140625" style="0" bestFit="1" customWidth="1"/>
    <col min="19" max="20" width="2.28125" style="0" bestFit="1" customWidth="1"/>
    <col min="21" max="21" width="3.140625" style="0" bestFit="1" customWidth="1"/>
    <col min="22" max="22" width="8.421875" style="5" bestFit="1" customWidth="1"/>
    <col min="23" max="23" width="13.421875" style="40" bestFit="1" customWidth="1"/>
    <col min="24" max="24" width="15.140625" style="40" bestFit="1" customWidth="1"/>
    <col min="25" max="25" width="100.7109375" style="41" customWidth="1"/>
  </cols>
  <sheetData>
    <row r="1" spans="1:25" ht="18">
      <c r="A1" s="1" t="s">
        <v>1219</v>
      </c>
      <c r="C1" s="2" t="s">
        <v>2090</v>
      </c>
      <c r="D1" s="22" t="s">
        <v>1249</v>
      </c>
      <c r="E1" s="23" t="s">
        <v>1250</v>
      </c>
      <c r="F1" s="23" t="s">
        <v>1251</v>
      </c>
      <c r="G1" s="25" t="s">
        <v>1252</v>
      </c>
      <c r="H1" s="23" t="s">
        <v>1253</v>
      </c>
      <c r="I1" s="20" t="s">
        <v>1254</v>
      </c>
      <c r="J1" s="37" t="s">
        <v>1255</v>
      </c>
      <c r="K1" s="38" t="s">
        <v>1256</v>
      </c>
      <c r="L1" s="20" t="s">
        <v>1257</v>
      </c>
      <c r="M1" s="105" t="s">
        <v>1258</v>
      </c>
      <c r="N1" s="23" t="s">
        <v>1259</v>
      </c>
      <c r="V1" s="25" t="str">
        <f>V24</f>
        <v>Contg %</v>
      </c>
      <c r="W1" s="25" t="str">
        <f>W24</f>
        <v>Contg</v>
      </c>
      <c r="X1" s="25" t="str">
        <f>X24</f>
        <v>Cost w/Contg</v>
      </c>
      <c r="Y1" s="100" t="str">
        <f>Y24</f>
        <v>Notes</v>
      </c>
    </row>
    <row r="2" spans="1:2" ht="12.75" customHeight="1">
      <c r="A2" t="s">
        <v>1221</v>
      </c>
      <c r="B2" s="6">
        <v>38628</v>
      </c>
    </row>
    <row r="3" spans="1:2" ht="12.75" customHeight="1">
      <c r="A3" t="s">
        <v>1222</v>
      </c>
      <c r="B3" s="6">
        <v>40268</v>
      </c>
    </row>
    <row r="4" spans="1:3" ht="12.75" customHeight="1">
      <c r="A4" s="43" t="s">
        <v>1223</v>
      </c>
      <c r="B4" s="8" t="s">
        <v>2091</v>
      </c>
      <c r="C4" s="21" t="s">
        <v>2092</v>
      </c>
    </row>
    <row r="5" spans="1:2" ht="12.75" customHeight="1">
      <c r="A5" s="43" t="s">
        <v>1226</v>
      </c>
      <c r="B5" s="8">
        <f>C140</f>
        <v>115</v>
      </c>
    </row>
    <row r="6" spans="1:3" ht="29.25" customHeight="1">
      <c r="A6" s="43" t="s">
        <v>1227</v>
      </c>
      <c r="B6" s="9" t="s">
        <v>1228</v>
      </c>
      <c r="C6" s="66" t="s">
        <v>152</v>
      </c>
    </row>
    <row r="7" spans="1:3" ht="12.75" customHeight="1">
      <c r="A7" s="43" t="s">
        <v>1229</v>
      </c>
      <c r="B7" s="10" t="s">
        <v>1230</v>
      </c>
      <c r="C7" s="11">
        <f>J142</f>
        <v>0.5739130434782609</v>
      </c>
    </row>
    <row r="8" spans="1:8" ht="12.75" customHeight="1">
      <c r="A8" s="43" t="s">
        <v>1231</v>
      </c>
      <c r="B8" s="12" t="s">
        <v>1230</v>
      </c>
      <c r="C8" s="11">
        <f>K142</f>
        <v>0.5739130434782609</v>
      </c>
      <c r="D8" s="13"/>
      <c r="H8" s="14"/>
    </row>
    <row r="9" spans="1:4" ht="12.75" customHeight="1">
      <c r="A9" s="43" t="s">
        <v>1232</v>
      </c>
      <c r="B9" s="15" t="s">
        <v>2093</v>
      </c>
      <c r="C9" s="16" t="s">
        <v>153</v>
      </c>
      <c r="D9" s="17"/>
    </row>
    <row r="10" spans="1:4" ht="27" customHeight="1">
      <c r="A10" s="43" t="s">
        <v>1234</v>
      </c>
      <c r="B10" s="8" t="s">
        <v>1235</v>
      </c>
      <c r="C10" s="67" t="s">
        <v>166</v>
      </c>
      <c r="D10" s="13"/>
    </row>
    <row r="11" spans="1:3" ht="12.75" customHeight="1">
      <c r="A11" s="43" t="s">
        <v>1236</v>
      </c>
      <c r="B11" s="8" t="s">
        <v>1237</v>
      </c>
      <c r="C11" s="7" t="s">
        <v>1839</v>
      </c>
    </row>
    <row r="12" spans="1:2" ht="12.75" customHeight="1">
      <c r="A12" s="43" t="s">
        <v>1239</v>
      </c>
      <c r="B12" s="8">
        <v>8</v>
      </c>
    </row>
    <row r="13" spans="1:8" ht="12.75" customHeight="1">
      <c r="A13" s="43" t="s">
        <v>1240</v>
      </c>
      <c r="B13" s="8">
        <v>40</v>
      </c>
      <c r="E13" s="14"/>
      <c r="H13" s="14"/>
    </row>
    <row r="14" spans="1:3" ht="12.75" customHeight="1">
      <c r="A14" s="43" t="s">
        <v>1241</v>
      </c>
      <c r="B14" s="8">
        <v>2080</v>
      </c>
      <c r="C14" s="7" t="s">
        <v>2094</v>
      </c>
    </row>
    <row r="15" spans="1:3" ht="12.75" customHeight="1">
      <c r="A15" s="43" t="s">
        <v>1242</v>
      </c>
      <c r="B15" s="8">
        <v>21.7</v>
      </c>
      <c r="C15" s="7" t="s">
        <v>2095</v>
      </c>
    </row>
    <row r="16" spans="1:3" ht="39" customHeight="1">
      <c r="A16" s="43" t="s">
        <v>1244</v>
      </c>
      <c r="B16" s="8" t="s">
        <v>167</v>
      </c>
      <c r="C16" s="67" t="s">
        <v>168</v>
      </c>
    </row>
    <row r="17" spans="1:3" ht="12.75" customHeight="1">
      <c r="A17" s="43" t="s">
        <v>1245</v>
      </c>
      <c r="B17" s="8" t="s">
        <v>1228</v>
      </c>
      <c r="C17" s="7" t="s">
        <v>1246</v>
      </c>
    </row>
    <row r="18" spans="1:3" ht="11.25" customHeight="1">
      <c r="A18" s="43" t="s">
        <v>156</v>
      </c>
      <c r="B18" s="8">
        <v>12</v>
      </c>
      <c r="C18" s="53" t="s">
        <v>157</v>
      </c>
    </row>
    <row r="19" spans="1:3" ht="11.25" customHeight="1">
      <c r="A19" s="43"/>
      <c r="B19" s="8"/>
      <c r="C19" s="53"/>
    </row>
    <row r="20" spans="1:3" ht="28.5" customHeight="1">
      <c r="A20" s="108" t="s">
        <v>158</v>
      </c>
      <c r="B20" s="108"/>
      <c r="C20" s="108"/>
    </row>
    <row r="21" spans="1:3" ht="12.75" customHeight="1">
      <c r="A21" s="68"/>
      <c r="B21" s="68"/>
      <c r="C21" s="68"/>
    </row>
    <row r="22" spans="1:3" ht="45.75" customHeight="1">
      <c r="A22" s="108" t="s">
        <v>159</v>
      </c>
      <c r="B22" s="108"/>
      <c r="C22" s="108"/>
    </row>
    <row r="23" spans="8:35" ht="12.75" customHeight="1">
      <c r="H23" s="14"/>
      <c r="O23" s="43"/>
      <c r="P23" s="43"/>
      <c r="Q23" s="43"/>
      <c r="R23" s="43"/>
      <c r="S23" s="43"/>
      <c r="T23" s="43"/>
      <c r="U23" s="43"/>
      <c r="V23" s="3"/>
      <c r="W23" s="47"/>
      <c r="X23" s="47"/>
      <c r="Y23" s="43"/>
      <c r="AF23" s="5"/>
      <c r="AI23" s="41"/>
    </row>
    <row r="24" spans="1:25" ht="12.75" customHeight="1">
      <c r="A24" s="20"/>
      <c r="B24" s="20" t="s">
        <v>1247</v>
      </c>
      <c r="C24" s="21" t="s">
        <v>1248</v>
      </c>
      <c r="D24" s="22" t="s">
        <v>1249</v>
      </c>
      <c r="E24" s="23" t="s">
        <v>1250</v>
      </c>
      <c r="F24" s="23" t="s">
        <v>1251</v>
      </c>
      <c r="G24" s="25" t="s">
        <v>1252</v>
      </c>
      <c r="H24" s="23" t="s">
        <v>1253</v>
      </c>
      <c r="I24" s="20" t="s">
        <v>1254</v>
      </c>
      <c r="J24" s="37" t="s">
        <v>1255</v>
      </c>
      <c r="K24" s="38" t="s">
        <v>1256</v>
      </c>
      <c r="L24" s="20" t="s">
        <v>1257</v>
      </c>
      <c r="M24" s="105" t="s">
        <v>1258</v>
      </c>
      <c r="N24" s="23" t="s">
        <v>1259</v>
      </c>
      <c r="V24" s="25" t="s">
        <v>1260</v>
      </c>
      <c r="W24" s="44" t="s">
        <v>1261</v>
      </c>
      <c r="X24" s="45" t="s">
        <v>1262</v>
      </c>
      <c r="Y24" s="46" t="s">
        <v>1840</v>
      </c>
    </row>
    <row r="25" spans="2:24" ht="12.75" customHeight="1">
      <c r="B25" t="s">
        <v>2096</v>
      </c>
      <c r="C25" t="s">
        <v>2097</v>
      </c>
      <c r="D25" t="s">
        <v>2098</v>
      </c>
      <c r="E25" s="4">
        <v>38628.333333333336</v>
      </c>
      <c r="F25" s="4">
        <v>40268.708333333336</v>
      </c>
      <c r="G25" s="42">
        <f>(H25/365)*260</f>
        <v>1168.4863013698632</v>
      </c>
      <c r="H25" s="27">
        <f>F25-E25</f>
        <v>1640.375</v>
      </c>
      <c r="I25" s="28">
        <v>2631266.68</v>
      </c>
      <c r="J25" s="29"/>
      <c r="K25" s="30"/>
      <c r="L25" t="s">
        <v>1266</v>
      </c>
      <c r="O25">
        <v>0</v>
      </c>
      <c r="P25">
        <v>0</v>
      </c>
      <c r="Q25">
        <v>0</v>
      </c>
      <c r="R25">
        <v>0</v>
      </c>
      <c r="S25">
        <v>0</v>
      </c>
      <c r="T25">
        <v>0</v>
      </c>
      <c r="U25">
        <v>0</v>
      </c>
      <c r="V25" s="5">
        <v>27.126940762994046</v>
      </c>
      <c r="W25" s="28">
        <v>713782.1536000002</v>
      </c>
      <c r="X25" s="28">
        <v>3345048.833600001</v>
      </c>
    </row>
    <row r="26" spans="2:24" ht="12.75" customHeight="1">
      <c r="B26" t="s">
        <v>2099</v>
      </c>
      <c r="C26" t="s">
        <v>2100</v>
      </c>
      <c r="D26" t="s">
        <v>2101</v>
      </c>
      <c r="E26" s="4">
        <v>38628.333333333336</v>
      </c>
      <c r="F26" s="4">
        <v>39813.708333333336</v>
      </c>
      <c r="G26" s="42">
        <f aca="true" t="shared" si="0" ref="G26:G89">(H26/365)*260</f>
        <v>844.3767123287671</v>
      </c>
      <c r="H26" s="27">
        <f aca="true" t="shared" si="1" ref="H26:H89">F26-E26</f>
        <v>1185.375</v>
      </c>
      <c r="I26" s="28">
        <v>1390128.24</v>
      </c>
      <c r="J26" s="29"/>
      <c r="K26" s="30"/>
      <c r="L26" t="s">
        <v>1266</v>
      </c>
      <c r="O26">
        <v>0</v>
      </c>
      <c r="P26">
        <v>0</v>
      </c>
      <c r="Q26">
        <v>0</v>
      </c>
      <c r="R26">
        <v>0</v>
      </c>
      <c r="S26">
        <v>0</v>
      </c>
      <c r="T26">
        <v>0</v>
      </c>
      <c r="U26">
        <v>0</v>
      </c>
      <c r="V26" s="5">
        <v>24.79634022829434</v>
      </c>
      <c r="W26" s="28">
        <v>344700.9280000001</v>
      </c>
      <c r="X26" s="28">
        <v>1734829.168</v>
      </c>
    </row>
    <row r="27" spans="2:24" ht="12.75" customHeight="1">
      <c r="B27" t="s">
        <v>2102</v>
      </c>
      <c r="C27" t="s">
        <v>2103</v>
      </c>
      <c r="D27" t="s">
        <v>2104</v>
      </c>
      <c r="E27" s="4">
        <v>38628.333333333336</v>
      </c>
      <c r="F27" s="4">
        <v>38806.708333333336</v>
      </c>
      <c r="G27" s="42">
        <f t="shared" si="0"/>
        <v>127.06164383561644</v>
      </c>
      <c r="H27" s="27">
        <f t="shared" si="1"/>
        <v>178.375</v>
      </c>
      <c r="I27" s="28">
        <v>0</v>
      </c>
      <c r="J27" s="29"/>
      <c r="K27" t="s">
        <v>2105</v>
      </c>
      <c r="L27" t="s">
        <v>1266</v>
      </c>
      <c r="M27" s="31">
        <v>38628.333333333336</v>
      </c>
      <c r="N27" t="s">
        <v>1278</v>
      </c>
      <c r="O27">
        <v>4</v>
      </c>
      <c r="P27">
        <v>4</v>
      </c>
      <c r="Q27">
        <v>4</v>
      </c>
      <c r="R27">
        <v>15</v>
      </c>
      <c r="S27">
        <v>4</v>
      </c>
      <c r="T27">
        <v>2</v>
      </c>
      <c r="U27">
        <v>1</v>
      </c>
      <c r="V27" s="5">
        <v>0</v>
      </c>
      <c r="W27" s="28">
        <v>0</v>
      </c>
      <c r="X27" s="28">
        <v>0</v>
      </c>
    </row>
    <row r="28" spans="2:24" ht="12.75" customHeight="1">
      <c r="B28" t="s">
        <v>2106</v>
      </c>
      <c r="C28" t="s">
        <v>1505</v>
      </c>
      <c r="D28" t="s">
        <v>2107</v>
      </c>
      <c r="E28" s="4">
        <v>38628.333333333336</v>
      </c>
      <c r="F28" s="4">
        <v>38747.708333333336</v>
      </c>
      <c r="G28" s="42">
        <f t="shared" si="0"/>
        <v>85.03424657534246</v>
      </c>
      <c r="H28" s="27">
        <f t="shared" si="1"/>
        <v>119.375</v>
      </c>
      <c r="I28" s="28">
        <v>92000</v>
      </c>
      <c r="J28" s="29"/>
      <c r="K28" s="30"/>
      <c r="L28" t="s">
        <v>1266</v>
      </c>
      <c r="M28" s="54"/>
      <c r="O28">
        <v>0</v>
      </c>
      <c r="P28">
        <v>0</v>
      </c>
      <c r="Q28">
        <v>0</v>
      </c>
      <c r="R28">
        <v>0</v>
      </c>
      <c r="S28">
        <v>0</v>
      </c>
      <c r="T28">
        <v>0</v>
      </c>
      <c r="U28">
        <v>0</v>
      </c>
      <c r="V28" s="5">
        <v>26.39130434782609</v>
      </c>
      <c r="W28" s="28">
        <v>24280</v>
      </c>
      <c r="X28" s="28">
        <v>116280</v>
      </c>
    </row>
    <row r="29" spans="2:24" ht="12.75" customHeight="1">
      <c r="B29" t="s">
        <v>2108</v>
      </c>
      <c r="C29" t="s">
        <v>1459</v>
      </c>
      <c r="D29" t="s">
        <v>2109</v>
      </c>
      <c r="E29" s="4">
        <v>38628.333333333336</v>
      </c>
      <c r="F29" s="4">
        <v>38715.708333333336</v>
      </c>
      <c r="G29" s="42">
        <f t="shared" si="0"/>
        <v>62.23972602739726</v>
      </c>
      <c r="H29" s="27">
        <f t="shared" si="1"/>
        <v>87.375</v>
      </c>
      <c r="I29" s="28">
        <v>18000</v>
      </c>
      <c r="J29" t="s">
        <v>2110</v>
      </c>
      <c r="K29" t="s">
        <v>1282</v>
      </c>
      <c r="L29" t="s">
        <v>1266</v>
      </c>
      <c r="M29" s="31">
        <v>38628.333333333336</v>
      </c>
      <c r="N29" t="s">
        <v>1278</v>
      </c>
      <c r="O29">
        <v>2</v>
      </c>
      <c r="P29">
        <v>4</v>
      </c>
      <c r="Q29">
        <v>8</v>
      </c>
      <c r="R29">
        <v>8</v>
      </c>
      <c r="S29">
        <v>2</v>
      </c>
      <c r="T29">
        <v>2</v>
      </c>
      <c r="U29">
        <v>1</v>
      </c>
      <c r="V29" s="5">
        <v>28</v>
      </c>
      <c r="W29" s="28">
        <v>5040</v>
      </c>
      <c r="X29" s="28">
        <v>23040</v>
      </c>
    </row>
    <row r="30" spans="2:24" ht="12.75" customHeight="1">
      <c r="B30" t="s">
        <v>2111</v>
      </c>
      <c r="C30" t="s">
        <v>2112</v>
      </c>
      <c r="D30" t="s">
        <v>1319</v>
      </c>
      <c r="E30" s="4">
        <v>38715.708333333336</v>
      </c>
      <c r="F30" s="4">
        <v>38715.708333333336</v>
      </c>
      <c r="G30" s="42">
        <f t="shared" si="0"/>
        <v>0</v>
      </c>
      <c r="H30" s="27">
        <f t="shared" si="1"/>
        <v>0</v>
      </c>
      <c r="I30" s="28">
        <v>0</v>
      </c>
      <c r="J30" t="s">
        <v>1286</v>
      </c>
      <c r="K30" t="s">
        <v>1298</v>
      </c>
      <c r="L30" t="s">
        <v>1266</v>
      </c>
      <c r="M30" s="54"/>
      <c r="O30">
        <v>0</v>
      </c>
      <c r="P30">
        <v>0</v>
      </c>
      <c r="Q30">
        <v>0</v>
      </c>
      <c r="R30">
        <v>0</v>
      </c>
      <c r="S30">
        <v>0</v>
      </c>
      <c r="T30">
        <v>0</v>
      </c>
      <c r="U30">
        <v>0</v>
      </c>
      <c r="V30" s="5">
        <v>0</v>
      </c>
      <c r="W30" s="28">
        <v>0</v>
      </c>
      <c r="X30" s="28">
        <v>0</v>
      </c>
    </row>
    <row r="31" spans="2:24" ht="12.75" customHeight="1">
      <c r="B31" t="s">
        <v>2113</v>
      </c>
      <c r="C31" t="s">
        <v>1463</v>
      </c>
      <c r="D31" t="s">
        <v>2114</v>
      </c>
      <c r="E31" s="4">
        <v>38719.333333333336</v>
      </c>
      <c r="F31" s="4">
        <v>38747.708333333336</v>
      </c>
      <c r="G31" s="42">
        <f t="shared" si="0"/>
        <v>20.21232876712329</v>
      </c>
      <c r="H31" s="27">
        <f t="shared" si="1"/>
        <v>28.375</v>
      </c>
      <c r="I31" s="28">
        <v>74000</v>
      </c>
      <c r="J31" t="s">
        <v>1282</v>
      </c>
      <c r="K31" s="30"/>
      <c r="L31" t="s">
        <v>1266</v>
      </c>
      <c r="M31" s="31">
        <v>38719.333333333336</v>
      </c>
      <c r="N31" t="s">
        <v>1278</v>
      </c>
      <c r="O31">
        <v>3</v>
      </c>
      <c r="P31">
        <v>4</v>
      </c>
      <c r="Q31">
        <v>8</v>
      </c>
      <c r="R31">
        <v>8</v>
      </c>
      <c r="S31">
        <v>2</v>
      </c>
      <c r="T31">
        <v>1</v>
      </c>
      <c r="U31">
        <v>1</v>
      </c>
      <c r="V31" s="5">
        <v>26</v>
      </c>
      <c r="W31" s="28">
        <v>19240</v>
      </c>
      <c r="X31" s="28">
        <v>93240</v>
      </c>
    </row>
    <row r="32" spans="2:24" ht="12.75" customHeight="1">
      <c r="B32" t="s">
        <v>2115</v>
      </c>
      <c r="C32" t="s">
        <v>2116</v>
      </c>
      <c r="D32" t="s">
        <v>2117</v>
      </c>
      <c r="E32" s="4">
        <v>38628.333333333336</v>
      </c>
      <c r="F32" s="4">
        <v>39234.708333333336</v>
      </c>
      <c r="G32" s="42">
        <f t="shared" si="0"/>
        <v>431.93835616438355</v>
      </c>
      <c r="H32" s="27">
        <f t="shared" si="1"/>
        <v>606.375</v>
      </c>
      <c r="I32" s="28">
        <v>248086.08</v>
      </c>
      <c r="J32" s="29"/>
      <c r="K32" s="30"/>
      <c r="L32" t="s">
        <v>1266</v>
      </c>
      <c r="M32" s="54"/>
      <c r="O32">
        <v>0</v>
      </c>
      <c r="P32">
        <v>0</v>
      </c>
      <c r="Q32">
        <v>0</v>
      </c>
      <c r="R32">
        <v>0</v>
      </c>
      <c r="S32">
        <v>0</v>
      </c>
      <c r="T32">
        <v>0</v>
      </c>
      <c r="U32">
        <v>0</v>
      </c>
      <c r="V32" s="5">
        <v>27.347840555987666</v>
      </c>
      <c r="W32" s="28">
        <v>67846.18560000001</v>
      </c>
      <c r="X32" s="28">
        <v>315932.26560000004</v>
      </c>
    </row>
    <row r="33" spans="2:24" ht="12.75" customHeight="1">
      <c r="B33" t="s">
        <v>2118</v>
      </c>
      <c r="C33" t="s">
        <v>1280</v>
      </c>
      <c r="D33" t="s">
        <v>2119</v>
      </c>
      <c r="E33" s="4">
        <v>38628.333333333336</v>
      </c>
      <c r="F33" s="4">
        <v>38719.433333333334</v>
      </c>
      <c r="G33" s="42">
        <f t="shared" si="0"/>
        <v>64.89315068493048</v>
      </c>
      <c r="H33" s="27">
        <f t="shared" si="1"/>
        <v>91.09999999999854</v>
      </c>
      <c r="I33" s="28">
        <v>0</v>
      </c>
      <c r="J33" s="29"/>
      <c r="K33" t="s">
        <v>2120</v>
      </c>
      <c r="L33" t="s">
        <v>1266</v>
      </c>
      <c r="M33" s="31">
        <v>38628.333333333336</v>
      </c>
      <c r="N33" t="s">
        <v>1278</v>
      </c>
      <c r="O33">
        <v>4</v>
      </c>
      <c r="P33">
        <v>4</v>
      </c>
      <c r="Q33">
        <v>8</v>
      </c>
      <c r="R33">
        <v>8</v>
      </c>
      <c r="S33">
        <v>2</v>
      </c>
      <c r="T33">
        <v>1</v>
      </c>
      <c r="U33">
        <v>1</v>
      </c>
      <c r="V33" s="5">
        <v>0</v>
      </c>
      <c r="W33" s="28">
        <v>0</v>
      </c>
      <c r="X33" s="28">
        <v>0</v>
      </c>
    </row>
    <row r="34" spans="2:24" ht="12.75" customHeight="1">
      <c r="B34" t="s">
        <v>2121</v>
      </c>
      <c r="C34" t="s">
        <v>1459</v>
      </c>
      <c r="D34" t="s">
        <v>2122</v>
      </c>
      <c r="E34" s="4">
        <v>38628.333333333336</v>
      </c>
      <c r="F34" s="4">
        <v>38869.708333333336</v>
      </c>
      <c r="G34" s="42">
        <f t="shared" si="0"/>
        <v>171.93835616438355</v>
      </c>
      <c r="H34" s="27">
        <f t="shared" si="1"/>
        <v>241.375</v>
      </c>
      <c r="I34" s="28">
        <v>5000</v>
      </c>
      <c r="J34" s="29"/>
      <c r="L34" t="s">
        <v>1266</v>
      </c>
      <c r="M34" s="31">
        <v>38628.333333333336</v>
      </c>
      <c r="N34" t="s">
        <v>1278</v>
      </c>
      <c r="O34">
        <v>4</v>
      </c>
      <c r="P34">
        <v>4</v>
      </c>
      <c r="Q34">
        <v>8</v>
      </c>
      <c r="R34">
        <v>8</v>
      </c>
      <c r="S34">
        <v>2</v>
      </c>
      <c r="T34">
        <v>2</v>
      </c>
      <c r="U34">
        <v>1</v>
      </c>
      <c r="V34" s="5">
        <v>32</v>
      </c>
      <c r="W34" s="28">
        <v>1600</v>
      </c>
      <c r="X34" s="28">
        <v>6600</v>
      </c>
    </row>
    <row r="35" spans="2:24" ht="12.75" customHeight="1">
      <c r="B35" t="s">
        <v>2123</v>
      </c>
      <c r="C35" t="s">
        <v>1463</v>
      </c>
      <c r="D35" t="s">
        <v>1750</v>
      </c>
      <c r="E35" s="4">
        <v>38719.333333333336</v>
      </c>
      <c r="F35" s="4">
        <v>39234.708333333336</v>
      </c>
      <c r="G35" s="42">
        <f t="shared" si="0"/>
        <v>367.1164383561644</v>
      </c>
      <c r="H35" s="27">
        <f t="shared" si="1"/>
        <v>515.375</v>
      </c>
      <c r="I35" s="28">
        <v>40784</v>
      </c>
      <c r="J35" t="s">
        <v>2124</v>
      </c>
      <c r="K35" s="30"/>
      <c r="L35" t="s">
        <v>1266</v>
      </c>
      <c r="M35" s="31">
        <v>38719.333333333336</v>
      </c>
      <c r="N35" t="s">
        <v>1278</v>
      </c>
      <c r="O35">
        <v>4</v>
      </c>
      <c r="P35">
        <v>4</v>
      </c>
      <c r="Q35">
        <v>8</v>
      </c>
      <c r="R35">
        <v>8</v>
      </c>
      <c r="S35">
        <v>2</v>
      </c>
      <c r="T35">
        <v>1</v>
      </c>
      <c r="U35">
        <v>1</v>
      </c>
      <c r="V35" s="5">
        <v>28</v>
      </c>
      <c r="W35" s="28">
        <v>11419.52</v>
      </c>
      <c r="X35" s="28">
        <v>52203.52</v>
      </c>
    </row>
    <row r="36" spans="2:24" ht="12.75" customHeight="1">
      <c r="B36" t="s">
        <v>2125</v>
      </c>
      <c r="C36" t="s">
        <v>2126</v>
      </c>
      <c r="D36" t="s">
        <v>2009</v>
      </c>
      <c r="E36" s="4">
        <v>38719.333333333336</v>
      </c>
      <c r="F36" s="4">
        <v>38869.708333333336</v>
      </c>
      <c r="G36" s="42">
        <f t="shared" si="0"/>
        <v>107.1164383561644</v>
      </c>
      <c r="H36" s="27">
        <f t="shared" si="1"/>
        <v>150.375</v>
      </c>
      <c r="I36" s="28">
        <v>113000</v>
      </c>
      <c r="J36" t="s">
        <v>2127</v>
      </c>
      <c r="K36" s="30"/>
      <c r="L36" t="s">
        <v>1266</v>
      </c>
      <c r="M36" s="31">
        <v>38719.333333333336</v>
      </c>
      <c r="N36" t="s">
        <v>1278</v>
      </c>
      <c r="O36">
        <v>4</v>
      </c>
      <c r="P36">
        <v>1</v>
      </c>
      <c r="Q36">
        <v>8</v>
      </c>
      <c r="R36">
        <v>8</v>
      </c>
      <c r="S36">
        <v>2</v>
      </c>
      <c r="T36">
        <v>1</v>
      </c>
      <c r="U36">
        <v>1</v>
      </c>
      <c r="V36" s="5">
        <v>25</v>
      </c>
      <c r="W36" s="28">
        <v>28250</v>
      </c>
      <c r="X36" s="28">
        <v>141250</v>
      </c>
    </row>
    <row r="37" spans="2:24" ht="12.75" customHeight="1">
      <c r="B37" t="s">
        <v>2128</v>
      </c>
      <c r="C37" t="s">
        <v>2129</v>
      </c>
      <c r="D37" t="s">
        <v>2130</v>
      </c>
      <c r="E37" s="4">
        <v>38719.333333333336</v>
      </c>
      <c r="F37" s="4">
        <v>39084.708333333336</v>
      </c>
      <c r="G37" s="42">
        <f t="shared" si="0"/>
        <v>260.2671232876712</v>
      </c>
      <c r="H37" s="27">
        <f t="shared" si="1"/>
        <v>365.375</v>
      </c>
      <c r="I37" s="28">
        <v>89302.08</v>
      </c>
      <c r="J37" s="29"/>
      <c r="K37" s="30"/>
      <c r="L37" t="s">
        <v>1266</v>
      </c>
      <c r="M37" s="54"/>
      <c r="O37">
        <v>0</v>
      </c>
      <c r="P37">
        <v>0</v>
      </c>
      <c r="Q37">
        <v>0</v>
      </c>
      <c r="R37">
        <v>0</v>
      </c>
      <c r="S37">
        <v>0</v>
      </c>
      <c r="T37">
        <v>0</v>
      </c>
      <c r="U37">
        <v>0</v>
      </c>
      <c r="V37" s="5">
        <v>29.760410507795566</v>
      </c>
      <c r="W37" s="28">
        <v>26576.6656</v>
      </c>
      <c r="X37" s="28">
        <v>115878.74560000001</v>
      </c>
    </row>
    <row r="38" spans="2:24" ht="12.75" customHeight="1">
      <c r="B38" t="s">
        <v>2131</v>
      </c>
      <c r="C38" t="s">
        <v>1459</v>
      </c>
      <c r="D38" t="s">
        <v>2009</v>
      </c>
      <c r="E38" s="4">
        <v>38719.333333333336</v>
      </c>
      <c r="F38" s="4">
        <v>38869.708333333336</v>
      </c>
      <c r="G38" s="42">
        <f t="shared" si="0"/>
        <v>107.1164383561644</v>
      </c>
      <c r="H38" s="27">
        <f t="shared" si="1"/>
        <v>150.375</v>
      </c>
      <c r="I38" s="28">
        <v>39302.08</v>
      </c>
      <c r="J38" s="29"/>
      <c r="K38" t="s">
        <v>2132</v>
      </c>
      <c r="L38" t="s">
        <v>1266</v>
      </c>
      <c r="M38" s="31">
        <v>38719.333333333336</v>
      </c>
      <c r="N38" t="s">
        <v>1278</v>
      </c>
      <c r="O38">
        <v>4</v>
      </c>
      <c r="P38">
        <v>4</v>
      </c>
      <c r="Q38">
        <v>8</v>
      </c>
      <c r="R38">
        <v>8</v>
      </c>
      <c r="S38">
        <v>2</v>
      </c>
      <c r="T38">
        <v>2</v>
      </c>
      <c r="U38">
        <v>1</v>
      </c>
      <c r="V38" s="5">
        <v>32</v>
      </c>
      <c r="W38" s="28">
        <v>12576.6656</v>
      </c>
      <c r="X38" s="28">
        <v>51878.74560000001</v>
      </c>
    </row>
    <row r="39" spans="2:24" ht="12.75" customHeight="1">
      <c r="B39" t="s">
        <v>2133</v>
      </c>
      <c r="C39" t="s">
        <v>2134</v>
      </c>
      <c r="D39" t="s">
        <v>1319</v>
      </c>
      <c r="E39" s="4">
        <v>38869.708333333336</v>
      </c>
      <c r="F39" s="4">
        <v>38869.708333333336</v>
      </c>
      <c r="G39" s="42">
        <f t="shared" si="0"/>
        <v>0</v>
      </c>
      <c r="H39" s="27">
        <f t="shared" si="1"/>
        <v>0</v>
      </c>
      <c r="I39" s="28">
        <v>0</v>
      </c>
      <c r="J39" t="s">
        <v>2135</v>
      </c>
      <c r="K39" t="s">
        <v>2136</v>
      </c>
      <c r="L39" t="s">
        <v>1266</v>
      </c>
      <c r="M39" s="54"/>
      <c r="O39">
        <v>0</v>
      </c>
      <c r="P39">
        <v>0</v>
      </c>
      <c r="Q39">
        <v>0</v>
      </c>
      <c r="R39">
        <v>0</v>
      </c>
      <c r="S39">
        <v>0</v>
      </c>
      <c r="T39">
        <v>0</v>
      </c>
      <c r="U39">
        <v>0</v>
      </c>
      <c r="V39" s="5">
        <v>0</v>
      </c>
      <c r="W39" s="28">
        <v>0</v>
      </c>
      <c r="X39" s="28">
        <v>0</v>
      </c>
    </row>
    <row r="40" spans="2:24" ht="12.75" customHeight="1">
      <c r="B40" t="s">
        <v>2137</v>
      </c>
      <c r="C40" t="s">
        <v>1463</v>
      </c>
      <c r="D40" t="s">
        <v>2138</v>
      </c>
      <c r="E40" s="4">
        <v>38869.333333333336</v>
      </c>
      <c r="F40" s="4">
        <v>39084.708333333336</v>
      </c>
      <c r="G40" s="42">
        <f t="shared" si="0"/>
        <v>153.41780821917806</v>
      </c>
      <c r="H40" s="27">
        <f t="shared" si="1"/>
        <v>215.375</v>
      </c>
      <c r="I40" s="28">
        <v>50000</v>
      </c>
      <c r="J40" t="s">
        <v>2139</v>
      </c>
      <c r="K40" s="30"/>
      <c r="L40" t="s">
        <v>1266</v>
      </c>
      <c r="M40" s="31">
        <v>38869.333333333336</v>
      </c>
      <c r="N40" t="s">
        <v>1278</v>
      </c>
      <c r="O40">
        <v>4</v>
      </c>
      <c r="P40">
        <v>4</v>
      </c>
      <c r="Q40">
        <v>8</v>
      </c>
      <c r="R40">
        <v>8</v>
      </c>
      <c r="S40">
        <v>2</v>
      </c>
      <c r="T40">
        <v>1</v>
      </c>
      <c r="U40">
        <v>1</v>
      </c>
      <c r="V40" s="5">
        <v>28</v>
      </c>
      <c r="W40" s="28">
        <v>14000</v>
      </c>
      <c r="X40" s="28">
        <v>64000</v>
      </c>
    </row>
    <row r="41" spans="2:24" ht="12.75" customHeight="1">
      <c r="B41" t="s">
        <v>2140</v>
      </c>
      <c r="C41" t="s">
        <v>2141</v>
      </c>
      <c r="D41" t="s">
        <v>2142</v>
      </c>
      <c r="E41" s="4">
        <v>38628.333333333336</v>
      </c>
      <c r="F41" s="4">
        <v>39080.708333333336</v>
      </c>
      <c r="G41" s="42">
        <f t="shared" si="0"/>
        <v>322.23972602739724</v>
      </c>
      <c r="H41" s="27">
        <f t="shared" si="1"/>
        <v>452.375</v>
      </c>
      <c r="I41" s="28">
        <v>79878.08</v>
      </c>
      <c r="J41" s="29"/>
      <c r="K41" s="30"/>
      <c r="L41" t="s">
        <v>1266</v>
      </c>
      <c r="M41" s="31">
        <v>38628.333333333336</v>
      </c>
      <c r="N41" t="s">
        <v>1278</v>
      </c>
      <c r="O41">
        <v>0</v>
      </c>
      <c r="P41">
        <v>0</v>
      </c>
      <c r="Q41">
        <v>0</v>
      </c>
      <c r="R41">
        <v>0</v>
      </c>
      <c r="S41">
        <v>0</v>
      </c>
      <c r="T41">
        <v>0</v>
      </c>
      <c r="U41">
        <v>0</v>
      </c>
      <c r="V41" s="5">
        <v>0</v>
      </c>
      <c r="W41" s="28">
        <v>0</v>
      </c>
      <c r="X41" s="28">
        <v>79878.08</v>
      </c>
    </row>
    <row r="42" spans="2:24" ht="12.75" customHeight="1">
      <c r="B42" t="s">
        <v>2143</v>
      </c>
      <c r="C42" t="s">
        <v>2144</v>
      </c>
      <c r="D42" t="s">
        <v>2145</v>
      </c>
      <c r="E42" s="4">
        <v>38628.333333333336</v>
      </c>
      <c r="F42" s="4">
        <v>39171.708333333336</v>
      </c>
      <c r="G42" s="42">
        <f t="shared" si="0"/>
        <v>387.0616438356164</v>
      </c>
      <c r="H42" s="27">
        <f t="shared" si="1"/>
        <v>543.375</v>
      </c>
      <c r="I42" s="28">
        <v>134853.44</v>
      </c>
      <c r="J42" s="29"/>
      <c r="K42" t="s">
        <v>2146</v>
      </c>
      <c r="L42" t="s">
        <v>1266</v>
      </c>
      <c r="M42" s="31">
        <v>38628.333333333336</v>
      </c>
      <c r="N42" t="s">
        <v>1278</v>
      </c>
      <c r="O42">
        <v>4</v>
      </c>
      <c r="P42">
        <v>4</v>
      </c>
      <c r="Q42">
        <v>8</v>
      </c>
      <c r="R42">
        <v>8</v>
      </c>
      <c r="S42">
        <v>2</v>
      </c>
      <c r="T42">
        <v>2</v>
      </c>
      <c r="U42">
        <v>1</v>
      </c>
      <c r="V42" s="5">
        <v>32</v>
      </c>
      <c r="W42" s="28">
        <v>43153.1008</v>
      </c>
      <c r="X42" s="28">
        <v>178006.54080000002</v>
      </c>
    </row>
    <row r="43" spans="2:24" ht="12.75" customHeight="1">
      <c r="B43" t="s">
        <v>2147</v>
      </c>
      <c r="C43" t="s">
        <v>2148</v>
      </c>
      <c r="D43" t="s">
        <v>2145</v>
      </c>
      <c r="E43" s="4">
        <v>38628.333333333336</v>
      </c>
      <c r="F43" s="4">
        <v>39171.708333333336</v>
      </c>
      <c r="G43" s="42">
        <f t="shared" si="0"/>
        <v>387.0616438356164</v>
      </c>
      <c r="H43" s="27">
        <f t="shared" si="1"/>
        <v>543.375</v>
      </c>
      <c r="I43" s="28">
        <v>95853.44</v>
      </c>
      <c r="J43" t="s">
        <v>2149</v>
      </c>
      <c r="K43" t="s">
        <v>2150</v>
      </c>
      <c r="L43" t="s">
        <v>1266</v>
      </c>
      <c r="M43" s="31">
        <v>38628.333333333336</v>
      </c>
      <c r="N43" t="s">
        <v>1278</v>
      </c>
      <c r="O43">
        <v>2</v>
      </c>
      <c r="P43">
        <v>4</v>
      </c>
      <c r="Q43">
        <v>8</v>
      </c>
      <c r="R43">
        <v>8</v>
      </c>
      <c r="S43">
        <v>2</v>
      </c>
      <c r="T43">
        <v>1</v>
      </c>
      <c r="U43">
        <v>1</v>
      </c>
      <c r="V43" s="5">
        <v>24</v>
      </c>
      <c r="W43" s="28">
        <v>23004.8256</v>
      </c>
      <c r="X43" s="28">
        <v>118858.26560000001</v>
      </c>
    </row>
    <row r="44" spans="2:24" ht="12.75" customHeight="1">
      <c r="B44" t="s">
        <v>2151</v>
      </c>
      <c r="C44" t="s">
        <v>2152</v>
      </c>
      <c r="D44" t="s">
        <v>2153</v>
      </c>
      <c r="E44" s="4">
        <v>38719.333333333336</v>
      </c>
      <c r="F44" s="4">
        <v>39080.708333333336</v>
      </c>
      <c r="G44" s="42">
        <f t="shared" si="0"/>
        <v>257.4178082191781</v>
      </c>
      <c r="H44" s="27">
        <f t="shared" si="1"/>
        <v>361.375</v>
      </c>
      <c r="I44" s="28">
        <v>333225.2</v>
      </c>
      <c r="J44" s="29"/>
      <c r="K44" s="30"/>
      <c r="L44" t="s">
        <v>1266</v>
      </c>
      <c r="M44" s="54"/>
      <c r="O44">
        <v>0</v>
      </c>
      <c r="P44">
        <v>0</v>
      </c>
      <c r="Q44">
        <v>0</v>
      </c>
      <c r="R44">
        <v>0</v>
      </c>
      <c r="S44">
        <v>0</v>
      </c>
      <c r="T44">
        <v>0</v>
      </c>
      <c r="U44">
        <v>0</v>
      </c>
      <c r="V44" s="5">
        <v>28</v>
      </c>
      <c r="W44" s="28">
        <v>93303.05600000001</v>
      </c>
      <c r="X44" s="28">
        <v>426528.25599999994</v>
      </c>
    </row>
    <row r="45" spans="2:24" ht="12.75" customHeight="1">
      <c r="B45" t="s">
        <v>2154</v>
      </c>
      <c r="C45" t="s">
        <v>1280</v>
      </c>
      <c r="D45" t="s">
        <v>2155</v>
      </c>
      <c r="E45" s="4">
        <v>38719.333333333336</v>
      </c>
      <c r="F45" s="4">
        <v>38989.708333333336</v>
      </c>
      <c r="G45" s="42">
        <f t="shared" si="0"/>
        <v>192.5958904109589</v>
      </c>
      <c r="H45" s="27">
        <f t="shared" si="1"/>
        <v>270.375</v>
      </c>
      <c r="I45" s="28">
        <v>88255.2</v>
      </c>
      <c r="J45" s="29"/>
      <c r="K45" s="30"/>
      <c r="L45" t="s">
        <v>1266</v>
      </c>
      <c r="M45" s="54"/>
      <c r="O45">
        <v>0</v>
      </c>
      <c r="P45">
        <v>0</v>
      </c>
      <c r="Q45">
        <v>0</v>
      </c>
      <c r="R45">
        <v>0</v>
      </c>
      <c r="S45">
        <v>0</v>
      </c>
      <c r="T45">
        <v>0</v>
      </c>
      <c r="U45">
        <v>0</v>
      </c>
      <c r="V45" s="5">
        <v>28</v>
      </c>
      <c r="W45" s="28">
        <v>24711.456000000002</v>
      </c>
      <c r="X45" s="28">
        <v>112966.656</v>
      </c>
    </row>
    <row r="46" spans="2:24" ht="12.75" customHeight="1">
      <c r="B46" t="s">
        <v>2156</v>
      </c>
      <c r="C46" t="s">
        <v>2103</v>
      </c>
      <c r="D46" t="s">
        <v>2155</v>
      </c>
      <c r="E46" s="4">
        <v>38719.333333333336</v>
      </c>
      <c r="F46" s="4">
        <v>38989.708333333336</v>
      </c>
      <c r="G46" s="42">
        <f t="shared" si="0"/>
        <v>192.5958904109589</v>
      </c>
      <c r="H46" s="27">
        <f t="shared" si="1"/>
        <v>270.375</v>
      </c>
      <c r="I46" s="28">
        <v>88255.2</v>
      </c>
      <c r="J46" t="s">
        <v>2157</v>
      </c>
      <c r="K46" t="s">
        <v>2158</v>
      </c>
      <c r="L46" t="s">
        <v>1266</v>
      </c>
      <c r="M46" s="31">
        <v>38719.333333333336</v>
      </c>
      <c r="N46" t="s">
        <v>1278</v>
      </c>
      <c r="O46">
        <v>4</v>
      </c>
      <c r="P46">
        <v>4</v>
      </c>
      <c r="Q46">
        <v>4</v>
      </c>
      <c r="R46">
        <v>8</v>
      </c>
      <c r="S46">
        <v>2</v>
      </c>
      <c r="T46">
        <v>2</v>
      </c>
      <c r="U46">
        <v>1</v>
      </c>
      <c r="V46" s="5">
        <v>28</v>
      </c>
      <c r="W46" s="28">
        <v>24711.456000000002</v>
      </c>
      <c r="X46" s="28">
        <v>112966.656</v>
      </c>
    </row>
    <row r="47" spans="2:24" ht="12.75" customHeight="1">
      <c r="B47" t="s">
        <v>2159</v>
      </c>
      <c r="C47" t="s">
        <v>2160</v>
      </c>
      <c r="D47" t="s">
        <v>1918</v>
      </c>
      <c r="E47" s="4">
        <v>38810.333333333336</v>
      </c>
      <c r="F47" s="4">
        <v>38987.708333333336</v>
      </c>
      <c r="G47" s="42">
        <f t="shared" si="0"/>
        <v>126.34931506849314</v>
      </c>
      <c r="H47" s="27">
        <f t="shared" si="1"/>
        <v>177.375</v>
      </c>
      <c r="I47" s="28">
        <v>0</v>
      </c>
      <c r="J47" t="s">
        <v>2161</v>
      </c>
      <c r="K47" s="30"/>
      <c r="L47" t="s">
        <v>1266</v>
      </c>
      <c r="M47" s="31">
        <v>38810.333333333336</v>
      </c>
      <c r="N47" t="s">
        <v>1278</v>
      </c>
      <c r="O47">
        <v>4</v>
      </c>
      <c r="P47">
        <v>4</v>
      </c>
      <c r="Q47">
        <v>4</v>
      </c>
      <c r="R47">
        <v>8</v>
      </c>
      <c r="S47">
        <v>2</v>
      </c>
      <c r="T47">
        <v>2</v>
      </c>
      <c r="U47">
        <v>1</v>
      </c>
      <c r="V47" s="5">
        <v>0</v>
      </c>
      <c r="W47" s="28">
        <v>0</v>
      </c>
      <c r="X47" s="28">
        <v>0</v>
      </c>
    </row>
    <row r="48" spans="2:24" ht="12.75" customHeight="1">
      <c r="B48" t="s">
        <v>2162</v>
      </c>
      <c r="C48" t="s">
        <v>1459</v>
      </c>
      <c r="D48" t="s">
        <v>2163</v>
      </c>
      <c r="E48" s="4">
        <v>38719.333333333336</v>
      </c>
      <c r="F48" s="4">
        <v>38835.708333333336</v>
      </c>
      <c r="G48" s="42">
        <f t="shared" si="0"/>
        <v>82.8972602739726</v>
      </c>
      <c r="H48" s="27">
        <f t="shared" si="1"/>
        <v>116.375</v>
      </c>
      <c r="I48" s="28">
        <v>6000</v>
      </c>
      <c r="J48" t="s">
        <v>1332</v>
      </c>
      <c r="K48" t="s">
        <v>2164</v>
      </c>
      <c r="L48" t="s">
        <v>1266</v>
      </c>
      <c r="M48" s="31">
        <v>38719.333333333336</v>
      </c>
      <c r="N48" t="s">
        <v>1278</v>
      </c>
      <c r="O48">
        <v>4</v>
      </c>
      <c r="P48">
        <v>4</v>
      </c>
      <c r="Q48">
        <v>4</v>
      </c>
      <c r="R48">
        <v>8</v>
      </c>
      <c r="S48">
        <v>2</v>
      </c>
      <c r="T48">
        <v>2</v>
      </c>
      <c r="U48">
        <v>1</v>
      </c>
      <c r="V48" s="5">
        <v>28</v>
      </c>
      <c r="W48" s="28">
        <v>1680</v>
      </c>
      <c r="X48" s="28">
        <v>7680</v>
      </c>
    </row>
    <row r="49" spans="2:24" ht="12.75" customHeight="1">
      <c r="B49" t="s">
        <v>2165</v>
      </c>
      <c r="C49" t="s">
        <v>2166</v>
      </c>
      <c r="D49" t="s">
        <v>1319</v>
      </c>
      <c r="E49" s="4">
        <v>38835.708333333336</v>
      </c>
      <c r="F49" s="4">
        <v>38835.708333333336</v>
      </c>
      <c r="G49" s="42">
        <f t="shared" si="0"/>
        <v>0</v>
      </c>
      <c r="H49" s="27">
        <f t="shared" si="1"/>
        <v>0</v>
      </c>
      <c r="I49" s="28">
        <v>0</v>
      </c>
      <c r="J49" t="s">
        <v>1494</v>
      </c>
      <c r="K49" t="s">
        <v>1358</v>
      </c>
      <c r="L49" t="s">
        <v>1266</v>
      </c>
      <c r="M49" s="54"/>
      <c r="O49">
        <v>0</v>
      </c>
      <c r="P49">
        <v>0</v>
      </c>
      <c r="Q49">
        <v>0</v>
      </c>
      <c r="R49">
        <v>0</v>
      </c>
      <c r="S49">
        <v>0</v>
      </c>
      <c r="T49">
        <v>0</v>
      </c>
      <c r="U49">
        <v>0</v>
      </c>
      <c r="V49" s="5">
        <v>0</v>
      </c>
      <c r="W49" s="28">
        <v>0</v>
      </c>
      <c r="X49" s="28">
        <v>0</v>
      </c>
    </row>
    <row r="50" spans="2:24" ht="12.75" customHeight="1">
      <c r="B50" t="s">
        <v>2167</v>
      </c>
      <c r="C50" t="s">
        <v>1463</v>
      </c>
      <c r="D50" t="s">
        <v>1425</v>
      </c>
      <c r="E50" s="4">
        <v>38838.333333333336</v>
      </c>
      <c r="F50" s="4">
        <v>39080.708333333336</v>
      </c>
      <c r="G50" s="42">
        <f t="shared" si="0"/>
        <v>172.65068493150685</v>
      </c>
      <c r="H50" s="27">
        <f t="shared" si="1"/>
        <v>242.375</v>
      </c>
      <c r="I50" s="28">
        <v>238970</v>
      </c>
      <c r="J50" t="s">
        <v>2164</v>
      </c>
      <c r="K50" t="s">
        <v>2168</v>
      </c>
      <c r="L50" t="s">
        <v>1266</v>
      </c>
      <c r="M50" s="31">
        <v>38838.333333333336</v>
      </c>
      <c r="N50" t="s">
        <v>1278</v>
      </c>
      <c r="O50">
        <v>4</v>
      </c>
      <c r="P50">
        <v>4</v>
      </c>
      <c r="Q50">
        <v>4</v>
      </c>
      <c r="R50">
        <v>8</v>
      </c>
      <c r="S50">
        <v>2</v>
      </c>
      <c r="T50">
        <v>2</v>
      </c>
      <c r="U50">
        <v>1</v>
      </c>
      <c r="V50" s="5">
        <v>28</v>
      </c>
      <c r="W50" s="28">
        <v>66911.6</v>
      </c>
      <c r="X50" s="28">
        <v>305881.6</v>
      </c>
    </row>
    <row r="51" spans="2:24" ht="12.75" customHeight="1">
      <c r="B51" t="s">
        <v>2169</v>
      </c>
      <c r="C51" t="s">
        <v>2170</v>
      </c>
      <c r="D51" t="s">
        <v>2171</v>
      </c>
      <c r="E51" s="4">
        <v>39174.333333333336</v>
      </c>
      <c r="F51" s="4">
        <v>39353.708333333336</v>
      </c>
      <c r="G51" s="42">
        <f t="shared" si="0"/>
        <v>127.77397260273973</v>
      </c>
      <c r="H51" s="27">
        <f t="shared" si="1"/>
        <v>179.375</v>
      </c>
      <c r="I51" s="28">
        <v>257488</v>
      </c>
      <c r="J51" t="s">
        <v>2172</v>
      </c>
      <c r="K51" t="s">
        <v>2173</v>
      </c>
      <c r="L51" t="s">
        <v>1266</v>
      </c>
      <c r="M51" s="31">
        <v>39174.333333333336</v>
      </c>
      <c r="N51" t="s">
        <v>1278</v>
      </c>
      <c r="O51">
        <v>4</v>
      </c>
      <c r="P51">
        <v>4</v>
      </c>
      <c r="Q51">
        <v>4</v>
      </c>
      <c r="R51">
        <v>8</v>
      </c>
      <c r="S51">
        <v>2</v>
      </c>
      <c r="T51">
        <v>1</v>
      </c>
      <c r="U51">
        <v>1</v>
      </c>
      <c r="V51" s="5">
        <v>24</v>
      </c>
      <c r="W51" s="28">
        <v>61797.12</v>
      </c>
      <c r="X51" s="28">
        <v>319285.12</v>
      </c>
    </row>
    <row r="52" spans="2:24" ht="12.75" customHeight="1">
      <c r="B52" t="s">
        <v>2111</v>
      </c>
      <c r="C52" t="s">
        <v>2174</v>
      </c>
      <c r="D52" t="s">
        <v>1319</v>
      </c>
      <c r="E52" s="4">
        <v>39353.708333333336</v>
      </c>
      <c r="F52" s="4">
        <v>39353.708333333336</v>
      </c>
      <c r="G52" s="42">
        <f t="shared" si="0"/>
        <v>0</v>
      </c>
      <c r="H52" s="27">
        <f t="shared" si="1"/>
        <v>0</v>
      </c>
      <c r="I52" s="28">
        <v>0</v>
      </c>
      <c r="J52" t="s">
        <v>1350</v>
      </c>
      <c r="K52" s="30"/>
      <c r="L52" t="s">
        <v>1266</v>
      </c>
      <c r="M52" s="54"/>
      <c r="O52">
        <v>0</v>
      </c>
      <c r="P52">
        <v>0</v>
      </c>
      <c r="Q52">
        <v>0</v>
      </c>
      <c r="R52">
        <v>0</v>
      </c>
      <c r="S52">
        <v>0</v>
      </c>
      <c r="T52">
        <v>0</v>
      </c>
      <c r="U52">
        <v>0</v>
      </c>
      <c r="V52" s="5">
        <v>0</v>
      </c>
      <c r="W52" s="28">
        <v>0</v>
      </c>
      <c r="X52" s="28">
        <v>0</v>
      </c>
    </row>
    <row r="53" spans="2:24" ht="12.75" customHeight="1">
      <c r="B53" t="s">
        <v>2175</v>
      </c>
      <c r="C53" t="s">
        <v>2176</v>
      </c>
      <c r="D53" t="s">
        <v>2177</v>
      </c>
      <c r="E53" s="4">
        <v>39356.333333333336</v>
      </c>
      <c r="F53" s="4">
        <v>39568.708333333336</v>
      </c>
      <c r="G53" s="42">
        <f t="shared" si="0"/>
        <v>151.28082191780823</v>
      </c>
      <c r="H53" s="27">
        <f t="shared" si="1"/>
        <v>212.375</v>
      </c>
      <c r="I53" s="28">
        <v>91960</v>
      </c>
      <c r="J53" s="29"/>
      <c r="K53" s="30"/>
      <c r="L53" t="s">
        <v>1266</v>
      </c>
      <c r="M53" s="54"/>
      <c r="O53">
        <v>0</v>
      </c>
      <c r="P53">
        <v>0</v>
      </c>
      <c r="Q53">
        <v>0</v>
      </c>
      <c r="R53">
        <v>0</v>
      </c>
      <c r="S53">
        <v>0</v>
      </c>
      <c r="T53">
        <v>0</v>
      </c>
      <c r="U53">
        <v>0</v>
      </c>
      <c r="V53" s="5">
        <v>18</v>
      </c>
      <c r="W53" s="28">
        <v>16552.8</v>
      </c>
      <c r="X53" s="28">
        <v>108512.8</v>
      </c>
    </row>
    <row r="54" spans="2:24" ht="12.75" customHeight="1">
      <c r="B54" t="s">
        <v>2178</v>
      </c>
      <c r="C54" t="s">
        <v>2179</v>
      </c>
      <c r="D54" t="s">
        <v>2180</v>
      </c>
      <c r="E54" s="4">
        <v>39356.333333333336</v>
      </c>
      <c r="F54" s="4">
        <v>39447.708333333336</v>
      </c>
      <c r="G54" s="42">
        <f t="shared" si="0"/>
        <v>65.08904109589041</v>
      </c>
      <c r="H54" s="27">
        <f t="shared" si="1"/>
        <v>91.375</v>
      </c>
      <c r="I54" s="28">
        <v>91960</v>
      </c>
      <c r="J54" t="s">
        <v>1350</v>
      </c>
      <c r="K54" s="30"/>
      <c r="L54" t="s">
        <v>1266</v>
      </c>
      <c r="M54" s="31">
        <v>39356.333333333336</v>
      </c>
      <c r="N54" t="s">
        <v>1278</v>
      </c>
      <c r="O54">
        <v>2</v>
      </c>
      <c r="P54">
        <v>4</v>
      </c>
      <c r="Q54">
        <v>2</v>
      </c>
      <c r="R54">
        <v>8</v>
      </c>
      <c r="S54">
        <v>2</v>
      </c>
      <c r="T54">
        <v>1</v>
      </c>
      <c r="U54">
        <v>1</v>
      </c>
      <c r="V54" s="5">
        <v>18</v>
      </c>
      <c r="W54" s="28">
        <v>16552.8</v>
      </c>
      <c r="X54" s="28">
        <v>108512.8</v>
      </c>
    </row>
    <row r="55" spans="2:24" ht="12.75" customHeight="1">
      <c r="B55" t="s">
        <v>2181</v>
      </c>
      <c r="C55" t="s">
        <v>2182</v>
      </c>
      <c r="D55" t="s">
        <v>2107</v>
      </c>
      <c r="E55" s="4">
        <v>39449.333333333336</v>
      </c>
      <c r="F55" s="4">
        <v>39568.708333333336</v>
      </c>
      <c r="G55" s="42">
        <f t="shared" si="0"/>
        <v>85.03424657534246</v>
      </c>
      <c r="H55" s="27">
        <f t="shared" si="1"/>
        <v>119.375</v>
      </c>
      <c r="I55" s="28">
        <v>0</v>
      </c>
      <c r="J55" s="29"/>
      <c r="K55" t="s">
        <v>2183</v>
      </c>
      <c r="L55" t="s">
        <v>1266</v>
      </c>
      <c r="M55" s="31">
        <v>39449.333333333336</v>
      </c>
      <c r="N55" t="s">
        <v>1278</v>
      </c>
      <c r="O55">
        <v>2</v>
      </c>
      <c r="P55">
        <v>4</v>
      </c>
      <c r="Q55">
        <v>2</v>
      </c>
      <c r="R55">
        <v>8</v>
      </c>
      <c r="S55">
        <v>2</v>
      </c>
      <c r="T55">
        <v>1</v>
      </c>
      <c r="U55">
        <v>1</v>
      </c>
      <c r="V55" s="5">
        <v>0</v>
      </c>
      <c r="W55" s="28">
        <v>0</v>
      </c>
      <c r="X55" s="28">
        <v>0</v>
      </c>
    </row>
    <row r="56" spans="2:24" ht="12.75" customHeight="1">
      <c r="B56" t="s">
        <v>2184</v>
      </c>
      <c r="C56" t="s">
        <v>1797</v>
      </c>
      <c r="D56" t="s">
        <v>2185</v>
      </c>
      <c r="E56" s="4">
        <v>39569.333333333336</v>
      </c>
      <c r="F56" s="4">
        <v>39598.708333333336</v>
      </c>
      <c r="G56" s="42">
        <f t="shared" si="0"/>
        <v>20.924657534246577</v>
      </c>
      <c r="H56" s="27">
        <f t="shared" si="1"/>
        <v>29.375</v>
      </c>
      <c r="I56" s="28">
        <v>20000</v>
      </c>
      <c r="J56" t="s">
        <v>1919</v>
      </c>
      <c r="K56" t="s">
        <v>1364</v>
      </c>
      <c r="L56" t="s">
        <v>1266</v>
      </c>
      <c r="M56" s="31">
        <v>39569.333333333336</v>
      </c>
      <c r="N56" t="s">
        <v>1278</v>
      </c>
      <c r="O56">
        <v>4</v>
      </c>
      <c r="P56">
        <v>4</v>
      </c>
      <c r="Q56">
        <v>2</v>
      </c>
      <c r="R56">
        <v>8</v>
      </c>
      <c r="S56">
        <v>2</v>
      </c>
      <c r="T56">
        <v>2</v>
      </c>
      <c r="U56">
        <v>1</v>
      </c>
      <c r="V56" s="5">
        <v>26</v>
      </c>
      <c r="W56" s="28">
        <v>5200</v>
      </c>
      <c r="X56" s="28">
        <v>25200</v>
      </c>
    </row>
    <row r="57" spans="2:24" ht="12.75" customHeight="1">
      <c r="B57" t="s">
        <v>2165</v>
      </c>
      <c r="C57" t="s">
        <v>2186</v>
      </c>
      <c r="D57" t="s">
        <v>1319</v>
      </c>
      <c r="E57" s="4">
        <v>39598.708333333336</v>
      </c>
      <c r="F57" s="4">
        <v>39598.708333333336</v>
      </c>
      <c r="G57" s="42">
        <f t="shared" si="0"/>
        <v>0</v>
      </c>
      <c r="H57" s="27">
        <f t="shared" si="1"/>
        <v>0</v>
      </c>
      <c r="I57" s="28">
        <v>0</v>
      </c>
      <c r="J57" t="s">
        <v>2183</v>
      </c>
      <c r="K57" t="s">
        <v>1362</v>
      </c>
      <c r="L57" t="s">
        <v>1266</v>
      </c>
      <c r="M57" s="54"/>
      <c r="O57">
        <v>0</v>
      </c>
      <c r="P57">
        <v>0</v>
      </c>
      <c r="Q57">
        <v>0</v>
      </c>
      <c r="R57">
        <v>0</v>
      </c>
      <c r="S57">
        <v>0</v>
      </c>
      <c r="T57">
        <v>0</v>
      </c>
      <c r="U57">
        <v>0</v>
      </c>
      <c r="V57" s="5">
        <v>0</v>
      </c>
      <c r="W57" s="28">
        <v>0</v>
      </c>
      <c r="X57" s="28">
        <v>0</v>
      </c>
    </row>
    <row r="58" spans="2:24" ht="12.75" customHeight="1">
      <c r="B58" t="s">
        <v>2187</v>
      </c>
      <c r="C58" t="s">
        <v>2188</v>
      </c>
      <c r="D58" t="s">
        <v>2189</v>
      </c>
      <c r="E58" s="4">
        <v>39629.333333333336</v>
      </c>
      <c r="F58" s="4">
        <v>39813.708333333336</v>
      </c>
      <c r="G58" s="42">
        <f t="shared" si="0"/>
        <v>131.33561643835617</v>
      </c>
      <c r="H58" s="27">
        <f t="shared" si="1"/>
        <v>184.375</v>
      </c>
      <c r="I58" s="28">
        <v>36784</v>
      </c>
      <c r="J58" t="s">
        <v>1364</v>
      </c>
      <c r="K58" s="30"/>
      <c r="L58" t="s">
        <v>1266</v>
      </c>
      <c r="M58" s="31">
        <v>39629.333333333336</v>
      </c>
      <c r="N58" t="s">
        <v>1278</v>
      </c>
      <c r="O58">
        <v>4</v>
      </c>
      <c r="P58">
        <v>4</v>
      </c>
      <c r="Q58">
        <v>2</v>
      </c>
      <c r="R58">
        <v>8</v>
      </c>
      <c r="S58">
        <v>2</v>
      </c>
      <c r="T58">
        <v>2</v>
      </c>
      <c r="U58">
        <v>1</v>
      </c>
      <c r="V58" s="5">
        <v>26</v>
      </c>
      <c r="W58" s="28">
        <v>9563.84</v>
      </c>
      <c r="X58" s="28">
        <v>46347.84</v>
      </c>
    </row>
    <row r="59" spans="2:24" ht="12.75" customHeight="1">
      <c r="B59" t="s">
        <v>2190</v>
      </c>
      <c r="C59" t="s">
        <v>2191</v>
      </c>
      <c r="D59" t="s">
        <v>2192</v>
      </c>
      <c r="E59" s="4">
        <v>38628.333333333336</v>
      </c>
      <c r="F59" s="4">
        <v>39629.708333333336</v>
      </c>
      <c r="G59" s="42">
        <f t="shared" si="0"/>
        <v>713.3082191780823</v>
      </c>
      <c r="H59" s="27">
        <f t="shared" si="1"/>
        <v>1001.375</v>
      </c>
      <c r="I59" s="28">
        <v>804554.59</v>
      </c>
      <c r="J59" s="29"/>
      <c r="K59" s="30"/>
      <c r="L59" t="s">
        <v>1266</v>
      </c>
      <c r="M59" s="54"/>
      <c r="O59">
        <v>0</v>
      </c>
      <c r="P59">
        <v>0</v>
      </c>
      <c r="Q59">
        <v>0</v>
      </c>
      <c r="R59">
        <v>0</v>
      </c>
      <c r="S59">
        <v>0</v>
      </c>
      <c r="T59">
        <v>0</v>
      </c>
      <c r="U59">
        <v>0</v>
      </c>
      <c r="V59" s="5">
        <v>31.711131447276937</v>
      </c>
      <c r="W59" s="28">
        <v>255133.3636</v>
      </c>
      <c r="X59" s="28">
        <v>1059687.9536000001</v>
      </c>
    </row>
    <row r="60" spans="2:24" ht="12.75" customHeight="1">
      <c r="B60" t="s">
        <v>2193</v>
      </c>
      <c r="C60" t="s">
        <v>1280</v>
      </c>
      <c r="D60" t="s">
        <v>2171</v>
      </c>
      <c r="E60" s="4">
        <v>38628.333333333336</v>
      </c>
      <c r="F60" s="4">
        <v>38807.708333333336</v>
      </c>
      <c r="G60" s="42">
        <f t="shared" si="0"/>
        <v>127.77397260273973</v>
      </c>
      <c r="H60" s="27">
        <f t="shared" si="1"/>
        <v>179.375</v>
      </c>
      <c r="I60" s="28">
        <v>48696</v>
      </c>
      <c r="J60" s="29"/>
      <c r="K60" t="s">
        <v>2194</v>
      </c>
      <c r="L60" t="s">
        <v>1266</v>
      </c>
      <c r="M60" s="31">
        <v>38628.333333333336</v>
      </c>
      <c r="N60" t="s">
        <v>1278</v>
      </c>
      <c r="O60">
        <v>4</v>
      </c>
      <c r="P60">
        <v>4</v>
      </c>
      <c r="Q60">
        <v>4</v>
      </c>
      <c r="R60">
        <v>15</v>
      </c>
      <c r="S60">
        <v>2</v>
      </c>
      <c r="T60">
        <v>1</v>
      </c>
      <c r="U60">
        <v>1</v>
      </c>
      <c r="V60" s="5">
        <v>31</v>
      </c>
      <c r="W60" s="28">
        <v>15095.76</v>
      </c>
      <c r="X60" s="28">
        <v>63791.76</v>
      </c>
    </row>
    <row r="61" spans="2:24" ht="12.75" customHeight="1">
      <c r="B61" t="s">
        <v>2195</v>
      </c>
      <c r="C61" t="s">
        <v>1505</v>
      </c>
      <c r="D61" t="s">
        <v>2145</v>
      </c>
      <c r="E61" s="4">
        <v>38628.333333333336</v>
      </c>
      <c r="F61" s="4">
        <v>39171.708333333336</v>
      </c>
      <c r="G61" s="42">
        <f t="shared" si="0"/>
        <v>387.0616438356164</v>
      </c>
      <c r="H61" s="27">
        <f t="shared" si="1"/>
        <v>543.375</v>
      </c>
      <c r="I61" s="28">
        <v>111312.57</v>
      </c>
      <c r="J61" s="29"/>
      <c r="K61" t="s">
        <v>1984</v>
      </c>
      <c r="L61" t="s">
        <v>1266</v>
      </c>
      <c r="M61" s="54"/>
      <c r="O61">
        <v>0</v>
      </c>
      <c r="P61">
        <v>0</v>
      </c>
      <c r="Q61">
        <v>0</v>
      </c>
      <c r="R61">
        <v>0</v>
      </c>
      <c r="S61">
        <v>0</v>
      </c>
      <c r="T61">
        <v>0</v>
      </c>
      <c r="U61">
        <v>0</v>
      </c>
      <c r="V61" s="5">
        <v>12.67636700868554</v>
      </c>
      <c r="W61" s="28">
        <v>14110.389899999998</v>
      </c>
      <c r="X61" s="28">
        <v>125422.9599</v>
      </c>
    </row>
    <row r="62" spans="2:24" ht="12.75" customHeight="1">
      <c r="B62" t="s">
        <v>2196</v>
      </c>
      <c r="C62" t="s">
        <v>1459</v>
      </c>
      <c r="D62" t="s">
        <v>2104</v>
      </c>
      <c r="E62" s="4">
        <v>38628.333333333336</v>
      </c>
      <c r="F62" s="4">
        <v>38806.708333333336</v>
      </c>
      <c r="G62" s="42">
        <f t="shared" si="0"/>
        <v>127.06164383561644</v>
      </c>
      <c r="H62" s="27">
        <f t="shared" si="1"/>
        <v>178.375</v>
      </c>
      <c r="I62" s="28">
        <v>64714.4</v>
      </c>
      <c r="J62" s="29"/>
      <c r="K62" t="s">
        <v>2197</v>
      </c>
      <c r="L62" t="s">
        <v>1266</v>
      </c>
      <c r="M62" s="54"/>
      <c r="O62">
        <v>0</v>
      </c>
      <c r="P62">
        <v>0</v>
      </c>
      <c r="Q62">
        <v>0</v>
      </c>
      <c r="R62">
        <v>0</v>
      </c>
      <c r="S62">
        <v>0</v>
      </c>
      <c r="T62">
        <v>0</v>
      </c>
      <c r="U62">
        <v>0</v>
      </c>
      <c r="V62" s="5">
        <v>9.67819217979306</v>
      </c>
      <c r="W62" s="28">
        <v>6263.184</v>
      </c>
      <c r="X62" s="28">
        <v>70977.584</v>
      </c>
    </row>
    <row r="63" spans="2:24" ht="12.75" customHeight="1">
      <c r="B63" t="s">
        <v>2198</v>
      </c>
      <c r="C63" t="s">
        <v>2199</v>
      </c>
      <c r="D63" t="s">
        <v>2200</v>
      </c>
      <c r="E63" s="4">
        <v>38628.333333333336</v>
      </c>
      <c r="F63" s="4">
        <v>38716.708333333336</v>
      </c>
      <c r="G63" s="42">
        <f t="shared" si="0"/>
        <v>62.95205479452054</v>
      </c>
      <c r="H63" s="27">
        <f t="shared" si="1"/>
        <v>88.375</v>
      </c>
      <c r="I63" s="28">
        <v>14786.4</v>
      </c>
      <c r="J63" s="29"/>
      <c r="K63" t="s">
        <v>2201</v>
      </c>
      <c r="L63" t="s">
        <v>1266</v>
      </c>
      <c r="M63" s="31">
        <v>38628.333333333336</v>
      </c>
      <c r="N63" t="s">
        <v>1278</v>
      </c>
      <c r="O63">
        <v>2</v>
      </c>
      <c r="P63">
        <v>4</v>
      </c>
      <c r="Q63">
        <v>4</v>
      </c>
      <c r="R63">
        <v>4</v>
      </c>
      <c r="S63">
        <v>2</v>
      </c>
      <c r="T63">
        <v>1</v>
      </c>
      <c r="U63">
        <v>1</v>
      </c>
      <c r="V63" s="5">
        <v>16</v>
      </c>
      <c r="W63" s="28">
        <v>2365.824</v>
      </c>
      <c r="X63" s="28">
        <v>17152.224</v>
      </c>
    </row>
    <row r="64" spans="2:24" ht="12.75" customHeight="1">
      <c r="B64" t="s">
        <v>2202</v>
      </c>
      <c r="C64" t="s">
        <v>1284</v>
      </c>
      <c r="D64" t="s">
        <v>2200</v>
      </c>
      <c r="E64" s="4">
        <v>38628.333333333336</v>
      </c>
      <c r="F64" s="4">
        <v>38716.708333333336</v>
      </c>
      <c r="G64" s="42">
        <f t="shared" si="0"/>
        <v>62.95205479452054</v>
      </c>
      <c r="H64" s="27">
        <f t="shared" si="1"/>
        <v>88.375</v>
      </c>
      <c r="I64" s="28">
        <v>5030</v>
      </c>
      <c r="J64" s="29"/>
      <c r="K64" t="s">
        <v>1389</v>
      </c>
      <c r="L64" t="s">
        <v>1266</v>
      </c>
      <c r="M64" s="31">
        <v>38628.333333333336</v>
      </c>
      <c r="N64" t="s">
        <v>1278</v>
      </c>
      <c r="O64">
        <v>1</v>
      </c>
      <c r="P64">
        <v>1</v>
      </c>
      <c r="Q64">
        <v>4</v>
      </c>
      <c r="R64">
        <v>8</v>
      </c>
      <c r="S64">
        <v>2</v>
      </c>
      <c r="T64">
        <v>1</v>
      </c>
      <c r="U64">
        <v>1</v>
      </c>
      <c r="V64" s="5">
        <v>15</v>
      </c>
      <c r="W64" s="28">
        <v>754.5</v>
      </c>
      <c r="X64" s="28">
        <v>5784.5</v>
      </c>
    </row>
    <row r="65" spans="2:24" ht="12.75" customHeight="1">
      <c r="B65" t="s">
        <v>2203</v>
      </c>
      <c r="C65" t="s">
        <v>2204</v>
      </c>
      <c r="D65" t="s">
        <v>2109</v>
      </c>
      <c r="E65" s="4">
        <v>38719.333333333336</v>
      </c>
      <c r="F65" s="4">
        <v>38806.708333333336</v>
      </c>
      <c r="G65" s="42">
        <f t="shared" si="0"/>
        <v>62.23972602739726</v>
      </c>
      <c r="H65" s="27">
        <f t="shared" si="1"/>
        <v>87.375</v>
      </c>
      <c r="I65" s="28">
        <v>44898</v>
      </c>
      <c r="J65" t="s">
        <v>1380</v>
      </c>
      <c r="K65" t="s">
        <v>2205</v>
      </c>
      <c r="L65" t="s">
        <v>1266</v>
      </c>
      <c r="M65" s="31">
        <v>38719.333333333336</v>
      </c>
      <c r="N65" t="s">
        <v>1278</v>
      </c>
      <c r="O65">
        <v>1</v>
      </c>
      <c r="P65">
        <v>1</v>
      </c>
      <c r="Q65">
        <v>4</v>
      </c>
      <c r="R65">
        <v>0</v>
      </c>
      <c r="S65">
        <v>2</v>
      </c>
      <c r="T65">
        <v>1</v>
      </c>
      <c r="U65">
        <v>1</v>
      </c>
      <c r="V65" s="5">
        <v>7</v>
      </c>
      <c r="W65" s="28">
        <v>3142.86</v>
      </c>
      <c r="X65" s="28">
        <v>48040.86</v>
      </c>
    </row>
    <row r="66" spans="2:24" ht="12.75" customHeight="1">
      <c r="B66" t="s">
        <v>2111</v>
      </c>
      <c r="C66" t="s">
        <v>2206</v>
      </c>
      <c r="D66" t="s">
        <v>1319</v>
      </c>
      <c r="E66" s="4">
        <v>38806.708333333336</v>
      </c>
      <c r="F66" s="4">
        <v>38806.708333333336</v>
      </c>
      <c r="G66" s="42">
        <f t="shared" si="0"/>
        <v>0</v>
      </c>
      <c r="H66" s="27">
        <f t="shared" si="1"/>
        <v>0</v>
      </c>
      <c r="I66" s="28">
        <v>0</v>
      </c>
      <c r="J66" t="s">
        <v>1389</v>
      </c>
      <c r="K66" t="s">
        <v>2207</v>
      </c>
      <c r="L66" t="s">
        <v>1266</v>
      </c>
      <c r="M66" s="54"/>
      <c r="O66">
        <v>0</v>
      </c>
      <c r="P66">
        <v>0</v>
      </c>
      <c r="Q66">
        <v>0</v>
      </c>
      <c r="R66">
        <v>0</v>
      </c>
      <c r="S66">
        <v>0</v>
      </c>
      <c r="T66">
        <v>0</v>
      </c>
      <c r="U66">
        <v>0</v>
      </c>
      <c r="V66" s="5">
        <v>0</v>
      </c>
      <c r="W66" s="28">
        <v>0</v>
      </c>
      <c r="X66" s="28">
        <v>0</v>
      </c>
    </row>
    <row r="67" spans="2:24" ht="12.75" customHeight="1">
      <c r="B67" t="s">
        <v>2208</v>
      </c>
      <c r="C67" t="s">
        <v>1284</v>
      </c>
      <c r="D67" t="s">
        <v>2209</v>
      </c>
      <c r="E67" s="4">
        <v>38992.333333333336</v>
      </c>
      <c r="F67" s="4">
        <v>39084.708333333336</v>
      </c>
      <c r="G67" s="42">
        <f t="shared" si="0"/>
        <v>65.8013698630137</v>
      </c>
      <c r="H67" s="27">
        <f t="shared" si="1"/>
        <v>92.375</v>
      </c>
      <c r="I67" s="28">
        <v>39190</v>
      </c>
      <c r="J67" s="29"/>
      <c r="K67" s="30"/>
      <c r="L67" t="s">
        <v>1266</v>
      </c>
      <c r="M67" s="54"/>
      <c r="O67">
        <v>0</v>
      </c>
      <c r="P67">
        <v>0</v>
      </c>
      <c r="Q67">
        <v>0</v>
      </c>
      <c r="R67">
        <v>0</v>
      </c>
      <c r="S67">
        <v>0</v>
      </c>
      <c r="T67">
        <v>0</v>
      </c>
      <c r="U67">
        <v>0</v>
      </c>
      <c r="V67" s="5">
        <v>14.91962235264098</v>
      </c>
      <c r="W67" s="28">
        <v>5847</v>
      </c>
      <c r="X67" s="28">
        <v>45037</v>
      </c>
    </row>
    <row r="68" spans="2:24" ht="12.75" customHeight="1">
      <c r="B68" t="s">
        <v>2210</v>
      </c>
      <c r="C68" t="s">
        <v>2212</v>
      </c>
      <c r="D68" t="s">
        <v>2209</v>
      </c>
      <c r="E68" s="4">
        <v>38992.333333333336</v>
      </c>
      <c r="F68" s="4">
        <v>39084.708333333336</v>
      </c>
      <c r="G68" s="42">
        <f t="shared" si="0"/>
        <v>65.8013698630137</v>
      </c>
      <c r="H68" s="27">
        <f t="shared" si="1"/>
        <v>92.375</v>
      </c>
      <c r="I68" s="28">
        <v>33080</v>
      </c>
      <c r="J68" t="s">
        <v>2213</v>
      </c>
      <c r="K68" t="s">
        <v>1395</v>
      </c>
      <c r="L68" t="s">
        <v>1266</v>
      </c>
      <c r="M68" s="31">
        <v>38992.333333333336</v>
      </c>
      <c r="N68" t="s">
        <v>1278</v>
      </c>
      <c r="O68">
        <v>1</v>
      </c>
      <c r="P68">
        <v>1</v>
      </c>
      <c r="Q68">
        <v>4</v>
      </c>
      <c r="R68">
        <v>8</v>
      </c>
      <c r="S68">
        <v>2</v>
      </c>
      <c r="T68">
        <v>1</v>
      </c>
      <c r="U68">
        <v>1</v>
      </c>
      <c r="V68" s="5">
        <v>15</v>
      </c>
      <c r="W68" s="28">
        <v>4962</v>
      </c>
      <c r="X68" s="28">
        <v>38042</v>
      </c>
    </row>
    <row r="69" spans="2:24" ht="12.75" customHeight="1">
      <c r="B69" t="s">
        <v>2214</v>
      </c>
      <c r="C69" t="s">
        <v>2215</v>
      </c>
      <c r="D69" t="s">
        <v>2209</v>
      </c>
      <c r="E69" s="4">
        <v>38992.333333333336</v>
      </c>
      <c r="F69" s="4">
        <v>39084.708333333336</v>
      </c>
      <c r="G69" s="42">
        <f t="shared" si="0"/>
        <v>65.8013698630137</v>
      </c>
      <c r="H69" s="27">
        <f t="shared" si="1"/>
        <v>92.375</v>
      </c>
      <c r="I69" s="28">
        <v>5480</v>
      </c>
      <c r="J69" t="s">
        <v>1397</v>
      </c>
      <c r="K69" t="s">
        <v>2216</v>
      </c>
      <c r="L69" t="s">
        <v>1266</v>
      </c>
      <c r="M69" s="31">
        <v>38992.333333333336</v>
      </c>
      <c r="N69" t="s">
        <v>1278</v>
      </c>
      <c r="O69">
        <v>1</v>
      </c>
      <c r="P69">
        <v>1</v>
      </c>
      <c r="Q69">
        <v>4</v>
      </c>
      <c r="R69">
        <v>8</v>
      </c>
      <c r="S69">
        <v>2</v>
      </c>
      <c r="T69">
        <v>1</v>
      </c>
      <c r="U69">
        <v>1</v>
      </c>
      <c r="V69" s="5">
        <v>15</v>
      </c>
      <c r="W69" s="28">
        <v>822</v>
      </c>
      <c r="X69" s="28">
        <v>6302</v>
      </c>
    </row>
    <row r="70" spans="2:24" ht="12.75" customHeight="1">
      <c r="B70" t="s">
        <v>2217</v>
      </c>
      <c r="C70" t="s">
        <v>2218</v>
      </c>
      <c r="D70" t="s">
        <v>2219</v>
      </c>
      <c r="E70" s="4">
        <v>39084.333333333336</v>
      </c>
      <c r="F70" s="4">
        <v>39084.708333333336</v>
      </c>
      <c r="G70" s="42">
        <f t="shared" si="0"/>
        <v>0.26712328767123283</v>
      </c>
      <c r="H70" s="27">
        <f t="shared" si="1"/>
        <v>0.375</v>
      </c>
      <c r="I70" s="28">
        <v>630</v>
      </c>
      <c r="J70" t="s">
        <v>2220</v>
      </c>
      <c r="K70" t="s">
        <v>1407</v>
      </c>
      <c r="L70" t="s">
        <v>1266</v>
      </c>
      <c r="M70" s="31">
        <v>39084.333333333336</v>
      </c>
      <c r="N70" t="s">
        <v>1278</v>
      </c>
      <c r="O70">
        <v>1</v>
      </c>
      <c r="P70">
        <v>4</v>
      </c>
      <c r="Q70">
        <v>4</v>
      </c>
      <c r="R70">
        <v>0</v>
      </c>
      <c r="S70">
        <v>2</v>
      </c>
      <c r="T70">
        <v>1</v>
      </c>
      <c r="U70">
        <v>1</v>
      </c>
      <c r="V70" s="5">
        <v>10</v>
      </c>
      <c r="W70" s="28">
        <v>63</v>
      </c>
      <c r="X70" s="28">
        <v>693</v>
      </c>
    </row>
    <row r="71" spans="2:24" ht="12.75" customHeight="1">
      <c r="B71" t="s">
        <v>2221</v>
      </c>
      <c r="C71" t="s">
        <v>2222</v>
      </c>
      <c r="D71" t="s">
        <v>2223</v>
      </c>
      <c r="E71" s="4">
        <v>39114.333333333336</v>
      </c>
      <c r="F71" s="4">
        <v>39171.708333333336</v>
      </c>
      <c r="G71" s="42">
        <f t="shared" si="0"/>
        <v>40.869863013698634</v>
      </c>
      <c r="H71" s="27">
        <f t="shared" si="1"/>
        <v>57.375</v>
      </c>
      <c r="I71" s="28">
        <v>7408.17</v>
      </c>
      <c r="J71" t="s">
        <v>1398</v>
      </c>
      <c r="K71" t="s">
        <v>1404</v>
      </c>
      <c r="L71" t="s">
        <v>1266</v>
      </c>
      <c r="M71" s="31">
        <v>39114.333333333336</v>
      </c>
      <c r="N71" t="s">
        <v>1278</v>
      </c>
      <c r="O71">
        <v>2</v>
      </c>
      <c r="P71">
        <v>4</v>
      </c>
      <c r="Q71">
        <v>4</v>
      </c>
      <c r="R71">
        <v>15</v>
      </c>
      <c r="S71">
        <v>2</v>
      </c>
      <c r="T71">
        <v>1</v>
      </c>
      <c r="U71">
        <v>1</v>
      </c>
      <c r="V71" s="5">
        <v>27</v>
      </c>
      <c r="W71" s="28">
        <v>2000.2059</v>
      </c>
      <c r="X71" s="28">
        <v>9408.3759</v>
      </c>
    </row>
    <row r="72" spans="2:24" ht="12.75" customHeight="1">
      <c r="B72" t="s">
        <v>2224</v>
      </c>
      <c r="C72" t="s">
        <v>2225</v>
      </c>
      <c r="D72" t="s">
        <v>1319</v>
      </c>
      <c r="E72" s="4">
        <v>39171.708333333336</v>
      </c>
      <c r="F72" s="4">
        <v>39171.708333333336</v>
      </c>
      <c r="G72" s="42">
        <f t="shared" si="0"/>
        <v>0</v>
      </c>
      <c r="H72" s="27">
        <f t="shared" si="1"/>
        <v>0</v>
      </c>
      <c r="I72" s="28">
        <v>0</v>
      </c>
      <c r="J72" t="s">
        <v>1407</v>
      </c>
      <c r="K72" s="30"/>
      <c r="L72" t="s">
        <v>1266</v>
      </c>
      <c r="M72" s="54"/>
      <c r="O72">
        <v>0</v>
      </c>
      <c r="P72">
        <v>0</v>
      </c>
      <c r="Q72">
        <v>0</v>
      </c>
      <c r="R72">
        <v>0</v>
      </c>
      <c r="S72">
        <v>0</v>
      </c>
      <c r="T72">
        <v>0</v>
      </c>
      <c r="U72">
        <v>0</v>
      </c>
      <c r="V72" s="5">
        <v>0</v>
      </c>
      <c r="W72" s="28">
        <v>0</v>
      </c>
      <c r="X72" s="28">
        <v>0</v>
      </c>
    </row>
    <row r="73" spans="2:24" ht="12.75" customHeight="1">
      <c r="B73" t="s">
        <v>2226</v>
      </c>
      <c r="C73" t="s">
        <v>2227</v>
      </c>
      <c r="D73" t="s">
        <v>2228</v>
      </c>
      <c r="E73" s="4">
        <v>38628.333333333336</v>
      </c>
      <c r="F73" s="4">
        <v>39265.708333333336</v>
      </c>
      <c r="G73" s="42">
        <f t="shared" si="0"/>
        <v>454.02054794520546</v>
      </c>
      <c r="H73" s="27">
        <f t="shared" si="1"/>
        <v>637.375</v>
      </c>
      <c r="I73" s="28">
        <v>247211.63</v>
      </c>
      <c r="J73" s="29"/>
      <c r="K73" s="30"/>
      <c r="L73" t="s">
        <v>1266</v>
      </c>
      <c r="M73" s="54"/>
      <c r="O73">
        <v>0</v>
      </c>
      <c r="P73">
        <v>0</v>
      </c>
      <c r="Q73">
        <v>0</v>
      </c>
      <c r="R73">
        <v>0</v>
      </c>
      <c r="S73">
        <v>0</v>
      </c>
      <c r="T73">
        <v>0</v>
      </c>
      <c r="U73">
        <v>0</v>
      </c>
      <c r="V73" s="5">
        <v>38.250273864542706</v>
      </c>
      <c r="W73" s="28">
        <v>94559.12550000002</v>
      </c>
      <c r="X73" s="28">
        <v>341770.7555</v>
      </c>
    </row>
    <row r="74" spans="2:24" ht="12.75" customHeight="1">
      <c r="B74" t="s">
        <v>2229</v>
      </c>
      <c r="C74" t="s">
        <v>1459</v>
      </c>
      <c r="D74" t="s">
        <v>2180</v>
      </c>
      <c r="E74" s="4">
        <v>38628.333333333336</v>
      </c>
      <c r="F74" s="4">
        <v>38719.708333333336</v>
      </c>
      <c r="G74" s="42">
        <f t="shared" si="0"/>
        <v>65.08904109589041</v>
      </c>
      <c r="H74" s="27">
        <f t="shared" si="1"/>
        <v>91.375</v>
      </c>
      <c r="I74" s="28">
        <v>17340.4</v>
      </c>
      <c r="J74" s="29"/>
      <c r="K74" s="30"/>
      <c r="L74" t="s">
        <v>1266</v>
      </c>
      <c r="M74" s="54"/>
      <c r="O74">
        <v>0</v>
      </c>
      <c r="P74">
        <v>0</v>
      </c>
      <c r="Q74">
        <v>0</v>
      </c>
      <c r="R74">
        <v>0</v>
      </c>
      <c r="S74">
        <v>0</v>
      </c>
      <c r="T74">
        <v>0</v>
      </c>
      <c r="U74">
        <v>0</v>
      </c>
      <c r="V74" s="5">
        <v>31.137482411017043</v>
      </c>
      <c r="W74" s="28">
        <v>5399.364</v>
      </c>
      <c r="X74" s="28">
        <v>22739.764</v>
      </c>
    </row>
    <row r="75" spans="2:24" ht="12.75" customHeight="1">
      <c r="B75" t="s">
        <v>2230</v>
      </c>
      <c r="C75" t="s">
        <v>2231</v>
      </c>
      <c r="D75" t="s">
        <v>2180</v>
      </c>
      <c r="E75" s="4">
        <v>38628.333333333336</v>
      </c>
      <c r="F75" s="4">
        <v>38719.708333333336</v>
      </c>
      <c r="G75" s="42">
        <f t="shared" si="0"/>
        <v>65.08904109589041</v>
      </c>
      <c r="H75" s="27">
        <f t="shared" si="1"/>
        <v>91.375</v>
      </c>
      <c r="I75" s="28">
        <v>12310.4</v>
      </c>
      <c r="J75" t="s">
        <v>2232</v>
      </c>
      <c r="K75" t="s">
        <v>2233</v>
      </c>
      <c r="L75" t="s">
        <v>1266</v>
      </c>
      <c r="M75" s="31">
        <v>38628.333333333336</v>
      </c>
      <c r="N75" t="s">
        <v>1278</v>
      </c>
      <c r="O75">
        <v>8</v>
      </c>
      <c r="P75">
        <v>6</v>
      </c>
      <c r="Q75">
        <v>4</v>
      </c>
      <c r="R75">
        <v>15</v>
      </c>
      <c r="S75">
        <v>2</v>
      </c>
      <c r="T75">
        <v>1</v>
      </c>
      <c r="U75">
        <v>1</v>
      </c>
      <c r="V75" s="5">
        <v>41</v>
      </c>
      <c r="W75" s="28">
        <v>5047.263999999999</v>
      </c>
      <c r="X75" s="28">
        <v>17357.663999999997</v>
      </c>
    </row>
    <row r="76" spans="2:24" ht="12.75" customHeight="1">
      <c r="B76" t="s">
        <v>2165</v>
      </c>
      <c r="C76" t="s">
        <v>2234</v>
      </c>
      <c r="D76" t="s">
        <v>1319</v>
      </c>
      <c r="E76" s="4">
        <v>38719.708333333336</v>
      </c>
      <c r="F76" s="4">
        <v>38719.708333333336</v>
      </c>
      <c r="G76" s="42">
        <f t="shared" si="0"/>
        <v>0</v>
      </c>
      <c r="H76" s="27">
        <f t="shared" si="1"/>
        <v>0</v>
      </c>
      <c r="I76" s="28">
        <v>0</v>
      </c>
      <c r="J76" t="s">
        <v>1421</v>
      </c>
      <c r="K76" s="30"/>
      <c r="L76" t="s">
        <v>1266</v>
      </c>
      <c r="M76" s="54"/>
      <c r="O76">
        <v>0</v>
      </c>
      <c r="P76">
        <v>0</v>
      </c>
      <c r="Q76">
        <v>0</v>
      </c>
      <c r="R76">
        <v>0</v>
      </c>
      <c r="S76">
        <v>0</v>
      </c>
      <c r="T76">
        <v>0</v>
      </c>
      <c r="U76">
        <v>0</v>
      </c>
      <c r="V76" s="5">
        <v>0</v>
      </c>
      <c r="W76" s="28">
        <v>0</v>
      </c>
      <c r="X76" s="28">
        <v>0</v>
      </c>
    </row>
    <row r="77" spans="2:24" ht="12.75" customHeight="1">
      <c r="B77" t="s">
        <v>2235</v>
      </c>
      <c r="C77" t="s">
        <v>1760</v>
      </c>
      <c r="D77" t="s">
        <v>2236</v>
      </c>
      <c r="E77" s="4">
        <v>38628.333333333336</v>
      </c>
      <c r="F77" s="4">
        <v>38629.708333333336</v>
      </c>
      <c r="G77" s="42">
        <f t="shared" si="0"/>
        <v>0.9794520547945206</v>
      </c>
      <c r="H77" s="27">
        <f t="shared" si="1"/>
        <v>1.375</v>
      </c>
      <c r="I77" s="28">
        <v>5030</v>
      </c>
      <c r="J77" t="s">
        <v>2232</v>
      </c>
      <c r="K77" t="s">
        <v>2197</v>
      </c>
      <c r="L77" t="s">
        <v>1266</v>
      </c>
      <c r="M77" s="31">
        <v>38628.333333333336</v>
      </c>
      <c r="N77" t="s">
        <v>1278</v>
      </c>
      <c r="O77">
        <v>1</v>
      </c>
      <c r="P77">
        <v>1</v>
      </c>
      <c r="Q77">
        <v>4</v>
      </c>
      <c r="R77">
        <v>0</v>
      </c>
      <c r="S77">
        <v>2</v>
      </c>
      <c r="T77">
        <v>1</v>
      </c>
      <c r="U77">
        <v>1</v>
      </c>
      <c r="V77" s="5">
        <v>7</v>
      </c>
      <c r="W77" s="28">
        <v>352.1</v>
      </c>
      <c r="X77" s="28">
        <v>5382.1</v>
      </c>
    </row>
    <row r="78" spans="2:24" ht="12.75" customHeight="1">
      <c r="B78" t="s">
        <v>2237</v>
      </c>
      <c r="C78" t="s">
        <v>1284</v>
      </c>
      <c r="D78" t="s">
        <v>2109</v>
      </c>
      <c r="E78" s="4">
        <v>39114.333333333336</v>
      </c>
      <c r="F78" s="4">
        <v>39203.708333333336</v>
      </c>
      <c r="G78" s="42">
        <f t="shared" si="0"/>
        <v>63.66438356164384</v>
      </c>
      <c r="H78" s="27">
        <f t="shared" si="1"/>
        <v>89.375</v>
      </c>
      <c r="I78" s="28">
        <v>223810</v>
      </c>
      <c r="J78" s="29"/>
      <c r="K78" s="30"/>
      <c r="L78" t="s">
        <v>1266</v>
      </c>
      <c r="M78" s="54"/>
      <c r="O78">
        <v>0</v>
      </c>
      <c r="P78">
        <v>0</v>
      </c>
      <c r="Q78">
        <v>0</v>
      </c>
      <c r="R78">
        <v>0</v>
      </c>
      <c r="S78">
        <v>0</v>
      </c>
      <c r="T78">
        <v>0</v>
      </c>
      <c r="U78">
        <v>0</v>
      </c>
      <c r="V78" s="5">
        <v>39.70184531522274</v>
      </c>
      <c r="W78" s="28">
        <v>88856.7</v>
      </c>
      <c r="X78" s="28">
        <v>312666.7</v>
      </c>
    </row>
    <row r="79" spans="2:24" ht="12.75" customHeight="1">
      <c r="B79" t="s">
        <v>2238</v>
      </c>
      <c r="C79" t="s">
        <v>2231</v>
      </c>
      <c r="D79" t="s">
        <v>2109</v>
      </c>
      <c r="E79" s="4">
        <v>39114.333333333336</v>
      </c>
      <c r="F79" s="4">
        <v>39203.708333333336</v>
      </c>
      <c r="G79" s="42">
        <f t="shared" si="0"/>
        <v>63.66438356164384</v>
      </c>
      <c r="H79" s="27">
        <f t="shared" si="1"/>
        <v>89.375</v>
      </c>
      <c r="I79" s="28">
        <v>67150</v>
      </c>
      <c r="J79" t="s">
        <v>2239</v>
      </c>
      <c r="K79" s="30"/>
      <c r="L79" t="s">
        <v>1266</v>
      </c>
      <c r="M79" s="31">
        <v>39114.333333333336</v>
      </c>
      <c r="N79" t="s">
        <v>1278</v>
      </c>
      <c r="O79">
        <v>8</v>
      </c>
      <c r="P79">
        <v>15</v>
      </c>
      <c r="Q79">
        <v>4</v>
      </c>
      <c r="R79">
        <v>15</v>
      </c>
      <c r="S79">
        <v>4</v>
      </c>
      <c r="T79">
        <v>2</v>
      </c>
      <c r="U79">
        <v>1</v>
      </c>
      <c r="V79" s="5">
        <v>81</v>
      </c>
      <c r="W79" s="28">
        <v>54391.5</v>
      </c>
      <c r="X79" s="28">
        <v>121541.5</v>
      </c>
    </row>
    <row r="80" spans="2:24" ht="12.75" customHeight="1">
      <c r="B80" t="s">
        <v>2240</v>
      </c>
      <c r="C80" t="s">
        <v>1760</v>
      </c>
      <c r="D80" t="s">
        <v>2109</v>
      </c>
      <c r="E80" s="4">
        <v>39114.333333333336</v>
      </c>
      <c r="F80" s="4">
        <v>39203.708333333336</v>
      </c>
      <c r="G80" s="42">
        <f t="shared" si="0"/>
        <v>63.66438356164384</v>
      </c>
      <c r="H80" s="27">
        <f t="shared" si="1"/>
        <v>89.375</v>
      </c>
      <c r="I80" s="28">
        <v>156660</v>
      </c>
      <c r="J80" t="s">
        <v>2239</v>
      </c>
      <c r="K80" s="30"/>
      <c r="L80" t="s">
        <v>1266</v>
      </c>
      <c r="M80" s="31">
        <v>39114.333333333336</v>
      </c>
      <c r="N80" t="s">
        <v>1278</v>
      </c>
      <c r="O80">
        <v>1</v>
      </c>
      <c r="P80">
        <v>1</v>
      </c>
      <c r="Q80">
        <v>4</v>
      </c>
      <c r="R80">
        <v>15</v>
      </c>
      <c r="S80">
        <v>2</v>
      </c>
      <c r="T80">
        <v>1</v>
      </c>
      <c r="U80">
        <v>1</v>
      </c>
      <c r="V80" s="5">
        <v>22</v>
      </c>
      <c r="W80" s="28">
        <v>34465.2</v>
      </c>
      <c r="X80" s="28">
        <v>191125.2</v>
      </c>
    </row>
    <row r="81" spans="2:24" ht="12.75" customHeight="1">
      <c r="B81" t="s">
        <v>2241</v>
      </c>
      <c r="C81" t="s">
        <v>2222</v>
      </c>
      <c r="D81" t="s">
        <v>2242</v>
      </c>
      <c r="E81" s="4">
        <v>39204.333333333336</v>
      </c>
      <c r="F81" s="4">
        <v>39265.708333333336</v>
      </c>
      <c r="G81" s="42">
        <f t="shared" si="0"/>
        <v>43.719178082191775</v>
      </c>
      <c r="H81" s="27">
        <f t="shared" si="1"/>
        <v>61.375</v>
      </c>
      <c r="I81" s="28">
        <v>6061.23</v>
      </c>
      <c r="J81" s="29"/>
      <c r="K81" t="s">
        <v>2243</v>
      </c>
      <c r="L81" t="s">
        <v>1266</v>
      </c>
      <c r="M81" s="31">
        <v>39204.333333333336</v>
      </c>
      <c r="N81" t="s">
        <v>1278</v>
      </c>
      <c r="O81">
        <v>1</v>
      </c>
      <c r="P81">
        <v>1</v>
      </c>
      <c r="Q81">
        <v>2</v>
      </c>
      <c r="R81">
        <v>0</v>
      </c>
      <c r="S81">
        <v>2</v>
      </c>
      <c r="T81">
        <v>1</v>
      </c>
      <c r="U81">
        <v>1</v>
      </c>
      <c r="V81" s="5">
        <v>5</v>
      </c>
      <c r="W81" s="28">
        <v>303.0615</v>
      </c>
      <c r="X81" s="28">
        <v>6364.2915</v>
      </c>
    </row>
    <row r="82" spans="2:24" ht="12.75" customHeight="1">
      <c r="B82" t="s">
        <v>2133</v>
      </c>
      <c r="C82" t="s">
        <v>2244</v>
      </c>
      <c r="D82" t="s">
        <v>1319</v>
      </c>
      <c r="E82" s="4">
        <v>39265.708333333336</v>
      </c>
      <c r="F82" s="4">
        <v>39265.708333333336</v>
      </c>
      <c r="G82" s="42">
        <f t="shared" si="0"/>
        <v>0</v>
      </c>
      <c r="H82" s="27">
        <f t="shared" si="1"/>
        <v>0</v>
      </c>
      <c r="I82" s="28">
        <v>0</v>
      </c>
      <c r="J82" t="s">
        <v>1565</v>
      </c>
      <c r="K82" s="30"/>
      <c r="L82" t="s">
        <v>1266</v>
      </c>
      <c r="M82" s="54"/>
      <c r="O82">
        <v>0</v>
      </c>
      <c r="P82">
        <v>0</v>
      </c>
      <c r="Q82">
        <v>0</v>
      </c>
      <c r="R82">
        <v>0</v>
      </c>
      <c r="S82">
        <v>0</v>
      </c>
      <c r="T82">
        <v>0</v>
      </c>
      <c r="U82">
        <v>0</v>
      </c>
      <c r="V82" s="5">
        <v>0</v>
      </c>
      <c r="W82" s="28">
        <v>0</v>
      </c>
      <c r="X82" s="28">
        <v>0</v>
      </c>
    </row>
    <row r="83" spans="2:24" ht="12.75" customHeight="1">
      <c r="B83" t="s">
        <v>2245</v>
      </c>
      <c r="C83" t="s">
        <v>2246</v>
      </c>
      <c r="D83" t="s">
        <v>2142</v>
      </c>
      <c r="E83" s="4">
        <v>38628.333333333336</v>
      </c>
      <c r="F83" s="4">
        <v>39080.708333333336</v>
      </c>
      <c r="G83" s="42">
        <f t="shared" si="0"/>
        <v>322.23972602739724</v>
      </c>
      <c r="H83" s="27">
        <f t="shared" si="1"/>
        <v>452.375</v>
      </c>
      <c r="I83" s="28">
        <v>54439.76</v>
      </c>
      <c r="J83" s="29"/>
      <c r="K83" s="30"/>
      <c r="L83" t="s">
        <v>1266</v>
      </c>
      <c r="M83" s="54"/>
      <c r="O83">
        <v>0</v>
      </c>
      <c r="P83">
        <v>0</v>
      </c>
      <c r="Q83">
        <v>0</v>
      </c>
      <c r="R83">
        <v>0</v>
      </c>
      <c r="S83">
        <v>0</v>
      </c>
      <c r="T83">
        <v>0</v>
      </c>
      <c r="U83">
        <v>0</v>
      </c>
      <c r="V83" s="5">
        <v>39.35106987980844</v>
      </c>
      <c r="W83" s="28">
        <v>21422.628000000004</v>
      </c>
      <c r="X83" s="28">
        <v>75862.388</v>
      </c>
    </row>
    <row r="84" spans="2:24" ht="12.75" customHeight="1">
      <c r="B84" t="s">
        <v>2247</v>
      </c>
      <c r="C84" t="s">
        <v>1280</v>
      </c>
      <c r="D84" t="s">
        <v>2248</v>
      </c>
      <c r="E84" s="4">
        <v>38628.333333333336</v>
      </c>
      <c r="F84" s="4">
        <v>38749.708333333336</v>
      </c>
      <c r="G84" s="42">
        <f t="shared" si="0"/>
        <v>86.45890410958904</v>
      </c>
      <c r="H84" s="27">
        <f t="shared" si="1"/>
        <v>121.375</v>
      </c>
      <c r="I84" s="28">
        <v>32532.4</v>
      </c>
      <c r="J84" s="29"/>
      <c r="K84" t="s">
        <v>2249</v>
      </c>
      <c r="L84" t="s">
        <v>1266</v>
      </c>
      <c r="M84" s="31">
        <v>38628.333333333336</v>
      </c>
      <c r="N84" t="s">
        <v>1278</v>
      </c>
      <c r="O84">
        <v>8</v>
      </c>
      <c r="P84">
        <v>6</v>
      </c>
      <c r="Q84">
        <v>4</v>
      </c>
      <c r="R84">
        <v>15</v>
      </c>
      <c r="S84">
        <v>2</v>
      </c>
      <c r="T84">
        <v>1</v>
      </c>
      <c r="U84">
        <v>1</v>
      </c>
      <c r="V84" s="5">
        <v>41</v>
      </c>
      <c r="W84" s="28">
        <v>13338.284000000001</v>
      </c>
      <c r="X84" s="28">
        <v>45870.684</v>
      </c>
    </row>
    <row r="85" spans="1:24" ht="12.75" customHeight="1">
      <c r="A85" s="32"/>
      <c r="B85" t="s">
        <v>2250</v>
      </c>
      <c r="C85" t="s">
        <v>2251</v>
      </c>
      <c r="D85" t="s">
        <v>1643</v>
      </c>
      <c r="E85" s="4">
        <v>38750.333333333336</v>
      </c>
      <c r="F85" s="4">
        <v>39080.708333333336</v>
      </c>
      <c r="G85" s="42">
        <f t="shared" si="0"/>
        <v>235.33561643835617</v>
      </c>
      <c r="H85" s="27">
        <f t="shared" si="1"/>
        <v>330.375</v>
      </c>
      <c r="I85" s="28">
        <v>21907.36</v>
      </c>
      <c r="J85" s="29"/>
      <c r="K85" s="30"/>
      <c r="L85" t="s">
        <v>1266</v>
      </c>
      <c r="M85" s="54"/>
      <c r="O85">
        <v>0</v>
      </c>
      <c r="P85">
        <v>0</v>
      </c>
      <c r="Q85">
        <v>0</v>
      </c>
      <c r="R85">
        <v>0</v>
      </c>
      <c r="S85">
        <v>0</v>
      </c>
      <c r="T85">
        <v>0</v>
      </c>
      <c r="U85">
        <v>0</v>
      </c>
      <c r="V85" s="5">
        <v>36.90241087926614</v>
      </c>
      <c r="W85" s="28">
        <v>8084.344</v>
      </c>
      <c r="X85" s="28">
        <v>29991.703999999998</v>
      </c>
    </row>
    <row r="86" spans="2:24" ht="12.75" customHeight="1">
      <c r="B86" t="s">
        <v>2252</v>
      </c>
      <c r="C86" t="s">
        <v>2253</v>
      </c>
      <c r="D86" t="s">
        <v>2254</v>
      </c>
      <c r="E86" s="4">
        <v>38750.333333333336</v>
      </c>
      <c r="F86" s="4">
        <v>38989.708333333336</v>
      </c>
      <c r="G86" s="42">
        <f t="shared" si="0"/>
        <v>170.513698630137</v>
      </c>
      <c r="H86" s="27">
        <f t="shared" si="1"/>
        <v>239.375</v>
      </c>
      <c r="I86" s="28">
        <v>7540</v>
      </c>
      <c r="J86" t="s">
        <v>1967</v>
      </c>
      <c r="K86" t="s">
        <v>1978</v>
      </c>
      <c r="L86" t="s">
        <v>1266</v>
      </c>
      <c r="M86" s="31">
        <v>38750.333333333336</v>
      </c>
      <c r="N86" t="s">
        <v>1278</v>
      </c>
      <c r="O86">
        <v>4</v>
      </c>
      <c r="P86">
        <v>4</v>
      </c>
      <c r="Q86">
        <v>4</v>
      </c>
      <c r="R86">
        <v>15</v>
      </c>
      <c r="S86">
        <v>2</v>
      </c>
      <c r="T86">
        <v>1</v>
      </c>
      <c r="U86">
        <v>1</v>
      </c>
      <c r="V86" s="5">
        <v>31</v>
      </c>
      <c r="W86" s="28">
        <v>2337.4</v>
      </c>
      <c r="X86" s="28">
        <v>9877.4</v>
      </c>
    </row>
    <row r="87" spans="2:24" ht="12.75" customHeight="1">
      <c r="B87" t="s">
        <v>2255</v>
      </c>
      <c r="C87" t="s">
        <v>2256</v>
      </c>
      <c r="D87" t="s">
        <v>2200</v>
      </c>
      <c r="E87" s="4">
        <v>38992.333333333336</v>
      </c>
      <c r="F87" s="4">
        <v>39080.708333333336</v>
      </c>
      <c r="G87" s="42">
        <f t="shared" si="0"/>
        <v>62.95205479452054</v>
      </c>
      <c r="H87" s="27">
        <f t="shared" si="1"/>
        <v>88.375</v>
      </c>
      <c r="I87" s="28">
        <v>14367.36</v>
      </c>
      <c r="J87" t="s">
        <v>2257</v>
      </c>
      <c r="K87" t="s">
        <v>2258</v>
      </c>
      <c r="L87" t="s">
        <v>1266</v>
      </c>
      <c r="M87" s="31">
        <v>38992.333333333336</v>
      </c>
      <c r="N87" t="s">
        <v>1278</v>
      </c>
      <c r="O87">
        <v>3</v>
      </c>
      <c r="P87">
        <v>15</v>
      </c>
      <c r="Q87">
        <v>4</v>
      </c>
      <c r="R87">
        <v>15</v>
      </c>
      <c r="S87">
        <v>2</v>
      </c>
      <c r="T87">
        <v>1</v>
      </c>
      <c r="U87">
        <v>1</v>
      </c>
      <c r="V87" s="5">
        <v>40</v>
      </c>
      <c r="W87" s="28">
        <v>5746.944</v>
      </c>
      <c r="X87" s="28">
        <v>20114.304</v>
      </c>
    </row>
    <row r="88" spans="2:24" ht="12.75" customHeight="1">
      <c r="B88" t="s">
        <v>2259</v>
      </c>
      <c r="C88" t="s">
        <v>2260</v>
      </c>
      <c r="D88" t="s">
        <v>2009</v>
      </c>
      <c r="E88" s="4">
        <v>39204.333333333336</v>
      </c>
      <c r="F88" s="4">
        <v>39356.708333333336</v>
      </c>
      <c r="G88" s="42">
        <f t="shared" si="0"/>
        <v>108.54109589041096</v>
      </c>
      <c r="H88" s="27">
        <f t="shared" si="1"/>
        <v>152.375</v>
      </c>
      <c r="I88" s="28">
        <v>33470</v>
      </c>
      <c r="J88" s="29"/>
      <c r="K88" t="s">
        <v>2261</v>
      </c>
      <c r="L88" t="s">
        <v>1266</v>
      </c>
      <c r="M88" s="54"/>
      <c r="O88">
        <v>0</v>
      </c>
      <c r="P88">
        <v>0</v>
      </c>
      <c r="Q88">
        <v>0</v>
      </c>
      <c r="R88">
        <v>0</v>
      </c>
      <c r="S88">
        <v>0</v>
      </c>
      <c r="T88">
        <v>0</v>
      </c>
      <c r="U88">
        <v>0</v>
      </c>
      <c r="V88" s="5">
        <v>26.089931281744843</v>
      </c>
      <c r="W88" s="28">
        <v>8732.3</v>
      </c>
      <c r="X88" s="28">
        <v>42202.3</v>
      </c>
    </row>
    <row r="89" spans="2:24" ht="12.75" customHeight="1">
      <c r="B89" t="s">
        <v>2262</v>
      </c>
      <c r="C89" t="s">
        <v>2263</v>
      </c>
      <c r="D89" t="s">
        <v>2009</v>
      </c>
      <c r="E89" s="4">
        <v>39204.333333333336</v>
      </c>
      <c r="F89" s="4">
        <v>39356.708333333336</v>
      </c>
      <c r="G89" s="42">
        <f t="shared" si="0"/>
        <v>108.54109589041096</v>
      </c>
      <c r="H89" s="27">
        <f t="shared" si="1"/>
        <v>152.375</v>
      </c>
      <c r="I89" s="28">
        <v>18260</v>
      </c>
      <c r="J89" t="s">
        <v>2264</v>
      </c>
      <c r="K89" s="30"/>
      <c r="L89" t="s">
        <v>1266</v>
      </c>
      <c r="M89" s="31">
        <v>39204.333333333336</v>
      </c>
      <c r="N89" t="s">
        <v>1278</v>
      </c>
      <c r="O89">
        <v>2</v>
      </c>
      <c r="P89">
        <v>6</v>
      </c>
      <c r="Q89">
        <v>4</v>
      </c>
      <c r="R89">
        <v>8</v>
      </c>
      <c r="S89">
        <v>2</v>
      </c>
      <c r="T89">
        <v>1</v>
      </c>
      <c r="U89">
        <v>1</v>
      </c>
      <c r="V89" s="5">
        <v>22</v>
      </c>
      <c r="W89" s="28">
        <v>4017.2</v>
      </c>
      <c r="X89" s="28">
        <v>22277.2</v>
      </c>
    </row>
    <row r="90" spans="2:24" ht="12.75" customHeight="1">
      <c r="B90" t="s">
        <v>2265</v>
      </c>
      <c r="C90" t="s">
        <v>2266</v>
      </c>
      <c r="D90" t="s">
        <v>2009</v>
      </c>
      <c r="E90" s="4">
        <v>39204.333333333336</v>
      </c>
      <c r="F90" s="4">
        <v>39356.708333333336</v>
      </c>
      <c r="G90" s="42">
        <f aca="true" t="shared" si="2" ref="G90:G139">(H90/365)*260</f>
        <v>108.54109589041096</v>
      </c>
      <c r="H90" s="27">
        <f aca="true" t="shared" si="3" ref="H90:H139">F90-E90</f>
        <v>152.375</v>
      </c>
      <c r="I90" s="28">
        <v>15210</v>
      </c>
      <c r="J90" t="s">
        <v>2264</v>
      </c>
      <c r="K90" s="30"/>
      <c r="L90" t="s">
        <v>1266</v>
      </c>
      <c r="M90" s="31">
        <v>39204.333333333336</v>
      </c>
      <c r="N90" t="s">
        <v>1278</v>
      </c>
      <c r="O90">
        <v>4</v>
      </c>
      <c r="P90">
        <v>4</v>
      </c>
      <c r="Q90">
        <v>4</v>
      </c>
      <c r="R90">
        <v>15</v>
      </c>
      <c r="S90">
        <v>2</v>
      </c>
      <c r="T90">
        <v>1</v>
      </c>
      <c r="U90">
        <v>1</v>
      </c>
      <c r="V90" s="5">
        <v>31</v>
      </c>
      <c r="W90" s="28">
        <v>4715.1</v>
      </c>
      <c r="X90" s="28">
        <v>19925.1</v>
      </c>
    </row>
    <row r="91" spans="2:24" ht="12.75" customHeight="1">
      <c r="B91" t="s">
        <v>2267</v>
      </c>
      <c r="C91" t="s">
        <v>2268</v>
      </c>
      <c r="D91" t="s">
        <v>2269</v>
      </c>
      <c r="E91" s="4">
        <v>39234.333333333336</v>
      </c>
      <c r="F91" s="4">
        <v>39538.708333333336</v>
      </c>
      <c r="G91" s="42">
        <f t="shared" si="2"/>
        <v>216.81506849315068</v>
      </c>
      <c r="H91" s="27">
        <f t="shared" si="3"/>
        <v>304.375</v>
      </c>
      <c r="I91" s="28">
        <v>82892.7</v>
      </c>
      <c r="J91" s="29"/>
      <c r="K91" s="30"/>
      <c r="L91" t="s">
        <v>1266</v>
      </c>
      <c r="M91" s="54"/>
      <c r="O91">
        <v>0</v>
      </c>
      <c r="P91">
        <v>0</v>
      </c>
      <c r="Q91">
        <v>0</v>
      </c>
      <c r="R91">
        <v>0</v>
      </c>
      <c r="S91">
        <v>0</v>
      </c>
      <c r="T91">
        <v>0</v>
      </c>
      <c r="U91">
        <v>0</v>
      </c>
      <c r="V91" s="5">
        <v>34.84195954529169</v>
      </c>
      <c r="W91" s="28">
        <v>28881.441000000003</v>
      </c>
      <c r="X91" s="28">
        <v>111774.14100000002</v>
      </c>
    </row>
    <row r="92" spans="2:24" ht="12.75" customHeight="1">
      <c r="B92" t="s">
        <v>2270</v>
      </c>
      <c r="C92" t="s">
        <v>2271</v>
      </c>
      <c r="D92" t="s">
        <v>2272</v>
      </c>
      <c r="E92" s="4">
        <v>39265.333333333336</v>
      </c>
      <c r="F92" s="4">
        <v>39538.708333333336</v>
      </c>
      <c r="G92" s="42">
        <f t="shared" si="2"/>
        <v>194.73287671232876</v>
      </c>
      <c r="H92" s="27">
        <f t="shared" si="3"/>
        <v>273.375</v>
      </c>
      <c r="I92" s="28">
        <v>15210</v>
      </c>
      <c r="J92" t="s">
        <v>1532</v>
      </c>
      <c r="K92" t="s">
        <v>2273</v>
      </c>
      <c r="L92" t="s">
        <v>1266</v>
      </c>
      <c r="M92" s="31">
        <v>39265.333333333336</v>
      </c>
      <c r="N92" t="s">
        <v>1278</v>
      </c>
      <c r="O92">
        <v>2</v>
      </c>
      <c r="P92">
        <v>15</v>
      </c>
      <c r="Q92">
        <v>4</v>
      </c>
      <c r="R92">
        <v>15</v>
      </c>
      <c r="S92">
        <v>2</v>
      </c>
      <c r="T92">
        <v>1</v>
      </c>
      <c r="U92">
        <v>1</v>
      </c>
      <c r="V92" s="5">
        <v>38</v>
      </c>
      <c r="W92" s="28">
        <v>5779.8</v>
      </c>
      <c r="X92" s="28">
        <v>20989.8</v>
      </c>
    </row>
    <row r="93" spans="2:24" ht="12.75" customHeight="1">
      <c r="B93" t="s">
        <v>2274</v>
      </c>
      <c r="C93" t="s">
        <v>2275</v>
      </c>
      <c r="D93" t="s">
        <v>2272</v>
      </c>
      <c r="E93" s="4">
        <v>39265.333333333336</v>
      </c>
      <c r="F93" s="4">
        <v>39538.708333333336</v>
      </c>
      <c r="G93" s="42">
        <f t="shared" si="2"/>
        <v>194.73287671232876</v>
      </c>
      <c r="H93" s="27">
        <f t="shared" si="3"/>
        <v>273.375</v>
      </c>
      <c r="I93" s="28">
        <v>21274.5</v>
      </c>
      <c r="J93" t="s">
        <v>2276</v>
      </c>
      <c r="K93" t="s">
        <v>2261</v>
      </c>
      <c r="L93" t="s">
        <v>1266</v>
      </c>
      <c r="M93" s="31">
        <v>39265.333333333336</v>
      </c>
      <c r="N93" t="s">
        <v>1278</v>
      </c>
      <c r="O93">
        <v>8</v>
      </c>
      <c r="P93">
        <v>1</v>
      </c>
      <c r="Q93">
        <v>4</v>
      </c>
      <c r="R93">
        <v>15</v>
      </c>
      <c r="S93">
        <v>2</v>
      </c>
      <c r="T93">
        <v>1</v>
      </c>
      <c r="U93">
        <v>1</v>
      </c>
      <c r="V93" s="5">
        <v>36</v>
      </c>
      <c r="W93" s="28">
        <v>7658.82</v>
      </c>
      <c r="X93" s="28">
        <v>28933.32</v>
      </c>
    </row>
    <row r="94" spans="2:24" ht="12.75" customHeight="1">
      <c r="B94" t="s">
        <v>2277</v>
      </c>
      <c r="C94" t="s">
        <v>2278</v>
      </c>
      <c r="D94" t="s">
        <v>2138</v>
      </c>
      <c r="E94" s="4">
        <v>39234.333333333336</v>
      </c>
      <c r="F94" s="4">
        <v>39449.708333333336</v>
      </c>
      <c r="G94" s="42">
        <f t="shared" si="2"/>
        <v>153.41780821917806</v>
      </c>
      <c r="H94" s="27">
        <f t="shared" si="3"/>
        <v>215.375</v>
      </c>
      <c r="I94" s="28">
        <v>28367.3</v>
      </c>
      <c r="J94" s="29"/>
      <c r="K94" t="s">
        <v>2279</v>
      </c>
      <c r="L94" t="s">
        <v>1266</v>
      </c>
      <c r="M94" s="54"/>
      <c r="O94">
        <v>0</v>
      </c>
      <c r="P94">
        <v>0</v>
      </c>
      <c r="Q94">
        <v>0</v>
      </c>
      <c r="R94">
        <v>0</v>
      </c>
      <c r="S94">
        <v>0</v>
      </c>
      <c r="T94">
        <v>0</v>
      </c>
      <c r="U94">
        <v>0</v>
      </c>
      <c r="V94" s="5">
        <v>31.37917602309702</v>
      </c>
      <c r="W94" s="28">
        <v>8901.425000000001</v>
      </c>
      <c r="X94" s="28">
        <v>37268.725000000006</v>
      </c>
    </row>
    <row r="95" spans="2:24" ht="12.75" customHeight="1">
      <c r="B95" t="s">
        <v>2280</v>
      </c>
      <c r="C95" t="s">
        <v>2281</v>
      </c>
      <c r="D95" t="s">
        <v>2189</v>
      </c>
      <c r="E95" s="4">
        <v>39265.333333333336</v>
      </c>
      <c r="F95" s="4">
        <v>39449.708333333336</v>
      </c>
      <c r="G95" s="42">
        <f t="shared" si="2"/>
        <v>131.33561643835617</v>
      </c>
      <c r="H95" s="27">
        <f t="shared" si="3"/>
        <v>184.375</v>
      </c>
      <c r="I95" s="28">
        <v>17959.2</v>
      </c>
      <c r="J95" t="s">
        <v>2282</v>
      </c>
      <c r="K95" s="30"/>
      <c r="L95" t="s">
        <v>1266</v>
      </c>
      <c r="M95" s="31">
        <v>39265.333333333336</v>
      </c>
      <c r="N95" t="s">
        <v>1278</v>
      </c>
      <c r="O95">
        <v>4</v>
      </c>
      <c r="P95">
        <v>4</v>
      </c>
      <c r="Q95">
        <v>4</v>
      </c>
      <c r="R95">
        <v>15</v>
      </c>
      <c r="S95">
        <v>2</v>
      </c>
      <c r="T95">
        <v>1</v>
      </c>
      <c r="U95">
        <v>1</v>
      </c>
      <c r="V95" s="5">
        <v>31</v>
      </c>
      <c r="W95" s="28">
        <v>5567.352000000001</v>
      </c>
      <c r="X95" s="28">
        <v>23526.552000000003</v>
      </c>
    </row>
    <row r="96" spans="2:24" ht="12.75" customHeight="1">
      <c r="B96" t="s">
        <v>2283</v>
      </c>
      <c r="C96" t="s">
        <v>2284</v>
      </c>
      <c r="D96" t="s">
        <v>2114</v>
      </c>
      <c r="E96" s="4">
        <v>39234.333333333336</v>
      </c>
      <c r="F96" s="4">
        <v>39262.708333333336</v>
      </c>
      <c r="G96" s="42">
        <f t="shared" si="2"/>
        <v>20.21232876712329</v>
      </c>
      <c r="H96" s="27">
        <f t="shared" si="3"/>
        <v>28.375</v>
      </c>
      <c r="I96" s="28">
        <v>5030</v>
      </c>
      <c r="J96" s="29"/>
      <c r="K96" t="s">
        <v>1592</v>
      </c>
      <c r="L96" t="s">
        <v>1266</v>
      </c>
      <c r="M96" s="31">
        <v>39234.333333333336</v>
      </c>
      <c r="N96" t="s">
        <v>1278</v>
      </c>
      <c r="O96">
        <v>4</v>
      </c>
      <c r="P96">
        <v>4</v>
      </c>
      <c r="Q96">
        <v>4</v>
      </c>
      <c r="R96">
        <v>15</v>
      </c>
      <c r="S96">
        <v>2</v>
      </c>
      <c r="T96">
        <v>1</v>
      </c>
      <c r="U96">
        <v>1</v>
      </c>
      <c r="V96" s="5">
        <v>31</v>
      </c>
      <c r="W96" s="28">
        <v>1559.3</v>
      </c>
      <c r="X96" s="28">
        <v>6589.3</v>
      </c>
    </row>
    <row r="97" spans="2:24" ht="12.75" customHeight="1">
      <c r="B97" t="s">
        <v>2285</v>
      </c>
      <c r="C97" t="s">
        <v>2286</v>
      </c>
      <c r="D97" t="s">
        <v>2189</v>
      </c>
      <c r="E97" s="4">
        <v>39265.333333333336</v>
      </c>
      <c r="F97" s="4">
        <v>39449.708333333336</v>
      </c>
      <c r="G97" s="42">
        <f t="shared" si="2"/>
        <v>131.33561643835617</v>
      </c>
      <c r="H97" s="27">
        <f t="shared" si="3"/>
        <v>184.375</v>
      </c>
      <c r="I97" s="28">
        <v>5378.1</v>
      </c>
      <c r="J97" t="s">
        <v>1588</v>
      </c>
      <c r="K97" t="s">
        <v>2261</v>
      </c>
      <c r="L97" t="s">
        <v>1266</v>
      </c>
      <c r="M97" s="31">
        <v>39265.333333333336</v>
      </c>
      <c r="N97" t="s">
        <v>1278</v>
      </c>
      <c r="O97">
        <v>4</v>
      </c>
      <c r="P97">
        <v>6</v>
      </c>
      <c r="Q97">
        <v>4</v>
      </c>
      <c r="R97">
        <v>15</v>
      </c>
      <c r="S97">
        <v>2</v>
      </c>
      <c r="T97">
        <v>1</v>
      </c>
      <c r="U97">
        <v>1</v>
      </c>
      <c r="V97" s="5">
        <v>33</v>
      </c>
      <c r="W97" s="28">
        <v>1774.7730000000001</v>
      </c>
      <c r="X97" s="28">
        <v>7152.8730000000005</v>
      </c>
    </row>
    <row r="98" spans="2:24" ht="12.75" customHeight="1">
      <c r="B98" t="s">
        <v>2287</v>
      </c>
      <c r="C98" t="s">
        <v>2288</v>
      </c>
      <c r="D98" t="s">
        <v>2189</v>
      </c>
      <c r="E98" s="4">
        <v>39265.333333333336</v>
      </c>
      <c r="F98" s="4">
        <v>39449.708333333336</v>
      </c>
      <c r="G98" s="42">
        <f t="shared" si="2"/>
        <v>131.33561643835617</v>
      </c>
      <c r="H98" s="27">
        <f t="shared" si="3"/>
        <v>184.375</v>
      </c>
      <c r="I98" s="28">
        <v>18040.9</v>
      </c>
      <c r="J98" s="29"/>
      <c r="K98" s="30"/>
      <c r="L98" t="s">
        <v>1266</v>
      </c>
      <c r="M98" s="54"/>
      <c r="O98">
        <v>0</v>
      </c>
      <c r="P98">
        <v>0</v>
      </c>
      <c r="Q98">
        <v>0</v>
      </c>
      <c r="R98">
        <v>0</v>
      </c>
      <c r="S98">
        <v>0</v>
      </c>
      <c r="T98">
        <v>0</v>
      </c>
      <c r="U98">
        <v>0</v>
      </c>
      <c r="V98" s="5">
        <v>36.258701062585565</v>
      </c>
      <c r="W98" s="28">
        <v>6541.396000000001</v>
      </c>
      <c r="X98" s="28">
        <v>24582.296000000002</v>
      </c>
    </row>
    <row r="99" spans="2:24" ht="12.75" customHeight="1">
      <c r="B99" t="s">
        <v>2289</v>
      </c>
      <c r="C99" t="s">
        <v>2290</v>
      </c>
      <c r="D99" t="s">
        <v>2189</v>
      </c>
      <c r="E99" s="4">
        <v>39265.333333333336</v>
      </c>
      <c r="F99" s="4">
        <v>39449.708333333336</v>
      </c>
      <c r="G99" s="42">
        <f t="shared" si="2"/>
        <v>131.33561643835617</v>
      </c>
      <c r="H99" s="27">
        <f t="shared" si="3"/>
        <v>184.375</v>
      </c>
      <c r="I99" s="28">
        <v>14217.7</v>
      </c>
      <c r="J99" t="s">
        <v>2291</v>
      </c>
      <c r="K99" s="30"/>
      <c r="L99" t="s">
        <v>1266</v>
      </c>
      <c r="M99" s="31">
        <v>39265.333333333336</v>
      </c>
      <c r="N99" t="s">
        <v>1278</v>
      </c>
      <c r="O99">
        <v>4</v>
      </c>
      <c r="P99">
        <v>4</v>
      </c>
      <c r="Q99">
        <v>4</v>
      </c>
      <c r="R99">
        <v>15</v>
      </c>
      <c r="S99">
        <v>2</v>
      </c>
      <c r="T99">
        <v>1</v>
      </c>
      <c r="U99">
        <v>1</v>
      </c>
      <c r="V99" s="5">
        <v>31</v>
      </c>
      <c r="W99" s="28">
        <v>4407.487</v>
      </c>
      <c r="X99" s="28">
        <v>18625.187</v>
      </c>
    </row>
    <row r="100" spans="2:24" ht="12.75" customHeight="1">
      <c r="B100" t="s">
        <v>2292</v>
      </c>
      <c r="C100" t="s">
        <v>2293</v>
      </c>
      <c r="D100" t="s">
        <v>2294</v>
      </c>
      <c r="E100" s="4">
        <v>39265.333333333336</v>
      </c>
      <c r="F100" s="4">
        <v>39273.708333333336</v>
      </c>
      <c r="G100" s="42">
        <f t="shared" si="2"/>
        <v>5.965753424657534</v>
      </c>
      <c r="H100" s="27">
        <f t="shared" si="3"/>
        <v>8.375</v>
      </c>
      <c r="I100" s="28">
        <v>2874.9</v>
      </c>
      <c r="J100" s="29"/>
      <c r="K100" t="s">
        <v>2295</v>
      </c>
      <c r="L100" t="s">
        <v>1266</v>
      </c>
      <c r="M100" s="31">
        <v>39265.333333333336</v>
      </c>
      <c r="N100" t="s">
        <v>1278</v>
      </c>
      <c r="O100">
        <v>15</v>
      </c>
      <c r="P100">
        <v>15</v>
      </c>
      <c r="Q100">
        <v>4</v>
      </c>
      <c r="R100">
        <v>15</v>
      </c>
      <c r="S100">
        <v>2</v>
      </c>
      <c r="T100">
        <v>1</v>
      </c>
      <c r="U100">
        <v>1</v>
      </c>
      <c r="V100" s="5">
        <v>64</v>
      </c>
      <c r="W100" s="28">
        <v>1839.9360000000001</v>
      </c>
      <c r="X100" s="28">
        <v>4714.836</v>
      </c>
    </row>
    <row r="101" spans="2:24" ht="12.75" customHeight="1">
      <c r="B101" t="s">
        <v>2296</v>
      </c>
      <c r="C101" t="s">
        <v>2297</v>
      </c>
      <c r="D101" t="s">
        <v>2294</v>
      </c>
      <c r="E101" s="4">
        <v>39265.333333333336</v>
      </c>
      <c r="F101" s="4">
        <v>39273.708333333336</v>
      </c>
      <c r="G101" s="42">
        <f t="shared" si="2"/>
        <v>5.965753424657534</v>
      </c>
      <c r="H101" s="27">
        <f t="shared" si="3"/>
        <v>8.375</v>
      </c>
      <c r="I101" s="28">
        <v>948.3</v>
      </c>
      <c r="J101" s="29"/>
      <c r="K101" t="s">
        <v>2298</v>
      </c>
      <c r="L101" t="s">
        <v>1266</v>
      </c>
      <c r="M101" s="31">
        <v>39265.333333333336</v>
      </c>
      <c r="N101" t="s">
        <v>1278</v>
      </c>
      <c r="O101">
        <v>4</v>
      </c>
      <c r="P101">
        <v>4</v>
      </c>
      <c r="Q101">
        <v>4</v>
      </c>
      <c r="R101">
        <v>15</v>
      </c>
      <c r="S101">
        <v>2</v>
      </c>
      <c r="T101">
        <v>1</v>
      </c>
      <c r="U101">
        <v>1</v>
      </c>
      <c r="V101" s="5">
        <v>31</v>
      </c>
      <c r="W101" s="28">
        <v>293.973</v>
      </c>
      <c r="X101" s="28">
        <v>1242.2730000000001</v>
      </c>
    </row>
    <row r="102" spans="2:24" ht="12.75" customHeight="1">
      <c r="B102" t="s">
        <v>2133</v>
      </c>
      <c r="C102" t="s">
        <v>2299</v>
      </c>
      <c r="D102" t="s">
        <v>1319</v>
      </c>
      <c r="E102" s="4">
        <v>39273.708333333336</v>
      </c>
      <c r="F102" s="4">
        <v>39273.708333333336</v>
      </c>
      <c r="G102" s="42">
        <f t="shared" si="2"/>
        <v>0</v>
      </c>
      <c r="H102" s="27">
        <f t="shared" si="3"/>
        <v>0</v>
      </c>
      <c r="I102" s="28">
        <v>0</v>
      </c>
      <c r="J102" t="s">
        <v>2300</v>
      </c>
      <c r="K102" s="30"/>
      <c r="L102" t="s">
        <v>1266</v>
      </c>
      <c r="M102" s="54"/>
      <c r="O102">
        <v>0</v>
      </c>
      <c r="P102">
        <v>0</v>
      </c>
      <c r="Q102">
        <v>0</v>
      </c>
      <c r="R102">
        <v>0</v>
      </c>
      <c r="S102">
        <v>0</v>
      </c>
      <c r="T102">
        <v>0</v>
      </c>
      <c r="U102">
        <v>0</v>
      </c>
      <c r="V102" s="5">
        <v>0</v>
      </c>
      <c r="W102" s="28">
        <v>0</v>
      </c>
      <c r="X102" s="28">
        <v>0</v>
      </c>
    </row>
    <row r="103" spans="2:24" ht="12.75" customHeight="1">
      <c r="B103" t="s">
        <v>2301</v>
      </c>
      <c r="C103" t="s">
        <v>2302</v>
      </c>
      <c r="D103" t="s">
        <v>2303</v>
      </c>
      <c r="E103" s="4">
        <v>39274.333333333336</v>
      </c>
      <c r="F103" s="4">
        <v>39444.708333333336</v>
      </c>
      <c r="G103" s="42">
        <f t="shared" si="2"/>
        <v>121.36301369863014</v>
      </c>
      <c r="H103" s="27">
        <f t="shared" si="3"/>
        <v>170.375</v>
      </c>
      <c r="I103" s="28">
        <v>14217.7</v>
      </c>
      <c r="J103" t="s">
        <v>2304</v>
      </c>
      <c r="K103" s="30"/>
      <c r="L103" t="s">
        <v>1266</v>
      </c>
      <c r="M103" s="31">
        <v>39274.333333333336</v>
      </c>
      <c r="N103" t="s">
        <v>1278</v>
      </c>
      <c r="O103">
        <v>2</v>
      </c>
      <c r="P103">
        <v>4</v>
      </c>
      <c r="Q103">
        <v>4</v>
      </c>
      <c r="R103">
        <v>15</v>
      </c>
      <c r="S103">
        <v>2</v>
      </c>
      <c r="T103">
        <v>1</v>
      </c>
      <c r="U103">
        <v>1</v>
      </c>
      <c r="V103" s="5">
        <v>27</v>
      </c>
      <c r="W103" s="28">
        <v>3838.7790000000005</v>
      </c>
      <c r="X103" s="28">
        <v>18056.479</v>
      </c>
    </row>
    <row r="104" spans="2:24" ht="12.75" customHeight="1">
      <c r="B104" t="s">
        <v>2305</v>
      </c>
      <c r="C104" t="s">
        <v>2306</v>
      </c>
      <c r="D104" t="s">
        <v>2307</v>
      </c>
      <c r="E104" s="4">
        <v>38869.333333333336</v>
      </c>
      <c r="F104" s="4">
        <v>39598.708333333336</v>
      </c>
      <c r="G104" s="42">
        <f t="shared" si="2"/>
        <v>519.554794520548</v>
      </c>
      <c r="H104" s="27">
        <f t="shared" si="3"/>
        <v>729.375</v>
      </c>
      <c r="I104" s="28">
        <v>89035.53</v>
      </c>
      <c r="J104" s="29"/>
      <c r="K104" t="s">
        <v>2308</v>
      </c>
      <c r="L104" t="s">
        <v>1266</v>
      </c>
      <c r="M104" s="54"/>
      <c r="O104">
        <v>0</v>
      </c>
      <c r="P104">
        <v>0</v>
      </c>
      <c r="Q104">
        <v>0</v>
      </c>
      <c r="R104">
        <v>0</v>
      </c>
      <c r="S104">
        <v>0</v>
      </c>
      <c r="T104">
        <v>0</v>
      </c>
      <c r="U104">
        <v>0</v>
      </c>
      <c r="V104" s="5">
        <v>32.44516790094921</v>
      </c>
      <c r="W104" s="28">
        <v>28887.7272</v>
      </c>
      <c r="X104" s="28">
        <v>117923.2572</v>
      </c>
    </row>
    <row r="105" spans="2:24" ht="12.75" customHeight="1">
      <c r="B105" t="s">
        <v>2309</v>
      </c>
      <c r="C105" t="s">
        <v>2310</v>
      </c>
      <c r="D105" t="s">
        <v>2311</v>
      </c>
      <c r="E105" s="4">
        <v>38869.333333333336</v>
      </c>
      <c r="F105" s="4">
        <v>39085.708333333336</v>
      </c>
      <c r="G105" s="42">
        <f t="shared" si="2"/>
        <v>154.13013698630138</v>
      </c>
      <c r="H105" s="27">
        <f t="shared" si="3"/>
        <v>216.375</v>
      </c>
      <c r="I105" s="28">
        <v>28920</v>
      </c>
      <c r="J105" s="29"/>
      <c r="K105" t="s">
        <v>2312</v>
      </c>
      <c r="L105" t="s">
        <v>1266</v>
      </c>
      <c r="M105" s="31">
        <v>38869.333333333336</v>
      </c>
      <c r="N105" t="s">
        <v>1278</v>
      </c>
      <c r="O105">
        <v>8</v>
      </c>
      <c r="P105">
        <v>15</v>
      </c>
      <c r="Q105">
        <v>4</v>
      </c>
      <c r="R105">
        <v>15</v>
      </c>
      <c r="S105">
        <v>2</v>
      </c>
      <c r="T105">
        <v>1</v>
      </c>
      <c r="U105">
        <v>1</v>
      </c>
      <c r="V105" s="5">
        <v>50</v>
      </c>
      <c r="W105" s="28">
        <v>14460</v>
      </c>
      <c r="X105" s="28">
        <v>43380</v>
      </c>
    </row>
    <row r="106" spans="2:24" ht="12.75" customHeight="1">
      <c r="B106" t="s">
        <v>2313</v>
      </c>
      <c r="C106" t="s">
        <v>2314</v>
      </c>
      <c r="D106" t="s">
        <v>2315</v>
      </c>
      <c r="E106" s="4">
        <v>39295.333333333336</v>
      </c>
      <c r="F106" s="4">
        <v>39598.708333333336</v>
      </c>
      <c r="G106" s="42">
        <f t="shared" si="2"/>
        <v>216.10273972602738</v>
      </c>
      <c r="H106" s="27">
        <f t="shared" si="3"/>
        <v>303.375</v>
      </c>
      <c r="I106" s="28">
        <v>7108.85</v>
      </c>
      <c r="J106" s="29"/>
      <c r="K106" s="30"/>
      <c r="L106" t="s">
        <v>1266</v>
      </c>
      <c r="M106" s="31">
        <v>39295.333333333336</v>
      </c>
      <c r="N106" t="s">
        <v>1278</v>
      </c>
      <c r="O106">
        <v>4</v>
      </c>
      <c r="P106">
        <v>4</v>
      </c>
      <c r="Q106">
        <v>4</v>
      </c>
      <c r="R106">
        <v>8</v>
      </c>
      <c r="S106">
        <v>2</v>
      </c>
      <c r="T106">
        <v>1</v>
      </c>
      <c r="U106">
        <v>1</v>
      </c>
      <c r="V106" s="5">
        <v>24</v>
      </c>
      <c r="W106" s="28">
        <v>1706.1240000000003</v>
      </c>
      <c r="X106" s="28">
        <v>8814.974</v>
      </c>
    </row>
    <row r="107" spans="2:24" ht="12.75" customHeight="1">
      <c r="B107" t="s">
        <v>2316</v>
      </c>
      <c r="C107" t="s">
        <v>2317</v>
      </c>
      <c r="D107" t="s">
        <v>2318</v>
      </c>
      <c r="E107" s="4">
        <v>39265.333333333336</v>
      </c>
      <c r="F107" s="4">
        <v>39279.708333333336</v>
      </c>
      <c r="G107" s="42">
        <f t="shared" si="2"/>
        <v>10.23972602739726</v>
      </c>
      <c r="H107" s="27">
        <f t="shared" si="3"/>
        <v>14.375</v>
      </c>
      <c r="I107" s="28">
        <v>3717.28</v>
      </c>
      <c r="J107" s="29"/>
      <c r="K107" s="30"/>
      <c r="L107" t="s">
        <v>1266</v>
      </c>
      <c r="M107" s="31">
        <v>39265.333333333336</v>
      </c>
      <c r="N107" t="s">
        <v>1278</v>
      </c>
      <c r="O107">
        <v>4</v>
      </c>
      <c r="P107">
        <v>4</v>
      </c>
      <c r="Q107">
        <v>4</v>
      </c>
      <c r="R107">
        <v>8</v>
      </c>
      <c r="S107">
        <v>2</v>
      </c>
      <c r="T107">
        <v>1</v>
      </c>
      <c r="U107">
        <v>1</v>
      </c>
      <c r="V107" s="5">
        <v>24</v>
      </c>
      <c r="W107" s="28">
        <v>892.1472000000002</v>
      </c>
      <c r="X107" s="28">
        <v>4609.427200000001</v>
      </c>
    </row>
    <row r="108" spans="2:24" ht="12.75" customHeight="1">
      <c r="B108" t="s">
        <v>2319</v>
      </c>
      <c r="C108" t="s">
        <v>2320</v>
      </c>
      <c r="D108" t="s">
        <v>2315</v>
      </c>
      <c r="E108" s="4">
        <v>39295.333333333336</v>
      </c>
      <c r="F108" s="4">
        <v>39598.708333333336</v>
      </c>
      <c r="G108" s="42">
        <f t="shared" si="2"/>
        <v>216.10273972602738</v>
      </c>
      <c r="H108" s="27">
        <f t="shared" si="3"/>
        <v>303.375</v>
      </c>
      <c r="I108" s="28">
        <v>49289.4</v>
      </c>
      <c r="J108" s="29"/>
      <c r="K108" s="30"/>
      <c r="L108" t="s">
        <v>1266</v>
      </c>
      <c r="M108" s="31">
        <v>39295.333333333336</v>
      </c>
      <c r="N108" t="s">
        <v>1278</v>
      </c>
      <c r="O108">
        <v>4</v>
      </c>
      <c r="P108">
        <v>4</v>
      </c>
      <c r="Q108">
        <v>4</v>
      </c>
      <c r="R108">
        <v>8</v>
      </c>
      <c r="S108">
        <v>2</v>
      </c>
      <c r="T108">
        <v>1</v>
      </c>
      <c r="U108">
        <v>1</v>
      </c>
      <c r="V108" s="5">
        <v>24</v>
      </c>
      <c r="W108" s="28">
        <v>11829.456000000002</v>
      </c>
      <c r="X108" s="28">
        <v>61118.856</v>
      </c>
    </row>
    <row r="109" spans="2:24" ht="12.75" customHeight="1">
      <c r="B109" t="s">
        <v>2321</v>
      </c>
      <c r="C109" t="s">
        <v>1431</v>
      </c>
      <c r="D109" t="s">
        <v>2200</v>
      </c>
      <c r="E109" s="4">
        <v>39510.333333333336</v>
      </c>
      <c r="F109" s="4">
        <v>39598.708333333336</v>
      </c>
      <c r="G109" s="42">
        <f t="shared" si="2"/>
        <v>62.95205479452054</v>
      </c>
      <c r="H109" s="27">
        <f t="shared" si="3"/>
        <v>88.375</v>
      </c>
      <c r="I109" s="28">
        <v>36222</v>
      </c>
      <c r="J109" s="29"/>
      <c r="K109" s="30"/>
      <c r="L109" t="s">
        <v>1266</v>
      </c>
      <c r="M109" s="54"/>
      <c r="O109">
        <v>0</v>
      </c>
      <c r="P109">
        <v>0</v>
      </c>
      <c r="Q109">
        <v>0</v>
      </c>
      <c r="R109">
        <v>0</v>
      </c>
      <c r="S109">
        <v>0</v>
      </c>
      <c r="T109">
        <v>0</v>
      </c>
      <c r="U109">
        <v>0</v>
      </c>
      <c r="V109" s="5">
        <v>25.01676329302634</v>
      </c>
      <c r="W109" s="28">
        <v>9061.572</v>
      </c>
      <c r="X109" s="28">
        <v>45283.572</v>
      </c>
    </row>
    <row r="110" spans="2:24" ht="12.75" customHeight="1">
      <c r="B110" t="s">
        <v>2322</v>
      </c>
      <c r="C110" t="s">
        <v>2323</v>
      </c>
      <c r="D110" t="s">
        <v>2242</v>
      </c>
      <c r="E110" s="4">
        <v>39539.333333333336</v>
      </c>
      <c r="F110" s="4">
        <v>39598.708333333336</v>
      </c>
      <c r="G110" s="42">
        <f t="shared" si="2"/>
        <v>42.29452054794521</v>
      </c>
      <c r="H110" s="27">
        <f t="shared" si="3"/>
        <v>59.375</v>
      </c>
      <c r="I110" s="28">
        <v>23945.6</v>
      </c>
      <c r="J110" s="43" t="s">
        <v>2324</v>
      </c>
      <c r="K110" t="s">
        <v>2325</v>
      </c>
      <c r="L110" t="s">
        <v>1266</v>
      </c>
      <c r="M110" s="31">
        <v>39539.333333333336</v>
      </c>
      <c r="N110" t="s">
        <v>1278</v>
      </c>
      <c r="O110">
        <v>4</v>
      </c>
      <c r="P110">
        <v>4</v>
      </c>
      <c r="Q110">
        <v>4</v>
      </c>
      <c r="R110">
        <v>8</v>
      </c>
      <c r="S110">
        <v>2</v>
      </c>
      <c r="T110">
        <v>1</v>
      </c>
      <c r="U110">
        <v>1</v>
      </c>
      <c r="V110" s="5">
        <v>24</v>
      </c>
      <c r="W110" s="28">
        <v>5746.944</v>
      </c>
      <c r="X110" s="28">
        <v>29692.544000000005</v>
      </c>
    </row>
    <row r="111" spans="2:24" ht="12.75" customHeight="1">
      <c r="B111" t="s">
        <v>2326</v>
      </c>
      <c r="C111" t="s">
        <v>2327</v>
      </c>
      <c r="D111" t="s">
        <v>1341</v>
      </c>
      <c r="E111" s="4">
        <v>39510.333333333336</v>
      </c>
      <c r="F111" s="4">
        <v>39535.708333333336</v>
      </c>
      <c r="G111" s="42">
        <f t="shared" si="2"/>
        <v>18.075342465753426</v>
      </c>
      <c r="H111" s="27">
        <f t="shared" si="3"/>
        <v>25.375</v>
      </c>
      <c r="I111" s="28">
        <v>12276.4</v>
      </c>
      <c r="J111" s="29"/>
      <c r="K111" t="s">
        <v>2328</v>
      </c>
      <c r="L111" t="s">
        <v>1266</v>
      </c>
      <c r="M111" s="31">
        <v>39510.333333333336</v>
      </c>
      <c r="N111" t="s">
        <v>1278</v>
      </c>
      <c r="O111">
        <v>2</v>
      </c>
      <c r="P111">
        <v>4</v>
      </c>
      <c r="Q111">
        <v>4</v>
      </c>
      <c r="R111">
        <v>15</v>
      </c>
      <c r="S111">
        <v>2</v>
      </c>
      <c r="T111">
        <v>1</v>
      </c>
      <c r="U111">
        <v>1</v>
      </c>
      <c r="V111" s="5">
        <v>27</v>
      </c>
      <c r="W111" s="28">
        <v>3314.628</v>
      </c>
      <c r="X111" s="28">
        <v>15591.028</v>
      </c>
    </row>
    <row r="112" spans="2:24" ht="12.75" customHeight="1">
      <c r="B112" t="s">
        <v>2133</v>
      </c>
      <c r="C112" t="s">
        <v>2329</v>
      </c>
      <c r="D112" t="s">
        <v>1319</v>
      </c>
      <c r="E112" s="4">
        <v>39598.708333333336</v>
      </c>
      <c r="F112" s="4">
        <v>39598.708333333336</v>
      </c>
      <c r="G112" s="42">
        <f t="shared" si="2"/>
        <v>0</v>
      </c>
      <c r="H112" s="27">
        <f t="shared" si="3"/>
        <v>0</v>
      </c>
      <c r="I112" s="28">
        <v>0</v>
      </c>
      <c r="J112" t="s">
        <v>2330</v>
      </c>
      <c r="K112" s="30"/>
      <c r="L112" t="s">
        <v>1266</v>
      </c>
      <c r="M112" s="54"/>
      <c r="O112">
        <v>0</v>
      </c>
      <c r="P112">
        <v>0</v>
      </c>
      <c r="Q112">
        <v>0</v>
      </c>
      <c r="R112">
        <v>0</v>
      </c>
      <c r="S112">
        <v>0</v>
      </c>
      <c r="T112">
        <v>0</v>
      </c>
      <c r="U112">
        <v>0</v>
      </c>
      <c r="V112" s="5">
        <v>0</v>
      </c>
      <c r="W112" s="28">
        <v>0</v>
      </c>
      <c r="X112" s="28">
        <v>0</v>
      </c>
    </row>
    <row r="113" spans="2:24" ht="12.75" customHeight="1">
      <c r="B113" t="s">
        <v>2331</v>
      </c>
      <c r="C113" t="s">
        <v>2332</v>
      </c>
      <c r="D113" t="s">
        <v>2333</v>
      </c>
      <c r="E113" s="4">
        <v>38869.333333333336</v>
      </c>
      <c r="F113" s="4">
        <v>39629.708333333336</v>
      </c>
      <c r="G113" s="42">
        <f t="shared" si="2"/>
        <v>541.6369863013699</v>
      </c>
      <c r="H113" s="27">
        <f t="shared" si="3"/>
        <v>760.375</v>
      </c>
      <c r="I113" s="28">
        <v>87056.7</v>
      </c>
      <c r="J113" s="29"/>
      <c r="K113" s="30"/>
      <c r="L113" t="s">
        <v>1266</v>
      </c>
      <c r="M113" s="54"/>
      <c r="O113">
        <v>0</v>
      </c>
      <c r="P113">
        <v>0</v>
      </c>
      <c r="Q113">
        <v>0</v>
      </c>
      <c r="R113">
        <v>0</v>
      </c>
      <c r="S113">
        <v>0</v>
      </c>
      <c r="T113">
        <v>0</v>
      </c>
      <c r="U113">
        <v>0</v>
      </c>
      <c r="V113" s="5">
        <v>35.08476774332131</v>
      </c>
      <c r="W113" s="28">
        <v>30543.641000000003</v>
      </c>
      <c r="X113" s="28">
        <v>117600.34100000001</v>
      </c>
    </row>
    <row r="114" spans="2:24" ht="12.75" customHeight="1">
      <c r="B114" t="s">
        <v>2334</v>
      </c>
      <c r="C114" t="s">
        <v>2335</v>
      </c>
      <c r="D114" t="s">
        <v>2200</v>
      </c>
      <c r="E114" s="4">
        <v>39449.333333333336</v>
      </c>
      <c r="F114" s="4">
        <v>39539.708333333336</v>
      </c>
      <c r="G114" s="42">
        <f t="shared" si="2"/>
        <v>64.37671232876713</v>
      </c>
      <c r="H114" s="27">
        <f t="shared" si="3"/>
        <v>90.375</v>
      </c>
      <c r="I114" s="28">
        <v>19219.2</v>
      </c>
      <c r="J114" t="s">
        <v>2336</v>
      </c>
      <c r="K114" t="s">
        <v>2337</v>
      </c>
      <c r="L114" t="s">
        <v>1266</v>
      </c>
      <c r="M114" s="31">
        <v>39449.333333333336</v>
      </c>
      <c r="N114" t="s">
        <v>1278</v>
      </c>
      <c r="O114">
        <v>8</v>
      </c>
      <c r="P114">
        <v>15</v>
      </c>
      <c r="Q114">
        <v>4</v>
      </c>
      <c r="R114">
        <v>15</v>
      </c>
      <c r="S114">
        <v>2</v>
      </c>
      <c r="T114">
        <v>1</v>
      </c>
      <c r="U114">
        <v>1</v>
      </c>
      <c r="V114" s="5">
        <v>50</v>
      </c>
      <c r="W114" s="28">
        <v>9609.6</v>
      </c>
      <c r="X114" s="28">
        <v>28828.8</v>
      </c>
    </row>
    <row r="115" spans="2:24" ht="12.75" customHeight="1">
      <c r="B115" t="s">
        <v>2338</v>
      </c>
      <c r="C115" t="s">
        <v>2339</v>
      </c>
      <c r="D115" t="s">
        <v>2200</v>
      </c>
      <c r="E115" s="4">
        <v>39449.333333333336</v>
      </c>
      <c r="F115" s="4">
        <v>39539.708333333336</v>
      </c>
      <c r="G115" s="42">
        <f t="shared" si="2"/>
        <v>64.37671232876713</v>
      </c>
      <c r="H115" s="27">
        <f t="shared" si="3"/>
        <v>90.375</v>
      </c>
      <c r="I115" s="28">
        <v>7246.4</v>
      </c>
      <c r="J115" s="29"/>
      <c r="K115" t="s">
        <v>2337</v>
      </c>
      <c r="L115" t="s">
        <v>1266</v>
      </c>
      <c r="M115" s="31">
        <v>39449.333333333336</v>
      </c>
      <c r="N115" t="s">
        <v>1278</v>
      </c>
      <c r="O115">
        <v>8</v>
      </c>
      <c r="P115">
        <v>15</v>
      </c>
      <c r="Q115">
        <v>4</v>
      </c>
      <c r="R115">
        <v>15</v>
      </c>
      <c r="S115">
        <v>2</v>
      </c>
      <c r="T115">
        <v>1</v>
      </c>
      <c r="U115">
        <v>1</v>
      </c>
      <c r="V115" s="5">
        <v>50</v>
      </c>
      <c r="W115" s="28">
        <v>3623.2</v>
      </c>
      <c r="X115" s="28">
        <v>10869.6</v>
      </c>
    </row>
    <row r="116" spans="2:24" ht="12.75" customHeight="1">
      <c r="B116" t="s">
        <v>2340</v>
      </c>
      <c r="C116" t="s">
        <v>2341</v>
      </c>
      <c r="D116" t="s">
        <v>2342</v>
      </c>
      <c r="E116" s="4">
        <v>38869.333333333336</v>
      </c>
      <c r="F116" s="4">
        <v>39052.708333333336</v>
      </c>
      <c r="G116" s="42">
        <f t="shared" si="2"/>
        <v>130.62328767123287</v>
      </c>
      <c r="H116" s="27">
        <f t="shared" si="3"/>
        <v>183.375</v>
      </c>
      <c r="I116" s="28">
        <v>16360</v>
      </c>
      <c r="J116" s="29"/>
      <c r="K116" t="s">
        <v>2343</v>
      </c>
      <c r="L116" t="s">
        <v>1266</v>
      </c>
      <c r="M116" s="31">
        <v>38869.333333333336</v>
      </c>
      <c r="N116" t="s">
        <v>1278</v>
      </c>
      <c r="O116">
        <v>1</v>
      </c>
      <c r="P116">
        <v>1</v>
      </c>
      <c r="Q116">
        <v>4</v>
      </c>
      <c r="R116">
        <v>15</v>
      </c>
      <c r="S116">
        <v>2</v>
      </c>
      <c r="T116">
        <v>1</v>
      </c>
      <c r="U116">
        <v>1</v>
      </c>
      <c r="V116" s="5">
        <v>22</v>
      </c>
      <c r="W116" s="28">
        <v>3599.2</v>
      </c>
      <c r="X116" s="28">
        <v>19959.2</v>
      </c>
    </row>
    <row r="117" spans="2:24" ht="12.75" customHeight="1">
      <c r="B117" t="s">
        <v>2344</v>
      </c>
      <c r="C117" t="s">
        <v>2345</v>
      </c>
      <c r="D117" t="s">
        <v>2171</v>
      </c>
      <c r="E117" s="4">
        <v>39265.333333333336</v>
      </c>
      <c r="F117" s="4">
        <v>39444.708333333336</v>
      </c>
      <c r="G117" s="42">
        <f t="shared" si="2"/>
        <v>127.77397260273973</v>
      </c>
      <c r="H117" s="27">
        <f t="shared" si="3"/>
        <v>179.375</v>
      </c>
      <c r="I117" s="28">
        <v>37733</v>
      </c>
      <c r="J117" t="s">
        <v>2346</v>
      </c>
      <c r="K117" s="30"/>
      <c r="L117" t="s">
        <v>1266</v>
      </c>
      <c r="M117" s="31">
        <v>39265.333333333336</v>
      </c>
      <c r="N117" t="s">
        <v>1278</v>
      </c>
      <c r="O117">
        <v>4</v>
      </c>
      <c r="P117">
        <v>4</v>
      </c>
      <c r="Q117">
        <v>4</v>
      </c>
      <c r="R117">
        <v>15</v>
      </c>
      <c r="S117">
        <v>2</v>
      </c>
      <c r="T117">
        <v>1</v>
      </c>
      <c r="U117">
        <v>1</v>
      </c>
      <c r="V117" s="5">
        <v>31</v>
      </c>
      <c r="W117" s="28">
        <v>11697.23</v>
      </c>
      <c r="X117" s="28">
        <v>49430.23</v>
      </c>
    </row>
    <row r="118" spans="2:24" ht="12.75" customHeight="1">
      <c r="B118" t="s">
        <v>2347</v>
      </c>
      <c r="C118" t="s">
        <v>2348</v>
      </c>
      <c r="D118" t="s">
        <v>2114</v>
      </c>
      <c r="E118" s="4">
        <v>39601.333333333336</v>
      </c>
      <c r="F118" s="4">
        <v>39629.708333333336</v>
      </c>
      <c r="G118" s="42">
        <f t="shared" si="2"/>
        <v>20.21232876712329</v>
      </c>
      <c r="H118" s="27">
        <f t="shared" si="3"/>
        <v>28.375</v>
      </c>
      <c r="I118" s="28">
        <v>6498.1</v>
      </c>
      <c r="J118" t="s">
        <v>2349</v>
      </c>
      <c r="K118" t="s">
        <v>2350</v>
      </c>
      <c r="L118" t="s">
        <v>1266</v>
      </c>
      <c r="M118" s="31">
        <v>39601.333333333336</v>
      </c>
      <c r="N118" t="s">
        <v>1278</v>
      </c>
      <c r="O118">
        <v>4</v>
      </c>
      <c r="P118">
        <v>4</v>
      </c>
      <c r="Q118">
        <v>4</v>
      </c>
      <c r="R118">
        <v>15</v>
      </c>
      <c r="S118">
        <v>2</v>
      </c>
      <c r="T118">
        <v>1</v>
      </c>
      <c r="U118">
        <v>1</v>
      </c>
      <c r="V118" s="5">
        <v>31</v>
      </c>
      <c r="W118" s="28">
        <v>2014.4110000000003</v>
      </c>
      <c r="X118" s="28">
        <v>8512.511000000002</v>
      </c>
    </row>
    <row r="119" spans="2:24" ht="12.75" customHeight="1">
      <c r="B119" t="s">
        <v>2111</v>
      </c>
      <c r="C119" t="s">
        <v>2351</v>
      </c>
      <c r="D119" t="s">
        <v>1319</v>
      </c>
      <c r="E119" s="4">
        <v>39629.708333333336</v>
      </c>
      <c r="F119" s="4">
        <v>39629.708333333336</v>
      </c>
      <c r="G119" s="42">
        <f t="shared" si="2"/>
        <v>0</v>
      </c>
      <c r="H119" s="27">
        <f t="shared" si="3"/>
        <v>0</v>
      </c>
      <c r="I119" s="28">
        <v>0</v>
      </c>
      <c r="J119" t="s">
        <v>2337</v>
      </c>
      <c r="K119" s="30"/>
      <c r="L119" t="s">
        <v>1266</v>
      </c>
      <c r="M119" s="54"/>
      <c r="O119">
        <v>0</v>
      </c>
      <c r="P119">
        <v>0</v>
      </c>
      <c r="Q119">
        <v>0</v>
      </c>
      <c r="R119">
        <v>0</v>
      </c>
      <c r="S119">
        <v>0</v>
      </c>
      <c r="T119">
        <v>0</v>
      </c>
      <c r="U119">
        <v>0</v>
      </c>
      <c r="V119" s="5">
        <v>0</v>
      </c>
      <c r="W119" s="28">
        <v>0</v>
      </c>
      <c r="X119" s="28">
        <v>0</v>
      </c>
    </row>
    <row r="120" spans="2:24" ht="12.75" customHeight="1">
      <c r="B120" t="s">
        <v>2352</v>
      </c>
      <c r="C120" t="s">
        <v>2353</v>
      </c>
      <c r="D120" t="s">
        <v>2354</v>
      </c>
      <c r="E120" s="4">
        <v>38992.333333333336</v>
      </c>
      <c r="F120" s="4">
        <v>40268.708333333336</v>
      </c>
      <c r="G120" s="42">
        <f t="shared" si="2"/>
        <v>909.1986301369863</v>
      </c>
      <c r="H120" s="27">
        <f t="shared" si="3"/>
        <v>1276.375</v>
      </c>
      <c r="I120" s="28">
        <v>436583.85</v>
      </c>
      <c r="J120" s="29"/>
      <c r="K120" s="30"/>
      <c r="L120" t="s">
        <v>1266</v>
      </c>
      <c r="M120" s="54"/>
      <c r="O120">
        <v>0</v>
      </c>
      <c r="P120">
        <v>0</v>
      </c>
      <c r="Q120">
        <v>0</v>
      </c>
      <c r="R120">
        <v>0</v>
      </c>
      <c r="S120">
        <v>0</v>
      </c>
      <c r="T120">
        <v>0</v>
      </c>
      <c r="U120">
        <v>0</v>
      </c>
      <c r="V120" s="5">
        <v>26.09988024064564</v>
      </c>
      <c r="W120" s="28">
        <v>113947.86200000001</v>
      </c>
      <c r="X120" s="28">
        <v>550531.712</v>
      </c>
    </row>
    <row r="121" spans="2:24" ht="12.75" customHeight="1">
      <c r="B121" t="s">
        <v>2355</v>
      </c>
      <c r="C121" t="s">
        <v>1626</v>
      </c>
      <c r="D121" t="s">
        <v>2356</v>
      </c>
      <c r="E121" s="4">
        <v>38992.333333333336</v>
      </c>
      <c r="F121" s="4">
        <v>39447.708333333336</v>
      </c>
      <c r="G121" s="42">
        <f t="shared" si="2"/>
        <v>324.37671232876716</v>
      </c>
      <c r="H121" s="27">
        <f t="shared" si="3"/>
        <v>455.375</v>
      </c>
      <c r="I121" s="28">
        <v>44870</v>
      </c>
      <c r="J121" s="29"/>
      <c r="K121" s="30"/>
      <c r="L121" t="s">
        <v>1266</v>
      </c>
      <c r="M121" s="54"/>
      <c r="O121">
        <v>0</v>
      </c>
      <c r="P121">
        <v>0</v>
      </c>
      <c r="Q121">
        <v>0</v>
      </c>
      <c r="R121">
        <v>0</v>
      </c>
      <c r="S121">
        <v>0</v>
      </c>
      <c r="T121">
        <v>0</v>
      </c>
      <c r="U121">
        <v>0</v>
      </c>
      <c r="V121" s="5">
        <v>16</v>
      </c>
      <c r="W121" s="28">
        <v>7179.2</v>
      </c>
      <c r="X121" s="28">
        <v>52049.2</v>
      </c>
    </row>
    <row r="122" spans="2:24" ht="12.75" customHeight="1">
      <c r="B122" t="s">
        <v>2357</v>
      </c>
      <c r="C122" t="s">
        <v>1629</v>
      </c>
      <c r="D122" t="s">
        <v>2358</v>
      </c>
      <c r="E122" s="4">
        <v>39052.333333333336</v>
      </c>
      <c r="F122" s="4">
        <v>39294.708333333336</v>
      </c>
      <c r="G122" s="42">
        <f t="shared" si="2"/>
        <v>172.65068493150685</v>
      </c>
      <c r="H122" s="27">
        <f t="shared" si="3"/>
        <v>242.375</v>
      </c>
      <c r="I122" s="28">
        <v>6200</v>
      </c>
      <c r="J122" s="29"/>
      <c r="K122" s="30"/>
      <c r="L122" t="s">
        <v>1266</v>
      </c>
      <c r="M122" s="31">
        <v>39052.333333333336</v>
      </c>
      <c r="N122" t="s">
        <v>1278</v>
      </c>
      <c r="O122">
        <v>2</v>
      </c>
      <c r="P122">
        <v>2</v>
      </c>
      <c r="Q122">
        <v>8</v>
      </c>
      <c r="R122">
        <v>0</v>
      </c>
      <c r="S122">
        <v>2</v>
      </c>
      <c r="T122">
        <v>2</v>
      </c>
      <c r="U122">
        <v>1</v>
      </c>
      <c r="V122" s="5">
        <v>16</v>
      </c>
      <c r="W122" s="28">
        <v>992</v>
      </c>
      <c r="X122" s="28">
        <v>7192</v>
      </c>
    </row>
    <row r="123" spans="2:24" ht="12.75" customHeight="1">
      <c r="B123" t="s">
        <v>2359</v>
      </c>
      <c r="C123" t="s">
        <v>2360</v>
      </c>
      <c r="D123" t="s">
        <v>2358</v>
      </c>
      <c r="E123" s="4">
        <v>39052.333333333336</v>
      </c>
      <c r="F123" s="4">
        <v>39294.708333333336</v>
      </c>
      <c r="G123" s="42">
        <f t="shared" si="2"/>
        <v>172.65068493150685</v>
      </c>
      <c r="H123" s="27">
        <f t="shared" si="3"/>
        <v>242.375</v>
      </c>
      <c r="I123" s="28">
        <v>32170</v>
      </c>
      <c r="J123" s="29"/>
      <c r="K123" s="30"/>
      <c r="L123" t="s">
        <v>1266</v>
      </c>
      <c r="M123" s="31">
        <v>39052.333333333336</v>
      </c>
      <c r="N123" t="s">
        <v>1278</v>
      </c>
      <c r="O123">
        <v>2</v>
      </c>
      <c r="P123">
        <v>2</v>
      </c>
      <c r="Q123">
        <v>8</v>
      </c>
      <c r="R123">
        <v>0</v>
      </c>
      <c r="S123">
        <v>2</v>
      </c>
      <c r="T123">
        <v>2</v>
      </c>
      <c r="U123">
        <v>1</v>
      </c>
      <c r="V123" s="5">
        <v>16</v>
      </c>
      <c r="W123" s="28">
        <v>5147.2</v>
      </c>
      <c r="X123" s="28">
        <v>37317.2</v>
      </c>
    </row>
    <row r="124" spans="2:24" ht="12.75" customHeight="1">
      <c r="B124" t="s">
        <v>2361</v>
      </c>
      <c r="C124" t="s">
        <v>2007</v>
      </c>
      <c r="D124" t="s">
        <v>2180</v>
      </c>
      <c r="E124" s="4">
        <v>38992.333333333336</v>
      </c>
      <c r="F124" s="4">
        <v>39083.708333333336</v>
      </c>
      <c r="G124" s="42">
        <f t="shared" si="2"/>
        <v>65.08904109589041</v>
      </c>
      <c r="H124" s="27">
        <f t="shared" si="3"/>
        <v>91.375</v>
      </c>
      <c r="I124" s="28">
        <v>6500</v>
      </c>
      <c r="J124" s="29"/>
      <c r="K124" s="30"/>
      <c r="L124" t="s">
        <v>1266</v>
      </c>
      <c r="M124" s="31">
        <v>38991.333333333336</v>
      </c>
      <c r="N124" t="s">
        <v>1278</v>
      </c>
      <c r="O124">
        <v>2</v>
      </c>
      <c r="P124">
        <v>2</v>
      </c>
      <c r="Q124">
        <v>8</v>
      </c>
      <c r="R124">
        <v>0</v>
      </c>
      <c r="S124">
        <v>2</v>
      </c>
      <c r="T124">
        <v>2</v>
      </c>
      <c r="U124">
        <v>1</v>
      </c>
      <c r="V124" s="5">
        <v>16</v>
      </c>
      <c r="W124" s="28">
        <v>1040</v>
      </c>
      <c r="X124" s="28">
        <v>7540</v>
      </c>
    </row>
    <row r="125" spans="2:24" ht="12.75" customHeight="1">
      <c r="B125" t="s">
        <v>2362</v>
      </c>
      <c r="C125" t="s">
        <v>1431</v>
      </c>
      <c r="D125" t="s">
        <v>1527</v>
      </c>
      <c r="E125" s="4">
        <v>39265.333333333336</v>
      </c>
      <c r="F125" s="4">
        <v>39447.708333333336</v>
      </c>
      <c r="G125" s="42">
        <f t="shared" si="2"/>
        <v>129.91095890410958</v>
      </c>
      <c r="H125" s="27">
        <f t="shared" si="3"/>
        <v>182.375</v>
      </c>
      <c r="I125" s="28">
        <v>0</v>
      </c>
      <c r="J125" s="29"/>
      <c r="K125" s="30"/>
      <c r="L125" t="s">
        <v>1266</v>
      </c>
      <c r="M125" s="31">
        <v>39265.333333333336</v>
      </c>
      <c r="N125" t="s">
        <v>1278</v>
      </c>
      <c r="O125">
        <v>0</v>
      </c>
      <c r="P125">
        <v>0</v>
      </c>
      <c r="Q125">
        <v>0</v>
      </c>
      <c r="R125">
        <v>0</v>
      </c>
      <c r="S125">
        <v>0</v>
      </c>
      <c r="T125">
        <v>0</v>
      </c>
      <c r="U125">
        <v>0</v>
      </c>
      <c r="V125" s="5">
        <v>0</v>
      </c>
      <c r="W125" s="28">
        <v>0</v>
      </c>
      <c r="X125" s="28">
        <v>0</v>
      </c>
    </row>
    <row r="126" spans="2:24" ht="12.75" customHeight="1">
      <c r="B126" t="s">
        <v>2363</v>
      </c>
      <c r="C126" t="s">
        <v>1874</v>
      </c>
      <c r="D126" t="s">
        <v>2364</v>
      </c>
      <c r="E126" s="4">
        <v>39085.333333333336</v>
      </c>
      <c r="F126" s="4">
        <v>39477.708333333336</v>
      </c>
      <c r="G126" s="42">
        <f t="shared" si="2"/>
        <v>279.5</v>
      </c>
      <c r="H126" s="27">
        <f t="shared" si="3"/>
        <v>392.375</v>
      </c>
      <c r="I126" s="28">
        <v>0</v>
      </c>
      <c r="J126" s="29"/>
      <c r="K126" s="30"/>
      <c r="L126" t="s">
        <v>1266</v>
      </c>
      <c r="M126" s="31">
        <v>39085.333333333336</v>
      </c>
      <c r="N126" t="s">
        <v>1278</v>
      </c>
      <c r="O126">
        <v>0</v>
      </c>
      <c r="P126">
        <v>0</v>
      </c>
      <c r="Q126">
        <v>0</v>
      </c>
      <c r="R126">
        <v>0</v>
      </c>
      <c r="S126">
        <v>0</v>
      </c>
      <c r="T126">
        <v>0</v>
      </c>
      <c r="U126">
        <v>0</v>
      </c>
      <c r="V126" s="5">
        <v>0</v>
      </c>
      <c r="W126" s="28">
        <v>0</v>
      </c>
      <c r="X126" s="28">
        <v>0</v>
      </c>
    </row>
    <row r="127" spans="2:24" ht="12.75" customHeight="1">
      <c r="B127" t="s">
        <v>2365</v>
      </c>
      <c r="C127" t="s">
        <v>2016</v>
      </c>
      <c r="D127" t="s">
        <v>1269</v>
      </c>
      <c r="E127" s="4">
        <v>39085.333333333336</v>
      </c>
      <c r="F127" s="4">
        <v>39994.708333333336</v>
      </c>
      <c r="G127" s="42">
        <f t="shared" si="2"/>
        <v>647.7739726027397</v>
      </c>
      <c r="H127" s="27">
        <f t="shared" si="3"/>
        <v>909.375</v>
      </c>
      <c r="I127" s="28">
        <v>302322.3</v>
      </c>
      <c r="J127" s="29"/>
      <c r="K127" s="30"/>
      <c r="L127" t="s">
        <v>1266</v>
      </c>
      <c r="M127" s="54"/>
      <c r="O127">
        <v>0</v>
      </c>
      <c r="P127">
        <v>0</v>
      </c>
      <c r="Q127">
        <v>0</v>
      </c>
      <c r="R127">
        <v>0</v>
      </c>
      <c r="S127">
        <v>0</v>
      </c>
      <c r="T127">
        <v>0</v>
      </c>
      <c r="U127">
        <v>0</v>
      </c>
      <c r="V127" s="5">
        <v>29.402512484193196</v>
      </c>
      <c r="W127" s="28">
        <v>88890.352</v>
      </c>
      <c r="X127" s="28">
        <v>391212.65200000006</v>
      </c>
    </row>
    <row r="128" spans="2:24" ht="12.75" customHeight="1">
      <c r="B128" t="s">
        <v>2366</v>
      </c>
      <c r="C128" t="s">
        <v>1648</v>
      </c>
      <c r="D128" t="s">
        <v>2367</v>
      </c>
      <c r="E128" s="4">
        <v>39085.333333333336</v>
      </c>
      <c r="F128" s="4">
        <v>39871.708333333336</v>
      </c>
      <c r="G128" s="42">
        <f t="shared" si="2"/>
        <v>560.1575342465753</v>
      </c>
      <c r="H128" s="27">
        <f t="shared" si="3"/>
        <v>786.375</v>
      </c>
      <c r="I128" s="28">
        <v>264052.3</v>
      </c>
      <c r="J128" s="29"/>
      <c r="K128" s="30"/>
      <c r="L128" t="s">
        <v>1266</v>
      </c>
      <c r="M128" s="54"/>
      <c r="O128">
        <v>0</v>
      </c>
      <c r="P128">
        <v>0</v>
      </c>
      <c r="Q128">
        <v>0</v>
      </c>
      <c r="R128">
        <v>0</v>
      </c>
      <c r="S128">
        <v>0</v>
      </c>
      <c r="T128">
        <v>0</v>
      </c>
      <c r="U128">
        <v>0</v>
      </c>
      <c r="V128" s="5">
        <v>31.634851126083742</v>
      </c>
      <c r="W128" s="28">
        <v>83532.55200000001</v>
      </c>
      <c r="X128" s="28">
        <v>347584.852</v>
      </c>
    </row>
    <row r="129" spans="2:24" ht="12.75" customHeight="1">
      <c r="B129" t="s">
        <v>2368</v>
      </c>
      <c r="C129" t="s">
        <v>1463</v>
      </c>
      <c r="D129" t="s">
        <v>2369</v>
      </c>
      <c r="E129" s="4">
        <v>39085.333333333336</v>
      </c>
      <c r="F129" s="4">
        <v>39780.708333333336</v>
      </c>
      <c r="G129" s="42">
        <f t="shared" si="2"/>
        <v>495.33561643835617</v>
      </c>
      <c r="H129" s="27">
        <f t="shared" si="3"/>
        <v>695.375</v>
      </c>
      <c r="I129" s="28">
        <v>252000</v>
      </c>
      <c r="J129" s="29"/>
      <c r="K129" s="30"/>
      <c r="L129" t="s">
        <v>1266</v>
      </c>
      <c r="M129" s="31">
        <v>39085.333333333336</v>
      </c>
      <c r="N129" t="s">
        <v>1278</v>
      </c>
      <c r="O129">
        <v>8</v>
      </c>
      <c r="P129">
        <v>4</v>
      </c>
      <c r="Q129">
        <v>4</v>
      </c>
      <c r="R129">
        <v>4</v>
      </c>
      <c r="S129">
        <v>2</v>
      </c>
      <c r="T129">
        <v>2</v>
      </c>
      <c r="U129">
        <v>0</v>
      </c>
      <c r="V129" s="5">
        <v>32</v>
      </c>
      <c r="W129" s="28">
        <v>80640</v>
      </c>
      <c r="X129" s="28">
        <v>332640</v>
      </c>
    </row>
    <row r="130" spans="2:24" ht="12.75" customHeight="1">
      <c r="B130" t="s">
        <v>2370</v>
      </c>
      <c r="C130" t="s">
        <v>1431</v>
      </c>
      <c r="D130" t="s">
        <v>2371</v>
      </c>
      <c r="E130" s="4">
        <v>39174.333333333336</v>
      </c>
      <c r="F130" s="4">
        <v>39871.708333333336</v>
      </c>
      <c r="G130" s="42">
        <f t="shared" si="2"/>
        <v>496.7602739726027</v>
      </c>
      <c r="H130" s="27">
        <f t="shared" si="3"/>
        <v>697.375</v>
      </c>
      <c r="I130" s="28">
        <v>12052.3</v>
      </c>
      <c r="J130" s="29"/>
      <c r="K130" s="30"/>
      <c r="L130" t="s">
        <v>1266</v>
      </c>
      <c r="M130" s="31">
        <v>39174.333333333336</v>
      </c>
      <c r="N130" t="s">
        <v>1278</v>
      </c>
      <c r="O130">
        <v>4</v>
      </c>
      <c r="P130">
        <v>4</v>
      </c>
      <c r="Q130">
        <v>8</v>
      </c>
      <c r="R130">
        <v>0</v>
      </c>
      <c r="S130">
        <v>2</v>
      </c>
      <c r="T130">
        <v>2</v>
      </c>
      <c r="U130">
        <v>0</v>
      </c>
      <c r="V130" s="5">
        <v>24</v>
      </c>
      <c r="W130" s="28">
        <v>2892.552</v>
      </c>
      <c r="X130" s="28">
        <v>14944.852000000003</v>
      </c>
    </row>
    <row r="131" spans="2:24" ht="12.75" customHeight="1">
      <c r="B131" t="s">
        <v>2372</v>
      </c>
      <c r="C131" t="s">
        <v>2026</v>
      </c>
      <c r="D131" t="s">
        <v>1750</v>
      </c>
      <c r="E131" s="4">
        <v>39265.333333333336</v>
      </c>
      <c r="F131" s="4">
        <v>39780.708333333336</v>
      </c>
      <c r="G131" s="42">
        <f t="shared" si="2"/>
        <v>367.1164383561644</v>
      </c>
      <c r="H131" s="27">
        <f t="shared" si="3"/>
        <v>515.375</v>
      </c>
      <c r="I131" s="28">
        <v>15110</v>
      </c>
      <c r="J131" s="29"/>
      <c r="K131" s="30"/>
      <c r="L131" t="s">
        <v>1266</v>
      </c>
      <c r="M131" s="31">
        <v>39265.333333333336</v>
      </c>
      <c r="N131" t="s">
        <v>1278</v>
      </c>
      <c r="O131">
        <v>1</v>
      </c>
      <c r="P131">
        <v>2</v>
      </c>
      <c r="Q131">
        <v>8</v>
      </c>
      <c r="R131">
        <v>0</v>
      </c>
      <c r="S131">
        <v>2</v>
      </c>
      <c r="T131">
        <v>2</v>
      </c>
      <c r="U131">
        <v>0</v>
      </c>
      <c r="V131" s="5">
        <v>14</v>
      </c>
      <c r="W131" s="28">
        <v>2115.4</v>
      </c>
      <c r="X131" s="28">
        <v>17225.4</v>
      </c>
    </row>
    <row r="132" spans="2:24" ht="12.75" customHeight="1">
      <c r="B132" t="s">
        <v>2373</v>
      </c>
      <c r="C132" t="s">
        <v>2374</v>
      </c>
      <c r="D132" t="s">
        <v>1527</v>
      </c>
      <c r="E132" s="4">
        <v>39265.333333333336</v>
      </c>
      <c r="F132" s="4">
        <v>39447.708333333336</v>
      </c>
      <c r="G132" s="42">
        <f t="shared" si="2"/>
        <v>129.91095890410958</v>
      </c>
      <c r="H132" s="27">
        <f t="shared" si="3"/>
        <v>182.375</v>
      </c>
      <c r="I132" s="28">
        <v>23160</v>
      </c>
      <c r="J132" s="29"/>
      <c r="K132" s="30"/>
      <c r="L132" t="s">
        <v>1266</v>
      </c>
      <c r="M132" s="31">
        <v>39265.333333333336</v>
      </c>
      <c r="N132" t="s">
        <v>1278</v>
      </c>
      <c r="O132">
        <v>1</v>
      </c>
      <c r="P132">
        <v>2</v>
      </c>
      <c r="Q132">
        <v>8</v>
      </c>
      <c r="R132">
        <v>0</v>
      </c>
      <c r="S132">
        <v>2</v>
      </c>
      <c r="T132">
        <v>2</v>
      </c>
      <c r="U132">
        <v>0</v>
      </c>
      <c r="V132" s="5">
        <v>14</v>
      </c>
      <c r="W132" s="28">
        <v>3242.4</v>
      </c>
      <c r="X132" s="28">
        <v>26402.4</v>
      </c>
    </row>
    <row r="133" spans="2:24" ht="12.75" customHeight="1">
      <c r="B133" t="s">
        <v>2375</v>
      </c>
      <c r="C133" t="s">
        <v>2031</v>
      </c>
      <c r="D133" t="s">
        <v>2155</v>
      </c>
      <c r="E133" s="4">
        <v>39722.333333333336</v>
      </c>
      <c r="F133" s="4">
        <v>39994.708333333336</v>
      </c>
      <c r="G133" s="42">
        <f t="shared" si="2"/>
        <v>194.02054794520546</v>
      </c>
      <c r="H133" s="27">
        <f t="shared" si="3"/>
        <v>272.375</v>
      </c>
      <c r="I133" s="28">
        <v>0</v>
      </c>
      <c r="J133" s="29"/>
      <c r="K133" s="30"/>
      <c r="L133" t="s">
        <v>1266</v>
      </c>
      <c r="M133" s="31">
        <v>39722.333333333336</v>
      </c>
      <c r="N133" t="s">
        <v>1278</v>
      </c>
      <c r="O133">
        <v>0</v>
      </c>
      <c r="P133">
        <v>0</v>
      </c>
      <c r="Q133">
        <v>0</v>
      </c>
      <c r="R133">
        <v>0</v>
      </c>
      <c r="S133">
        <v>0</v>
      </c>
      <c r="T133">
        <v>0</v>
      </c>
      <c r="U133">
        <v>0</v>
      </c>
      <c r="V133" s="5">
        <v>0</v>
      </c>
      <c r="W133" s="28">
        <v>0</v>
      </c>
      <c r="X133" s="28">
        <v>0</v>
      </c>
    </row>
    <row r="134" spans="2:24" ht="12.75" customHeight="1">
      <c r="B134" t="s">
        <v>2376</v>
      </c>
      <c r="C134" t="s">
        <v>1671</v>
      </c>
      <c r="D134" t="s">
        <v>1527</v>
      </c>
      <c r="E134" s="4">
        <v>39265.333333333336</v>
      </c>
      <c r="F134" s="4">
        <v>39447.708333333336</v>
      </c>
      <c r="G134" s="42">
        <f t="shared" si="2"/>
        <v>129.91095890410958</v>
      </c>
      <c r="H134" s="27">
        <f t="shared" si="3"/>
        <v>182.375</v>
      </c>
      <c r="I134" s="28">
        <v>6037.35</v>
      </c>
      <c r="J134" s="29"/>
      <c r="K134" s="30"/>
      <c r="L134" t="s">
        <v>1266</v>
      </c>
      <c r="M134" s="31">
        <v>39265.333333333336</v>
      </c>
      <c r="N134" t="s">
        <v>1278</v>
      </c>
      <c r="O134">
        <v>4</v>
      </c>
      <c r="P134">
        <v>4</v>
      </c>
      <c r="Q134">
        <v>4</v>
      </c>
      <c r="R134">
        <v>0</v>
      </c>
      <c r="S134">
        <v>2</v>
      </c>
      <c r="T134">
        <v>2</v>
      </c>
      <c r="U134">
        <v>0</v>
      </c>
      <c r="V134" s="5">
        <v>20</v>
      </c>
      <c r="W134" s="28">
        <v>1207.47</v>
      </c>
      <c r="X134" s="28">
        <v>7244.82</v>
      </c>
    </row>
    <row r="135" spans="2:24" ht="12.75" customHeight="1">
      <c r="B135" t="s">
        <v>2377</v>
      </c>
      <c r="C135" t="s">
        <v>2378</v>
      </c>
      <c r="D135" t="s">
        <v>2307</v>
      </c>
      <c r="E135" s="4">
        <v>39539.333333333336</v>
      </c>
      <c r="F135" s="4">
        <v>40268.708333333336</v>
      </c>
      <c r="G135" s="42">
        <f t="shared" si="2"/>
        <v>519.554794520548</v>
      </c>
      <c r="H135" s="27">
        <f t="shared" si="3"/>
        <v>729.375</v>
      </c>
      <c r="I135" s="28">
        <v>83354.2</v>
      </c>
      <c r="J135" s="29"/>
      <c r="K135" s="30"/>
      <c r="L135" t="s">
        <v>1266</v>
      </c>
      <c r="M135" s="54"/>
      <c r="O135">
        <v>0</v>
      </c>
      <c r="P135">
        <v>0</v>
      </c>
      <c r="Q135">
        <v>0</v>
      </c>
      <c r="R135">
        <v>0</v>
      </c>
      <c r="S135">
        <v>0</v>
      </c>
      <c r="T135">
        <v>0</v>
      </c>
      <c r="U135">
        <v>0</v>
      </c>
      <c r="V135" s="5">
        <v>20</v>
      </c>
      <c r="W135" s="28">
        <v>16670.84</v>
      </c>
      <c r="X135" s="28">
        <v>100025.04</v>
      </c>
    </row>
    <row r="136" spans="2:24" ht="12.75" customHeight="1">
      <c r="B136" t="s">
        <v>2379</v>
      </c>
      <c r="C136" t="s">
        <v>2380</v>
      </c>
      <c r="D136" t="s">
        <v>2122</v>
      </c>
      <c r="E136" s="4">
        <v>39539.333333333336</v>
      </c>
      <c r="F136" s="4">
        <v>39780.708333333336</v>
      </c>
      <c r="G136" s="42">
        <f t="shared" si="2"/>
        <v>171.93835616438355</v>
      </c>
      <c r="H136" s="27">
        <f t="shared" si="3"/>
        <v>241.375</v>
      </c>
      <c r="I136" s="28">
        <v>18959.26</v>
      </c>
      <c r="J136" s="29"/>
      <c r="K136" s="30"/>
      <c r="L136" t="s">
        <v>1266</v>
      </c>
      <c r="M136" s="31">
        <v>39539.333333333336</v>
      </c>
      <c r="N136" t="s">
        <v>1278</v>
      </c>
      <c r="O136">
        <v>2</v>
      </c>
      <c r="P136">
        <v>4</v>
      </c>
      <c r="Q136">
        <v>8</v>
      </c>
      <c r="R136">
        <v>0</v>
      </c>
      <c r="S136">
        <v>2</v>
      </c>
      <c r="T136">
        <v>2</v>
      </c>
      <c r="U136">
        <v>1</v>
      </c>
      <c r="V136" s="5">
        <v>20</v>
      </c>
      <c r="W136" s="28">
        <v>3791.8520000000008</v>
      </c>
      <c r="X136" s="28">
        <v>22751.112</v>
      </c>
    </row>
    <row r="137" spans="2:24" ht="12.75" customHeight="1">
      <c r="B137" t="s">
        <v>2381</v>
      </c>
      <c r="C137" t="s">
        <v>2382</v>
      </c>
      <c r="D137" t="s">
        <v>2122</v>
      </c>
      <c r="E137" s="4">
        <v>39539.333333333336</v>
      </c>
      <c r="F137" s="4">
        <v>39780.708333333336</v>
      </c>
      <c r="G137" s="42">
        <f t="shared" si="2"/>
        <v>171.93835616438355</v>
      </c>
      <c r="H137" s="27">
        <f t="shared" si="3"/>
        <v>241.375</v>
      </c>
      <c r="I137" s="28">
        <v>6049.8</v>
      </c>
      <c r="J137" s="29"/>
      <c r="K137" s="30"/>
      <c r="L137" t="s">
        <v>1266</v>
      </c>
      <c r="M137" s="31">
        <v>39539.333333333336</v>
      </c>
      <c r="N137" t="s">
        <v>1278</v>
      </c>
      <c r="O137">
        <v>2</v>
      </c>
      <c r="P137">
        <v>4</v>
      </c>
      <c r="Q137">
        <v>8</v>
      </c>
      <c r="R137">
        <v>0</v>
      </c>
      <c r="S137">
        <v>2</v>
      </c>
      <c r="T137">
        <v>2</v>
      </c>
      <c r="U137">
        <v>1</v>
      </c>
      <c r="V137" s="5">
        <v>20</v>
      </c>
      <c r="W137" s="28">
        <v>1209.96</v>
      </c>
      <c r="X137" s="28">
        <v>7259.76</v>
      </c>
    </row>
    <row r="138" spans="2:24" ht="12.75" customHeight="1">
      <c r="B138" t="s">
        <v>2383</v>
      </c>
      <c r="C138" t="s">
        <v>2384</v>
      </c>
      <c r="D138" t="s">
        <v>2385</v>
      </c>
      <c r="E138" s="4">
        <v>39539.333333333336</v>
      </c>
      <c r="F138" s="4">
        <v>39962.708333333336</v>
      </c>
      <c r="G138" s="42">
        <f t="shared" si="2"/>
        <v>301.5821917808219</v>
      </c>
      <c r="H138" s="27">
        <f t="shared" si="3"/>
        <v>423.375</v>
      </c>
      <c r="I138" s="28">
        <v>14300</v>
      </c>
      <c r="J138" s="29"/>
      <c r="K138" s="30"/>
      <c r="L138" t="s">
        <v>1266</v>
      </c>
      <c r="M138" s="31">
        <v>39539.333333333336</v>
      </c>
      <c r="N138" t="s">
        <v>1278</v>
      </c>
      <c r="O138">
        <v>2</v>
      </c>
      <c r="P138">
        <v>4</v>
      </c>
      <c r="Q138">
        <v>8</v>
      </c>
      <c r="R138">
        <v>0</v>
      </c>
      <c r="S138">
        <v>2</v>
      </c>
      <c r="T138">
        <v>2</v>
      </c>
      <c r="U138">
        <v>1</v>
      </c>
      <c r="V138" s="5">
        <v>20</v>
      </c>
      <c r="W138" s="28">
        <v>2860</v>
      </c>
      <c r="X138" s="28">
        <v>17160</v>
      </c>
    </row>
    <row r="139" spans="2:24" ht="12.75" customHeight="1">
      <c r="B139" t="s">
        <v>2386</v>
      </c>
      <c r="C139" t="s">
        <v>1685</v>
      </c>
      <c r="D139" t="s">
        <v>1457</v>
      </c>
      <c r="E139" s="4">
        <v>40057.333333333336</v>
      </c>
      <c r="F139" s="4">
        <v>40268.708333333336</v>
      </c>
      <c r="G139" s="42">
        <f t="shared" si="2"/>
        <v>150.56849315068493</v>
      </c>
      <c r="H139" s="27">
        <f t="shared" si="3"/>
        <v>211.375</v>
      </c>
      <c r="I139" s="28">
        <v>44045.14</v>
      </c>
      <c r="J139" s="29"/>
      <c r="K139" s="30"/>
      <c r="L139" t="s">
        <v>1266</v>
      </c>
      <c r="M139" s="31">
        <v>40057.333333333336</v>
      </c>
      <c r="N139" t="s">
        <v>1278</v>
      </c>
      <c r="O139">
        <v>2</v>
      </c>
      <c r="P139">
        <v>4</v>
      </c>
      <c r="Q139">
        <v>8</v>
      </c>
      <c r="R139">
        <v>0</v>
      </c>
      <c r="S139">
        <v>2</v>
      </c>
      <c r="T139">
        <v>2</v>
      </c>
      <c r="U139">
        <v>1</v>
      </c>
      <c r="V139" s="5">
        <v>20</v>
      </c>
      <c r="W139" s="28">
        <v>8809.028000000002</v>
      </c>
      <c r="X139" s="28">
        <v>52854.168000000005</v>
      </c>
    </row>
    <row r="140" spans="1:14" ht="12.75" customHeight="1">
      <c r="A140" s="32"/>
      <c r="B140" s="32" t="s">
        <v>1836</v>
      </c>
      <c r="C140" s="33">
        <f>COUNTA(C25:C139)</f>
        <v>115</v>
      </c>
      <c r="I140" s="32" t="s">
        <v>1443</v>
      </c>
      <c r="J140" s="8">
        <f>COUNTA(J25:J139)</f>
        <v>49</v>
      </c>
      <c r="K140" s="8">
        <f>COUNTA(K25:K139)</f>
        <v>49</v>
      </c>
      <c r="L140" s="8">
        <f>COUNTA(L25:L139)</f>
        <v>115</v>
      </c>
      <c r="M140" s="8">
        <f>COUNTA(M25:M139)</f>
        <v>74</v>
      </c>
      <c r="N140" s="8">
        <f>COUNTA(N25:N139)</f>
        <v>74</v>
      </c>
    </row>
    <row r="141" spans="9:11" ht="12.75" customHeight="1">
      <c r="I141" s="34" t="s">
        <v>1444</v>
      </c>
      <c r="J141" s="14">
        <f>J140/C140</f>
        <v>0.4260869565217391</v>
      </c>
      <c r="K141" s="14">
        <f>K140/C140</f>
        <v>0.4260869565217391</v>
      </c>
    </row>
    <row r="142" spans="9:11" ht="12.75" customHeight="1">
      <c r="I142" s="34" t="s">
        <v>1230</v>
      </c>
      <c r="J142" s="14">
        <f>1-J141</f>
        <v>0.5739130434782609</v>
      </c>
      <c r="K142" s="14">
        <f>1-K141</f>
        <v>0.5739130434782609</v>
      </c>
    </row>
  </sheetData>
  <mergeCells count="2">
    <mergeCell ref="A20:C20"/>
    <mergeCell ref="A22:C22"/>
  </mergeCells>
  <printOptions gridLines="1"/>
  <pageMargins left="0" right="0" top="0.25" bottom="0.25" header="0" footer="0"/>
  <pageSetup fitToHeight="4" fitToWidth="1" horizontalDpi="300" verticalDpi="300" orientation="landscape" scale="4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30"/>
  <sheetViews>
    <sheetView tabSelected="1" workbookViewId="0" topLeftCell="A1">
      <selection activeCell="A1" sqref="A1"/>
    </sheetView>
  </sheetViews>
  <sheetFormatPr defaultColWidth="9.140625" defaultRowHeight="12.75"/>
  <cols>
    <col min="1" max="1" width="11.421875" style="0" bestFit="1" customWidth="1"/>
    <col min="2" max="2" width="28.140625" style="0" bestFit="1" customWidth="1"/>
    <col min="5" max="5" width="12.00390625" style="0" bestFit="1" customWidth="1"/>
    <col min="6" max="6" width="4.00390625" style="43" customWidth="1"/>
    <col min="8" max="8" width="33.421875" style="0" bestFit="1" customWidth="1"/>
    <col min="11" max="11" width="13.7109375" style="8" bestFit="1" customWidth="1"/>
  </cols>
  <sheetData>
    <row r="1" spans="1:9" ht="12.75">
      <c r="A1" s="7"/>
      <c r="B1" s="24" t="s">
        <v>1244</v>
      </c>
      <c r="C1" s="4"/>
      <c r="D1" s="4"/>
      <c r="E1" s="74" t="s">
        <v>2834</v>
      </c>
      <c r="F1" s="69"/>
      <c r="I1" s="74" t="s">
        <v>2834</v>
      </c>
    </row>
    <row r="2" spans="1:11" ht="12.75">
      <c r="A2" s="81" t="s">
        <v>1247</v>
      </c>
      <c r="B2" s="24" t="s">
        <v>1248</v>
      </c>
      <c r="C2" s="23" t="s">
        <v>1250</v>
      </c>
      <c r="D2" s="23" t="s">
        <v>1251</v>
      </c>
      <c r="E2" s="60" t="s">
        <v>2836</v>
      </c>
      <c r="F2" s="95"/>
      <c r="H2" s="20" t="s">
        <v>2839</v>
      </c>
      <c r="I2" s="23" t="s">
        <v>1250</v>
      </c>
      <c r="J2" s="23" t="s">
        <v>1251</v>
      </c>
      <c r="K2" s="60" t="s">
        <v>2835</v>
      </c>
    </row>
    <row r="3" spans="1:11" ht="12.75">
      <c r="A3" t="s">
        <v>2363</v>
      </c>
      <c r="B3" t="s">
        <v>1874</v>
      </c>
      <c r="C3" s="4">
        <v>39085.333333333336</v>
      </c>
      <c r="D3" s="4">
        <v>39477.708333333336</v>
      </c>
      <c r="E3" s="9">
        <v>1.075</v>
      </c>
      <c r="F3" s="96"/>
      <c r="H3" t="s">
        <v>2112</v>
      </c>
      <c r="I3" s="4">
        <v>38715.708333333336</v>
      </c>
      <c r="J3" s="4">
        <v>38715.708333333336</v>
      </c>
      <c r="K3" s="8" t="s">
        <v>1319</v>
      </c>
    </row>
    <row r="4" spans="1:11" ht="12.75">
      <c r="A4" t="s">
        <v>2383</v>
      </c>
      <c r="B4" t="s">
        <v>2384</v>
      </c>
      <c r="C4" s="4">
        <v>39539.333333333336</v>
      </c>
      <c r="D4" s="4">
        <v>39962.708333333336</v>
      </c>
      <c r="E4" s="9">
        <v>1.159931506849315</v>
      </c>
      <c r="F4" s="96"/>
      <c r="H4" t="s">
        <v>2234</v>
      </c>
      <c r="I4" s="4">
        <v>38719.708333333336</v>
      </c>
      <c r="J4" s="4">
        <v>38719.708333333336</v>
      </c>
      <c r="K4" s="8" t="s">
        <v>1319</v>
      </c>
    </row>
    <row r="5" spans="1:11" ht="12.75">
      <c r="A5" t="s">
        <v>2140</v>
      </c>
      <c r="B5" t="s">
        <v>2141</v>
      </c>
      <c r="C5" s="4">
        <v>38628.333333333336</v>
      </c>
      <c r="D5" s="4">
        <v>39080.708333333336</v>
      </c>
      <c r="E5" s="9">
        <v>1.2393835616438356</v>
      </c>
      <c r="F5" s="96"/>
      <c r="H5" t="s">
        <v>2206</v>
      </c>
      <c r="I5" s="4">
        <v>38806.708333333336</v>
      </c>
      <c r="J5" s="4">
        <v>38806.708333333336</v>
      </c>
      <c r="K5" s="8" t="s">
        <v>1319</v>
      </c>
    </row>
    <row r="6" spans="1:11" ht="12.75">
      <c r="A6" t="s">
        <v>2245</v>
      </c>
      <c r="B6" t="s">
        <v>2246</v>
      </c>
      <c r="C6" s="4">
        <v>38628.333333333336</v>
      </c>
      <c r="D6" s="4">
        <v>39080.708333333336</v>
      </c>
      <c r="E6" s="9">
        <v>1.2393835616438356</v>
      </c>
      <c r="F6" s="96"/>
      <c r="H6" t="s">
        <v>2166</v>
      </c>
      <c r="I6" s="4">
        <v>38835.708333333336</v>
      </c>
      <c r="J6" s="4">
        <v>38835.708333333336</v>
      </c>
      <c r="K6" s="8" t="s">
        <v>1319</v>
      </c>
    </row>
    <row r="7" spans="1:11" ht="12.75">
      <c r="A7" t="s">
        <v>2355</v>
      </c>
      <c r="B7" t="s">
        <v>1626</v>
      </c>
      <c r="C7" s="4">
        <v>38992.333333333336</v>
      </c>
      <c r="D7" s="4">
        <v>39447.708333333336</v>
      </c>
      <c r="E7" s="9">
        <v>1.2476027397260274</v>
      </c>
      <c r="F7" s="96"/>
      <c r="H7" t="s">
        <v>2134</v>
      </c>
      <c r="I7" s="4">
        <v>38869.708333333336</v>
      </c>
      <c r="J7" s="4">
        <v>38869.708333333336</v>
      </c>
      <c r="K7" s="8" t="s">
        <v>1319</v>
      </c>
    </row>
    <row r="8" spans="1:11" ht="12.75">
      <c r="A8" t="s">
        <v>2123</v>
      </c>
      <c r="B8" t="s">
        <v>1463</v>
      </c>
      <c r="C8" s="4">
        <v>38719.333333333336</v>
      </c>
      <c r="D8" s="4">
        <v>39234.708333333336</v>
      </c>
      <c r="E8" s="9">
        <v>1.411986301369863</v>
      </c>
      <c r="F8" s="96"/>
      <c r="H8" t="s">
        <v>2225</v>
      </c>
      <c r="I8" s="4">
        <v>39171.708333333336</v>
      </c>
      <c r="J8" s="4">
        <v>39171.708333333336</v>
      </c>
      <c r="K8" s="8" t="s">
        <v>1319</v>
      </c>
    </row>
    <row r="9" spans="1:11" ht="12.75">
      <c r="A9" t="s">
        <v>2372</v>
      </c>
      <c r="B9" t="s">
        <v>2026</v>
      </c>
      <c r="C9" s="4">
        <v>39265.333333333336</v>
      </c>
      <c r="D9" s="4">
        <v>39780.708333333336</v>
      </c>
      <c r="E9" s="9">
        <v>1.411986301369863</v>
      </c>
      <c r="F9" s="96"/>
      <c r="H9" t="s">
        <v>2244</v>
      </c>
      <c r="I9" s="4">
        <v>39265.708333333336</v>
      </c>
      <c r="J9" s="4">
        <v>39265.708333333336</v>
      </c>
      <c r="K9" s="8" t="s">
        <v>1319</v>
      </c>
    </row>
    <row r="10" spans="1:11" ht="12.75">
      <c r="A10" t="s">
        <v>2143</v>
      </c>
      <c r="B10" t="s">
        <v>2144</v>
      </c>
      <c r="C10" s="4">
        <v>38628.333333333336</v>
      </c>
      <c r="D10" s="4">
        <v>39171.708333333336</v>
      </c>
      <c r="E10" s="9">
        <v>1.4886986301369862</v>
      </c>
      <c r="F10" s="96"/>
      <c r="H10" t="s">
        <v>2299</v>
      </c>
      <c r="I10" s="4">
        <v>39273.708333333336</v>
      </c>
      <c r="J10" s="4">
        <v>39273.708333333336</v>
      </c>
      <c r="K10" s="8" t="s">
        <v>1319</v>
      </c>
    </row>
    <row r="11" spans="1:11" ht="12.75">
      <c r="A11" t="s">
        <v>2147</v>
      </c>
      <c r="B11" t="s">
        <v>2148</v>
      </c>
      <c r="C11" s="4">
        <v>38628.333333333336</v>
      </c>
      <c r="D11" s="4">
        <v>39171.708333333336</v>
      </c>
      <c r="E11" s="9">
        <v>1.4886986301369862</v>
      </c>
      <c r="F11" s="96"/>
      <c r="H11" t="s">
        <v>2174</v>
      </c>
      <c r="I11" s="4">
        <v>39353.708333333336</v>
      </c>
      <c r="J11" s="4">
        <v>39353.708333333336</v>
      </c>
      <c r="K11" s="8" t="s">
        <v>1319</v>
      </c>
    </row>
    <row r="12" spans="1:11" ht="12.75">
      <c r="A12" t="s">
        <v>2195</v>
      </c>
      <c r="B12" t="s">
        <v>1505</v>
      </c>
      <c r="C12" s="4">
        <v>38628.333333333336</v>
      </c>
      <c r="D12" s="4">
        <v>39171.708333333336</v>
      </c>
      <c r="E12" s="9">
        <v>1.4886986301369862</v>
      </c>
      <c r="F12" s="96"/>
      <c r="H12" t="s">
        <v>2329</v>
      </c>
      <c r="I12" s="4">
        <v>39598.708333333336</v>
      </c>
      <c r="J12" s="4">
        <v>39598.708333333336</v>
      </c>
      <c r="K12" s="8" t="s">
        <v>1319</v>
      </c>
    </row>
    <row r="13" spans="1:11" ht="12.75">
      <c r="A13" t="s">
        <v>2115</v>
      </c>
      <c r="B13" t="s">
        <v>2116</v>
      </c>
      <c r="C13" s="4">
        <v>38628.333333333336</v>
      </c>
      <c r="D13" s="4">
        <v>39234.708333333336</v>
      </c>
      <c r="E13" s="9">
        <v>1.6613013698630137</v>
      </c>
      <c r="F13" s="96"/>
      <c r="H13" t="s">
        <v>2186</v>
      </c>
      <c r="I13" s="4">
        <v>39598.708333333336</v>
      </c>
      <c r="J13" s="4">
        <v>39598.708333333336</v>
      </c>
      <c r="K13" s="8" t="s">
        <v>1319</v>
      </c>
    </row>
    <row r="14" spans="1:11" ht="12.75">
      <c r="A14" t="s">
        <v>2226</v>
      </c>
      <c r="B14" t="s">
        <v>2227</v>
      </c>
      <c r="C14" s="4">
        <v>38628.333333333336</v>
      </c>
      <c r="D14" s="4">
        <v>39265.708333333336</v>
      </c>
      <c r="E14" s="9">
        <v>1.7462328767123287</v>
      </c>
      <c r="F14" s="96"/>
      <c r="H14" t="s">
        <v>2351</v>
      </c>
      <c r="I14" s="4">
        <v>39629.708333333336</v>
      </c>
      <c r="J14" s="4">
        <v>39629.708333333336</v>
      </c>
      <c r="K14" s="8" t="s">
        <v>1319</v>
      </c>
    </row>
    <row r="15" spans="1:9" ht="12.75">
      <c r="A15" t="s">
        <v>2368</v>
      </c>
      <c r="B15" t="s">
        <v>1463</v>
      </c>
      <c r="C15" s="4">
        <v>39085.333333333336</v>
      </c>
      <c r="D15" s="4">
        <v>39780.708333333336</v>
      </c>
      <c r="E15" s="9">
        <v>1.9051369863013699</v>
      </c>
      <c r="F15" s="96"/>
      <c r="H15" s="32" t="s">
        <v>1443</v>
      </c>
      <c r="I15" s="24">
        <f>COUNTA(H3:H14)</f>
        <v>12</v>
      </c>
    </row>
    <row r="16" spans="1:6" ht="12.75">
      <c r="A16" t="s">
        <v>2370</v>
      </c>
      <c r="B16" t="s">
        <v>1431</v>
      </c>
      <c r="C16" s="4">
        <v>39174.333333333336</v>
      </c>
      <c r="D16" s="4">
        <v>39871.708333333336</v>
      </c>
      <c r="E16" s="9">
        <v>1.9106164383561643</v>
      </c>
      <c r="F16" s="96"/>
    </row>
    <row r="17" spans="1:6" ht="12.75">
      <c r="A17" t="s">
        <v>2305</v>
      </c>
      <c r="B17" t="s">
        <v>2306</v>
      </c>
      <c r="C17" s="4">
        <v>38869.333333333336</v>
      </c>
      <c r="D17" s="4">
        <v>39598.708333333336</v>
      </c>
      <c r="E17" s="9">
        <v>1.9982876712328768</v>
      </c>
      <c r="F17" s="96"/>
    </row>
    <row r="18" spans="1:6" ht="12.75">
      <c r="A18" t="s">
        <v>2377</v>
      </c>
      <c r="B18" t="s">
        <v>2378</v>
      </c>
      <c r="C18" s="4">
        <v>39539.333333333336</v>
      </c>
      <c r="D18" s="4">
        <v>40268.708333333336</v>
      </c>
      <c r="E18" s="9">
        <v>1.9982876712328768</v>
      </c>
      <c r="F18" s="96"/>
    </row>
    <row r="19" spans="1:6" ht="12.75">
      <c r="A19" t="s">
        <v>2331</v>
      </c>
      <c r="B19" t="s">
        <v>2332</v>
      </c>
      <c r="C19" s="4">
        <v>38869.333333333336</v>
      </c>
      <c r="D19" s="4">
        <v>39629.708333333336</v>
      </c>
      <c r="E19" s="9">
        <v>2.083219178082192</v>
      </c>
      <c r="F19" s="96"/>
    </row>
    <row r="20" spans="1:6" ht="12.75">
      <c r="A20" t="s">
        <v>2366</v>
      </c>
      <c r="B20" t="s">
        <v>1648</v>
      </c>
      <c r="C20" s="4">
        <v>39085.333333333336</v>
      </c>
      <c r="D20" s="4">
        <v>39871.708333333336</v>
      </c>
      <c r="E20" s="9">
        <v>2.1544520547945205</v>
      </c>
      <c r="F20" s="96"/>
    </row>
    <row r="21" spans="1:6" ht="12.75">
      <c r="A21" t="s">
        <v>2365</v>
      </c>
      <c r="B21" t="s">
        <v>2016</v>
      </c>
      <c r="C21" s="4">
        <v>39085.333333333336</v>
      </c>
      <c r="D21" s="4">
        <v>39994.708333333336</v>
      </c>
      <c r="E21" s="9">
        <v>2.4914383561643834</v>
      </c>
      <c r="F21" s="96"/>
    </row>
    <row r="22" spans="1:6" ht="12.75">
      <c r="A22" t="s">
        <v>2190</v>
      </c>
      <c r="B22" t="s">
        <v>2191</v>
      </c>
      <c r="C22" s="4">
        <v>38628.333333333336</v>
      </c>
      <c r="D22" s="4">
        <v>39629.708333333336</v>
      </c>
      <c r="E22" s="9">
        <v>2.7434931506849316</v>
      </c>
      <c r="F22" s="96"/>
    </row>
    <row r="23" spans="1:6" ht="12.75">
      <c r="A23" t="s">
        <v>2099</v>
      </c>
      <c r="B23" t="s">
        <v>2100</v>
      </c>
      <c r="C23" s="4">
        <v>38628.333333333336</v>
      </c>
      <c r="D23" s="4">
        <v>39813.708333333336</v>
      </c>
      <c r="E23" s="9">
        <v>3.247602739726027</v>
      </c>
      <c r="F23" s="96"/>
    </row>
    <row r="24" spans="1:6" ht="12.75">
      <c r="A24" t="s">
        <v>2352</v>
      </c>
      <c r="B24" t="s">
        <v>2353</v>
      </c>
      <c r="C24" s="4">
        <v>38992.333333333336</v>
      </c>
      <c r="D24" s="4">
        <v>40268.708333333336</v>
      </c>
      <c r="E24" s="9">
        <v>3.496917808219178</v>
      </c>
      <c r="F24" s="96"/>
    </row>
    <row r="25" spans="1:6" ht="12.75">
      <c r="A25" t="s">
        <v>2096</v>
      </c>
      <c r="B25" t="s">
        <v>2097</v>
      </c>
      <c r="C25" s="4">
        <v>38628.333333333336</v>
      </c>
      <c r="D25" s="4">
        <v>40268.708333333336</v>
      </c>
      <c r="E25" s="9">
        <v>4.494178082191781</v>
      </c>
      <c r="F25" s="103" t="s">
        <v>2211</v>
      </c>
    </row>
    <row r="26" spans="3:6" ht="12.75">
      <c r="C26" s="4"/>
      <c r="D26" s="32" t="s">
        <v>2837</v>
      </c>
      <c r="E26" s="79">
        <f>COUNT(E1:E25)</f>
        <v>23</v>
      </c>
      <c r="F26" s="96"/>
    </row>
    <row r="27" spans="3:6" ht="12.75">
      <c r="C27" s="4"/>
      <c r="D27" s="23"/>
      <c r="E27" s="23" t="s">
        <v>2838</v>
      </c>
      <c r="F27" s="96"/>
    </row>
    <row r="28" spans="3:6" ht="12.75">
      <c r="C28" s="4"/>
      <c r="D28" s="79"/>
      <c r="E28" s="80">
        <f>E26/115</f>
        <v>0.2</v>
      </c>
      <c r="F28" s="97"/>
    </row>
    <row r="29" spans="3:6" ht="12.75">
      <c r="C29" s="4"/>
      <c r="D29" s="23"/>
      <c r="E29" s="23"/>
      <c r="F29" s="59"/>
    </row>
    <row r="30" spans="3:6" ht="12.75">
      <c r="C30" s="4"/>
      <c r="D30" s="79"/>
      <c r="E30" s="80"/>
      <c r="F30" s="80"/>
    </row>
  </sheetData>
  <printOptions gridLines="1"/>
  <pageMargins left="0.25" right="0.25" top="0.25" bottom="0.25" header="0" footer="0"/>
  <pageSetup fitToHeight="1" fitToWidth="1" horizontalDpi="300" verticalDpi="300" orientation="landscape" scale="90" r:id="rId1"/>
</worksheet>
</file>

<file path=xl/worksheets/sheet9.xml><?xml version="1.0" encoding="utf-8"?>
<worksheet xmlns="http://schemas.openxmlformats.org/spreadsheetml/2006/main" xmlns:r="http://schemas.openxmlformats.org/officeDocument/2006/relationships">
  <sheetPr>
    <pageSetUpPr fitToPage="1"/>
  </sheetPr>
  <dimension ref="A1:AI316"/>
  <sheetViews>
    <sheetView tabSelected="1" workbookViewId="0" topLeftCell="F1">
      <pane ySplit="1" topLeftCell="BM290" activePane="bottomLeft" state="frozen"/>
      <selection pane="topLeft" activeCell="A1" sqref="A1"/>
      <selection pane="bottomLeft" activeCell="A1" sqref="A1"/>
    </sheetView>
  </sheetViews>
  <sheetFormatPr defaultColWidth="9.140625" defaultRowHeight="12.75"/>
  <cols>
    <col min="1" max="1" width="30.00390625" style="0" bestFit="1" customWidth="1"/>
    <col min="2" max="2" width="21.8515625" style="0" customWidth="1"/>
    <col min="3" max="3" width="49.421875" style="7" customWidth="1"/>
    <col min="4" max="4" width="12.140625" style="3" bestFit="1" customWidth="1"/>
    <col min="5" max="5" width="14.421875" style="4" bestFit="1" customWidth="1"/>
    <col min="6" max="6" width="15.421875" style="4" bestFit="1" customWidth="1"/>
    <col min="7" max="7" width="10.7109375" style="35" customWidth="1"/>
    <col min="8" max="8" width="10.7109375" style="4" customWidth="1"/>
    <col min="9" max="9" width="14.00390625" style="0" bestFit="1" customWidth="1"/>
    <col min="10" max="10" width="13.8515625" style="0" customWidth="1"/>
    <col min="11" max="11" width="16.140625" style="0" customWidth="1"/>
    <col min="12" max="12" width="16.28125" style="0" customWidth="1"/>
    <col min="13" max="13" width="16.28125" style="4" customWidth="1"/>
    <col min="14" max="14" width="19.57421875" style="0" bestFit="1" customWidth="1"/>
    <col min="15" max="16" width="3.140625" style="0" bestFit="1" customWidth="1"/>
    <col min="17" max="17" width="2.28125" style="0" bestFit="1" customWidth="1"/>
    <col min="18" max="18" width="3.140625" style="0" bestFit="1" customWidth="1"/>
    <col min="19" max="20" width="2.28125" style="0" bestFit="1" customWidth="1"/>
    <col min="21" max="21" width="3.140625" style="0" bestFit="1" customWidth="1"/>
    <col min="22" max="22" width="8.421875" style="5" bestFit="1" customWidth="1"/>
    <col min="23" max="23" width="13.421875" style="40" bestFit="1" customWidth="1"/>
    <col min="24" max="24" width="15.140625" style="40" bestFit="1" customWidth="1"/>
    <col min="25" max="25" width="100.7109375" style="41" customWidth="1"/>
  </cols>
  <sheetData>
    <row r="1" spans="1:14" ht="18">
      <c r="A1" s="1" t="s">
        <v>1219</v>
      </c>
      <c r="C1" s="2" t="s">
        <v>2387</v>
      </c>
      <c r="D1" s="22" t="s">
        <v>1249</v>
      </c>
      <c r="E1" s="23" t="s">
        <v>1250</v>
      </c>
      <c r="F1" s="23" t="s">
        <v>1251</v>
      </c>
      <c r="G1" s="48" t="s">
        <v>1252</v>
      </c>
      <c r="H1" s="23" t="s">
        <v>1253</v>
      </c>
      <c r="I1" s="20" t="s">
        <v>1254</v>
      </c>
      <c r="J1" s="37" t="s">
        <v>1255</v>
      </c>
      <c r="K1" s="38" t="s">
        <v>1256</v>
      </c>
      <c r="L1" s="20" t="s">
        <v>1257</v>
      </c>
      <c r="M1" s="105" t="s">
        <v>1258</v>
      </c>
      <c r="N1" s="59" t="s">
        <v>1259</v>
      </c>
    </row>
    <row r="2" spans="1:2" ht="12.75" customHeight="1">
      <c r="A2" s="43" t="s">
        <v>1221</v>
      </c>
      <c r="B2" s="6">
        <v>38628</v>
      </c>
    </row>
    <row r="3" spans="1:2" ht="12.75" customHeight="1">
      <c r="A3" s="43" t="s">
        <v>1222</v>
      </c>
      <c r="B3" s="6">
        <v>40452</v>
      </c>
    </row>
    <row r="4" spans="1:3" ht="12.75" customHeight="1">
      <c r="A4" s="43" t="s">
        <v>1223</v>
      </c>
      <c r="B4" s="8" t="s">
        <v>169</v>
      </c>
      <c r="C4" s="21" t="s">
        <v>2092</v>
      </c>
    </row>
    <row r="5" spans="1:2" ht="12.75" customHeight="1">
      <c r="A5" s="43" t="s">
        <v>1226</v>
      </c>
      <c r="B5" s="8">
        <f>C314</f>
        <v>289</v>
      </c>
    </row>
    <row r="6" spans="1:3" ht="29.25" customHeight="1">
      <c r="A6" s="43" t="s">
        <v>1227</v>
      </c>
      <c r="B6" s="9" t="s">
        <v>1228</v>
      </c>
      <c r="C6" s="66" t="s">
        <v>152</v>
      </c>
    </row>
    <row r="7" spans="1:3" ht="12.75" customHeight="1">
      <c r="A7" s="43" t="s">
        <v>1229</v>
      </c>
      <c r="B7" s="10" t="s">
        <v>1230</v>
      </c>
      <c r="C7" s="11">
        <f>J316</f>
        <v>0.9342560553633218</v>
      </c>
    </row>
    <row r="8" spans="1:8" ht="12.75" customHeight="1">
      <c r="A8" s="43" t="s">
        <v>1231</v>
      </c>
      <c r="B8" s="12" t="s">
        <v>1230</v>
      </c>
      <c r="C8" s="11">
        <f>K316</f>
        <v>0.9515570934256056</v>
      </c>
      <c r="D8" s="13"/>
      <c r="H8" s="14"/>
    </row>
    <row r="9" spans="1:4" ht="12.75" customHeight="1">
      <c r="A9" s="43" t="s">
        <v>1232</v>
      </c>
      <c r="B9" s="15" t="s">
        <v>2093</v>
      </c>
      <c r="C9" s="16" t="s">
        <v>153</v>
      </c>
      <c r="D9" s="17"/>
    </row>
    <row r="10" spans="1:4" ht="26.25" customHeight="1">
      <c r="A10" s="43" t="s">
        <v>1234</v>
      </c>
      <c r="B10" s="8" t="s">
        <v>1235</v>
      </c>
      <c r="C10" s="67" t="s">
        <v>170</v>
      </c>
      <c r="D10" s="13"/>
    </row>
    <row r="11" spans="1:3" ht="12.75" customHeight="1">
      <c r="A11" s="43" t="s">
        <v>1236</v>
      </c>
      <c r="B11" s="8" t="s">
        <v>1237</v>
      </c>
      <c r="C11" s="7" t="s">
        <v>1839</v>
      </c>
    </row>
    <row r="12" spans="1:2" ht="12.75" customHeight="1">
      <c r="A12" s="43" t="s">
        <v>1239</v>
      </c>
      <c r="B12" s="8">
        <v>8</v>
      </c>
    </row>
    <row r="13" spans="1:8" ht="12.75" customHeight="1">
      <c r="A13" s="43" t="s">
        <v>1240</v>
      </c>
      <c r="B13" s="8">
        <v>40</v>
      </c>
      <c r="H13" s="14"/>
    </row>
    <row r="14" spans="1:3" ht="12.75" customHeight="1">
      <c r="A14" s="43" t="s">
        <v>1241</v>
      </c>
      <c r="B14" s="8">
        <v>2080</v>
      </c>
      <c r="C14" s="7" t="s">
        <v>2094</v>
      </c>
    </row>
    <row r="15" spans="1:3" ht="12.75" customHeight="1">
      <c r="A15" s="43" t="s">
        <v>1242</v>
      </c>
      <c r="B15" s="8">
        <v>21.7</v>
      </c>
      <c r="C15" s="7" t="s">
        <v>2095</v>
      </c>
    </row>
    <row r="16" spans="1:3" ht="37.5" customHeight="1">
      <c r="A16" s="43" t="s">
        <v>1244</v>
      </c>
      <c r="B16" s="8" t="s">
        <v>171</v>
      </c>
      <c r="C16" s="67" t="s">
        <v>172</v>
      </c>
    </row>
    <row r="17" spans="1:3" ht="12.75" customHeight="1">
      <c r="A17" s="43" t="s">
        <v>1245</v>
      </c>
      <c r="B17" s="8" t="s">
        <v>1228</v>
      </c>
      <c r="C17" s="7" t="s">
        <v>1246</v>
      </c>
    </row>
    <row r="18" spans="1:3" ht="12.75" customHeight="1">
      <c r="A18" s="43" t="s">
        <v>156</v>
      </c>
      <c r="B18" s="8">
        <v>44</v>
      </c>
      <c r="C18" s="53" t="s">
        <v>157</v>
      </c>
    </row>
    <row r="19" spans="1:3" ht="8.25" customHeight="1">
      <c r="A19" s="1"/>
      <c r="B19" s="8"/>
      <c r="C19" s="19"/>
    </row>
    <row r="20" spans="1:3" ht="30" customHeight="1">
      <c r="A20" s="108" t="s">
        <v>158</v>
      </c>
      <c r="B20" s="108"/>
      <c r="C20" s="108"/>
    </row>
    <row r="21" spans="1:3" ht="6.75" customHeight="1">
      <c r="A21" s="68"/>
      <c r="B21" s="68"/>
      <c r="C21" s="68"/>
    </row>
    <row r="22" spans="1:3" ht="48.75" customHeight="1">
      <c r="A22" s="108" t="s">
        <v>159</v>
      </c>
      <c r="B22" s="108"/>
      <c r="C22" s="108"/>
    </row>
    <row r="23" spans="8:35" ht="9.75" customHeight="1">
      <c r="H23" s="14"/>
      <c r="O23" s="43"/>
      <c r="P23" s="43"/>
      <c r="Q23" s="43"/>
      <c r="R23" s="43"/>
      <c r="S23" s="43"/>
      <c r="T23" s="43"/>
      <c r="U23" s="43"/>
      <c r="V23" s="3"/>
      <c r="W23" s="47"/>
      <c r="X23" s="47"/>
      <c r="Y23" s="43"/>
      <c r="AF23" s="5"/>
      <c r="AI23" s="41"/>
    </row>
    <row r="24" spans="1:25" ht="12.75" customHeight="1">
      <c r="A24" s="20"/>
      <c r="B24" s="20" t="s">
        <v>1247</v>
      </c>
      <c r="C24" s="21" t="s">
        <v>1248</v>
      </c>
      <c r="D24" s="22" t="s">
        <v>1249</v>
      </c>
      <c r="E24" s="23" t="s">
        <v>1250</v>
      </c>
      <c r="F24" s="23" t="s">
        <v>1251</v>
      </c>
      <c r="G24" s="48" t="s">
        <v>1252</v>
      </c>
      <c r="H24" s="23" t="s">
        <v>1253</v>
      </c>
      <c r="I24" s="20" t="s">
        <v>1254</v>
      </c>
      <c r="J24" s="37" t="s">
        <v>1255</v>
      </c>
      <c r="K24" s="38" t="s">
        <v>1256</v>
      </c>
      <c r="L24" s="20" t="s">
        <v>1257</v>
      </c>
      <c r="M24" s="105" t="s">
        <v>1258</v>
      </c>
      <c r="N24" s="59" t="s">
        <v>1259</v>
      </c>
      <c r="V24" s="25" t="s">
        <v>1260</v>
      </c>
      <c r="W24" s="44" t="s">
        <v>1261</v>
      </c>
      <c r="X24" s="45" t="s">
        <v>1262</v>
      </c>
      <c r="Y24" s="46" t="s">
        <v>1840</v>
      </c>
    </row>
    <row r="25" spans="2:24" ht="12.75" customHeight="1">
      <c r="B25" t="s">
        <v>2388</v>
      </c>
      <c r="C25" t="s">
        <v>2389</v>
      </c>
      <c r="D25" t="s">
        <v>2390</v>
      </c>
      <c r="E25" s="4">
        <v>38628.333333333336</v>
      </c>
      <c r="F25" s="4">
        <v>40452.708333333336</v>
      </c>
      <c r="G25" s="35">
        <f>(H25/365)*260</f>
        <v>1299.554794520548</v>
      </c>
      <c r="H25" s="27">
        <f>F25-E25</f>
        <v>1824.375</v>
      </c>
      <c r="I25" s="28">
        <v>7194379.23</v>
      </c>
      <c r="J25" s="29"/>
      <c r="K25" s="30"/>
      <c r="L25" t="s">
        <v>1266</v>
      </c>
      <c r="O25">
        <v>0</v>
      </c>
      <c r="P25">
        <v>0</v>
      </c>
      <c r="Q25">
        <v>0</v>
      </c>
      <c r="R25">
        <v>0</v>
      </c>
      <c r="S25">
        <v>0</v>
      </c>
      <c r="T25">
        <v>0</v>
      </c>
      <c r="U25">
        <v>0</v>
      </c>
      <c r="V25" s="5">
        <v>27.126940762994046</v>
      </c>
      <c r="W25" s="28">
        <v>713782.1536000002</v>
      </c>
      <c r="X25" s="28">
        <v>3345048.833600001</v>
      </c>
    </row>
    <row r="26" spans="3:24" ht="12.75" customHeight="1">
      <c r="C26" t="s">
        <v>2391</v>
      </c>
      <c r="D26" t="s">
        <v>1319</v>
      </c>
      <c r="E26" s="4">
        <v>38701.333333333336</v>
      </c>
      <c r="F26" s="4">
        <v>38701.333333333336</v>
      </c>
      <c r="G26" s="35">
        <f aca="true" t="shared" si="0" ref="G26:G89">(H26/365)*260</f>
        <v>0</v>
      </c>
      <c r="H26" s="27">
        <f aca="true" t="shared" si="1" ref="H26:H89">F26-E26</f>
        <v>0</v>
      </c>
      <c r="I26" s="28">
        <v>0</v>
      </c>
      <c r="J26" s="29"/>
      <c r="K26" s="30"/>
      <c r="L26" t="s">
        <v>1266</v>
      </c>
      <c r="M26" s="31">
        <v>38701.333333333336</v>
      </c>
      <c r="N26" t="s">
        <v>1278</v>
      </c>
      <c r="O26">
        <v>0</v>
      </c>
      <c r="P26">
        <v>0</v>
      </c>
      <c r="Q26">
        <v>0</v>
      </c>
      <c r="R26">
        <v>0</v>
      </c>
      <c r="S26">
        <v>0</v>
      </c>
      <c r="T26">
        <v>0</v>
      </c>
      <c r="U26">
        <v>0</v>
      </c>
      <c r="V26" s="5">
        <v>24.79634022829434</v>
      </c>
      <c r="W26" s="28">
        <v>344700.9280000001</v>
      </c>
      <c r="X26" s="28">
        <v>1734829.168</v>
      </c>
    </row>
    <row r="27" spans="3:24" ht="12.75" customHeight="1">
      <c r="C27" t="s">
        <v>2392</v>
      </c>
      <c r="D27" t="s">
        <v>1319</v>
      </c>
      <c r="E27" s="4">
        <v>38776.333333333336</v>
      </c>
      <c r="F27" s="4">
        <v>38776.333333333336</v>
      </c>
      <c r="G27" s="35">
        <f t="shared" si="0"/>
        <v>0</v>
      </c>
      <c r="H27" s="27">
        <f t="shared" si="1"/>
        <v>0</v>
      </c>
      <c r="I27" s="28">
        <v>0</v>
      </c>
      <c r="J27" s="29"/>
      <c r="K27" s="30"/>
      <c r="L27" t="s">
        <v>1266</v>
      </c>
      <c r="M27" s="31">
        <v>38776.333333333336</v>
      </c>
      <c r="N27" t="s">
        <v>1278</v>
      </c>
      <c r="O27">
        <v>4</v>
      </c>
      <c r="P27">
        <v>4</v>
      </c>
      <c r="Q27">
        <v>4</v>
      </c>
      <c r="R27">
        <v>15</v>
      </c>
      <c r="S27">
        <v>4</v>
      </c>
      <c r="T27">
        <v>2</v>
      </c>
      <c r="U27">
        <v>1</v>
      </c>
      <c r="V27" s="5">
        <v>0</v>
      </c>
      <c r="W27" s="28">
        <v>0</v>
      </c>
      <c r="X27" s="28">
        <v>0</v>
      </c>
    </row>
    <row r="28" spans="3:24" ht="12.75" customHeight="1">
      <c r="C28" t="s">
        <v>2393</v>
      </c>
      <c r="D28" t="s">
        <v>1319</v>
      </c>
      <c r="E28" s="4">
        <v>38807.333333333336</v>
      </c>
      <c r="F28" s="4">
        <v>38807.333333333336</v>
      </c>
      <c r="G28" s="35">
        <f t="shared" si="0"/>
        <v>0</v>
      </c>
      <c r="H28" s="27">
        <f t="shared" si="1"/>
        <v>0</v>
      </c>
      <c r="I28" s="28">
        <v>0</v>
      </c>
      <c r="J28" s="29"/>
      <c r="K28" s="30"/>
      <c r="L28" t="s">
        <v>1266</v>
      </c>
      <c r="M28" s="31">
        <v>38807.333333333336</v>
      </c>
      <c r="N28" t="s">
        <v>1278</v>
      </c>
      <c r="O28">
        <v>0</v>
      </c>
      <c r="P28">
        <v>0</v>
      </c>
      <c r="Q28">
        <v>0</v>
      </c>
      <c r="R28">
        <v>0</v>
      </c>
      <c r="S28">
        <v>0</v>
      </c>
      <c r="T28">
        <v>0</v>
      </c>
      <c r="U28">
        <v>0</v>
      </c>
      <c r="V28" s="5">
        <v>26.39130434782609</v>
      </c>
      <c r="W28" s="28">
        <v>24280</v>
      </c>
      <c r="X28" s="28">
        <v>116280</v>
      </c>
    </row>
    <row r="29" spans="2:24" ht="12.75" customHeight="1">
      <c r="B29" t="s">
        <v>2394</v>
      </c>
      <c r="C29" t="s">
        <v>2395</v>
      </c>
      <c r="D29" t="s">
        <v>2396</v>
      </c>
      <c r="E29" s="4">
        <v>38642.333333333336</v>
      </c>
      <c r="F29" s="4">
        <v>40452.708333333336</v>
      </c>
      <c r="G29" s="35">
        <f t="shared" si="0"/>
        <v>1289.582191780822</v>
      </c>
      <c r="H29" s="27">
        <f t="shared" si="1"/>
        <v>1810.375</v>
      </c>
      <c r="I29" s="28">
        <v>1493676</v>
      </c>
      <c r="J29" s="29"/>
      <c r="K29" s="30"/>
      <c r="L29" t="s">
        <v>1266</v>
      </c>
      <c r="M29" s="54"/>
      <c r="O29">
        <v>2</v>
      </c>
      <c r="P29">
        <v>4</v>
      </c>
      <c r="Q29">
        <v>8</v>
      </c>
      <c r="R29">
        <v>8</v>
      </c>
      <c r="S29">
        <v>2</v>
      </c>
      <c r="T29">
        <v>2</v>
      </c>
      <c r="U29">
        <v>1</v>
      </c>
      <c r="V29" s="5">
        <v>28</v>
      </c>
      <c r="W29" s="28">
        <v>5040</v>
      </c>
      <c r="X29" s="28">
        <v>23040</v>
      </c>
    </row>
    <row r="30" spans="3:24" ht="12.75" customHeight="1">
      <c r="C30" t="s">
        <v>2397</v>
      </c>
      <c r="D30" t="s">
        <v>1319</v>
      </c>
      <c r="E30" s="4">
        <v>38642.333333333336</v>
      </c>
      <c r="F30" s="4">
        <v>38642.333333333336</v>
      </c>
      <c r="G30" s="35">
        <f t="shared" si="0"/>
        <v>0</v>
      </c>
      <c r="H30" s="27">
        <f t="shared" si="1"/>
        <v>0</v>
      </c>
      <c r="I30" s="28">
        <v>0</v>
      </c>
      <c r="J30" s="29"/>
      <c r="K30" s="43" t="s">
        <v>2398</v>
      </c>
      <c r="L30" t="s">
        <v>1266</v>
      </c>
      <c r="M30" s="31">
        <v>38642.333333333336</v>
      </c>
      <c r="N30" t="s">
        <v>1278</v>
      </c>
      <c r="O30">
        <v>0</v>
      </c>
      <c r="P30">
        <v>0</v>
      </c>
      <c r="Q30">
        <v>0</v>
      </c>
      <c r="R30">
        <v>0</v>
      </c>
      <c r="S30">
        <v>0</v>
      </c>
      <c r="T30">
        <v>0</v>
      </c>
      <c r="U30">
        <v>0</v>
      </c>
      <c r="V30" s="5">
        <v>0</v>
      </c>
      <c r="W30" s="28">
        <v>0</v>
      </c>
      <c r="X30" s="28">
        <v>0</v>
      </c>
    </row>
    <row r="31" spans="2:24" ht="12.75" customHeight="1">
      <c r="B31" t="s">
        <v>2399</v>
      </c>
      <c r="C31" t="s">
        <v>2400</v>
      </c>
      <c r="D31" t="s">
        <v>2354</v>
      </c>
      <c r="E31" s="4">
        <v>38642.333333333336</v>
      </c>
      <c r="F31" s="4">
        <v>39918.708333333336</v>
      </c>
      <c r="G31" s="35">
        <f t="shared" si="0"/>
        <v>909.1986301369863</v>
      </c>
      <c r="H31" s="27">
        <f t="shared" si="1"/>
        <v>1276.375</v>
      </c>
      <c r="I31" s="28">
        <v>693304</v>
      </c>
      <c r="J31" s="43" t="s">
        <v>1282</v>
      </c>
      <c r="K31" s="30"/>
      <c r="L31" t="s">
        <v>1266</v>
      </c>
      <c r="M31" s="54"/>
      <c r="O31">
        <v>3</v>
      </c>
      <c r="P31">
        <v>4</v>
      </c>
      <c r="Q31">
        <v>8</v>
      </c>
      <c r="R31">
        <v>8</v>
      </c>
      <c r="S31">
        <v>2</v>
      </c>
      <c r="T31">
        <v>1</v>
      </c>
      <c r="U31">
        <v>1</v>
      </c>
      <c r="V31" s="5">
        <v>26</v>
      </c>
      <c r="W31" s="28">
        <v>19240</v>
      </c>
      <c r="X31" s="28">
        <v>93240</v>
      </c>
    </row>
    <row r="32" spans="2:24" ht="12.75" customHeight="1">
      <c r="B32" t="s">
        <v>2401</v>
      </c>
      <c r="C32" t="s">
        <v>2402</v>
      </c>
      <c r="D32" t="s">
        <v>2403</v>
      </c>
      <c r="E32" s="4">
        <v>38642.333333333336</v>
      </c>
      <c r="F32" s="4">
        <v>39798.708333333336</v>
      </c>
      <c r="G32" s="35">
        <f t="shared" si="0"/>
        <v>823.7191780821918</v>
      </c>
      <c r="H32" s="27">
        <f t="shared" si="1"/>
        <v>1156.375</v>
      </c>
      <c r="I32" s="28">
        <v>127432</v>
      </c>
      <c r="J32" s="29"/>
      <c r="K32" s="30"/>
      <c r="L32" t="s">
        <v>1266</v>
      </c>
      <c r="M32" s="31">
        <v>38642.333333333336</v>
      </c>
      <c r="N32" t="s">
        <v>1278</v>
      </c>
      <c r="O32">
        <v>0</v>
      </c>
      <c r="P32">
        <v>0</v>
      </c>
      <c r="Q32">
        <v>0</v>
      </c>
      <c r="R32">
        <v>0</v>
      </c>
      <c r="S32">
        <v>0</v>
      </c>
      <c r="T32">
        <v>0</v>
      </c>
      <c r="U32">
        <v>0</v>
      </c>
      <c r="V32" s="5">
        <v>27.347840555987666</v>
      </c>
      <c r="W32" s="28">
        <v>67846.18560000001</v>
      </c>
      <c r="X32" s="28">
        <v>315932.26560000004</v>
      </c>
    </row>
    <row r="33" spans="2:24" ht="12.75" customHeight="1">
      <c r="B33" t="s">
        <v>2404</v>
      </c>
      <c r="C33" t="s">
        <v>2405</v>
      </c>
      <c r="D33" t="s">
        <v>2403</v>
      </c>
      <c r="E33" s="4">
        <v>38642.333333333336</v>
      </c>
      <c r="F33" s="4">
        <v>39798.708333333336</v>
      </c>
      <c r="G33" s="35">
        <f t="shared" si="0"/>
        <v>823.7191780821918</v>
      </c>
      <c r="H33" s="27">
        <f t="shared" si="1"/>
        <v>1156.375</v>
      </c>
      <c r="I33" s="28">
        <v>131472</v>
      </c>
      <c r="J33" s="29"/>
      <c r="K33" s="30"/>
      <c r="L33" t="s">
        <v>1266</v>
      </c>
      <c r="M33" s="31">
        <v>38642.333333333336</v>
      </c>
      <c r="N33" t="s">
        <v>1278</v>
      </c>
      <c r="O33">
        <v>4</v>
      </c>
      <c r="P33">
        <v>4</v>
      </c>
      <c r="Q33">
        <v>8</v>
      </c>
      <c r="R33">
        <v>8</v>
      </c>
      <c r="S33">
        <v>2</v>
      </c>
      <c r="T33">
        <v>1</v>
      </c>
      <c r="U33">
        <v>1</v>
      </c>
      <c r="V33" s="5">
        <v>0</v>
      </c>
      <c r="W33" s="28">
        <v>0</v>
      </c>
      <c r="X33" s="28">
        <v>0</v>
      </c>
    </row>
    <row r="34" spans="2:24" ht="12.75" customHeight="1">
      <c r="B34" t="s">
        <v>2406</v>
      </c>
      <c r="C34" t="s">
        <v>2407</v>
      </c>
      <c r="D34" t="s">
        <v>2403</v>
      </c>
      <c r="E34" s="4">
        <v>38642.333333333336</v>
      </c>
      <c r="F34" s="4">
        <v>39798.708333333336</v>
      </c>
      <c r="G34" s="35">
        <f t="shared" si="0"/>
        <v>823.7191780821918</v>
      </c>
      <c r="H34" s="27">
        <f t="shared" si="1"/>
        <v>1156.375</v>
      </c>
      <c r="I34" s="28">
        <v>155678</v>
      </c>
      <c r="J34" s="29"/>
      <c r="K34" s="30"/>
      <c r="L34" t="s">
        <v>1266</v>
      </c>
      <c r="M34" s="31">
        <v>38642.333333333336</v>
      </c>
      <c r="N34" t="s">
        <v>1278</v>
      </c>
      <c r="O34">
        <v>4</v>
      </c>
      <c r="P34">
        <v>4</v>
      </c>
      <c r="Q34">
        <v>8</v>
      </c>
      <c r="R34">
        <v>8</v>
      </c>
      <c r="S34">
        <v>2</v>
      </c>
      <c r="T34">
        <v>2</v>
      </c>
      <c r="U34">
        <v>1</v>
      </c>
      <c r="V34" s="5">
        <v>32</v>
      </c>
      <c r="W34" s="28">
        <v>1600</v>
      </c>
      <c r="X34" s="28">
        <v>6600</v>
      </c>
    </row>
    <row r="35" spans="2:24" ht="12.75" customHeight="1">
      <c r="B35" t="s">
        <v>2408</v>
      </c>
      <c r="C35" t="s">
        <v>1445</v>
      </c>
      <c r="D35" t="s">
        <v>2403</v>
      </c>
      <c r="E35" s="4">
        <v>38642.333333333336</v>
      </c>
      <c r="F35" s="4">
        <v>39798.708333333336</v>
      </c>
      <c r="G35" s="35">
        <f t="shared" si="0"/>
        <v>823.7191780821918</v>
      </c>
      <c r="H35" s="27">
        <f t="shared" si="1"/>
        <v>1156.375</v>
      </c>
      <c r="I35" s="28">
        <v>60402</v>
      </c>
      <c r="J35" s="29"/>
      <c r="K35" s="30"/>
      <c r="L35" t="s">
        <v>1266</v>
      </c>
      <c r="M35" s="31">
        <v>38642.333333333336</v>
      </c>
      <c r="N35" t="s">
        <v>1278</v>
      </c>
      <c r="O35">
        <v>4</v>
      </c>
      <c r="P35">
        <v>4</v>
      </c>
      <c r="Q35">
        <v>8</v>
      </c>
      <c r="R35">
        <v>8</v>
      </c>
      <c r="S35">
        <v>2</v>
      </c>
      <c r="T35">
        <v>1</v>
      </c>
      <c r="U35">
        <v>1</v>
      </c>
      <c r="V35" s="5">
        <v>28</v>
      </c>
      <c r="W35" s="28">
        <v>11419.52</v>
      </c>
      <c r="X35" s="28">
        <v>52203.52</v>
      </c>
    </row>
    <row r="36" spans="2:24" ht="12.75" customHeight="1">
      <c r="B36" t="s">
        <v>2409</v>
      </c>
      <c r="C36" t="s">
        <v>1800</v>
      </c>
      <c r="D36" t="s">
        <v>2410</v>
      </c>
      <c r="E36" s="4">
        <v>39006.333333333336</v>
      </c>
      <c r="F36" s="4">
        <v>39798.708333333336</v>
      </c>
      <c r="G36" s="35">
        <f t="shared" si="0"/>
        <v>564.4315068493152</v>
      </c>
      <c r="H36" s="27">
        <f t="shared" si="1"/>
        <v>792.375</v>
      </c>
      <c r="I36" s="28">
        <v>175440</v>
      </c>
      <c r="J36" s="29"/>
      <c r="K36" s="30"/>
      <c r="L36" t="s">
        <v>1266</v>
      </c>
      <c r="M36" s="31">
        <v>39006.333333333336</v>
      </c>
      <c r="N36" t="s">
        <v>1278</v>
      </c>
      <c r="O36">
        <v>4</v>
      </c>
      <c r="P36">
        <v>1</v>
      </c>
      <c r="Q36">
        <v>8</v>
      </c>
      <c r="R36">
        <v>8</v>
      </c>
      <c r="S36">
        <v>2</v>
      </c>
      <c r="T36">
        <v>1</v>
      </c>
      <c r="U36">
        <v>1</v>
      </c>
      <c r="V36" s="5">
        <v>25</v>
      </c>
      <c r="W36" s="28">
        <v>28250</v>
      </c>
      <c r="X36" s="28">
        <v>141250</v>
      </c>
    </row>
    <row r="37" spans="3:24" ht="12.75" customHeight="1">
      <c r="C37" t="s">
        <v>2411</v>
      </c>
      <c r="D37" t="s">
        <v>1319</v>
      </c>
      <c r="E37" s="4">
        <v>39798.333333333336</v>
      </c>
      <c r="F37" s="4">
        <v>39798.333333333336</v>
      </c>
      <c r="G37" s="35">
        <f t="shared" si="0"/>
        <v>0</v>
      </c>
      <c r="H37" s="27">
        <f t="shared" si="1"/>
        <v>0</v>
      </c>
      <c r="I37" s="28">
        <v>0</v>
      </c>
      <c r="J37" s="29"/>
      <c r="K37" s="30"/>
      <c r="L37" t="s">
        <v>1266</v>
      </c>
      <c r="M37" s="31">
        <v>39798.333333333336</v>
      </c>
      <c r="N37" t="s">
        <v>1278</v>
      </c>
      <c r="O37">
        <v>0</v>
      </c>
      <c r="P37">
        <v>0</v>
      </c>
      <c r="Q37">
        <v>0</v>
      </c>
      <c r="R37">
        <v>0</v>
      </c>
      <c r="S37">
        <v>0</v>
      </c>
      <c r="T37">
        <v>0</v>
      </c>
      <c r="U37">
        <v>0</v>
      </c>
      <c r="V37" s="5">
        <v>29.760410507795566</v>
      </c>
      <c r="W37" s="28">
        <v>26576.6656</v>
      </c>
      <c r="X37" s="28">
        <v>115878.74560000001</v>
      </c>
    </row>
    <row r="38" spans="2:24" ht="12.75" customHeight="1">
      <c r="B38" t="s">
        <v>2412</v>
      </c>
      <c r="C38" t="s">
        <v>1797</v>
      </c>
      <c r="D38" t="s">
        <v>2413</v>
      </c>
      <c r="E38" s="4">
        <v>39462.333333333336</v>
      </c>
      <c r="F38" s="4">
        <v>39918.708333333336</v>
      </c>
      <c r="G38" s="35">
        <f t="shared" si="0"/>
        <v>325.08904109589037</v>
      </c>
      <c r="H38" s="27">
        <f t="shared" si="1"/>
        <v>456.375</v>
      </c>
      <c r="I38" s="28">
        <v>42880</v>
      </c>
      <c r="J38" s="29"/>
      <c r="K38" s="30"/>
      <c r="L38" t="s">
        <v>1266</v>
      </c>
      <c r="M38" s="31">
        <v>39462.333333333336</v>
      </c>
      <c r="N38" t="s">
        <v>1278</v>
      </c>
      <c r="O38">
        <v>4</v>
      </c>
      <c r="P38">
        <v>4</v>
      </c>
      <c r="Q38">
        <v>8</v>
      </c>
      <c r="R38">
        <v>8</v>
      </c>
      <c r="S38">
        <v>2</v>
      </c>
      <c r="T38">
        <v>2</v>
      </c>
      <c r="U38">
        <v>1</v>
      </c>
      <c r="V38" s="5">
        <v>32</v>
      </c>
      <c r="W38" s="28">
        <v>12576.6656</v>
      </c>
      <c r="X38" s="28">
        <v>51878.74560000001</v>
      </c>
    </row>
    <row r="39" spans="2:24" ht="12.75" customHeight="1">
      <c r="B39" t="s">
        <v>2414</v>
      </c>
      <c r="C39" t="s">
        <v>2415</v>
      </c>
      <c r="D39" t="s">
        <v>2396</v>
      </c>
      <c r="E39" s="4">
        <v>38642.333333333336</v>
      </c>
      <c r="F39" s="4">
        <v>40452.708333333336</v>
      </c>
      <c r="G39" s="35">
        <f t="shared" si="0"/>
        <v>1289.582191780822</v>
      </c>
      <c r="H39" s="27">
        <f t="shared" si="1"/>
        <v>1810.375</v>
      </c>
      <c r="I39" s="28">
        <v>365560</v>
      </c>
      <c r="J39" s="29"/>
      <c r="K39" s="30"/>
      <c r="L39" t="s">
        <v>1266</v>
      </c>
      <c r="M39" s="54"/>
      <c r="O39">
        <v>0</v>
      </c>
      <c r="P39">
        <v>0</v>
      </c>
      <c r="Q39">
        <v>0</v>
      </c>
      <c r="R39">
        <v>0</v>
      </c>
      <c r="S39">
        <v>0</v>
      </c>
      <c r="T39">
        <v>0</v>
      </c>
      <c r="U39">
        <v>0</v>
      </c>
      <c r="V39" s="5">
        <v>0</v>
      </c>
      <c r="W39" s="28">
        <v>0</v>
      </c>
      <c r="X39" s="28">
        <v>0</v>
      </c>
    </row>
    <row r="40" spans="2:24" ht="12.75" customHeight="1">
      <c r="B40" t="s">
        <v>2416</v>
      </c>
      <c r="C40" t="s">
        <v>2417</v>
      </c>
      <c r="D40" t="s">
        <v>2396</v>
      </c>
      <c r="E40" s="4">
        <v>38642.333333333336</v>
      </c>
      <c r="F40" s="4">
        <v>40452.708333333336</v>
      </c>
      <c r="G40" s="35">
        <f t="shared" si="0"/>
        <v>1289.582191780822</v>
      </c>
      <c r="H40" s="27">
        <f t="shared" si="1"/>
        <v>1810.375</v>
      </c>
      <c r="I40" s="28">
        <v>305560</v>
      </c>
      <c r="J40" s="29"/>
      <c r="K40" s="30"/>
      <c r="L40" t="s">
        <v>1266</v>
      </c>
      <c r="M40" s="31">
        <v>38642.333333333336</v>
      </c>
      <c r="N40" t="s">
        <v>1278</v>
      </c>
      <c r="O40">
        <v>4</v>
      </c>
      <c r="P40">
        <v>4</v>
      </c>
      <c r="Q40">
        <v>8</v>
      </c>
      <c r="R40">
        <v>8</v>
      </c>
      <c r="S40">
        <v>2</v>
      </c>
      <c r="T40">
        <v>1</v>
      </c>
      <c r="U40">
        <v>1</v>
      </c>
      <c r="V40" s="5">
        <v>28</v>
      </c>
      <c r="W40" s="28">
        <v>14000</v>
      </c>
      <c r="X40" s="28">
        <v>64000</v>
      </c>
    </row>
    <row r="41" spans="2:24" ht="12.75" customHeight="1">
      <c r="B41" t="s">
        <v>2418</v>
      </c>
      <c r="C41" t="s">
        <v>2419</v>
      </c>
      <c r="D41" t="s">
        <v>2396</v>
      </c>
      <c r="E41" s="4">
        <v>38642.333333333336</v>
      </c>
      <c r="F41" s="4">
        <v>40452.708333333336</v>
      </c>
      <c r="G41" s="35">
        <f t="shared" si="0"/>
        <v>1289.582191780822</v>
      </c>
      <c r="H41" s="27">
        <f t="shared" si="1"/>
        <v>1810.375</v>
      </c>
      <c r="I41" s="28">
        <v>60000</v>
      </c>
      <c r="J41" s="29"/>
      <c r="K41" s="30"/>
      <c r="L41" t="s">
        <v>1266</v>
      </c>
      <c r="M41" s="31">
        <v>38642.333333333336</v>
      </c>
      <c r="N41" t="s">
        <v>1278</v>
      </c>
      <c r="O41">
        <v>0</v>
      </c>
      <c r="P41">
        <v>0</v>
      </c>
      <c r="Q41">
        <v>0</v>
      </c>
      <c r="R41">
        <v>0</v>
      </c>
      <c r="S41">
        <v>0</v>
      </c>
      <c r="T41">
        <v>0</v>
      </c>
      <c r="U41">
        <v>0</v>
      </c>
      <c r="V41" s="5">
        <v>0</v>
      </c>
      <c r="W41" s="28">
        <v>0</v>
      </c>
      <c r="X41" s="28">
        <v>79878.08</v>
      </c>
    </row>
    <row r="42" spans="2:24" ht="12.75" customHeight="1">
      <c r="B42" t="s">
        <v>2420</v>
      </c>
      <c r="C42" t="s">
        <v>1758</v>
      </c>
      <c r="D42" t="s">
        <v>2421</v>
      </c>
      <c r="E42" s="4">
        <v>38901.333333333336</v>
      </c>
      <c r="F42" s="4">
        <v>39883.708333333336</v>
      </c>
      <c r="G42" s="35">
        <f t="shared" si="0"/>
        <v>699.7739726027397</v>
      </c>
      <c r="H42" s="27">
        <f t="shared" si="1"/>
        <v>982.375</v>
      </c>
      <c r="I42" s="28">
        <v>95314</v>
      </c>
      <c r="J42" s="43" t="s">
        <v>1282</v>
      </c>
      <c r="K42" s="30"/>
      <c r="L42" t="s">
        <v>1266</v>
      </c>
      <c r="M42" s="54"/>
      <c r="O42">
        <v>4</v>
      </c>
      <c r="P42">
        <v>4</v>
      </c>
      <c r="Q42">
        <v>8</v>
      </c>
      <c r="R42">
        <v>8</v>
      </c>
      <c r="S42">
        <v>2</v>
      </c>
      <c r="T42">
        <v>2</v>
      </c>
      <c r="U42">
        <v>1</v>
      </c>
      <c r="V42" s="5">
        <v>32</v>
      </c>
      <c r="W42" s="28">
        <v>43153.1008</v>
      </c>
      <c r="X42" s="28">
        <v>178006.54080000002</v>
      </c>
    </row>
    <row r="43" spans="2:24" ht="12.75" customHeight="1">
      <c r="B43" t="s">
        <v>2422</v>
      </c>
      <c r="C43" t="s">
        <v>2423</v>
      </c>
      <c r="D43" t="s">
        <v>2421</v>
      </c>
      <c r="E43" s="4">
        <v>38901.333333333336</v>
      </c>
      <c r="F43" s="4">
        <v>39883.708333333336</v>
      </c>
      <c r="G43" s="35">
        <f t="shared" si="0"/>
        <v>699.7739726027397</v>
      </c>
      <c r="H43" s="27">
        <f t="shared" si="1"/>
        <v>982.375</v>
      </c>
      <c r="I43" s="28">
        <v>29306</v>
      </c>
      <c r="J43" s="29"/>
      <c r="K43" s="30"/>
      <c r="L43" t="s">
        <v>1266</v>
      </c>
      <c r="M43" s="54"/>
      <c r="O43">
        <v>2</v>
      </c>
      <c r="P43">
        <v>4</v>
      </c>
      <c r="Q43">
        <v>8</v>
      </c>
      <c r="R43">
        <v>8</v>
      </c>
      <c r="S43">
        <v>2</v>
      </c>
      <c r="T43">
        <v>1</v>
      </c>
      <c r="U43">
        <v>1</v>
      </c>
      <c r="V43" s="5">
        <v>24</v>
      </c>
      <c r="W43" s="28">
        <v>23004.8256</v>
      </c>
      <c r="X43" s="28">
        <v>118858.26560000001</v>
      </c>
    </row>
    <row r="44" spans="2:24" ht="12.75" customHeight="1">
      <c r="B44" t="s">
        <v>2424</v>
      </c>
      <c r="C44" t="s">
        <v>2425</v>
      </c>
      <c r="D44" t="s">
        <v>2421</v>
      </c>
      <c r="E44" s="4">
        <v>38901.333333333336</v>
      </c>
      <c r="F44" s="4">
        <v>39883.708333333336</v>
      </c>
      <c r="G44" s="35">
        <f t="shared" si="0"/>
        <v>699.7739726027397</v>
      </c>
      <c r="H44" s="27">
        <f t="shared" si="1"/>
        <v>982.375</v>
      </c>
      <c r="I44" s="28">
        <v>1188</v>
      </c>
      <c r="J44" s="29"/>
      <c r="K44" s="30"/>
      <c r="L44" t="s">
        <v>1266</v>
      </c>
      <c r="M44" s="31">
        <v>38901.333333333336</v>
      </c>
      <c r="N44" t="s">
        <v>1278</v>
      </c>
      <c r="O44">
        <v>0</v>
      </c>
      <c r="P44">
        <v>0</v>
      </c>
      <c r="Q44">
        <v>0</v>
      </c>
      <c r="R44">
        <v>0</v>
      </c>
      <c r="S44">
        <v>0</v>
      </c>
      <c r="T44">
        <v>0</v>
      </c>
      <c r="U44">
        <v>0</v>
      </c>
      <c r="V44" s="5">
        <v>28</v>
      </c>
      <c r="W44" s="28">
        <v>93303.05600000001</v>
      </c>
      <c r="X44" s="28">
        <v>426528.25599999994</v>
      </c>
    </row>
    <row r="45" spans="2:24" ht="12.75" customHeight="1">
      <c r="B45" t="s">
        <v>2426</v>
      </c>
      <c r="C45" t="s">
        <v>2427</v>
      </c>
      <c r="D45" t="s">
        <v>2421</v>
      </c>
      <c r="E45" s="4">
        <v>38901.333333333336</v>
      </c>
      <c r="F45" s="4">
        <v>39883.708333333336</v>
      </c>
      <c r="G45" s="35">
        <f t="shared" si="0"/>
        <v>699.7739726027397</v>
      </c>
      <c r="H45" s="27">
        <f t="shared" si="1"/>
        <v>982.375</v>
      </c>
      <c r="I45" s="28">
        <v>3038</v>
      </c>
      <c r="J45" s="29"/>
      <c r="K45" s="30"/>
      <c r="L45" t="s">
        <v>1266</v>
      </c>
      <c r="M45" s="31">
        <v>38901.333333333336</v>
      </c>
      <c r="N45" t="s">
        <v>1278</v>
      </c>
      <c r="O45">
        <v>0</v>
      </c>
      <c r="P45">
        <v>0</v>
      </c>
      <c r="Q45">
        <v>0</v>
      </c>
      <c r="R45">
        <v>0</v>
      </c>
      <c r="S45">
        <v>0</v>
      </c>
      <c r="T45">
        <v>0</v>
      </c>
      <c r="U45">
        <v>0</v>
      </c>
      <c r="V45" s="5">
        <v>28</v>
      </c>
      <c r="W45" s="28">
        <v>24711.456000000002</v>
      </c>
      <c r="X45" s="28">
        <v>112966.656</v>
      </c>
    </row>
    <row r="46" spans="2:24" ht="12.75" customHeight="1">
      <c r="B46" t="s">
        <v>2428</v>
      </c>
      <c r="C46" t="s">
        <v>2429</v>
      </c>
      <c r="D46" t="s">
        <v>2421</v>
      </c>
      <c r="E46" s="4">
        <v>38901.333333333336</v>
      </c>
      <c r="F46" s="4">
        <v>39883.708333333336</v>
      </c>
      <c r="G46" s="35">
        <f t="shared" si="0"/>
        <v>699.7739726027397</v>
      </c>
      <c r="H46" s="27">
        <f t="shared" si="1"/>
        <v>982.375</v>
      </c>
      <c r="I46" s="28">
        <v>25080</v>
      </c>
      <c r="J46" s="29"/>
      <c r="K46" s="30"/>
      <c r="L46" t="s">
        <v>1266</v>
      </c>
      <c r="M46" s="31">
        <v>38901.333333333336</v>
      </c>
      <c r="N46" t="s">
        <v>1278</v>
      </c>
      <c r="O46">
        <v>4</v>
      </c>
      <c r="P46">
        <v>4</v>
      </c>
      <c r="Q46">
        <v>4</v>
      </c>
      <c r="R46">
        <v>8</v>
      </c>
      <c r="S46">
        <v>2</v>
      </c>
      <c r="T46">
        <v>2</v>
      </c>
      <c r="U46">
        <v>1</v>
      </c>
      <c r="V46" s="5">
        <v>28</v>
      </c>
      <c r="W46" s="28">
        <v>24711.456000000002</v>
      </c>
      <c r="X46" s="28">
        <v>112966.656</v>
      </c>
    </row>
    <row r="47" spans="2:24" ht="12.75" customHeight="1">
      <c r="B47" t="s">
        <v>2430</v>
      </c>
      <c r="C47" t="s">
        <v>1762</v>
      </c>
      <c r="D47" t="s">
        <v>2431</v>
      </c>
      <c r="E47" s="4">
        <v>38901.333333333336</v>
      </c>
      <c r="F47" s="4">
        <v>39692.708333333336</v>
      </c>
      <c r="G47" s="35">
        <f t="shared" si="0"/>
        <v>563.7191780821918</v>
      </c>
      <c r="H47" s="27">
        <f t="shared" si="1"/>
        <v>791.375</v>
      </c>
      <c r="I47" s="28">
        <v>6600</v>
      </c>
      <c r="J47" s="29"/>
      <c r="K47" s="30"/>
      <c r="L47" t="s">
        <v>1266</v>
      </c>
      <c r="M47" s="31">
        <v>38901.333333333336</v>
      </c>
      <c r="N47" t="s">
        <v>1278</v>
      </c>
      <c r="O47">
        <v>4</v>
      </c>
      <c r="P47">
        <v>4</v>
      </c>
      <c r="Q47">
        <v>4</v>
      </c>
      <c r="R47">
        <v>8</v>
      </c>
      <c r="S47">
        <v>2</v>
      </c>
      <c r="T47">
        <v>2</v>
      </c>
      <c r="U47">
        <v>1</v>
      </c>
      <c r="V47" s="5">
        <v>0</v>
      </c>
      <c r="W47" s="28">
        <v>0</v>
      </c>
      <c r="X47" s="28">
        <v>0</v>
      </c>
    </row>
    <row r="48" spans="2:24" ht="12.75" customHeight="1">
      <c r="B48" t="s">
        <v>2432</v>
      </c>
      <c r="C48" t="s">
        <v>1764</v>
      </c>
      <c r="D48" t="s">
        <v>2431</v>
      </c>
      <c r="E48" s="4">
        <v>38901.333333333336</v>
      </c>
      <c r="F48" s="4">
        <v>39692.708333333336</v>
      </c>
      <c r="G48" s="35">
        <f t="shared" si="0"/>
        <v>563.7191780821918</v>
      </c>
      <c r="H48" s="27">
        <f t="shared" si="1"/>
        <v>791.375</v>
      </c>
      <c r="I48" s="28">
        <v>22048</v>
      </c>
      <c r="J48" s="29"/>
      <c r="K48" s="30"/>
      <c r="L48" t="s">
        <v>1266</v>
      </c>
      <c r="M48" s="31">
        <v>38901.333333333336</v>
      </c>
      <c r="N48" t="s">
        <v>1278</v>
      </c>
      <c r="O48">
        <v>4</v>
      </c>
      <c r="P48">
        <v>4</v>
      </c>
      <c r="Q48">
        <v>4</v>
      </c>
      <c r="R48">
        <v>8</v>
      </c>
      <c r="S48">
        <v>2</v>
      </c>
      <c r="T48">
        <v>2</v>
      </c>
      <c r="U48">
        <v>1</v>
      </c>
      <c r="V48" s="5">
        <v>28</v>
      </c>
      <c r="W48" s="28">
        <v>1680</v>
      </c>
      <c r="X48" s="28">
        <v>7680</v>
      </c>
    </row>
    <row r="49" spans="2:24" ht="12.75" customHeight="1">
      <c r="B49" t="s">
        <v>2433</v>
      </c>
      <c r="C49" t="s">
        <v>1945</v>
      </c>
      <c r="D49" t="s">
        <v>2431</v>
      </c>
      <c r="E49" s="4">
        <v>38901.333333333336</v>
      </c>
      <c r="F49" s="4">
        <v>39692.708333333336</v>
      </c>
      <c r="G49" s="35">
        <f t="shared" si="0"/>
        <v>563.7191780821918</v>
      </c>
      <c r="H49" s="27">
        <f t="shared" si="1"/>
        <v>791.375</v>
      </c>
      <c r="I49" s="28">
        <v>11350</v>
      </c>
      <c r="J49" s="29"/>
      <c r="K49" s="30"/>
      <c r="L49" t="s">
        <v>1266</v>
      </c>
      <c r="M49" s="31">
        <v>38901.333333333336</v>
      </c>
      <c r="N49" t="s">
        <v>1278</v>
      </c>
      <c r="O49">
        <v>0</v>
      </c>
      <c r="P49">
        <v>0</v>
      </c>
      <c r="Q49">
        <v>0</v>
      </c>
      <c r="R49">
        <v>0</v>
      </c>
      <c r="S49">
        <v>0</v>
      </c>
      <c r="T49">
        <v>0</v>
      </c>
      <c r="U49">
        <v>0</v>
      </c>
      <c r="V49" s="5">
        <v>0</v>
      </c>
      <c r="W49" s="28">
        <v>0</v>
      </c>
      <c r="X49" s="28">
        <v>0</v>
      </c>
    </row>
    <row r="50" spans="2:24" ht="12.75" customHeight="1">
      <c r="B50" t="s">
        <v>2434</v>
      </c>
      <c r="C50" t="s">
        <v>2435</v>
      </c>
      <c r="D50" t="s">
        <v>2431</v>
      </c>
      <c r="E50" s="4">
        <v>38992.333333333336</v>
      </c>
      <c r="F50" s="4">
        <v>39783.708333333336</v>
      </c>
      <c r="G50" s="35">
        <f t="shared" si="0"/>
        <v>563.7191780821918</v>
      </c>
      <c r="H50" s="27">
        <f t="shared" si="1"/>
        <v>791.375</v>
      </c>
      <c r="I50" s="28">
        <v>21916</v>
      </c>
      <c r="J50" s="29"/>
      <c r="K50" s="30"/>
      <c r="L50" t="s">
        <v>1266</v>
      </c>
      <c r="M50" s="31">
        <v>38992.333333333336</v>
      </c>
      <c r="N50" t="s">
        <v>1278</v>
      </c>
      <c r="O50">
        <v>4</v>
      </c>
      <c r="P50">
        <v>4</v>
      </c>
      <c r="Q50">
        <v>4</v>
      </c>
      <c r="R50">
        <v>8</v>
      </c>
      <c r="S50">
        <v>2</v>
      </c>
      <c r="T50">
        <v>2</v>
      </c>
      <c r="U50">
        <v>1</v>
      </c>
      <c r="V50" s="5">
        <v>28</v>
      </c>
      <c r="W50" s="28">
        <v>66911.6</v>
      </c>
      <c r="X50" s="28">
        <v>305881.6</v>
      </c>
    </row>
    <row r="51" spans="3:24" ht="12.75" customHeight="1">
      <c r="C51" t="s">
        <v>2436</v>
      </c>
      <c r="D51" t="s">
        <v>1319</v>
      </c>
      <c r="E51" s="4">
        <v>39783.333333333336</v>
      </c>
      <c r="F51" s="4">
        <v>39783.333333333336</v>
      </c>
      <c r="G51" s="35">
        <f t="shared" si="0"/>
        <v>0</v>
      </c>
      <c r="H51" s="27">
        <f t="shared" si="1"/>
        <v>0</v>
      </c>
      <c r="I51" s="28">
        <v>0</v>
      </c>
      <c r="J51" s="29"/>
      <c r="K51" s="30"/>
      <c r="L51" t="s">
        <v>1266</v>
      </c>
      <c r="M51" s="31">
        <v>39783.333333333336</v>
      </c>
      <c r="N51" t="s">
        <v>1278</v>
      </c>
      <c r="O51">
        <v>4</v>
      </c>
      <c r="P51">
        <v>4</v>
      </c>
      <c r="Q51">
        <v>4</v>
      </c>
      <c r="R51">
        <v>8</v>
      </c>
      <c r="S51">
        <v>2</v>
      </c>
      <c r="T51">
        <v>1</v>
      </c>
      <c r="U51">
        <v>1</v>
      </c>
      <c r="V51" s="5">
        <v>24</v>
      </c>
      <c r="W51" s="28">
        <v>61797.12</v>
      </c>
      <c r="X51" s="28">
        <v>319285.12</v>
      </c>
    </row>
    <row r="52" spans="2:24" ht="12.75" customHeight="1">
      <c r="B52" t="s">
        <v>2437</v>
      </c>
      <c r="C52" t="s">
        <v>2438</v>
      </c>
      <c r="D52" t="s">
        <v>2431</v>
      </c>
      <c r="E52" s="4">
        <v>38992.333333333336</v>
      </c>
      <c r="F52" s="4">
        <v>39783.708333333336</v>
      </c>
      <c r="G52" s="35">
        <f t="shared" si="0"/>
        <v>563.7191780821918</v>
      </c>
      <c r="H52" s="27">
        <f t="shared" si="1"/>
        <v>791.375</v>
      </c>
      <c r="I52" s="28">
        <v>2376</v>
      </c>
      <c r="J52" s="29"/>
      <c r="K52" s="30"/>
      <c r="L52" t="s">
        <v>1266</v>
      </c>
      <c r="M52" s="31">
        <v>38992.333333333336</v>
      </c>
      <c r="N52" t="s">
        <v>1278</v>
      </c>
      <c r="O52">
        <v>0</v>
      </c>
      <c r="P52">
        <v>0</v>
      </c>
      <c r="Q52">
        <v>0</v>
      </c>
      <c r="R52">
        <v>0</v>
      </c>
      <c r="S52">
        <v>0</v>
      </c>
      <c r="T52">
        <v>0</v>
      </c>
      <c r="U52">
        <v>0</v>
      </c>
      <c r="V52" s="5">
        <v>0</v>
      </c>
      <c r="W52" s="28">
        <v>0</v>
      </c>
      <c r="X52" s="28">
        <v>0</v>
      </c>
    </row>
    <row r="53" spans="2:24" ht="12.75" customHeight="1">
      <c r="B53" t="s">
        <v>2439</v>
      </c>
      <c r="C53" t="s">
        <v>2440</v>
      </c>
      <c r="D53" t="s">
        <v>2431</v>
      </c>
      <c r="E53" s="4">
        <v>38992.333333333336</v>
      </c>
      <c r="F53" s="4">
        <v>39783.708333333336</v>
      </c>
      <c r="G53" s="35">
        <f t="shared" si="0"/>
        <v>563.7191780821918</v>
      </c>
      <c r="H53" s="27">
        <f t="shared" si="1"/>
        <v>791.375</v>
      </c>
      <c r="I53" s="28">
        <v>1718</v>
      </c>
      <c r="J53" s="29"/>
      <c r="K53" s="30"/>
      <c r="L53" t="s">
        <v>1266</v>
      </c>
      <c r="M53" s="31">
        <v>38992.333333333336</v>
      </c>
      <c r="N53" t="s">
        <v>1278</v>
      </c>
      <c r="O53">
        <v>0</v>
      </c>
      <c r="P53">
        <v>0</v>
      </c>
      <c r="Q53">
        <v>0</v>
      </c>
      <c r="R53">
        <v>0</v>
      </c>
      <c r="S53">
        <v>0</v>
      </c>
      <c r="T53">
        <v>0</v>
      </c>
      <c r="U53">
        <v>0</v>
      </c>
      <c r="V53" s="5">
        <v>18</v>
      </c>
      <c r="W53" s="28">
        <v>16552.8</v>
      </c>
      <c r="X53" s="28">
        <v>108512.8</v>
      </c>
    </row>
    <row r="54" spans="2:24" ht="12.75" customHeight="1">
      <c r="B54" t="s">
        <v>2441</v>
      </c>
      <c r="C54" t="s">
        <v>1766</v>
      </c>
      <c r="D54" t="s">
        <v>2442</v>
      </c>
      <c r="E54" s="4">
        <v>38642.333333333336</v>
      </c>
      <c r="F54" s="4">
        <v>40025.708333333336</v>
      </c>
      <c r="G54" s="35">
        <f t="shared" si="0"/>
        <v>985.4178082191781</v>
      </c>
      <c r="H54" s="27">
        <f t="shared" si="1"/>
        <v>1383.375</v>
      </c>
      <c r="I54" s="28">
        <v>221920</v>
      </c>
      <c r="J54" s="29"/>
      <c r="K54" s="30"/>
      <c r="L54" t="s">
        <v>1266</v>
      </c>
      <c r="M54" s="54"/>
      <c r="O54">
        <v>2</v>
      </c>
      <c r="P54">
        <v>4</v>
      </c>
      <c r="Q54">
        <v>2</v>
      </c>
      <c r="R54">
        <v>8</v>
      </c>
      <c r="S54">
        <v>2</v>
      </c>
      <c r="T54">
        <v>1</v>
      </c>
      <c r="U54">
        <v>1</v>
      </c>
      <c r="V54" s="5">
        <v>18</v>
      </c>
      <c r="W54" s="28">
        <v>16552.8</v>
      </c>
      <c r="X54" s="28">
        <v>108512.8</v>
      </c>
    </row>
    <row r="55" spans="2:24" ht="12.75" customHeight="1">
      <c r="B55" t="s">
        <v>2443</v>
      </c>
      <c r="C55" t="s">
        <v>1280</v>
      </c>
      <c r="D55" t="s">
        <v>2117</v>
      </c>
      <c r="E55" s="4">
        <v>38642.333333333336</v>
      </c>
      <c r="F55" s="4">
        <v>39248.708333333336</v>
      </c>
      <c r="G55" s="35">
        <f t="shared" si="0"/>
        <v>431.93835616438355</v>
      </c>
      <c r="H55" s="27">
        <f t="shared" si="1"/>
        <v>606.375</v>
      </c>
      <c r="I55" s="28">
        <v>44160</v>
      </c>
      <c r="J55" s="29"/>
      <c r="K55" s="30"/>
      <c r="L55" t="s">
        <v>1266</v>
      </c>
      <c r="M55" s="31">
        <v>38642.333333333336</v>
      </c>
      <c r="N55" t="s">
        <v>1278</v>
      </c>
      <c r="O55">
        <v>2</v>
      </c>
      <c r="P55">
        <v>4</v>
      </c>
      <c r="Q55">
        <v>2</v>
      </c>
      <c r="R55">
        <v>8</v>
      </c>
      <c r="S55">
        <v>2</v>
      </c>
      <c r="T55">
        <v>1</v>
      </c>
      <c r="U55">
        <v>1</v>
      </c>
      <c r="V55" s="5">
        <v>0</v>
      </c>
      <c r="W55" s="28">
        <v>0</v>
      </c>
      <c r="X55" s="28">
        <v>0</v>
      </c>
    </row>
    <row r="56" spans="3:24" ht="12.75" customHeight="1">
      <c r="C56" t="s">
        <v>2444</v>
      </c>
      <c r="D56" t="s">
        <v>1319</v>
      </c>
      <c r="E56" s="4">
        <v>39234.333333333336</v>
      </c>
      <c r="F56" s="4">
        <v>39234.333333333336</v>
      </c>
      <c r="G56" s="35">
        <f t="shared" si="0"/>
        <v>0</v>
      </c>
      <c r="H56" s="27">
        <f t="shared" si="1"/>
        <v>0</v>
      </c>
      <c r="I56" s="28">
        <v>0</v>
      </c>
      <c r="J56" s="29"/>
      <c r="K56" s="43" t="s">
        <v>1364</v>
      </c>
      <c r="L56" t="s">
        <v>1266</v>
      </c>
      <c r="M56" s="31">
        <v>39234.333333333336</v>
      </c>
      <c r="N56" t="s">
        <v>1278</v>
      </c>
      <c r="O56">
        <v>4</v>
      </c>
      <c r="P56">
        <v>4</v>
      </c>
      <c r="Q56">
        <v>2</v>
      </c>
      <c r="R56">
        <v>8</v>
      </c>
      <c r="S56">
        <v>2</v>
      </c>
      <c r="T56">
        <v>2</v>
      </c>
      <c r="U56">
        <v>1</v>
      </c>
      <c r="V56" s="5">
        <v>26</v>
      </c>
      <c r="W56" s="28">
        <v>5200</v>
      </c>
      <c r="X56" s="28">
        <v>25200</v>
      </c>
    </row>
    <row r="57" spans="2:24" ht="12.75" customHeight="1">
      <c r="B57" t="s">
        <v>2445</v>
      </c>
      <c r="C57" t="s">
        <v>1463</v>
      </c>
      <c r="D57" t="s">
        <v>2446</v>
      </c>
      <c r="E57" s="4">
        <v>39248.333333333336</v>
      </c>
      <c r="F57" s="4">
        <v>39707.708333333336</v>
      </c>
      <c r="G57" s="35">
        <f t="shared" si="0"/>
        <v>327.2260273972603</v>
      </c>
      <c r="H57" s="27">
        <f t="shared" si="1"/>
        <v>459.375</v>
      </c>
      <c r="I57" s="28">
        <v>120000</v>
      </c>
      <c r="J57" s="43" t="s">
        <v>2183</v>
      </c>
      <c r="K57" s="43" t="s">
        <v>2447</v>
      </c>
      <c r="L57" t="s">
        <v>1266</v>
      </c>
      <c r="M57" s="31">
        <v>39248.333333333336</v>
      </c>
      <c r="N57" t="s">
        <v>1278</v>
      </c>
      <c r="O57">
        <v>0</v>
      </c>
      <c r="P57">
        <v>0</v>
      </c>
      <c r="Q57">
        <v>0</v>
      </c>
      <c r="R57">
        <v>0</v>
      </c>
      <c r="S57">
        <v>0</v>
      </c>
      <c r="T57">
        <v>0</v>
      </c>
      <c r="U57">
        <v>0</v>
      </c>
      <c r="V57" s="5">
        <v>0</v>
      </c>
      <c r="W57" s="28">
        <v>0</v>
      </c>
      <c r="X57" s="28">
        <v>0</v>
      </c>
    </row>
    <row r="58" spans="2:24" ht="12.75" customHeight="1">
      <c r="B58" t="s">
        <v>2448</v>
      </c>
      <c r="C58" t="s">
        <v>2449</v>
      </c>
      <c r="D58" t="s">
        <v>2450</v>
      </c>
      <c r="E58" s="4">
        <v>39918.333333333336</v>
      </c>
      <c r="F58" s="4">
        <v>40025.708333333336</v>
      </c>
      <c r="G58" s="35">
        <f t="shared" si="0"/>
        <v>76.48630136986301</v>
      </c>
      <c r="H58" s="27">
        <f t="shared" si="1"/>
        <v>107.375</v>
      </c>
      <c r="I58" s="28">
        <v>34880</v>
      </c>
      <c r="J58" s="43" t="s">
        <v>1368</v>
      </c>
      <c r="K58" s="30"/>
      <c r="L58" t="s">
        <v>1266</v>
      </c>
      <c r="M58" s="31">
        <v>39918.333333333336</v>
      </c>
      <c r="N58" t="s">
        <v>1278</v>
      </c>
      <c r="O58">
        <v>4</v>
      </c>
      <c r="P58">
        <v>4</v>
      </c>
      <c r="Q58">
        <v>2</v>
      </c>
      <c r="R58">
        <v>8</v>
      </c>
      <c r="S58">
        <v>2</v>
      </c>
      <c r="T58">
        <v>2</v>
      </c>
      <c r="U58">
        <v>1</v>
      </c>
      <c r="V58" s="5">
        <v>26</v>
      </c>
      <c r="W58" s="28">
        <v>9563.84</v>
      </c>
      <c r="X58" s="28">
        <v>46347.84</v>
      </c>
    </row>
    <row r="59" spans="3:24" ht="12.75" customHeight="1">
      <c r="C59" t="s">
        <v>2451</v>
      </c>
      <c r="D59" t="s">
        <v>1319</v>
      </c>
      <c r="E59" s="4">
        <v>40025.333333333336</v>
      </c>
      <c r="F59" s="4">
        <v>40025.333333333336</v>
      </c>
      <c r="G59" s="35">
        <f t="shared" si="0"/>
        <v>0</v>
      </c>
      <c r="H59" s="27">
        <f t="shared" si="1"/>
        <v>0</v>
      </c>
      <c r="I59" s="28">
        <v>0</v>
      </c>
      <c r="J59" s="29"/>
      <c r="K59" s="30"/>
      <c r="L59" t="s">
        <v>1266</v>
      </c>
      <c r="M59" s="31">
        <v>40025.333333333336</v>
      </c>
      <c r="N59" t="s">
        <v>1278</v>
      </c>
      <c r="O59">
        <v>0</v>
      </c>
      <c r="P59">
        <v>0</v>
      </c>
      <c r="Q59">
        <v>0</v>
      </c>
      <c r="R59">
        <v>0</v>
      </c>
      <c r="S59">
        <v>0</v>
      </c>
      <c r="T59">
        <v>0</v>
      </c>
      <c r="U59">
        <v>0</v>
      </c>
      <c r="V59" s="5">
        <v>31.711131447276937</v>
      </c>
      <c r="W59" s="28">
        <v>255133.3636</v>
      </c>
      <c r="X59" s="28">
        <v>1059687.9536000001</v>
      </c>
    </row>
    <row r="60" spans="2:24" ht="12.75" customHeight="1">
      <c r="B60" t="s">
        <v>2452</v>
      </c>
      <c r="C60" t="s">
        <v>1797</v>
      </c>
      <c r="D60" t="s">
        <v>2171</v>
      </c>
      <c r="E60" s="4">
        <v>39706.333333333336</v>
      </c>
      <c r="F60" s="4">
        <v>39885.708333333336</v>
      </c>
      <c r="G60" s="35">
        <f t="shared" si="0"/>
        <v>127.77397260273973</v>
      </c>
      <c r="H60" s="27">
        <f t="shared" si="1"/>
        <v>179.375</v>
      </c>
      <c r="I60" s="28">
        <v>22880</v>
      </c>
      <c r="J60" s="43" t="s">
        <v>2453</v>
      </c>
      <c r="K60" s="43" t="s">
        <v>1362</v>
      </c>
      <c r="L60" t="s">
        <v>1266</v>
      </c>
      <c r="M60" s="31">
        <v>39706.333333333336</v>
      </c>
      <c r="N60" t="s">
        <v>1278</v>
      </c>
      <c r="O60">
        <v>4</v>
      </c>
      <c r="P60">
        <v>4</v>
      </c>
      <c r="Q60">
        <v>4</v>
      </c>
      <c r="R60">
        <v>15</v>
      </c>
      <c r="S60">
        <v>2</v>
      </c>
      <c r="T60">
        <v>1</v>
      </c>
      <c r="U60">
        <v>1</v>
      </c>
      <c r="V60" s="5">
        <v>31</v>
      </c>
      <c r="W60" s="28">
        <v>15095.76</v>
      </c>
      <c r="X60" s="28">
        <v>63791.76</v>
      </c>
    </row>
    <row r="61" spans="2:24" ht="12.75" customHeight="1">
      <c r="B61" t="s">
        <v>2454</v>
      </c>
      <c r="C61" t="s">
        <v>1774</v>
      </c>
      <c r="D61" t="s">
        <v>2455</v>
      </c>
      <c r="E61" s="4">
        <v>38992.333333333336</v>
      </c>
      <c r="F61" s="4">
        <v>39994.708333333336</v>
      </c>
      <c r="G61" s="35">
        <f t="shared" si="0"/>
        <v>714.0205479452055</v>
      </c>
      <c r="H61" s="27">
        <f t="shared" si="1"/>
        <v>1002.375</v>
      </c>
      <c r="I61" s="28">
        <v>100264</v>
      </c>
      <c r="J61" s="29"/>
      <c r="K61" s="30"/>
      <c r="L61" t="s">
        <v>1266</v>
      </c>
      <c r="M61" s="54"/>
      <c r="O61">
        <v>0</v>
      </c>
      <c r="P61">
        <v>0</v>
      </c>
      <c r="Q61">
        <v>0</v>
      </c>
      <c r="R61">
        <v>0</v>
      </c>
      <c r="S61">
        <v>0</v>
      </c>
      <c r="T61">
        <v>0</v>
      </c>
      <c r="U61">
        <v>0</v>
      </c>
      <c r="V61" s="5">
        <v>12.67636700868554</v>
      </c>
      <c r="W61" s="28">
        <v>14110.389899999998</v>
      </c>
      <c r="X61" s="28">
        <v>125422.9599</v>
      </c>
    </row>
    <row r="62" spans="2:24" ht="12.75" customHeight="1">
      <c r="B62" t="s">
        <v>2456</v>
      </c>
      <c r="C62" t="s">
        <v>1626</v>
      </c>
      <c r="D62" t="s">
        <v>2356</v>
      </c>
      <c r="E62" s="4">
        <v>38992.333333333336</v>
      </c>
      <c r="F62" s="4">
        <v>39447.708333333336</v>
      </c>
      <c r="G62" s="35">
        <f t="shared" si="0"/>
        <v>324.37671232876716</v>
      </c>
      <c r="H62" s="27">
        <f t="shared" si="1"/>
        <v>455.375</v>
      </c>
      <c r="I62" s="28">
        <v>18970</v>
      </c>
      <c r="J62" s="29"/>
      <c r="K62" s="30"/>
      <c r="L62" t="s">
        <v>1266</v>
      </c>
      <c r="M62" s="54"/>
      <c r="O62">
        <v>0</v>
      </c>
      <c r="P62">
        <v>0</v>
      </c>
      <c r="Q62">
        <v>0</v>
      </c>
      <c r="R62">
        <v>0</v>
      </c>
      <c r="S62">
        <v>0</v>
      </c>
      <c r="T62">
        <v>0</v>
      </c>
      <c r="U62">
        <v>0</v>
      </c>
      <c r="V62" s="5">
        <v>9.67819217979306</v>
      </c>
      <c r="W62" s="28">
        <v>6263.184</v>
      </c>
      <c r="X62" s="28">
        <v>70977.584</v>
      </c>
    </row>
    <row r="63" spans="2:24" ht="12.75" customHeight="1">
      <c r="B63" t="s">
        <v>2457</v>
      </c>
      <c r="C63" t="s">
        <v>1629</v>
      </c>
      <c r="D63" t="s">
        <v>2122</v>
      </c>
      <c r="E63" s="4">
        <v>39052.333333333336</v>
      </c>
      <c r="F63" s="4">
        <v>39295.708333333336</v>
      </c>
      <c r="G63" s="35">
        <f t="shared" si="0"/>
        <v>173.36301369863014</v>
      </c>
      <c r="H63" s="27">
        <f t="shared" si="1"/>
        <v>243.375</v>
      </c>
      <c r="I63" s="28">
        <v>2950</v>
      </c>
      <c r="J63" s="29"/>
      <c r="K63" s="30"/>
      <c r="L63" t="s">
        <v>1266</v>
      </c>
      <c r="M63" s="31">
        <v>39052.333333333336</v>
      </c>
      <c r="N63" t="s">
        <v>1278</v>
      </c>
      <c r="O63">
        <v>2</v>
      </c>
      <c r="P63">
        <v>4</v>
      </c>
      <c r="Q63">
        <v>4</v>
      </c>
      <c r="R63">
        <v>4</v>
      </c>
      <c r="S63">
        <v>2</v>
      </c>
      <c r="T63">
        <v>1</v>
      </c>
      <c r="U63">
        <v>1</v>
      </c>
      <c r="V63" s="5">
        <v>16</v>
      </c>
      <c r="W63" s="28">
        <v>2365.824</v>
      </c>
      <c r="X63" s="28">
        <v>17152.224</v>
      </c>
    </row>
    <row r="64" spans="2:24" ht="12.75" customHeight="1">
      <c r="B64" t="s">
        <v>2458</v>
      </c>
      <c r="C64" t="s">
        <v>2005</v>
      </c>
      <c r="D64" t="s">
        <v>2122</v>
      </c>
      <c r="E64" s="4">
        <v>39052.333333333336</v>
      </c>
      <c r="F64" s="4">
        <v>39295.708333333336</v>
      </c>
      <c r="G64" s="35">
        <f t="shared" si="0"/>
        <v>173.36301369863014</v>
      </c>
      <c r="H64" s="27">
        <f t="shared" si="1"/>
        <v>243.375</v>
      </c>
      <c r="I64" s="28">
        <v>14030</v>
      </c>
      <c r="J64" s="29"/>
      <c r="K64" s="30"/>
      <c r="L64" t="s">
        <v>1266</v>
      </c>
      <c r="M64" s="31">
        <v>39052.333333333336</v>
      </c>
      <c r="N64" t="s">
        <v>1278</v>
      </c>
      <c r="O64">
        <v>1</v>
      </c>
      <c r="P64">
        <v>1</v>
      </c>
      <c r="Q64">
        <v>4</v>
      </c>
      <c r="R64">
        <v>8</v>
      </c>
      <c r="S64">
        <v>2</v>
      </c>
      <c r="T64">
        <v>1</v>
      </c>
      <c r="U64">
        <v>1</v>
      </c>
      <c r="V64" s="5">
        <v>15</v>
      </c>
      <c r="W64" s="28">
        <v>754.5</v>
      </c>
      <c r="X64" s="28">
        <v>5784.5</v>
      </c>
    </row>
    <row r="65" spans="2:24" ht="12.75" customHeight="1">
      <c r="B65" t="s">
        <v>2459</v>
      </c>
      <c r="C65" t="s">
        <v>2007</v>
      </c>
      <c r="D65" t="s">
        <v>2200</v>
      </c>
      <c r="E65" s="4">
        <v>38992.333333333336</v>
      </c>
      <c r="F65" s="4">
        <v>39080.708333333336</v>
      </c>
      <c r="G65" s="35">
        <f t="shared" si="0"/>
        <v>62.95205479452054</v>
      </c>
      <c r="H65" s="27">
        <f t="shared" si="1"/>
        <v>88.375</v>
      </c>
      <c r="I65" s="28">
        <v>1990</v>
      </c>
      <c r="J65" s="29"/>
      <c r="K65" s="30"/>
      <c r="L65" t="s">
        <v>1266</v>
      </c>
      <c r="M65" s="31">
        <v>38992.333333333336</v>
      </c>
      <c r="N65" t="s">
        <v>1278</v>
      </c>
      <c r="O65">
        <v>1</v>
      </c>
      <c r="P65">
        <v>1</v>
      </c>
      <c r="Q65">
        <v>4</v>
      </c>
      <c r="R65">
        <v>0</v>
      </c>
      <c r="S65">
        <v>2</v>
      </c>
      <c r="T65">
        <v>1</v>
      </c>
      <c r="U65">
        <v>1</v>
      </c>
      <c r="V65" s="5">
        <v>7</v>
      </c>
      <c r="W65" s="28">
        <v>3142.86</v>
      </c>
      <c r="X65" s="28">
        <v>48040.86</v>
      </c>
    </row>
    <row r="66" spans="2:24" ht="12.75" customHeight="1">
      <c r="B66" t="s">
        <v>2460</v>
      </c>
      <c r="C66" t="s">
        <v>1431</v>
      </c>
      <c r="D66" t="s">
        <v>1527</v>
      </c>
      <c r="E66" s="4">
        <v>39265.333333333336</v>
      </c>
      <c r="F66" s="4">
        <v>39447.708333333336</v>
      </c>
      <c r="G66" s="35">
        <f t="shared" si="0"/>
        <v>129.91095890410958</v>
      </c>
      <c r="H66" s="27">
        <f t="shared" si="1"/>
        <v>182.375</v>
      </c>
      <c r="I66" s="28">
        <v>0</v>
      </c>
      <c r="J66" s="29"/>
      <c r="K66" s="30"/>
      <c r="L66" t="s">
        <v>1266</v>
      </c>
      <c r="M66" s="31">
        <v>39265.333333333336</v>
      </c>
      <c r="N66" t="s">
        <v>1278</v>
      </c>
      <c r="O66">
        <v>0</v>
      </c>
      <c r="P66">
        <v>0</v>
      </c>
      <c r="Q66">
        <v>0</v>
      </c>
      <c r="R66">
        <v>0</v>
      </c>
      <c r="S66">
        <v>0</v>
      </c>
      <c r="T66">
        <v>0</v>
      </c>
      <c r="U66">
        <v>0</v>
      </c>
      <c r="V66" s="5">
        <v>0</v>
      </c>
      <c r="W66" s="28">
        <v>0</v>
      </c>
      <c r="X66" s="28">
        <v>0</v>
      </c>
    </row>
    <row r="67" spans="2:24" ht="12.75" customHeight="1">
      <c r="B67" t="s">
        <v>2461</v>
      </c>
      <c r="C67" t="s">
        <v>1874</v>
      </c>
      <c r="D67" t="s">
        <v>2153</v>
      </c>
      <c r="E67" s="4">
        <v>39085.333333333336</v>
      </c>
      <c r="F67" s="4">
        <v>39448.708333333336</v>
      </c>
      <c r="G67" s="35">
        <f t="shared" si="0"/>
        <v>258.8424657534246</v>
      </c>
      <c r="H67" s="27">
        <f t="shared" si="1"/>
        <v>363.375</v>
      </c>
      <c r="I67" s="28">
        <v>9880</v>
      </c>
      <c r="J67" s="29"/>
      <c r="K67" s="30"/>
      <c r="L67" t="s">
        <v>1266</v>
      </c>
      <c r="M67" s="54"/>
      <c r="O67">
        <v>0</v>
      </c>
      <c r="P67">
        <v>0</v>
      </c>
      <c r="Q67">
        <v>0</v>
      </c>
      <c r="R67">
        <v>0</v>
      </c>
      <c r="S67">
        <v>0</v>
      </c>
      <c r="T67">
        <v>0</v>
      </c>
      <c r="U67">
        <v>0</v>
      </c>
      <c r="V67" s="5">
        <v>14.91962235264098</v>
      </c>
      <c r="W67" s="28">
        <v>5847</v>
      </c>
      <c r="X67" s="28">
        <v>45037</v>
      </c>
    </row>
    <row r="68" spans="2:24" ht="12.75" customHeight="1">
      <c r="B68" t="s">
        <v>2462</v>
      </c>
      <c r="C68" t="s">
        <v>1309</v>
      </c>
      <c r="D68" t="s">
        <v>2153</v>
      </c>
      <c r="E68" s="4">
        <v>39085.333333333336</v>
      </c>
      <c r="F68" s="4">
        <v>39448.708333333336</v>
      </c>
      <c r="G68" s="35">
        <f t="shared" si="0"/>
        <v>258.8424657534246</v>
      </c>
      <c r="H68" s="27">
        <f t="shared" si="1"/>
        <v>363.375</v>
      </c>
      <c r="I68" s="28">
        <v>9232</v>
      </c>
      <c r="J68" s="29"/>
      <c r="K68" s="30"/>
      <c r="L68" t="s">
        <v>1266</v>
      </c>
      <c r="M68" s="31">
        <v>39085.333333333336</v>
      </c>
      <c r="N68" t="s">
        <v>1278</v>
      </c>
      <c r="O68">
        <v>1</v>
      </c>
      <c r="P68">
        <v>1</v>
      </c>
      <c r="Q68">
        <v>4</v>
      </c>
      <c r="R68">
        <v>8</v>
      </c>
      <c r="S68">
        <v>2</v>
      </c>
      <c r="T68">
        <v>1</v>
      </c>
      <c r="U68">
        <v>1</v>
      </c>
      <c r="V68" s="5">
        <v>15</v>
      </c>
      <c r="W68" s="28">
        <v>4962</v>
      </c>
      <c r="X68" s="28">
        <v>38042</v>
      </c>
    </row>
    <row r="69" spans="3:24" ht="12.75" customHeight="1">
      <c r="C69" t="s">
        <v>1861</v>
      </c>
      <c r="D69" t="s">
        <v>1319</v>
      </c>
      <c r="E69" s="4">
        <v>39448.333333333336</v>
      </c>
      <c r="F69" s="4">
        <v>39448.333333333336</v>
      </c>
      <c r="G69" s="35">
        <f t="shared" si="0"/>
        <v>0</v>
      </c>
      <c r="H69" s="27">
        <f t="shared" si="1"/>
        <v>0</v>
      </c>
      <c r="I69" s="28">
        <v>0</v>
      </c>
      <c r="J69" s="29"/>
      <c r="K69" s="30"/>
      <c r="L69" t="s">
        <v>1266</v>
      </c>
      <c r="M69" s="31">
        <v>39448.333333333336</v>
      </c>
      <c r="N69" t="s">
        <v>1278</v>
      </c>
      <c r="O69">
        <v>1</v>
      </c>
      <c r="P69">
        <v>1</v>
      </c>
      <c r="Q69">
        <v>4</v>
      </c>
      <c r="R69">
        <v>8</v>
      </c>
      <c r="S69">
        <v>2</v>
      </c>
      <c r="T69">
        <v>1</v>
      </c>
      <c r="U69">
        <v>1</v>
      </c>
      <c r="V69" s="5">
        <v>15</v>
      </c>
      <c r="W69" s="28">
        <v>822</v>
      </c>
      <c r="X69" s="28">
        <v>6302</v>
      </c>
    </row>
    <row r="70" spans="2:24" ht="12.75" customHeight="1">
      <c r="B70" t="s">
        <v>2463</v>
      </c>
      <c r="C70" t="s">
        <v>2464</v>
      </c>
      <c r="D70" t="s">
        <v>2153</v>
      </c>
      <c r="E70" s="4">
        <v>39085.333333333336</v>
      </c>
      <c r="F70" s="4">
        <v>39448.708333333336</v>
      </c>
      <c r="G70" s="35">
        <f t="shared" si="0"/>
        <v>258.8424657534246</v>
      </c>
      <c r="H70" s="27">
        <f t="shared" si="1"/>
        <v>363.375</v>
      </c>
      <c r="I70" s="28">
        <v>648</v>
      </c>
      <c r="J70" s="29"/>
      <c r="K70" s="30"/>
      <c r="L70" t="s">
        <v>1266</v>
      </c>
      <c r="M70" s="31">
        <v>39085.333333333336</v>
      </c>
      <c r="N70" t="s">
        <v>1278</v>
      </c>
      <c r="O70">
        <v>1</v>
      </c>
      <c r="P70">
        <v>4</v>
      </c>
      <c r="Q70">
        <v>4</v>
      </c>
      <c r="R70">
        <v>0</v>
      </c>
      <c r="S70">
        <v>2</v>
      </c>
      <c r="T70">
        <v>1</v>
      </c>
      <c r="U70">
        <v>1</v>
      </c>
      <c r="V70" s="5">
        <v>10</v>
      </c>
      <c r="W70" s="28">
        <v>63</v>
      </c>
      <c r="X70" s="28">
        <v>693</v>
      </c>
    </row>
    <row r="71" spans="2:24" ht="12.75" customHeight="1">
      <c r="B71" t="s">
        <v>2465</v>
      </c>
      <c r="C71" t="s">
        <v>1645</v>
      </c>
      <c r="D71" t="s">
        <v>1269</v>
      </c>
      <c r="E71" s="4">
        <v>39085.333333333336</v>
      </c>
      <c r="F71" s="4">
        <v>39994.708333333336</v>
      </c>
      <c r="G71" s="35">
        <f t="shared" si="0"/>
        <v>647.7739726027397</v>
      </c>
      <c r="H71" s="27">
        <f t="shared" si="1"/>
        <v>909.375</v>
      </c>
      <c r="I71" s="28">
        <v>68978</v>
      </c>
      <c r="J71" s="29"/>
      <c r="K71" s="30"/>
      <c r="L71" t="s">
        <v>1266</v>
      </c>
      <c r="M71" s="54"/>
      <c r="O71">
        <v>2</v>
      </c>
      <c r="P71">
        <v>4</v>
      </c>
      <c r="Q71">
        <v>4</v>
      </c>
      <c r="R71">
        <v>15</v>
      </c>
      <c r="S71">
        <v>2</v>
      </c>
      <c r="T71">
        <v>1</v>
      </c>
      <c r="U71">
        <v>1</v>
      </c>
      <c r="V71" s="5">
        <v>27</v>
      </c>
      <c r="W71" s="28">
        <v>2000.2059</v>
      </c>
      <c r="X71" s="28">
        <v>9408.3759</v>
      </c>
    </row>
    <row r="72" spans="2:24" ht="12.75" customHeight="1">
      <c r="B72" t="s">
        <v>2466</v>
      </c>
      <c r="C72" t="s">
        <v>1648</v>
      </c>
      <c r="D72" t="s">
        <v>2467</v>
      </c>
      <c r="E72" s="4">
        <v>39085.333333333336</v>
      </c>
      <c r="F72" s="4">
        <v>39874.708333333336</v>
      </c>
      <c r="G72" s="35">
        <f t="shared" si="0"/>
        <v>562.2945205479451</v>
      </c>
      <c r="H72" s="27">
        <f t="shared" si="1"/>
        <v>789.375</v>
      </c>
      <c r="I72" s="28">
        <v>61128</v>
      </c>
      <c r="J72" s="29"/>
      <c r="K72" s="30"/>
      <c r="L72" t="s">
        <v>1266</v>
      </c>
      <c r="M72" s="54"/>
      <c r="O72">
        <v>0</v>
      </c>
      <c r="P72">
        <v>0</v>
      </c>
      <c r="Q72">
        <v>0</v>
      </c>
      <c r="R72">
        <v>0</v>
      </c>
      <c r="S72">
        <v>0</v>
      </c>
      <c r="T72">
        <v>0</v>
      </c>
      <c r="U72">
        <v>0</v>
      </c>
      <c r="V72" s="5">
        <v>0</v>
      </c>
      <c r="W72" s="28">
        <v>0</v>
      </c>
      <c r="X72" s="28">
        <v>0</v>
      </c>
    </row>
    <row r="73" spans="2:24" ht="12.75" customHeight="1">
      <c r="B73" t="s">
        <v>2468</v>
      </c>
      <c r="C73" t="s">
        <v>1463</v>
      </c>
      <c r="D73" t="s">
        <v>2469</v>
      </c>
      <c r="E73" s="4">
        <v>39085.333333333336</v>
      </c>
      <c r="F73" s="4">
        <v>39783.708333333336</v>
      </c>
      <c r="G73" s="35">
        <f t="shared" si="0"/>
        <v>497.472602739726</v>
      </c>
      <c r="H73" s="27">
        <f t="shared" si="1"/>
        <v>698.375</v>
      </c>
      <c r="I73" s="28">
        <v>60120</v>
      </c>
      <c r="J73" s="29"/>
      <c r="K73" s="30"/>
      <c r="L73" t="s">
        <v>1266</v>
      </c>
      <c r="M73" s="31">
        <v>39085.333333333336</v>
      </c>
      <c r="N73" t="s">
        <v>1278</v>
      </c>
      <c r="O73">
        <v>0</v>
      </c>
      <c r="P73">
        <v>0</v>
      </c>
      <c r="Q73">
        <v>0</v>
      </c>
      <c r="R73">
        <v>0</v>
      </c>
      <c r="S73">
        <v>0</v>
      </c>
      <c r="T73">
        <v>0</v>
      </c>
      <c r="U73">
        <v>0</v>
      </c>
      <c r="V73" s="5">
        <v>38.250273864542706</v>
      </c>
      <c r="W73" s="28">
        <v>94559.12550000002</v>
      </c>
      <c r="X73" s="28">
        <v>341770.7555</v>
      </c>
    </row>
    <row r="74" spans="2:24" ht="12.75" customHeight="1">
      <c r="B74" t="s">
        <v>2470</v>
      </c>
      <c r="C74" t="s">
        <v>1431</v>
      </c>
      <c r="D74" t="s">
        <v>2471</v>
      </c>
      <c r="E74" s="4">
        <v>39174.333333333336</v>
      </c>
      <c r="F74" s="4">
        <v>39874.708333333336</v>
      </c>
      <c r="G74" s="35">
        <f t="shared" si="0"/>
        <v>498.8972602739726</v>
      </c>
      <c r="H74" s="27">
        <f t="shared" si="1"/>
        <v>700.375</v>
      </c>
      <c r="I74" s="28">
        <v>1008</v>
      </c>
      <c r="J74" s="29"/>
      <c r="K74" s="30"/>
      <c r="L74" t="s">
        <v>1266</v>
      </c>
      <c r="M74" s="31">
        <v>39174.333333333336</v>
      </c>
      <c r="N74" t="s">
        <v>1278</v>
      </c>
      <c r="O74">
        <v>0</v>
      </c>
      <c r="P74">
        <v>0</v>
      </c>
      <c r="Q74">
        <v>0</v>
      </c>
      <c r="R74">
        <v>0</v>
      </c>
      <c r="S74">
        <v>0</v>
      </c>
      <c r="T74">
        <v>0</v>
      </c>
      <c r="U74">
        <v>0</v>
      </c>
      <c r="V74" s="5">
        <v>31.137482411017043</v>
      </c>
      <c r="W74" s="28">
        <v>5399.364</v>
      </c>
      <c r="X74" s="28">
        <v>22739.764</v>
      </c>
    </row>
    <row r="75" spans="3:24" ht="12.75" customHeight="1">
      <c r="C75" t="s">
        <v>1861</v>
      </c>
      <c r="D75" t="s">
        <v>1319</v>
      </c>
      <c r="E75" s="4">
        <v>39874.333333333336</v>
      </c>
      <c r="F75" s="4">
        <v>39874.333333333336</v>
      </c>
      <c r="G75" s="35">
        <f t="shared" si="0"/>
        <v>0</v>
      </c>
      <c r="H75" s="27">
        <f t="shared" si="1"/>
        <v>0</v>
      </c>
      <c r="I75" s="28">
        <v>0</v>
      </c>
      <c r="J75" s="29"/>
      <c r="K75" s="30"/>
      <c r="L75" t="s">
        <v>1266</v>
      </c>
      <c r="M75" s="31">
        <v>39874.333333333336</v>
      </c>
      <c r="N75" t="s">
        <v>1278</v>
      </c>
      <c r="O75">
        <v>8</v>
      </c>
      <c r="P75">
        <v>6</v>
      </c>
      <c r="Q75">
        <v>4</v>
      </c>
      <c r="R75">
        <v>15</v>
      </c>
      <c r="S75">
        <v>2</v>
      </c>
      <c r="T75">
        <v>1</v>
      </c>
      <c r="U75">
        <v>1</v>
      </c>
      <c r="V75" s="5">
        <v>41</v>
      </c>
      <c r="W75" s="28">
        <v>5047.263999999999</v>
      </c>
      <c r="X75" s="28">
        <v>17357.663999999997</v>
      </c>
    </row>
    <row r="76" spans="2:24" ht="12.75" customHeight="1">
      <c r="B76" t="s">
        <v>2472</v>
      </c>
      <c r="C76" t="s">
        <v>1655</v>
      </c>
      <c r="D76" t="s">
        <v>1750</v>
      </c>
      <c r="E76" s="4">
        <v>39265.333333333336</v>
      </c>
      <c r="F76" s="4">
        <v>39780.708333333336</v>
      </c>
      <c r="G76" s="35">
        <f t="shared" si="0"/>
        <v>367.1164383561644</v>
      </c>
      <c r="H76" s="27">
        <f t="shared" si="1"/>
        <v>515.375</v>
      </c>
      <c r="I76" s="28">
        <v>3100</v>
      </c>
      <c r="J76" s="29"/>
      <c r="K76" s="30"/>
      <c r="L76" t="s">
        <v>1266</v>
      </c>
      <c r="M76" s="31">
        <v>39265.333333333336</v>
      </c>
      <c r="N76" t="s">
        <v>1278</v>
      </c>
      <c r="O76">
        <v>0</v>
      </c>
      <c r="P76">
        <v>0</v>
      </c>
      <c r="Q76">
        <v>0</v>
      </c>
      <c r="R76">
        <v>0</v>
      </c>
      <c r="S76">
        <v>0</v>
      </c>
      <c r="T76">
        <v>0</v>
      </c>
      <c r="U76">
        <v>0</v>
      </c>
      <c r="V76" s="5">
        <v>0</v>
      </c>
      <c r="W76" s="28">
        <v>0</v>
      </c>
      <c r="X76" s="28">
        <v>0</v>
      </c>
    </row>
    <row r="77" spans="2:24" ht="12.75" customHeight="1">
      <c r="B77" t="s">
        <v>2473</v>
      </c>
      <c r="C77" t="s">
        <v>2374</v>
      </c>
      <c r="D77" t="s">
        <v>2171</v>
      </c>
      <c r="E77" s="4">
        <v>39265.333333333336</v>
      </c>
      <c r="F77" s="4">
        <v>39444.708333333336</v>
      </c>
      <c r="G77" s="35">
        <f t="shared" si="0"/>
        <v>127.77397260273973</v>
      </c>
      <c r="H77" s="27">
        <f t="shared" si="1"/>
        <v>179.375</v>
      </c>
      <c r="I77" s="28">
        <v>4750</v>
      </c>
      <c r="J77" s="29"/>
      <c r="K77" s="30"/>
      <c r="L77" t="s">
        <v>1266</v>
      </c>
      <c r="M77" s="31">
        <v>39265.333333333336</v>
      </c>
      <c r="N77" t="s">
        <v>1278</v>
      </c>
      <c r="O77">
        <v>1</v>
      </c>
      <c r="P77">
        <v>1</v>
      </c>
      <c r="Q77">
        <v>4</v>
      </c>
      <c r="R77">
        <v>0</v>
      </c>
      <c r="S77">
        <v>2</v>
      </c>
      <c r="T77">
        <v>1</v>
      </c>
      <c r="U77">
        <v>1</v>
      </c>
      <c r="V77" s="5">
        <v>7</v>
      </c>
      <c r="W77" s="28">
        <v>352.1</v>
      </c>
      <c r="X77" s="28">
        <v>5382.1</v>
      </c>
    </row>
    <row r="78" spans="2:24" ht="12.75" customHeight="1">
      <c r="B78" t="s">
        <v>2474</v>
      </c>
      <c r="C78" t="s">
        <v>2031</v>
      </c>
      <c r="D78" t="s">
        <v>2155</v>
      </c>
      <c r="E78" s="4">
        <v>39722.333333333336</v>
      </c>
      <c r="F78" s="4">
        <v>39994.708333333336</v>
      </c>
      <c r="G78" s="35">
        <f t="shared" si="0"/>
        <v>194.02054794520546</v>
      </c>
      <c r="H78" s="27">
        <f t="shared" si="1"/>
        <v>272.375</v>
      </c>
      <c r="I78" s="28">
        <v>0</v>
      </c>
      <c r="J78" s="29"/>
      <c r="K78" s="30"/>
      <c r="L78" t="s">
        <v>1266</v>
      </c>
      <c r="M78" s="31">
        <v>39722.333333333336</v>
      </c>
      <c r="N78" t="s">
        <v>1278</v>
      </c>
      <c r="O78">
        <v>0</v>
      </c>
      <c r="P78">
        <v>0</v>
      </c>
      <c r="Q78">
        <v>0</v>
      </c>
      <c r="R78">
        <v>0</v>
      </c>
      <c r="S78">
        <v>0</v>
      </c>
      <c r="T78">
        <v>0</v>
      </c>
      <c r="U78">
        <v>0</v>
      </c>
      <c r="V78" s="5">
        <v>39.70184531522274</v>
      </c>
      <c r="W78" s="28">
        <v>88856.7</v>
      </c>
      <c r="X78" s="28">
        <v>312666.7</v>
      </c>
    </row>
    <row r="79" spans="3:24" ht="12.75" customHeight="1">
      <c r="C79" t="s">
        <v>1861</v>
      </c>
      <c r="D79" t="s">
        <v>1319</v>
      </c>
      <c r="E79" s="4">
        <v>39994.333333333336</v>
      </c>
      <c r="F79" s="4">
        <v>39994.333333333336</v>
      </c>
      <c r="G79" s="35">
        <f t="shared" si="0"/>
        <v>0</v>
      </c>
      <c r="H79" s="27">
        <f t="shared" si="1"/>
        <v>0</v>
      </c>
      <c r="I79" s="28">
        <v>0</v>
      </c>
      <c r="J79" s="29"/>
      <c r="K79" s="30"/>
      <c r="L79" t="s">
        <v>1266</v>
      </c>
      <c r="M79" s="31">
        <v>39994.333333333336</v>
      </c>
      <c r="N79" t="s">
        <v>1278</v>
      </c>
      <c r="O79">
        <v>8</v>
      </c>
      <c r="P79">
        <v>15</v>
      </c>
      <c r="Q79">
        <v>4</v>
      </c>
      <c r="R79">
        <v>15</v>
      </c>
      <c r="S79">
        <v>4</v>
      </c>
      <c r="T79">
        <v>2</v>
      </c>
      <c r="U79">
        <v>1</v>
      </c>
      <c r="V79" s="5">
        <v>81</v>
      </c>
      <c r="W79" s="28">
        <v>54391.5</v>
      </c>
      <c r="X79" s="28">
        <v>121541.5</v>
      </c>
    </row>
    <row r="80" spans="2:24" ht="12.75" customHeight="1">
      <c r="B80" t="s">
        <v>2475</v>
      </c>
      <c r="C80" t="s">
        <v>2476</v>
      </c>
      <c r="D80" t="s">
        <v>2171</v>
      </c>
      <c r="E80" s="4">
        <v>39265.333333333336</v>
      </c>
      <c r="F80" s="4">
        <v>39444.708333333336</v>
      </c>
      <c r="G80" s="35">
        <f t="shared" si="0"/>
        <v>127.77397260273973</v>
      </c>
      <c r="H80" s="27">
        <f t="shared" si="1"/>
        <v>179.375</v>
      </c>
      <c r="I80" s="28">
        <v>2436</v>
      </c>
      <c r="J80" s="29"/>
      <c r="K80" s="30"/>
      <c r="L80" t="s">
        <v>1266</v>
      </c>
      <c r="M80" s="31">
        <v>39265.333333333336</v>
      </c>
      <c r="N80" t="s">
        <v>1278</v>
      </c>
      <c r="O80">
        <v>1</v>
      </c>
      <c r="P80">
        <v>1</v>
      </c>
      <c r="Q80">
        <v>4</v>
      </c>
      <c r="R80">
        <v>15</v>
      </c>
      <c r="S80">
        <v>2</v>
      </c>
      <c r="T80">
        <v>1</v>
      </c>
      <c r="U80">
        <v>1</v>
      </c>
      <c r="V80" s="5">
        <v>22</v>
      </c>
      <c r="W80" s="28">
        <v>34465.2</v>
      </c>
      <c r="X80" s="28">
        <v>191125.2</v>
      </c>
    </row>
    <row r="81" spans="2:24" ht="12.75" customHeight="1">
      <c r="B81" t="s">
        <v>2477</v>
      </c>
      <c r="C81" t="s">
        <v>1675</v>
      </c>
      <c r="D81" t="s">
        <v>2307</v>
      </c>
      <c r="E81" s="4">
        <v>39539.333333333336</v>
      </c>
      <c r="F81" s="4">
        <v>40268.708333333336</v>
      </c>
      <c r="G81" s="35">
        <f t="shared" si="0"/>
        <v>519.554794520548</v>
      </c>
      <c r="H81" s="27">
        <f t="shared" si="1"/>
        <v>729.375</v>
      </c>
      <c r="I81" s="28">
        <v>17314</v>
      </c>
      <c r="J81" s="29"/>
      <c r="K81" s="30"/>
      <c r="L81" t="s">
        <v>1266</v>
      </c>
      <c r="M81" s="54"/>
      <c r="O81">
        <v>1</v>
      </c>
      <c r="P81">
        <v>1</v>
      </c>
      <c r="Q81">
        <v>2</v>
      </c>
      <c r="R81">
        <v>0</v>
      </c>
      <c r="S81">
        <v>2</v>
      </c>
      <c r="T81">
        <v>1</v>
      </c>
      <c r="U81">
        <v>1</v>
      </c>
      <c r="V81" s="5">
        <v>5</v>
      </c>
      <c r="W81" s="28">
        <v>303.0615</v>
      </c>
      <c r="X81" s="28">
        <v>6364.2915</v>
      </c>
    </row>
    <row r="82" spans="2:24" ht="12.75" customHeight="1">
      <c r="B82" t="s">
        <v>2478</v>
      </c>
      <c r="C82" t="s">
        <v>2479</v>
      </c>
      <c r="D82" t="s">
        <v>2122</v>
      </c>
      <c r="E82" s="4">
        <v>39539.333333333336</v>
      </c>
      <c r="F82" s="4">
        <v>39780.708333333336</v>
      </c>
      <c r="G82" s="35">
        <f t="shared" si="0"/>
        <v>171.93835616438355</v>
      </c>
      <c r="H82" s="27">
        <f t="shared" si="1"/>
        <v>241.375</v>
      </c>
      <c r="I82" s="28">
        <v>5628</v>
      </c>
      <c r="J82" s="29"/>
      <c r="K82" s="30"/>
      <c r="L82" t="s">
        <v>1266</v>
      </c>
      <c r="M82" s="31">
        <v>39539.333333333336</v>
      </c>
      <c r="N82" t="s">
        <v>1278</v>
      </c>
      <c r="O82">
        <v>0</v>
      </c>
      <c r="P82">
        <v>0</v>
      </c>
      <c r="Q82">
        <v>0</v>
      </c>
      <c r="R82">
        <v>0</v>
      </c>
      <c r="S82">
        <v>0</v>
      </c>
      <c r="T82">
        <v>0</v>
      </c>
      <c r="U82">
        <v>0</v>
      </c>
      <c r="V82" s="5">
        <v>0</v>
      </c>
      <c r="W82" s="28">
        <v>0</v>
      </c>
      <c r="X82" s="28">
        <v>0</v>
      </c>
    </row>
    <row r="83" spans="2:24" ht="12.75" customHeight="1">
      <c r="B83" t="s">
        <v>2480</v>
      </c>
      <c r="C83" t="s">
        <v>2481</v>
      </c>
      <c r="D83" t="s">
        <v>2122</v>
      </c>
      <c r="E83" s="4">
        <v>39539.333333333336</v>
      </c>
      <c r="F83" s="4">
        <v>39780.708333333336</v>
      </c>
      <c r="G83" s="35">
        <f t="shared" si="0"/>
        <v>171.93835616438355</v>
      </c>
      <c r="H83" s="27">
        <f t="shared" si="1"/>
        <v>241.375</v>
      </c>
      <c r="I83" s="28">
        <v>1364</v>
      </c>
      <c r="J83" s="29"/>
      <c r="K83" s="30"/>
      <c r="L83" t="s">
        <v>1266</v>
      </c>
      <c r="M83" s="31">
        <v>39539.333333333336</v>
      </c>
      <c r="N83" t="s">
        <v>1278</v>
      </c>
      <c r="O83">
        <v>0</v>
      </c>
      <c r="P83">
        <v>0</v>
      </c>
      <c r="Q83">
        <v>0</v>
      </c>
      <c r="R83">
        <v>0</v>
      </c>
      <c r="S83">
        <v>0</v>
      </c>
      <c r="T83">
        <v>0</v>
      </c>
      <c r="U83">
        <v>0</v>
      </c>
      <c r="V83" s="5">
        <v>39.35106987980844</v>
      </c>
      <c r="W83" s="28">
        <v>21422.628000000004</v>
      </c>
      <c r="X83" s="28">
        <v>75862.388</v>
      </c>
    </row>
    <row r="84" spans="2:24" ht="12.75" customHeight="1">
      <c r="B84" t="s">
        <v>2482</v>
      </c>
      <c r="C84" t="s">
        <v>2483</v>
      </c>
      <c r="D84" t="s">
        <v>2385</v>
      </c>
      <c r="E84" s="4">
        <v>39539.333333333336</v>
      </c>
      <c r="F84" s="4">
        <v>39962.708333333336</v>
      </c>
      <c r="G84" s="35">
        <f t="shared" si="0"/>
        <v>301.5821917808219</v>
      </c>
      <c r="H84" s="27">
        <f t="shared" si="1"/>
        <v>423.375</v>
      </c>
      <c r="I84" s="28">
        <v>6200</v>
      </c>
      <c r="J84" s="29"/>
      <c r="K84" s="30"/>
      <c r="L84" t="s">
        <v>1266</v>
      </c>
      <c r="M84" s="31">
        <v>39539.333333333336</v>
      </c>
      <c r="N84" t="s">
        <v>1278</v>
      </c>
      <c r="O84">
        <v>8</v>
      </c>
      <c r="P84">
        <v>6</v>
      </c>
      <c r="Q84">
        <v>4</v>
      </c>
      <c r="R84">
        <v>15</v>
      </c>
      <c r="S84">
        <v>2</v>
      </c>
      <c r="T84">
        <v>1</v>
      </c>
      <c r="U84">
        <v>1</v>
      </c>
      <c r="V84" s="5">
        <v>41</v>
      </c>
      <c r="W84" s="28">
        <v>13338.284000000001</v>
      </c>
      <c r="X84" s="28">
        <v>45870.684</v>
      </c>
    </row>
    <row r="85" spans="1:24" ht="12.75" customHeight="1">
      <c r="A85" s="32"/>
      <c r="B85" t="s">
        <v>2484</v>
      </c>
      <c r="C85" t="s">
        <v>2485</v>
      </c>
      <c r="D85" t="s">
        <v>1457</v>
      </c>
      <c r="E85" s="4">
        <v>40057.333333333336</v>
      </c>
      <c r="F85" s="4">
        <v>40268.708333333336</v>
      </c>
      <c r="G85" s="35">
        <f t="shared" si="0"/>
        <v>150.56849315068493</v>
      </c>
      <c r="H85" s="27">
        <f t="shared" si="1"/>
        <v>211.375</v>
      </c>
      <c r="I85" s="28">
        <v>4122</v>
      </c>
      <c r="J85" s="29"/>
      <c r="K85" s="30"/>
      <c r="L85" t="s">
        <v>1266</v>
      </c>
      <c r="M85" s="31">
        <v>40057.333333333336</v>
      </c>
      <c r="N85" t="s">
        <v>1278</v>
      </c>
      <c r="O85">
        <v>0</v>
      </c>
      <c r="P85">
        <v>0</v>
      </c>
      <c r="Q85">
        <v>0</v>
      </c>
      <c r="R85">
        <v>0</v>
      </c>
      <c r="S85">
        <v>0</v>
      </c>
      <c r="T85">
        <v>0</v>
      </c>
      <c r="U85">
        <v>0</v>
      </c>
      <c r="V85" s="5">
        <v>36.90241087926614</v>
      </c>
      <c r="W85" s="28">
        <v>8084.344</v>
      </c>
      <c r="X85" s="28">
        <v>29991.703999999998</v>
      </c>
    </row>
    <row r="86" spans="3:24" ht="12.75" customHeight="1">
      <c r="C86" t="s">
        <v>2486</v>
      </c>
      <c r="D86" t="s">
        <v>1319</v>
      </c>
      <c r="E86" s="4">
        <v>40268.333333333336</v>
      </c>
      <c r="F86" s="4">
        <v>40268.333333333336</v>
      </c>
      <c r="G86" s="35">
        <f t="shared" si="0"/>
        <v>0</v>
      </c>
      <c r="H86" s="27">
        <f t="shared" si="1"/>
        <v>0</v>
      </c>
      <c r="I86" s="28">
        <v>0</v>
      </c>
      <c r="J86" s="29"/>
      <c r="K86" s="30"/>
      <c r="L86" t="s">
        <v>1266</v>
      </c>
      <c r="M86" s="31">
        <v>40268.333333333336</v>
      </c>
      <c r="N86" t="s">
        <v>1278</v>
      </c>
      <c r="O86">
        <v>4</v>
      </c>
      <c r="P86">
        <v>4</v>
      </c>
      <c r="Q86">
        <v>4</v>
      </c>
      <c r="R86">
        <v>15</v>
      </c>
      <c r="S86">
        <v>2</v>
      </c>
      <c r="T86">
        <v>1</v>
      </c>
      <c r="U86">
        <v>1</v>
      </c>
      <c r="V86" s="5">
        <v>31</v>
      </c>
      <c r="W86" s="28">
        <v>2337.4</v>
      </c>
      <c r="X86" s="28">
        <v>9877.4</v>
      </c>
    </row>
    <row r="87" spans="2:24" ht="12.75" customHeight="1">
      <c r="B87" t="s">
        <v>2487</v>
      </c>
      <c r="C87" t="s">
        <v>2488</v>
      </c>
      <c r="D87" t="s">
        <v>2396</v>
      </c>
      <c r="E87" s="4">
        <v>38642.333333333336</v>
      </c>
      <c r="F87" s="4">
        <v>40452.708333333336</v>
      </c>
      <c r="G87" s="35">
        <f t="shared" si="0"/>
        <v>1289.582191780822</v>
      </c>
      <c r="H87" s="27">
        <f t="shared" si="1"/>
        <v>1810.375</v>
      </c>
      <c r="I87" s="28">
        <v>3599472.3</v>
      </c>
      <c r="J87" s="29"/>
      <c r="K87" s="30"/>
      <c r="L87" t="s">
        <v>1266</v>
      </c>
      <c r="M87" s="54"/>
      <c r="O87">
        <v>3</v>
      </c>
      <c r="P87">
        <v>15</v>
      </c>
      <c r="Q87">
        <v>4</v>
      </c>
      <c r="R87">
        <v>15</v>
      </c>
      <c r="S87">
        <v>2</v>
      </c>
      <c r="T87">
        <v>1</v>
      </c>
      <c r="U87">
        <v>1</v>
      </c>
      <c r="V87" s="5">
        <v>40</v>
      </c>
      <c r="W87" s="28">
        <v>5746.944</v>
      </c>
      <c r="X87" s="28">
        <v>20114.304</v>
      </c>
    </row>
    <row r="88" spans="3:24" ht="12.75" customHeight="1">
      <c r="C88" t="s">
        <v>2489</v>
      </c>
      <c r="D88" t="s">
        <v>1319</v>
      </c>
      <c r="E88" s="4">
        <v>38642.333333333336</v>
      </c>
      <c r="F88" s="4">
        <v>38642.333333333336</v>
      </c>
      <c r="G88" s="35">
        <f t="shared" si="0"/>
        <v>0</v>
      </c>
      <c r="H88" s="27">
        <f t="shared" si="1"/>
        <v>0</v>
      </c>
      <c r="I88" s="28">
        <v>0</v>
      </c>
      <c r="J88" s="29"/>
      <c r="K88" s="43" t="s">
        <v>2490</v>
      </c>
      <c r="L88" t="s">
        <v>1266</v>
      </c>
      <c r="M88" s="31">
        <v>38642.333333333336</v>
      </c>
      <c r="N88" t="s">
        <v>1278</v>
      </c>
      <c r="O88">
        <v>0</v>
      </c>
      <c r="P88">
        <v>0</v>
      </c>
      <c r="Q88">
        <v>0</v>
      </c>
      <c r="R88">
        <v>0</v>
      </c>
      <c r="S88">
        <v>0</v>
      </c>
      <c r="T88">
        <v>0</v>
      </c>
      <c r="U88">
        <v>0</v>
      </c>
      <c r="V88" s="5">
        <v>26.089931281744843</v>
      </c>
      <c r="W88" s="28">
        <v>8732.3</v>
      </c>
      <c r="X88" s="28">
        <v>42202.3</v>
      </c>
    </row>
    <row r="89" spans="2:24" ht="12.75" customHeight="1">
      <c r="B89" t="s">
        <v>2491</v>
      </c>
      <c r="C89" t="s">
        <v>2492</v>
      </c>
      <c r="D89" t="s">
        <v>2354</v>
      </c>
      <c r="E89" s="4">
        <v>38642.333333333336</v>
      </c>
      <c r="F89" s="4">
        <v>39918.708333333336</v>
      </c>
      <c r="G89" s="35">
        <f t="shared" si="0"/>
        <v>909.1986301369863</v>
      </c>
      <c r="H89" s="27">
        <f t="shared" si="1"/>
        <v>1276.375</v>
      </c>
      <c r="I89" s="28">
        <v>1596490</v>
      </c>
      <c r="J89" s="43" t="s">
        <v>1575</v>
      </c>
      <c r="K89" s="30"/>
      <c r="L89" t="s">
        <v>1266</v>
      </c>
      <c r="M89" s="54"/>
      <c r="O89">
        <v>2</v>
      </c>
      <c r="P89">
        <v>6</v>
      </c>
      <c r="Q89">
        <v>4</v>
      </c>
      <c r="R89">
        <v>8</v>
      </c>
      <c r="S89">
        <v>2</v>
      </c>
      <c r="T89">
        <v>1</v>
      </c>
      <c r="U89">
        <v>1</v>
      </c>
      <c r="V89" s="5">
        <v>22</v>
      </c>
      <c r="W89" s="28">
        <v>4017.2</v>
      </c>
      <c r="X89" s="28">
        <v>22277.2</v>
      </c>
    </row>
    <row r="90" spans="2:24" ht="12.75" customHeight="1">
      <c r="B90" t="s">
        <v>2493</v>
      </c>
      <c r="C90" t="s">
        <v>2402</v>
      </c>
      <c r="D90" t="s">
        <v>2403</v>
      </c>
      <c r="E90" s="4">
        <v>38642.333333333336</v>
      </c>
      <c r="F90" s="4">
        <v>39798.708333333336</v>
      </c>
      <c r="G90" s="35">
        <f aca="true" t="shared" si="2" ref="G90:G153">(H90/365)*260</f>
        <v>823.7191780821918</v>
      </c>
      <c r="H90" s="27">
        <f aca="true" t="shared" si="3" ref="H90:H153">F90-E90</f>
        <v>1156.375</v>
      </c>
      <c r="I90" s="28">
        <v>395050</v>
      </c>
      <c r="J90" s="29"/>
      <c r="K90" s="30"/>
      <c r="L90" t="s">
        <v>1266</v>
      </c>
      <c r="M90" s="31">
        <v>38642.333333333336</v>
      </c>
      <c r="N90" t="s">
        <v>1278</v>
      </c>
      <c r="O90">
        <v>4</v>
      </c>
      <c r="P90">
        <v>4</v>
      </c>
      <c r="Q90">
        <v>4</v>
      </c>
      <c r="R90">
        <v>15</v>
      </c>
      <c r="S90">
        <v>2</v>
      </c>
      <c r="T90">
        <v>1</v>
      </c>
      <c r="U90">
        <v>1</v>
      </c>
      <c r="V90" s="5">
        <v>31</v>
      </c>
      <c r="W90" s="28">
        <v>4715.1</v>
      </c>
      <c r="X90" s="28">
        <v>19925.1</v>
      </c>
    </row>
    <row r="91" spans="2:24" ht="12.75" customHeight="1">
      <c r="B91" t="s">
        <v>2494</v>
      </c>
      <c r="C91" t="s">
        <v>2405</v>
      </c>
      <c r="D91" t="s">
        <v>2403</v>
      </c>
      <c r="E91" s="4">
        <v>38642.333333333336</v>
      </c>
      <c r="F91" s="4">
        <v>39798.708333333336</v>
      </c>
      <c r="G91" s="35">
        <f t="shared" si="2"/>
        <v>823.7191780821918</v>
      </c>
      <c r="H91" s="27">
        <f t="shared" si="3"/>
        <v>1156.375</v>
      </c>
      <c r="I91" s="28">
        <v>263340</v>
      </c>
      <c r="J91" s="29"/>
      <c r="K91" s="30"/>
      <c r="L91" t="s">
        <v>1266</v>
      </c>
      <c r="M91" s="31">
        <v>38642.333333333336</v>
      </c>
      <c r="N91" t="s">
        <v>1278</v>
      </c>
      <c r="O91">
        <v>0</v>
      </c>
      <c r="P91">
        <v>0</v>
      </c>
      <c r="Q91">
        <v>0</v>
      </c>
      <c r="R91">
        <v>0</v>
      </c>
      <c r="S91">
        <v>0</v>
      </c>
      <c r="T91">
        <v>0</v>
      </c>
      <c r="U91">
        <v>0</v>
      </c>
      <c r="V91" s="5">
        <v>34.84195954529169</v>
      </c>
      <c r="W91" s="28">
        <v>28881.441000000003</v>
      </c>
      <c r="X91" s="28">
        <v>111774.14100000002</v>
      </c>
    </row>
    <row r="92" spans="2:24" ht="12.75" customHeight="1">
      <c r="B92" t="s">
        <v>2495</v>
      </c>
      <c r="C92" t="s">
        <v>2496</v>
      </c>
      <c r="D92" t="s">
        <v>2403</v>
      </c>
      <c r="E92" s="4">
        <v>38642.333333333336</v>
      </c>
      <c r="F92" s="4">
        <v>39798.708333333336</v>
      </c>
      <c r="G92" s="35">
        <f t="shared" si="2"/>
        <v>823.7191780821918</v>
      </c>
      <c r="H92" s="27">
        <f t="shared" si="3"/>
        <v>1156.375</v>
      </c>
      <c r="I92" s="28">
        <v>114240</v>
      </c>
      <c r="J92" s="29"/>
      <c r="K92" s="30"/>
      <c r="L92" t="s">
        <v>1266</v>
      </c>
      <c r="M92" s="31">
        <v>38642.333333333336</v>
      </c>
      <c r="N92" t="s">
        <v>1278</v>
      </c>
      <c r="O92">
        <v>2</v>
      </c>
      <c r="P92">
        <v>15</v>
      </c>
      <c r="Q92">
        <v>4</v>
      </c>
      <c r="R92">
        <v>15</v>
      </c>
      <c r="S92">
        <v>2</v>
      </c>
      <c r="T92">
        <v>1</v>
      </c>
      <c r="U92">
        <v>1</v>
      </c>
      <c r="V92" s="5">
        <v>38</v>
      </c>
      <c r="W92" s="28">
        <v>5779.8</v>
      </c>
      <c r="X92" s="28">
        <v>20989.8</v>
      </c>
    </row>
    <row r="93" spans="2:24" ht="12.75" customHeight="1">
      <c r="B93" t="s">
        <v>2497</v>
      </c>
      <c r="C93" t="s">
        <v>2498</v>
      </c>
      <c r="D93" t="s">
        <v>2403</v>
      </c>
      <c r="E93" s="4">
        <v>38642.333333333336</v>
      </c>
      <c r="F93" s="4">
        <v>39798.708333333336</v>
      </c>
      <c r="G93" s="35">
        <f t="shared" si="2"/>
        <v>823.7191780821918</v>
      </c>
      <c r="H93" s="27">
        <f t="shared" si="3"/>
        <v>1156.375</v>
      </c>
      <c r="I93" s="28">
        <v>361260</v>
      </c>
      <c r="J93" s="29"/>
      <c r="K93" s="30"/>
      <c r="L93" t="s">
        <v>1266</v>
      </c>
      <c r="M93" s="31">
        <v>38642.333333333336</v>
      </c>
      <c r="N93" t="s">
        <v>1278</v>
      </c>
      <c r="O93">
        <v>8</v>
      </c>
      <c r="P93">
        <v>1</v>
      </c>
      <c r="Q93">
        <v>4</v>
      </c>
      <c r="R93">
        <v>15</v>
      </c>
      <c r="S93">
        <v>2</v>
      </c>
      <c r="T93">
        <v>1</v>
      </c>
      <c r="U93">
        <v>1</v>
      </c>
      <c r="V93" s="5">
        <v>36</v>
      </c>
      <c r="W93" s="28">
        <v>7658.82</v>
      </c>
      <c r="X93" s="28">
        <v>28933.32</v>
      </c>
    </row>
    <row r="94" spans="2:24" ht="12.75" customHeight="1">
      <c r="B94" t="s">
        <v>2499</v>
      </c>
      <c r="C94" t="s">
        <v>1800</v>
      </c>
      <c r="D94" t="s">
        <v>2410</v>
      </c>
      <c r="E94" s="4">
        <v>39006.333333333336</v>
      </c>
      <c r="F94" s="4">
        <v>39798.708333333336</v>
      </c>
      <c r="G94" s="35">
        <f t="shared" si="2"/>
        <v>564.4315068493152</v>
      </c>
      <c r="H94" s="27">
        <f t="shared" si="3"/>
        <v>792.375</v>
      </c>
      <c r="I94" s="28">
        <v>376840</v>
      </c>
      <c r="J94" s="29"/>
      <c r="K94" s="30"/>
      <c r="L94" t="s">
        <v>1266</v>
      </c>
      <c r="M94" s="31">
        <v>39006.333333333336</v>
      </c>
      <c r="N94" t="s">
        <v>1278</v>
      </c>
      <c r="O94">
        <v>0</v>
      </c>
      <c r="P94">
        <v>0</v>
      </c>
      <c r="Q94">
        <v>0</v>
      </c>
      <c r="R94">
        <v>0</v>
      </c>
      <c r="S94">
        <v>0</v>
      </c>
      <c r="T94">
        <v>0</v>
      </c>
      <c r="U94">
        <v>0</v>
      </c>
      <c r="V94" s="5">
        <v>31.37917602309702</v>
      </c>
      <c r="W94" s="28">
        <v>8901.425000000001</v>
      </c>
      <c r="X94" s="28">
        <v>37268.725000000006</v>
      </c>
    </row>
    <row r="95" spans="3:24" ht="12.75" customHeight="1">
      <c r="C95" t="s">
        <v>2411</v>
      </c>
      <c r="D95" t="s">
        <v>1319</v>
      </c>
      <c r="E95" s="4">
        <v>39798.333333333336</v>
      </c>
      <c r="F95" s="4">
        <v>39798.333333333336</v>
      </c>
      <c r="G95" s="35">
        <f t="shared" si="2"/>
        <v>0</v>
      </c>
      <c r="H95" s="27">
        <f t="shared" si="3"/>
        <v>0</v>
      </c>
      <c r="I95" s="28">
        <v>0</v>
      </c>
      <c r="J95" s="29"/>
      <c r="K95" s="30"/>
      <c r="L95" t="s">
        <v>1266</v>
      </c>
      <c r="M95" s="31">
        <v>39798.333333333336</v>
      </c>
      <c r="N95" t="s">
        <v>1278</v>
      </c>
      <c r="O95">
        <v>4</v>
      </c>
      <c r="P95">
        <v>4</v>
      </c>
      <c r="Q95">
        <v>4</v>
      </c>
      <c r="R95">
        <v>15</v>
      </c>
      <c r="S95">
        <v>2</v>
      </c>
      <c r="T95">
        <v>1</v>
      </c>
      <c r="U95">
        <v>1</v>
      </c>
      <c r="V95" s="5">
        <v>31</v>
      </c>
      <c r="W95" s="28">
        <v>5567.352000000001</v>
      </c>
      <c r="X95" s="28">
        <v>23526.552000000003</v>
      </c>
    </row>
    <row r="96" spans="2:24" ht="12.75" customHeight="1">
      <c r="B96" t="s">
        <v>2500</v>
      </c>
      <c r="C96" t="s">
        <v>1797</v>
      </c>
      <c r="D96" t="s">
        <v>2501</v>
      </c>
      <c r="E96" s="4">
        <v>39342.333333333336</v>
      </c>
      <c r="F96" s="4">
        <v>39918.708333333336</v>
      </c>
      <c r="G96" s="35">
        <f t="shared" si="2"/>
        <v>410.56849315068496</v>
      </c>
      <c r="H96" s="27">
        <f t="shared" si="3"/>
        <v>576.375</v>
      </c>
      <c r="I96" s="28">
        <v>85760</v>
      </c>
      <c r="J96" s="29"/>
      <c r="K96" s="30"/>
      <c r="L96" t="s">
        <v>1266</v>
      </c>
      <c r="M96" s="31">
        <v>39342.333333333336</v>
      </c>
      <c r="N96" t="s">
        <v>1278</v>
      </c>
      <c r="O96">
        <v>4</v>
      </c>
      <c r="P96">
        <v>4</v>
      </c>
      <c r="Q96">
        <v>4</v>
      </c>
      <c r="R96">
        <v>15</v>
      </c>
      <c r="S96">
        <v>2</v>
      </c>
      <c r="T96">
        <v>1</v>
      </c>
      <c r="U96">
        <v>1</v>
      </c>
      <c r="V96" s="5">
        <v>31</v>
      </c>
      <c r="W96" s="28">
        <v>1559.3</v>
      </c>
      <c r="X96" s="28">
        <v>6589.3</v>
      </c>
    </row>
    <row r="97" spans="2:24" ht="12.75" customHeight="1">
      <c r="B97" t="s">
        <v>2502</v>
      </c>
      <c r="C97" t="s">
        <v>2503</v>
      </c>
      <c r="D97" t="s">
        <v>2396</v>
      </c>
      <c r="E97" s="4">
        <v>38642.333333333336</v>
      </c>
      <c r="F97" s="4">
        <v>40452.708333333336</v>
      </c>
      <c r="G97" s="35">
        <f t="shared" si="2"/>
        <v>1289.582191780822</v>
      </c>
      <c r="H97" s="27">
        <f t="shared" si="3"/>
        <v>1810.375</v>
      </c>
      <c r="I97" s="28">
        <v>653200</v>
      </c>
      <c r="J97" s="29"/>
      <c r="K97" s="30"/>
      <c r="L97" t="s">
        <v>1266</v>
      </c>
      <c r="M97" s="54"/>
      <c r="O97">
        <v>4</v>
      </c>
      <c r="P97">
        <v>6</v>
      </c>
      <c r="Q97">
        <v>4</v>
      </c>
      <c r="R97">
        <v>15</v>
      </c>
      <c r="S97">
        <v>2</v>
      </c>
      <c r="T97">
        <v>1</v>
      </c>
      <c r="U97">
        <v>1</v>
      </c>
      <c r="V97" s="5">
        <v>33</v>
      </c>
      <c r="W97" s="28">
        <v>1774.7730000000001</v>
      </c>
      <c r="X97" s="28">
        <v>7152.8730000000005</v>
      </c>
    </row>
    <row r="98" spans="2:24" ht="12.75" customHeight="1">
      <c r="B98" t="s">
        <v>2504</v>
      </c>
      <c r="C98" t="s">
        <v>2417</v>
      </c>
      <c r="D98" t="s">
        <v>2396</v>
      </c>
      <c r="E98" s="4">
        <v>38642.333333333336</v>
      </c>
      <c r="F98" s="4">
        <v>40452.708333333336</v>
      </c>
      <c r="G98" s="35">
        <f t="shared" si="2"/>
        <v>1289.582191780822</v>
      </c>
      <c r="H98" s="27">
        <f t="shared" si="3"/>
        <v>1810.375</v>
      </c>
      <c r="I98" s="28">
        <v>525200</v>
      </c>
      <c r="J98" s="29"/>
      <c r="K98" s="30"/>
      <c r="L98" t="s">
        <v>1266</v>
      </c>
      <c r="M98" s="31">
        <v>38642.333333333336</v>
      </c>
      <c r="N98" t="s">
        <v>1278</v>
      </c>
      <c r="O98">
        <v>0</v>
      </c>
      <c r="P98">
        <v>0</v>
      </c>
      <c r="Q98">
        <v>0</v>
      </c>
      <c r="R98">
        <v>0</v>
      </c>
      <c r="S98">
        <v>0</v>
      </c>
      <c r="T98">
        <v>0</v>
      </c>
      <c r="U98">
        <v>0</v>
      </c>
      <c r="V98" s="5">
        <v>36.258701062585565</v>
      </c>
      <c r="W98" s="28">
        <v>6541.396000000001</v>
      </c>
      <c r="X98" s="28">
        <v>24582.296000000002</v>
      </c>
    </row>
    <row r="99" spans="2:24" ht="12.75" customHeight="1">
      <c r="B99" t="s">
        <v>2505</v>
      </c>
      <c r="C99" t="s">
        <v>2419</v>
      </c>
      <c r="D99" t="s">
        <v>2396</v>
      </c>
      <c r="E99" s="4">
        <v>38642.333333333336</v>
      </c>
      <c r="F99" s="4">
        <v>40452.708333333336</v>
      </c>
      <c r="G99" s="35">
        <f t="shared" si="2"/>
        <v>1289.582191780822</v>
      </c>
      <c r="H99" s="27">
        <f t="shared" si="3"/>
        <v>1810.375</v>
      </c>
      <c r="I99" s="28">
        <v>128000</v>
      </c>
      <c r="J99" s="29"/>
      <c r="K99" s="30"/>
      <c r="L99" t="s">
        <v>1266</v>
      </c>
      <c r="M99" s="31">
        <v>38642.333333333336</v>
      </c>
      <c r="N99" t="s">
        <v>1278</v>
      </c>
      <c r="O99">
        <v>4</v>
      </c>
      <c r="P99">
        <v>4</v>
      </c>
      <c r="Q99">
        <v>4</v>
      </c>
      <c r="R99">
        <v>15</v>
      </c>
      <c r="S99">
        <v>2</v>
      </c>
      <c r="T99">
        <v>1</v>
      </c>
      <c r="U99">
        <v>1</v>
      </c>
      <c r="V99" s="5">
        <v>31</v>
      </c>
      <c r="W99" s="28">
        <v>4407.487</v>
      </c>
      <c r="X99" s="28">
        <v>18625.187</v>
      </c>
    </row>
    <row r="100" spans="2:24" ht="12.75" customHeight="1">
      <c r="B100" t="s">
        <v>2506</v>
      </c>
      <c r="C100" t="s">
        <v>1758</v>
      </c>
      <c r="D100" t="s">
        <v>2421</v>
      </c>
      <c r="E100" s="4">
        <v>38901.333333333336</v>
      </c>
      <c r="F100" s="4">
        <v>39883.708333333336</v>
      </c>
      <c r="G100" s="35">
        <f t="shared" si="2"/>
        <v>699.7739726027397</v>
      </c>
      <c r="H100" s="27">
        <f t="shared" si="3"/>
        <v>982.375</v>
      </c>
      <c r="I100" s="28">
        <v>303240</v>
      </c>
      <c r="J100" s="43" t="s">
        <v>1575</v>
      </c>
      <c r="K100" s="30"/>
      <c r="L100" t="s">
        <v>1266</v>
      </c>
      <c r="M100" s="54"/>
      <c r="O100">
        <v>15</v>
      </c>
      <c r="P100">
        <v>15</v>
      </c>
      <c r="Q100">
        <v>4</v>
      </c>
      <c r="R100">
        <v>15</v>
      </c>
      <c r="S100">
        <v>2</v>
      </c>
      <c r="T100">
        <v>1</v>
      </c>
      <c r="U100">
        <v>1</v>
      </c>
      <c r="V100" s="5">
        <v>64</v>
      </c>
      <c r="W100" s="28">
        <v>1839.9360000000001</v>
      </c>
      <c r="X100" s="28">
        <v>4714.836</v>
      </c>
    </row>
    <row r="101" spans="2:24" ht="12.75" customHeight="1">
      <c r="B101" t="s">
        <v>2507</v>
      </c>
      <c r="C101" t="s">
        <v>2423</v>
      </c>
      <c r="D101" t="s">
        <v>2421</v>
      </c>
      <c r="E101" s="4">
        <v>38901.333333333336</v>
      </c>
      <c r="F101" s="4">
        <v>39883.708333333336</v>
      </c>
      <c r="G101" s="35">
        <f t="shared" si="2"/>
        <v>699.7739726027397</v>
      </c>
      <c r="H101" s="27">
        <f t="shared" si="3"/>
        <v>982.375</v>
      </c>
      <c r="I101" s="28">
        <v>93240</v>
      </c>
      <c r="J101" s="29"/>
      <c r="K101" s="30"/>
      <c r="L101" t="s">
        <v>1266</v>
      </c>
      <c r="M101" s="54"/>
      <c r="O101">
        <v>4</v>
      </c>
      <c r="P101">
        <v>4</v>
      </c>
      <c r="Q101">
        <v>4</v>
      </c>
      <c r="R101">
        <v>15</v>
      </c>
      <c r="S101">
        <v>2</v>
      </c>
      <c r="T101">
        <v>1</v>
      </c>
      <c r="U101">
        <v>1</v>
      </c>
      <c r="V101" s="5">
        <v>31</v>
      </c>
      <c r="W101" s="28">
        <v>293.973</v>
      </c>
      <c r="X101" s="28">
        <v>1242.2730000000001</v>
      </c>
    </row>
    <row r="102" spans="2:24" ht="12.75" customHeight="1">
      <c r="B102" t="s">
        <v>2508</v>
      </c>
      <c r="C102" t="s">
        <v>2425</v>
      </c>
      <c r="D102" t="s">
        <v>2421</v>
      </c>
      <c r="E102" s="4">
        <v>38901.333333333336</v>
      </c>
      <c r="F102" s="4">
        <v>39883.708333333336</v>
      </c>
      <c r="G102" s="35">
        <f t="shared" si="2"/>
        <v>699.7739726027397</v>
      </c>
      <c r="H102" s="27">
        <f t="shared" si="3"/>
        <v>982.375</v>
      </c>
      <c r="I102" s="28">
        <v>3780</v>
      </c>
      <c r="J102" s="29"/>
      <c r="K102" s="30"/>
      <c r="L102" t="s">
        <v>1266</v>
      </c>
      <c r="M102" s="31">
        <v>38901.333333333336</v>
      </c>
      <c r="N102" t="s">
        <v>1278</v>
      </c>
      <c r="O102">
        <v>0</v>
      </c>
      <c r="P102">
        <v>0</v>
      </c>
      <c r="Q102">
        <v>0</v>
      </c>
      <c r="R102">
        <v>0</v>
      </c>
      <c r="S102">
        <v>0</v>
      </c>
      <c r="T102">
        <v>0</v>
      </c>
      <c r="U102">
        <v>0</v>
      </c>
      <c r="V102" s="5">
        <v>0</v>
      </c>
      <c r="W102" s="28">
        <v>0</v>
      </c>
      <c r="X102" s="28">
        <v>0</v>
      </c>
    </row>
    <row r="103" spans="2:24" ht="12.75" customHeight="1">
      <c r="B103" t="s">
        <v>2509</v>
      </c>
      <c r="C103" t="s">
        <v>2427</v>
      </c>
      <c r="D103" t="s">
        <v>2421</v>
      </c>
      <c r="E103" s="4">
        <v>38901.333333333336</v>
      </c>
      <c r="F103" s="4">
        <v>39883.708333333336</v>
      </c>
      <c r="G103" s="35">
        <f t="shared" si="2"/>
        <v>699.7739726027397</v>
      </c>
      <c r="H103" s="27">
        <f t="shared" si="3"/>
        <v>982.375</v>
      </c>
      <c r="I103" s="28">
        <v>9660</v>
      </c>
      <c r="J103" s="29"/>
      <c r="K103" s="30"/>
      <c r="L103" t="s">
        <v>1266</v>
      </c>
      <c r="M103" s="31">
        <v>38901.333333333336</v>
      </c>
      <c r="N103" t="s">
        <v>1278</v>
      </c>
      <c r="O103">
        <v>2</v>
      </c>
      <c r="P103">
        <v>4</v>
      </c>
      <c r="Q103">
        <v>4</v>
      </c>
      <c r="R103">
        <v>15</v>
      </c>
      <c r="S103">
        <v>2</v>
      </c>
      <c r="T103">
        <v>1</v>
      </c>
      <c r="U103">
        <v>1</v>
      </c>
      <c r="V103" s="5">
        <v>27</v>
      </c>
      <c r="W103" s="28">
        <v>3838.7790000000005</v>
      </c>
      <c r="X103" s="28">
        <v>18056.479</v>
      </c>
    </row>
    <row r="104" spans="2:24" ht="12.75" customHeight="1">
      <c r="B104" t="s">
        <v>2510</v>
      </c>
      <c r="C104" t="s">
        <v>2429</v>
      </c>
      <c r="D104" t="s">
        <v>2421</v>
      </c>
      <c r="E104" s="4">
        <v>38901.333333333336</v>
      </c>
      <c r="F104" s="4">
        <v>39883.708333333336</v>
      </c>
      <c r="G104" s="35">
        <f t="shared" si="2"/>
        <v>699.7739726027397</v>
      </c>
      <c r="H104" s="27">
        <f t="shared" si="3"/>
        <v>982.375</v>
      </c>
      <c r="I104" s="28">
        <v>79800</v>
      </c>
      <c r="J104" s="29"/>
      <c r="K104" s="30"/>
      <c r="L104" t="s">
        <v>1266</v>
      </c>
      <c r="M104" s="31">
        <v>38901.333333333336</v>
      </c>
      <c r="N104" t="s">
        <v>1278</v>
      </c>
      <c r="O104">
        <v>0</v>
      </c>
      <c r="P104">
        <v>0</v>
      </c>
      <c r="Q104">
        <v>0</v>
      </c>
      <c r="R104">
        <v>0</v>
      </c>
      <c r="S104">
        <v>0</v>
      </c>
      <c r="T104">
        <v>0</v>
      </c>
      <c r="U104">
        <v>0</v>
      </c>
      <c r="V104" s="5">
        <v>32.44516790094921</v>
      </c>
      <c r="W104" s="28">
        <v>28887.7272</v>
      </c>
      <c r="X104" s="28">
        <v>117923.2572</v>
      </c>
    </row>
    <row r="105" spans="2:24" ht="12.75" customHeight="1">
      <c r="B105" t="s">
        <v>2511</v>
      </c>
      <c r="C105" t="s">
        <v>1762</v>
      </c>
      <c r="D105" t="s">
        <v>2431</v>
      </c>
      <c r="E105" s="4">
        <v>38901.333333333336</v>
      </c>
      <c r="F105" s="4">
        <v>39692.708333333336</v>
      </c>
      <c r="G105" s="35">
        <f t="shared" si="2"/>
        <v>563.7191780821918</v>
      </c>
      <c r="H105" s="27">
        <f t="shared" si="3"/>
        <v>791.375</v>
      </c>
      <c r="I105" s="28">
        <v>21000</v>
      </c>
      <c r="J105" s="29"/>
      <c r="K105" s="30"/>
      <c r="L105" t="s">
        <v>1266</v>
      </c>
      <c r="M105" s="31">
        <v>38901.333333333336</v>
      </c>
      <c r="N105" t="s">
        <v>1278</v>
      </c>
      <c r="O105">
        <v>8</v>
      </c>
      <c r="P105">
        <v>15</v>
      </c>
      <c r="Q105">
        <v>4</v>
      </c>
      <c r="R105">
        <v>15</v>
      </c>
      <c r="S105">
        <v>2</v>
      </c>
      <c r="T105">
        <v>1</v>
      </c>
      <c r="U105">
        <v>1</v>
      </c>
      <c r="V105" s="5">
        <v>50</v>
      </c>
      <c r="W105" s="28">
        <v>14460</v>
      </c>
      <c r="X105" s="28">
        <v>43380</v>
      </c>
    </row>
    <row r="106" spans="2:24" ht="12.75" customHeight="1">
      <c r="B106" t="s">
        <v>2512</v>
      </c>
      <c r="C106" t="s">
        <v>1764</v>
      </c>
      <c r="D106" t="s">
        <v>2431</v>
      </c>
      <c r="E106" s="4">
        <v>38901.333333333336</v>
      </c>
      <c r="F106" s="4">
        <v>39692.708333333336</v>
      </c>
      <c r="G106" s="35">
        <f t="shared" si="2"/>
        <v>563.7191780821918</v>
      </c>
      <c r="H106" s="27">
        <f t="shared" si="3"/>
        <v>791.375</v>
      </c>
      <c r="I106" s="28">
        <v>70140</v>
      </c>
      <c r="J106" s="29"/>
      <c r="K106" s="30"/>
      <c r="L106" t="s">
        <v>1266</v>
      </c>
      <c r="M106" s="31">
        <v>38901.333333333336</v>
      </c>
      <c r="N106" t="s">
        <v>1278</v>
      </c>
      <c r="O106">
        <v>4</v>
      </c>
      <c r="P106">
        <v>4</v>
      </c>
      <c r="Q106">
        <v>4</v>
      </c>
      <c r="R106">
        <v>8</v>
      </c>
      <c r="S106">
        <v>2</v>
      </c>
      <c r="T106">
        <v>1</v>
      </c>
      <c r="U106">
        <v>1</v>
      </c>
      <c r="V106" s="5">
        <v>24</v>
      </c>
      <c r="W106" s="28">
        <v>1706.1240000000003</v>
      </c>
      <c r="X106" s="28">
        <v>8814.974</v>
      </c>
    </row>
    <row r="107" spans="2:24" ht="12.75" customHeight="1">
      <c r="B107" t="s">
        <v>2513</v>
      </c>
      <c r="C107" t="s">
        <v>1945</v>
      </c>
      <c r="D107" t="s">
        <v>2431</v>
      </c>
      <c r="E107" s="4">
        <v>38901.333333333336</v>
      </c>
      <c r="F107" s="4">
        <v>39692.708333333336</v>
      </c>
      <c r="G107" s="35">
        <f t="shared" si="2"/>
        <v>563.7191780821918</v>
      </c>
      <c r="H107" s="27">
        <f t="shared" si="3"/>
        <v>791.375</v>
      </c>
      <c r="I107" s="28">
        <v>36120</v>
      </c>
      <c r="J107" s="29"/>
      <c r="K107" s="30"/>
      <c r="L107" t="s">
        <v>1266</v>
      </c>
      <c r="M107" s="31">
        <v>38901.333333333336</v>
      </c>
      <c r="N107" t="s">
        <v>1278</v>
      </c>
      <c r="O107">
        <v>4</v>
      </c>
      <c r="P107">
        <v>4</v>
      </c>
      <c r="Q107">
        <v>4</v>
      </c>
      <c r="R107">
        <v>8</v>
      </c>
      <c r="S107">
        <v>2</v>
      </c>
      <c r="T107">
        <v>1</v>
      </c>
      <c r="U107">
        <v>1</v>
      </c>
      <c r="V107" s="5">
        <v>24</v>
      </c>
      <c r="W107" s="28">
        <v>892.1472000000002</v>
      </c>
      <c r="X107" s="28">
        <v>4609.427200000001</v>
      </c>
    </row>
    <row r="108" spans="2:24" ht="12.75" customHeight="1">
      <c r="B108" t="s">
        <v>2514</v>
      </c>
      <c r="C108" t="s">
        <v>2435</v>
      </c>
      <c r="D108" t="s">
        <v>2431</v>
      </c>
      <c r="E108" s="4">
        <v>38992.333333333336</v>
      </c>
      <c r="F108" s="4">
        <v>39783.708333333336</v>
      </c>
      <c r="G108" s="35">
        <f t="shared" si="2"/>
        <v>563.7191780821918</v>
      </c>
      <c r="H108" s="27">
        <f t="shared" si="3"/>
        <v>791.375</v>
      </c>
      <c r="I108" s="28">
        <v>69720</v>
      </c>
      <c r="J108" s="29"/>
      <c r="K108" s="30"/>
      <c r="L108" t="s">
        <v>1266</v>
      </c>
      <c r="M108" s="31">
        <v>38992.333333333336</v>
      </c>
      <c r="N108" t="s">
        <v>1278</v>
      </c>
      <c r="O108">
        <v>4</v>
      </c>
      <c r="P108">
        <v>4</v>
      </c>
      <c r="Q108">
        <v>4</v>
      </c>
      <c r="R108">
        <v>8</v>
      </c>
      <c r="S108">
        <v>2</v>
      </c>
      <c r="T108">
        <v>1</v>
      </c>
      <c r="U108">
        <v>1</v>
      </c>
      <c r="V108" s="5">
        <v>24</v>
      </c>
      <c r="W108" s="28">
        <v>11829.456000000002</v>
      </c>
      <c r="X108" s="28">
        <v>61118.856</v>
      </c>
    </row>
    <row r="109" spans="3:24" ht="12.75" customHeight="1">
      <c r="C109" t="s">
        <v>2436</v>
      </c>
      <c r="D109" t="s">
        <v>1319</v>
      </c>
      <c r="E109" s="4">
        <v>39783.333333333336</v>
      </c>
      <c r="F109" s="4">
        <v>39783.333333333336</v>
      </c>
      <c r="G109" s="35">
        <f t="shared" si="2"/>
        <v>0</v>
      </c>
      <c r="H109" s="27">
        <f t="shared" si="3"/>
        <v>0</v>
      </c>
      <c r="I109" s="28">
        <v>0</v>
      </c>
      <c r="J109" s="29"/>
      <c r="K109" s="30"/>
      <c r="L109" t="s">
        <v>1266</v>
      </c>
      <c r="M109" s="31">
        <v>39783.333333333336</v>
      </c>
      <c r="N109" t="s">
        <v>1278</v>
      </c>
      <c r="O109">
        <v>0</v>
      </c>
      <c r="P109">
        <v>0</v>
      </c>
      <c r="Q109">
        <v>0</v>
      </c>
      <c r="R109">
        <v>0</v>
      </c>
      <c r="S109">
        <v>0</v>
      </c>
      <c r="T109">
        <v>0</v>
      </c>
      <c r="U109">
        <v>0</v>
      </c>
      <c r="V109" s="5">
        <v>25.01676329302634</v>
      </c>
      <c r="W109" s="28">
        <v>9061.572</v>
      </c>
      <c r="X109" s="28">
        <v>45283.572</v>
      </c>
    </row>
    <row r="110" spans="2:24" ht="12.75" customHeight="1">
      <c r="B110" t="s">
        <v>2515</v>
      </c>
      <c r="C110" t="s">
        <v>2438</v>
      </c>
      <c r="D110" t="s">
        <v>2431</v>
      </c>
      <c r="E110" s="4">
        <v>38992.333333333336</v>
      </c>
      <c r="F110" s="4">
        <v>39783.708333333336</v>
      </c>
      <c r="G110" s="35">
        <f t="shared" si="2"/>
        <v>563.7191780821918</v>
      </c>
      <c r="H110" s="27">
        <f t="shared" si="3"/>
        <v>791.375</v>
      </c>
      <c r="I110" s="28">
        <v>7560</v>
      </c>
      <c r="J110" s="29"/>
      <c r="K110" s="30"/>
      <c r="L110" t="s">
        <v>1266</v>
      </c>
      <c r="M110" s="31">
        <v>38992.333333333336</v>
      </c>
      <c r="N110" t="s">
        <v>1278</v>
      </c>
      <c r="O110">
        <v>4</v>
      </c>
      <c r="P110">
        <v>4</v>
      </c>
      <c r="Q110">
        <v>4</v>
      </c>
      <c r="R110">
        <v>8</v>
      </c>
      <c r="S110">
        <v>2</v>
      </c>
      <c r="T110">
        <v>1</v>
      </c>
      <c r="U110">
        <v>1</v>
      </c>
      <c r="V110" s="5">
        <v>24</v>
      </c>
      <c r="W110" s="28">
        <v>5746.944</v>
      </c>
      <c r="X110" s="28">
        <v>29692.544000000005</v>
      </c>
    </row>
    <row r="111" spans="2:24" ht="12.75" customHeight="1">
      <c r="B111" t="s">
        <v>2516</v>
      </c>
      <c r="C111" t="s">
        <v>2440</v>
      </c>
      <c r="D111" t="s">
        <v>2431</v>
      </c>
      <c r="E111" s="4">
        <v>38992.333333333336</v>
      </c>
      <c r="F111" s="4">
        <v>39783.708333333336</v>
      </c>
      <c r="G111" s="35">
        <f t="shared" si="2"/>
        <v>563.7191780821918</v>
      </c>
      <c r="H111" s="27">
        <f t="shared" si="3"/>
        <v>791.375</v>
      </c>
      <c r="I111" s="28">
        <v>5460</v>
      </c>
      <c r="J111" s="29"/>
      <c r="K111" s="30"/>
      <c r="L111" t="s">
        <v>1266</v>
      </c>
      <c r="M111" s="31">
        <v>38992.333333333336</v>
      </c>
      <c r="N111" t="s">
        <v>1278</v>
      </c>
      <c r="O111">
        <v>2</v>
      </c>
      <c r="P111">
        <v>4</v>
      </c>
      <c r="Q111">
        <v>4</v>
      </c>
      <c r="R111">
        <v>15</v>
      </c>
      <c r="S111">
        <v>2</v>
      </c>
      <c r="T111">
        <v>1</v>
      </c>
      <c r="U111">
        <v>1</v>
      </c>
      <c r="V111" s="5">
        <v>27</v>
      </c>
      <c r="W111" s="28">
        <v>3314.628</v>
      </c>
      <c r="X111" s="28">
        <v>15591.028</v>
      </c>
    </row>
    <row r="112" spans="2:24" ht="12.75" customHeight="1">
      <c r="B112" t="s">
        <v>2517</v>
      </c>
      <c r="C112" t="s">
        <v>1766</v>
      </c>
      <c r="D112" t="s">
        <v>2518</v>
      </c>
      <c r="E112" s="4">
        <v>38642.333333333336</v>
      </c>
      <c r="F112" s="4">
        <v>40162.708333333336</v>
      </c>
      <c r="G112" s="35">
        <f t="shared" si="2"/>
        <v>1083.0068493150684</v>
      </c>
      <c r="H112" s="27">
        <f t="shared" si="3"/>
        <v>1520.375</v>
      </c>
      <c r="I112" s="28">
        <v>686260</v>
      </c>
      <c r="J112" s="29"/>
      <c r="K112" s="30"/>
      <c r="L112" t="s">
        <v>1266</v>
      </c>
      <c r="M112" s="54"/>
      <c r="O112">
        <v>0</v>
      </c>
      <c r="P112">
        <v>0</v>
      </c>
      <c r="Q112">
        <v>0</v>
      </c>
      <c r="R112">
        <v>0</v>
      </c>
      <c r="S112">
        <v>0</v>
      </c>
      <c r="T112">
        <v>0</v>
      </c>
      <c r="U112">
        <v>0</v>
      </c>
      <c r="V112" s="5">
        <v>0</v>
      </c>
      <c r="W112" s="28">
        <v>0</v>
      </c>
      <c r="X112" s="28">
        <v>0</v>
      </c>
    </row>
    <row r="113" spans="2:24" ht="12.75" customHeight="1">
      <c r="B113" t="s">
        <v>2519</v>
      </c>
      <c r="C113" t="s">
        <v>1280</v>
      </c>
      <c r="D113" t="s">
        <v>2145</v>
      </c>
      <c r="E113" s="4">
        <v>38642.333333333336</v>
      </c>
      <c r="F113" s="4">
        <v>39185.708333333336</v>
      </c>
      <c r="G113" s="35">
        <f t="shared" si="2"/>
        <v>387.0616438356164</v>
      </c>
      <c r="H113" s="27">
        <f t="shared" si="3"/>
        <v>543.375</v>
      </c>
      <c r="I113" s="28">
        <v>105180</v>
      </c>
      <c r="J113" s="29"/>
      <c r="K113" s="30"/>
      <c r="L113" t="s">
        <v>1266</v>
      </c>
      <c r="M113" s="31">
        <v>38642.333333333336</v>
      </c>
      <c r="N113" t="s">
        <v>1278</v>
      </c>
      <c r="O113">
        <v>0</v>
      </c>
      <c r="P113">
        <v>0</v>
      </c>
      <c r="Q113">
        <v>0</v>
      </c>
      <c r="R113">
        <v>0</v>
      </c>
      <c r="S113">
        <v>0</v>
      </c>
      <c r="T113">
        <v>0</v>
      </c>
      <c r="U113">
        <v>0</v>
      </c>
      <c r="V113" s="5">
        <v>35.08476774332131</v>
      </c>
      <c r="W113" s="28">
        <v>30543.641000000003</v>
      </c>
      <c r="X113" s="28">
        <v>117600.34100000001</v>
      </c>
    </row>
    <row r="114" spans="3:24" ht="12.75" customHeight="1">
      <c r="C114" t="s">
        <v>2444</v>
      </c>
      <c r="D114" t="s">
        <v>1319</v>
      </c>
      <c r="E114" s="4">
        <v>39185.333333333336</v>
      </c>
      <c r="F114" s="4">
        <v>39185.333333333336</v>
      </c>
      <c r="G114" s="35">
        <f t="shared" si="2"/>
        <v>0</v>
      </c>
      <c r="H114" s="27">
        <f t="shared" si="3"/>
        <v>0</v>
      </c>
      <c r="I114" s="28">
        <v>0</v>
      </c>
      <c r="J114" s="29"/>
      <c r="K114" s="30"/>
      <c r="L114" t="s">
        <v>1266</v>
      </c>
      <c r="M114" s="31">
        <v>39185.333333333336</v>
      </c>
      <c r="N114" t="s">
        <v>1278</v>
      </c>
      <c r="O114">
        <v>8</v>
      </c>
      <c r="P114">
        <v>15</v>
      </c>
      <c r="Q114">
        <v>4</v>
      </c>
      <c r="R114">
        <v>15</v>
      </c>
      <c r="S114">
        <v>2</v>
      </c>
      <c r="T114">
        <v>1</v>
      </c>
      <c r="U114">
        <v>1</v>
      </c>
      <c r="V114" s="5">
        <v>50</v>
      </c>
      <c r="W114" s="28">
        <v>9609.6</v>
      </c>
      <c r="X114" s="28">
        <v>28828.8</v>
      </c>
    </row>
    <row r="115" spans="2:24" ht="12.75" customHeight="1">
      <c r="B115" t="s">
        <v>2520</v>
      </c>
      <c r="C115" t="s">
        <v>1463</v>
      </c>
      <c r="D115" t="s">
        <v>2521</v>
      </c>
      <c r="E115" s="4">
        <v>39583.333333333336</v>
      </c>
      <c r="F115" s="4">
        <v>40162.708333333336</v>
      </c>
      <c r="G115" s="35">
        <f t="shared" si="2"/>
        <v>412.70547945205476</v>
      </c>
      <c r="H115" s="27">
        <f t="shared" si="3"/>
        <v>579.375</v>
      </c>
      <c r="I115" s="28">
        <v>435000</v>
      </c>
      <c r="J115" s="29"/>
      <c r="K115" s="30"/>
      <c r="L115" t="s">
        <v>1266</v>
      </c>
      <c r="M115" s="31">
        <v>39583.333333333336</v>
      </c>
      <c r="N115" t="s">
        <v>1278</v>
      </c>
      <c r="O115">
        <v>8</v>
      </c>
      <c r="P115">
        <v>15</v>
      </c>
      <c r="Q115">
        <v>4</v>
      </c>
      <c r="R115">
        <v>15</v>
      </c>
      <c r="S115">
        <v>2</v>
      </c>
      <c r="T115">
        <v>1</v>
      </c>
      <c r="U115">
        <v>1</v>
      </c>
      <c r="V115" s="5">
        <v>50</v>
      </c>
      <c r="W115" s="28">
        <v>3623.2</v>
      </c>
      <c r="X115" s="28">
        <v>10869.6</v>
      </c>
    </row>
    <row r="116" spans="2:24" ht="12.75" customHeight="1">
      <c r="B116" t="s">
        <v>2522</v>
      </c>
      <c r="C116" t="s">
        <v>2449</v>
      </c>
      <c r="D116" t="s">
        <v>2356</v>
      </c>
      <c r="E116" s="4">
        <v>39217.333333333336</v>
      </c>
      <c r="F116" s="4">
        <v>39672.708333333336</v>
      </c>
      <c r="G116" s="35">
        <f t="shared" si="2"/>
        <v>324.37671232876716</v>
      </c>
      <c r="H116" s="27">
        <f t="shared" si="3"/>
        <v>455.375</v>
      </c>
      <c r="I116" s="28">
        <v>60320</v>
      </c>
      <c r="J116" s="29"/>
      <c r="K116" s="30"/>
      <c r="L116" t="s">
        <v>1266</v>
      </c>
      <c r="M116" s="31">
        <v>39217.333333333336</v>
      </c>
      <c r="N116" t="s">
        <v>1278</v>
      </c>
      <c r="O116">
        <v>1</v>
      </c>
      <c r="P116">
        <v>1</v>
      </c>
      <c r="Q116">
        <v>4</v>
      </c>
      <c r="R116">
        <v>15</v>
      </c>
      <c r="S116">
        <v>2</v>
      </c>
      <c r="T116">
        <v>1</v>
      </c>
      <c r="U116">
        <v>1</v>
      </c>
      <c r="V116" s="5">
        <v>22</v>
      </c>
      <c r="W116" s="28">
        <v>3599.2</v>
      </c>
      <c r="X116" s="28">
        <v>19959.2</v>
      </c>
    </row>
    <row r="117" spans="3:24" ht="12.75" customHeight="1">
      <c r="C117" t="s">
        <v>2451</v>
      </c>
      <c r="D117" t="s">
        <v>1319</v>
      </c>
      <c r="E117" s="4">
        <v>39672.333333333336</v>
      </c>
      <c r="F117" s="4">
        <v>39672.333333333336</v>
      </c>
      <c r="G117" s="35">
        <f t="shared" si="2"/>
        <v>0</v>
      </c>
      <c r="H117" s="27">
        <f t="shared" si="3"/>
        <v>0</v>
      </c>
      <c r="I117" s="28">
        <v>0</v>
      </c>
      <c r="J117" s="29"/>
      <c r="K117" s="30"/>
      <c r="L117" t="s">
        <v>1266</v>
      </c>
      <c r="M117" s="31">
        <v>39672.333333333336</v>
      </c>
      <c r="N117" t="s">
        <v>1278</v>
      </c>
      <c r="O117">
        <v>4</v>
      </c>
      <c r="P117">
        <v>4</v>
      </c>
      <c r="Q117">
        <v>4</v>
      </c>
      <c r="R117">
        <v>15</v>
      </c>
      <c r="S117">
        <v>2</v>
      </c>
      <c r="T117">
        <v>1</v>
      </c>
      <c r="U117">
        <v>1</v>
      </c>
      <c r="V117" s="5">
        <v>31</v>
      </c>
      <c r="W117" s="28">
        <v>11697.23</v>
      </c>
      <c r="X117" s="28">
        <v>49430.23</v>
      </c>
    </row>
    <row r="118" spans="2:24" ht="12.75" customHeight="1">
      <c r="B118" t="s">
        <v>2523</v>
      </c>
      <c r="C118" t="s">
        <v>1797</v>
      </c>
      <c r="D118" t="s">
        <v>2364</v>
      </c>
      <c r="E118" s="4">
        <v>39493.333333333336</v>
      </c>
      <c r="F118" s="4">
        <v>39885.708333333336</v>
      </c>
      <c r="G118" s="35">
        <f t="shared" si="2"/>
        <v>279.5</v>
      </c>
      <c r="H118" s="27">
        <f t="shared" si="3"/>
        <v>392.375</v>
      </c>
      <c r="I118" s="28">
        <v>85760</v>
      </c>
      <c r="J118" s="29"/>
      <c r="K118" s="30"/>
      <c r="L118" t="s">
        <v>1266</v>
      </c>
      <c r="M118" s="31">
        <v>39493.333333333336</v>
      </c>
      <c r="N118" t="s">
        <v>1278</v>
      </c>
      <c r="O118">
        <v>4</v>
      </c>
      <c r="P118">
        <v>4</v>
      </c>
      <c r="Q118">
        <v>4</v>
      </c>
      <c r="R118">
        <v>15</v>
      </c>
      <c r="S118">
        <v>2</v>
      </c>
      <c r="T118">
        <v>1</v>
      </c>
      <c r="U118">
        <v>1</v>
      </c>
      <c r="V118" s="5">
        <v>31</v>
      </c>
      <c r="W118" s="28">
        <v>2014.4110000000003</v>
      </c>
      <c r="X118" s="28">
        <v>8512.511000000002</v>
      </c>
    </row>
    <row r="119" spans="2:24" ht="12.75" customHeight="1">
      <c r="B119" t="s">
        <v>2524</v>
      </c>
      <c r="C119" t="s">
        <v>1774</v>
      </c>
      <c r="D119" t="s">
        <v>2455</v>
      </c>
      <c r="E119" s="4">
        <v>38992.333333333336</v>
      </c>
      <c r="F119" s="4">
        <v>39994.708333333336</v>
      </c>
      <c r="G119" s="35">
        <f t="shared" si="2"/>
        <v>714.0205479452055</v>
      </c>
      <c r="H119" s="27">
        <f t="shared" si="3"/>
        <v>1002.375</v>
      </c>
      <c r="I119" s="28">
        <v>305378.3</v>
      </c>
      <c r="J119" s="29"/>
      <c r="K119" s="30"/>
      <c r="L119" t="s">
        <v>1266</v>
      </c>
      <c r="M119" s="54"/>
      <c r="O119">
        <v>0</v>
      </c>
      <c r="P119">
        <v>0</v>
      </c>
      <c r="Q119">
        <v>0</v>
      </c>
      <c r="R119">
        <v>0</v>
      </c>
      <c r="S119">
        <v>0</v>
      </c>
      <c r="T119">
        <v>0</v>
      </c>
      <c r="U119">
        <v>0</v>
      </c>
      <c r="V119" s="5">
        <v>0</v>
      </c>
      <c r="W119" s="28">
        <v>0</v>
      </c>
      <c r="X119" s="28">
        <v>0</v>
      </c>
    </row>
    <row r="120" spans="2:24" ht="12.75" customHeight="1">
      <c r="B120" t="s">
        <v>2525</v>
      </c>
      <c r="C120" t="s">
        <v>1626</v>
      </c>
      <c r="D120" t="s">
        <v>2356</v>
      </c>
      <c r="E120" s="4">
        <v>38992.333333333336</v>
      </c>
      <c r="F120" s="4">
        <v>39447.708333333336</v>
      </c>
      <c r="G120" s="35">
        <f t="shared" si="2"/>
        <v>324.37671232876716</v>
      </c>
      <c r="H120" s="27">
        <f t="shared" si="3"/>
        <v>455.375</v>
      </c>
      <c r="I120" s="28">
        <v>59170</v>
      </c>
      <c r="J120" s="29"/>
      <c r="K120" s="30"/>
      <c r="L120" t="s">
        <v>1266</v>
      </c>
      <c r="M120" s="54"/>
      <c r="O120">
        <v>0</v>
      </c>
      <c r="P120">
        <v>0</v>
      </c>
      <c r="Q120">
        <v>0</v>
      </c>
      <c r="R120">
        <v>0</v>
      </c>
      <c r="S120">
        <v>0</v>
      </c>
      <c r="T120">
        <v>0</v>
      </c>
      <c r="U120">
        <v>0</v>
      </c>
      <c r="V120" s="5">
        <v>26.09988024064564</v>
      </c>
      <c r="W120" s="28">
        <v>113947.86200000001</v>
      </c>
      <c r="X120" s="28">
        <v>550531.712</v>
      </c>
    </row>
    <row r="121" spans="2:24" ht="12.75" customHeight="1">
      <c r="B121" t="s">
        <v>2526</v>
      </c>
      <c r="C121" t="s">
        <v>1629</v>
      </c>
      <c r="D121" t="s">
        <v>2122</v>
      </c>
      <c r="E121" s="4">
        <v>39052.333333333336</v>
      </c>
      <c r="F121" s="4">
        <v>39295.708333333336</v>
      </c>
      <c r="G121" s="35">
        <f t="shared" si="2"/>
        <v>173.36301369863014</v>
      </c>
      <c r="H121" s="27">
        <f t="shared" si="3"/>
        <v>243.375</v>
      </c>
      <c r="I121" s="28">
        <v>7740</v>
      </c>
      <c r="J121" s="29"/>
      <c r="K121" s="30"/>
      <c r="L121" t="s">
        <v>1266</v>
      </c>
      <c r="M121" s="31">
        <v>39052.333333333336</v>
      </c>
      <c r="N121" t="s">
        <v>1278</v>
      </c>
      <c r="O121">
        <v>0</v>
      </c>
      <c r="P121">
        <v>0</v>
      </c>
      <c r="Q121">
        <v>0</v>
      </c>
      <c r="R121">
        <v>0</v>
      </c>
      <c r="S121">
        <v>0</v>
      </c>
      <c r="T121">
        <v>0</v>
      </c>
      <c r="U121">
        <v>0</v>
      </c>
      <c r="V121" s="5">
        <v>16</v>
      </c>
      <c r="W121" s="28">
        <v>7179.2</v>
      </c>
      <c r="X121" s="28">
        <v>52049.2</v>
      </c>
    </row>
    <row r="122" spans="2:24" ht="12.75" customHeight="1">
      <c r="B122" t="s">
        <v>2527</v>
      </c>
      <c r="C122" t="s">
        <v>2005</v>
      </c>
      <c r="D122" t="s">
        <v>2122</v>
      </c>
      <c r="E122" s="4">
        <v>39052.333333333336</v>
      </c>
      <c r="F122" s="4">
        <v>39295.708333333336</v>
      </c>
      <c r="G122" s="35">
        <f t="shared" si="2"/>
        <v>173.36301369863014</v>
      </c>
      <c r="H122" s="27">
        <f t="shared" si="3"/>
        <v>243.375</v>
      </c>
      <c r="I122" s="28">
        <v>43730</v>
      </c>
      <c r="J122" s="29"/>
      <c r="K122" s="30"/>
      <c r="L122" t="s">
        <v>1266</v>
      </c>
      <c r="M122" s="31">
        <v>39052.333333333336</v>
      </c>
      <c r="N122" t="s">
        <v>1278</v>
      </c>
      <c r="O122">
        <v>2</v>
      </c>
      <c r="P122">
        <v>2</v>
      </c>
      <c r="Q122">
        <v>8</v>
      </c>
      <c r="R122">
        <v>0</v>
      </c>
      <c r="S122">
        <v>2</v>
      </c>
      <c r="T122">
        <v>2</v>
      </c>
      <c r="U122">
        <v>1</v>
      </c>
      <c r="V122" s="5">
        <v>16</v>
      </c>
      <c r="W122" s="28">
        <v>992</v>
      </c>
      <c r="X122" s="28">
        <v>7192</v>
      </c>
    </row>
    <row r="123" spans="2:24" ht="12.75" customHeight="1">
      <c r="B123" t="s">
        <v>2528</v>
      </c>
      <c r="C123" t="s">
        <v>2007</v>
      </c>
      <c r="D123" t="s">
        <v>2200</v>
      </c>
      <c r="E123" s="4">
        <v>38992.333333333336</v>
      </c>
      <c r="F123" s="4">
        <v>39080.708333333336</v>
      </c>
      <c r="G123" s="35">
        <f t="shared" si="2"/>
        <v>62.95205479452054</v>
      </c>
      <c r="H123" s="27">
        <f t="shared" si="3"/>
        <v>88.375</v>
      </c>
      <c r="I123" s="28">
        <v>7700</v>
      </c>
      <c r="J123" s="29"/>
      <c r="K123" s="30"/>
      <c r="L123" t="s">
        <v>1266</v>
      </c>
      <c r="M123" s="31">
        <v>38992.333333333336</v>
      </c>
      <c r="N123" t="s">
        <v>1278</v>
      </c>
      <c r="O123">
        <v>2</v>
      </c>
      <c r="P123">
        <v>2</v>
      </c>
      <c r="Q123">
        <v>8</v>
      </c>
      <c r="R123">
        <v>0</v>
      </c>
      <c r="S123">
        <v>2</v>
      </c>
      <c r="T123">
        <v>2</v>
      </c>
      <c r="U123">
        <v>1</v>
      </c>
      <c r="V123" s="5">
        <v>16</v>
      </c>
      <c r="W123" s="28">
        <v>5147.2</v>
      </c>
      <c r="X123" s="28">
        <v>37317.2</v>
      </c>
    </row>
    <row r="124" spans="2:24" ht="12.75" customHeight="1">
      <c r="B124" t="s">
        <v>2529</v>
      </c>
      <c r="C124" t="s">
        <v>1431</v>
      </c>
      <c r="D124" t="s">
        <v>1527</v>
      </c>
      <c r="E124" s="4">
        <v>39265.333333333336</v>
      </c>
      <c r="F124" s="4">
        <v>39447.708333333336</v>
      </c>
      <c r="G124" s="35">
        <f t="shared" si="2"/>
        <v>129.91095890410958</v>
      </c>
      <c r="H124" s="27">
        <f t="shared" si="3"/>
        <v>182.375</v>
      </c>
      <c r="I124" s="28">
        <v>0</v>
      </c>
      <c r="J124" s="29"/>
      <c r="K124" s="30"/>
      <c r="L124" t="s">
        <v>1266</v>
      </c>
      <c r="M124" s="31">
        <v>39265.333333333336</v>
      </c>
      <c r="N124" t="s">
        <v>1278</v>
      </c>
      <c r="O124">
        <v>2</v>
      </c>
      <c r="P124">
        <v>2</v>
      </c>
      <c r="Q124">
        <v>8</v>
      </c>
      <c r="R124">
        <v>0</v>
      </c>
      <c r="S124">
        <v>2</v>
      </c>
      <c r="T124">
        <v>2</v>
      </c>
      <c r="U124">
        <v>1</v>
      </c>
      <c r="V124" s="5">
        <v>16</v>
      </c>
      <c r="W124" s="28">
        <v>1040</v>
      </c>
      <c r="X124" s="28">
        <v>7540</v>
      </c>
    </row>
    <row r="125" spans="2:24" ht="12.75" customHeight="1">
      <c r="B125" t="s">
        <v>2530</v>
      </c>
      <c r="C125" t="s">
        <v>1874</v>
      </c>
      <c r="D125" t="s">
        <v>2153</v>
      </c>
      <c r="E125" s="4">
        <v>39085.333333333336</v>
      </c>
      <c r="F125" s="4">
        <v>39448.708333333336</v>
      </c>
      <c r="G125" s="35">
        <f t="shared" si="2"/>
        <v>258.8424657534246</v>
      </c>
      <c r="H125" s="27">
        <f t="shared" si="3"/>
        <v>363.375</v>
      </c>
      <c r="I125" s="28">
        <v>29612</v>
      </c>
      <c r="J125" s="29"/>
      <c r="K125" s="30"/>
      <c r="L125" t="s">
        <v>1266</v>
      </c>
      <c r="M125" s="54"/>
      <c r="O125">
        <v>0</v>
      </c>
      <c r="P125">
        <v>0</v>
      </c>
      <c r="Q125">
        <v>0</v>
      </c>
      <c r="R125">
        <v>0</v>
      </c>
      <c r="S125">
        <v>0</v>
      </c>
      <c r="T125">
        <v>0</v>
      </c>
      <c r="U125">
        <v>0</v>
      </c>
      <c r="V125" s="5">
        <v>0</v>
      </c>
      <c r="W125" s="28">
        <v>0</v>
      </c>
      <c r="X125" s="28">
        <v>0</v>
      </c>
    </row>
    <row r="126" spans="2:24" ht="12.75" customHeight="1">
      <c r="B126" t="s">
        <v>2531</v>
      </c>
      <c r="C126" t="s">
        <v>1309</v>
      </c>
      <c r="D126" t="s">
        <v>2153</v>
      </c>
      <c r="E126" s="4">
        <v>39085.333333333336</v>
      </c>
      <c r="F126" s="4">
        <v>39448.708333333336</v>
      </c>
      <c r="G126" s="35">
        <f t="shared" si="2"/>
        <v>258.8424657534246</v>
      </c>
      <c r="H126" s="27">
        <f t="shared" si="3"/>
        <v>363.375</v>
      </c>
      <c r="I126" s="28">
        <v>27668</v>
      </c>
      <c r="J126" s="29"/>
      <c r="K126" s="30"/>
      <c r="L126" t="s">
        <v>1266</v>
      </c>
      <c r="M126" s="31">
        <v>39085.333333333336</v>
      </c>
      <c r="N126" t="s">
        <v>1278</v>
      </c>
      <c r="O126">
        <v>0</v>
      </c>
      <c r="P126">
        <v>0</v>
      </c>
      <c r="Q126">
        <v>0</v>
      </c>
      <c r="R126">
        <v>0</v>
      </c>
      <c r="S126">
        <v>0</v>
      </c>
      <c r="T126">
        <v>0</v>
      </c>
      <c r="U126">
        <v>0</v>
      </c>
      <c r="V126" s="5">
        <v>0</v>
      </c>
      <c r="W126" s="28">
        <v>0</v>
      </c>
      <c r="X126" s="28">
        <v>0</v>
      </c>
    </row>
    <row r="127" spans="3:24" ht="12.75" customHeight="1">
      <c r="C127" t="s">
        <v>1861</v>
      </c>
      <c r="D127" t="s">
        <v>1319</v>
      </c>
      <c r="E127" s="4">
        <v>39448.333333333336</v>
      </c>
      <c r="F127" s="4">
        <v>39448.333333333336</v>
      </c>
      <c r="G127" s="35">
        <f t="shared" si="2"/>
        <v>0</v>
      </c>
      <c r="H127" s="27">
        <f t="shared" si="3"/>
        <v>0</v>
      </c>
      <c r="I127" s="28">
        <v>0</v>
      </c>
      <c r="J127" s="29"/>
      <c r="K127" s="30"/>
      <c r="L127" t="s">
        <v>1266</v>
      </c>
      <c r="M127" s="31">
        <v>39448.333333333336</v>
      </c>
      <c r="N127" t="s">
        <v>1278</v>
      </c>
      <c r="O127">
        <v>0</v>
      </c>
      <c r="P127">
        <v>0</v>
      </c>
      <c r="Q127">
        <v>0</v>
      </c>
      <c r="R127">
        <v>0</v>
      </c>
      <c r="S127">
        <v>0</v>
      </c>
      <c r="T127">
        <v>0</v>
      </c>
      <c r="U127">
        <v>0</v>
      </c>
      <c r="V127" s="5">
        <v>29.402512484193196</v>
      </c>
      <c r="W127" s="28">
        <v>88890.352</v>
      </c>
      <c r="X127" s="28">
        <v>391212.65200000006</v>
      </c>
    </row>
    <row r="128" spans="2:24" ht="12.75" customHeight="1">
      <c r="B128" t="s">
        <v>2532</v>
      </c>
      <c r="C128" t="s">
        <v>2464</v>
      </c>
      <c r="D128" t="s">
        <v>2153</v>
      </c>
      <c r="E128" s="4">
        <v>39085.333333333336</v>
      </c>
      <c r="F128" s="4">
        <v>39448.708333333336</v>
      </c>
      <c r="G128" s="35">
        <f t="shared" si="2"/>
        <v>258.8424657534246</v>
      </c>
      <c r="H128" s="27">
        <f t="shared" si="3"/>
        <v>363.375</v>
      </c>
      <c r="I128" s="28">
        <v>1944</v>
      </c>
      <c r="J128" s="29"/>
      <c r="K128" s="30"/>
      <c r="L128" t="s">
        <v>1266</v>
      </c>
      <c r="M128" s="31">
        <v>39085.333333333336</v>
      </c>
      <c r="N128" t="s">
        <v>1278</v>
      </c>
      <c r="O128">
        <v>0</v>
      </c>
      <c r="P128">
        <v>0</v>
      </c>
      <c r="Q128">
        <v>0</v>
      </c>
      <c r="R128">
        <v>0</v>
      </c>
      <c r="S128">
        <v>0</v>
      </c>
      <c r="T128">
        <v>0</v>
      </c>
      <c r="U128">
        <v>0</v>
      </c>
      <c r="V128" s="5">
        <v>31.634851126083742</v>
      </c>
      <c r="W128" s="28">
        <v>83532.55200000001</v>
      </c>
      <c r="X128" s="28">
        <v>347584.852</v>
      </c>
    </row>
    <row r="129" spans="2:24" ht="12.75" customHeight="1">
      <c r="B129" t="s">
        <v>2533</v>
      </c>
      <c r="C129" t="s">
        <v>1645</v>
      </c>
      <c r="D129" t="s">
        <v>1269</v>
      </c>
      <c r="E129" s="4">
        <v>39085.333333333336</v>
      </c>
      <c r="F129" s="4">
        <v>39994.708333333336</v>
      </c>
      <c r="G129" s="35">
        <f t="shared" si="2"/>
        <v>647.7739726027397</v>
      </c>
      <c r="H129" s="27">
        <f t="shared" si="3"/>
        <v>909.375</v>
      </c>
      <c r="I129" s="28">
        <v>211784.3</v>
      </c>
      <c r="J129" s="29"/>
      <c r="K129" s="30"/>
      <c r="L129" t="s">
        <v>1266</v>
      </c>
      <c r="M129" s="54"/>
      <c r="O129">
        <v>8</v>
      </c>
      <c r="P129">
        <v>4</v>
      </c>
      <c r="Q129">
        <v>4</v>
      </c>
      <c r="R129">
        <v>4</v>
      </c>
      <c r="S129">
        <v>2</v>
      </c>
      <c r="T129">
        <v>2</v>
      </c>
      <c r="U129">
        <v>0</v>
      </c>
      <c r="V129" s="5">
        <v>32</v>
      </c>
      <c r="W129" s="28">
        <v>80640</v>
      </c>
      <c r="X129" s="28">
        <v>332640</v>
      </c>
    </row>
    <row r="130" spans="2:24" ht="12.75" customHeight="1">
      <c r="B130" t="s">
        <v>2534</v>
      </c>
      <c r="C130" t="s">
        <v>1648</v>
      </c>
      <c r="D130" t="s">
        <v>2467</v>
      </c>
      <c r="E130" s="4">
        <v>39085.333333333336</v>
      </c>
      <c r="F130" s="4">
        <v>39874.708333333336</v>
      </c>
      <c r="G130" s="35">
        <f t="shared" si="2"/>
        <v>562.2945205479451</v>
      </c>
      <c r="H130" s="27">
        <f t="shared" si="3"/>
        <v>789.375</v>
      </c>
      <c r="I130" s="28">
        <v>188234.3</v>
      </c>
      <c r="J130" s="29"/>
      <c r="K130" s="30"/>
      <c r="L130" t="s">
        <v>1266</v>
      </c>
      <c r="M130" s="54"/>
      <c r="O130">
        <v>4</v>
      </c>
      <c r="P130">
        <v>4</v>
      </c>
      <c r="Q130">
        <v>8</v>
      </c>
      <c r="R130">
        <v>0</v>
      </c>
      <c r="S130">
        <v>2</v>
      </c>
      <c r="T130">
        <v>2</v>
      </c>
      <c r="U130">
        <v>0</v>
      </c>
      <c r="V130" s="5">
        <v>24</v>
      </c>
      <c r="W130" s="28">
        <v>2892.552</v>
      </c>
      <c r="X130" s="28">
        <v>14944.852000000003</v>
      </c>
    </row>
    <row r="131" spans="2:24" ht="12.75" customHeight="1">
      <c r="B131" t="s">
        <v>2535</v>
      </c>
      <c r="C131" t="s">
        <v>1463</v>
      </c>
      <c r="D131" t="s">
        <v>2469</v>
      </c>
      <c r="E131" s="4">
        <v>39085.333333333336</v>
      </c>
      <c r="F131" s="4">
        <v>39783.708333333336</v>
      </c>
      <c r="G131" s="35">
        <f t="shared" si="2"/>
        <v>497.472602739726</v>
      </c>
      <c r="H131" s="27">
        <f t="shared" si="3"/>
        <v>698.375</v>
      </c>
      <c r="I131" s="28">
        <v>179640</v>
      </c>
      <c r="J131" s="29"/>
      <c r="K131" s="30"/>
      <c r="L131" t="s">
        <v>1266</v>
      </c>
      <c r="M131" s="31">
        <v>39085.333333333336</v>
      </c>
      <c r="N131" t="s">
        <v>1278</v>
      </c>
      <c r="O131">
        <v>1</v>
      </c>
      <c r="P131">
        <v>2</v>
      </c>
      <c r="Q131">
        <v>8</v>
      </c>
      <c r="R131">
        <v>0</v>
      </c>
      <c r="S131">
        <v>2</v>
      </c>
      <c r="T131">
        <v>2</v>
      </c>
      <c r="U131">
        <v>0</v>
      </c>
      <c r="V131" s="5">
        <v>14</v>
      </c>
      <c r="W131" s="28">
        <v>2115.4</v>
      </c>
      <c r="X131" s="28">
        <v>17225.4</v>
      </c>
    </row>
    <row r="132" spans="2:24" ht="12.75" customHeight="1">
      <c r="B132" t="s">
        <v>2536</v>
      </c>
      <c r="C132" t="s">
        <v>1431</v>
      </c>
      <c r="D132" t="s">
        <v>2471</v>
      </c>
      <c r="E132" s="4">
        <v>39174.333333333336</v>
      </c>
      <c r="F132" s="4">
        <v>39874.708333333336</v>
      </c>
      <c r="G132" s="35">
        <f t="shared" si="2"/>
        <v>498.8972602739726</v>
      </c>
      <c r="H132" s="27">
        <f t="shared" si="3"/>
        <v>700.375</v>
      </c>
      <c r="I132" s="28">
        <v>8594.3</v>
      </c>
      <c r="J132" s="29"/>
      <c r="K132" s="30"/>
      <c r="L132" t="s">
        <v>1266</v>
      </c>
      <c r="M132" s="31">
        <v>39174.333333333336</v>
      </c>
      <c r="N132" t="s">
        <v>1278</v>
      </c>
      <c r="O132">
        <v>1</v>
      </c>
      <c r="P132">
        <v>2</v>
      </c>
      <c r="Q132">
        <v>8</v>
      </c>
      <c r="R132">
        <v>0</v>
      </c>
      <c r="S132">
        <v>2</v>
      </c>
      <c r="T132">
        <v>2</v>
      </c>
      <c r="U132">
        <v>0</v>
      </c>
      <c r="V132" s="5">
        <v>14</v>
      </c>
      <c r="W132" s="28">
        <v>3242.4</v>
      </c>
      <c r="X132" s="28">
        <v>26402.4</v>
      </c>
    </row>
    <row r="133" spans="3:24" ht="12.75" customHeight="1">
      <c r="C133" t="s">
        <v>1861</v>
      </c>
      <c r="D133" t="s">
        <v>1319</v>
      </c>
      <c r="E133" s="4">
        <v>39874.333333333336</v>
      </c>
      <c r="F133" s="4">
        <v>39874.333333333336</v>
      </c>
      <c r="G133" s="35">
        <f t="shared" si="2"/>
        <v>0</v>
      </c>
      <c r="H133" s="27">
        <f t="shared" si="3"/>
        <v>0</v>
      </c>
      <c r="I133" s="28">
        <v>0</v>
      </c>
      <c r="J133" s="29"/>
      <c r="K133" s="30"/>
      <c r="L133" t="s">
        <v>1266</v>
      </c>
      <c r="M133" s="31">
        <v>39874.333333333336</v>
      </c>
      <c r="N133" t="s">
        <v>1278</v>
      </c>
      <c r="O133">
        <v>0</v>
      </c>
      <c r="P133">
        <v>0</v>
      </c>
      <c r="Q133">
        <v>0</v>
      </c>
      <c r="R133">
        <v>0</v>
      </c>
      <c r="S133">
        <v>0</v>
      </c>
      <c r="T133">
        <v>0</v>
      </c>
      <c r="U133">
        <v>0</v>
      </c>
      <c r="V133" s="5">
        <v>0</v>
      </c>
      <c r="W133" s="28">
        <v>0</v>
      </c>
      <c r="X133" s="28">
        <v>0</v>
      </c>
    </row>
    <row r="134" spans="2:24" ht="12.75" customHeight="1">
      <c r="B134" t="s">
        <v>2537</v>
      </c>
      <c r="C134" t="s">
        <v>1655</v>
      </c>
      <c r="D134" t="s">
        <v>1750</v>
      </c>
      <c r="E134" s="4">
        <v>39265.333333333336</v>
      </c>
      <c r="F134" s="4">
        <v>39780.708333333336</v>
      </c>
      <c r="G134" s="35">
        <f t="shared" si="2"/>
        <v>367.1164383561644</v>
      </c>
      <c r="H134" s="27">
        <f t="shared" si="3"/>
        <v>515.375</v>
      </c>
      <c r="I134" s="28">
        <v>9300</v>
      </c>
      <c r="J134" s="29"/>
      <c r="K134" s="30"/>
      <c r="L134" t="s">
        <v>1266</v>
      </c>
      <c r="M134" s="31">
        <v>39265.333333333336</v>
      </c>
      <c r="N134" t="s">
        <v>1278</v>
      </c>
      <c r="O134">
        <v>4</v>
      </c>
      <c r="P134">
        <v>4</v>
      </c>
      <c r="Q134">
        <v>4</v>
      </c>
      <c r="R134">
        <v>0</v>
      </c>
      <c r="S134">
        <v>2</v>
      </c>
      <c r="T134">
        <v>2</v>
      </c>
      <c r="U134">
        <v>0</v>
      </c>
      <c r="V134" s="5">
        <v>20</v>
      </c>
      <c r="W134" s="28">
        <v>1207.47</v>
      </c>
      <c r="X134" s="28">
        <v>7244.82</v>
      </c>
    </row>
    <row r="135" spans="2:24" ht="12.75" customHeight="1">
      <c r="B135" t="s">
        <v>2538</v>
      </c>
      <c r="C135" t="s">
        <v>2374</v>
      </c>
      <c r="D135" t="s">
        <v>1527</v>
      </c>
      <c r="E135" s="4">
        <v>39265.333333333336</v>
      </c>
      <c r="F135" s="4">
        <v>39447.708333333336</v>
      </c>
      <c r="G135" s="35">
        <f t="shared" si="2"/>
        <v>129.91095890410958</v>
      </c>
      <c r="H135" s="27">
        <f t="shared" si="3"/>
        <v>182.375</v>
      </c>
      <c r="I135" s="28">
        <v>14250</v>
      </c>
      <c r="J135" s="29"/>
      <c r="K135" s="30"/>
      <c r="L135" t="s">
        <v>1266</v>
      </c>
      <c r="M135" s="31">
        <v>39265.333333333336</v>
      </c>
      <c r="N135" t="s">
        <v>1278</v>
      </c>
      <c r="O135">
        <v>0</v>
      </c>
      <c r="P135">
        <v>0</v>
      </c>
      <c r="Q135">
        <v>0</v>
      </c>
      <c r="R135">
        <v>0</v>
      </c>
      <c r="S135">
        <v>0</v>
      </c>
      <c r="T135">
        <v>0</v>
      </c>
      <c r="U135">
        <v>0</v>
      </c>
      <c r="V135" s="5">
        <v>20</v>
      </c>
      <c r="W135" s="28">
        <v>16670.84</v>
      </c>
      <c r="X135" s="28">
        <v>100025.04</v>
      </c>
    </row>
    <row r="136" spans="2:24" ht="12.75" customHeight="1">
      <c r="B136" t="s">
        <v>2539</v>
      </c>
      <c r="C136" t="s">
        <v>2031</v>
      </c>
      <c r="D136" t="s">
        <v>2155</v>
      </c>
      <c r="E136" s="4">
        <v>39722.333333333336</v>
      </c>
      <c r="F136" s="4">
        <v>39994.708333333336</v>
      </c>
      <c r="G136" s="35">
        <f t="shared" si="2"/>
        <v>194.02054794520546</v>
      </c>
      <c r="H136" s="27">
        <f t="shared" si="3"/>
        <v>272.375</v>
      </c>
      <c r="I136" s="28">
        <v>0</v>
      </c>
      <c r="J136" s="29"/>
      <c r="K136" s="30"/>
      <c r="L136" t="s">
        <v>1266</v>
      </c>
      <c r="M136" s="31">
        <v>39722.333333333336</v>
      </c>
      <c r="N136" t="s">
        <v>1278</v>
      </c>
      <c r="O136">
        <v>2</v>
      </c>
      <c r="P136">
        <v>4</v>
      </c>
      <c r="Q136">
        <v>8</v>
      </c>
      <c r="R136">
        <v>0</v>
      </c>
      <c r="S136">
        <v>2</v>
      </c>
      <c r="T136">
        <v>2</v>
      </c>
      <c r="U136">
        <v>1</v>
      </c>
      <c r="V136" s="5">
        <v>20</v>
      </c>
      <c r="W136" s="28">
        <v>3791.8520000000008</v>
      </c>
      <c r="X136" s="28">
        <v>22751.112</v>
      </c>
    </row>
    <row r="137" spans="2:24" ht="12.75" customHeight="1">
      <c r="B137" t="s">
        <v>2540</v>
      </c>
      <c r="C137" t="s">
        <v>2476</v>
      </c>
      <c r="D137" t="s">
        <v>1527</v>
      </c>
      <c r="E137" s="4">
        <v>39265.333333333336</v>
      </c>
      <c r="F137" s="4">
        <v>39447.708333333336</v>
      </c>
      <c r="G137" s="35">
        <f t="shared" si="2"/>
        <v>129.91095890410958</v>
      </c>
      <c r="H137" s="27">
        <f t="shared" si="3"/>
        <v>182.375</v>
      </c>
      <c r="I137" s="28">
        <v>4812</v>
      </c>
      <c r="J137" s="29"/>
      <c r="K137" s="30"/>
      <c r="L137" t="s">
        <v>1266</v>
      </c>
      <c r="M137" s="31">
        <v>39265.333333333336</v>
      </c>
      <c r="N137" t="s">
        <v>1278</v>
      </c>
      <c r="O137">
        <v>2</v>
      </c>
      <c r="P137">
        <v>4</v>
      </c>
      <c r="Q137">
        <v>8</v>
      </c>
      <c r="R137">
        <v>0</v>
      </c>
      <c r="S137">
        <v>2</v>
      </c>
      <c r="T137">
        <v>2</v>
      </c>
      <c r="U137">
        <v>1</v>
      </c>
      <c r="V137" s="5">
        <v>20</v>
      </c>
      <c r="W137" s="28">
        <v>1209.96</v>
      </c>
      <c r="X137" s="28">
        <v>7259.76</v>
      </c>
    </row>
    <row r="138" spans="2:24" ht="12.75" customHeight="1">
      <c r="B138" t="s">
        <v>2541</v>
      </c>
      <c r="C138" t="s">
        <v>1675</v>
      </c>
      <c r="D138" t="s">
        <v>2307</v>
      </c>
      <c r="E138" s="4">
        <v>39539.333333333336</v>
      </c>
      <c r="F138" s="4">
        <v>40268.708333333336</v>
      </c>
      <c r="G138" s="35">
        <f t="shared" si="2"/>
        <v>519.554794520548</v>
      </c>
      <c r="H138" s="27">
        <f t="shared" si="3"/>
        <v>729.375</v>
      </c>
      <c r="I138" s="28">
        <v>54904</v>
      </c>
      <c r="J138" s="29"/>
      <c r="K138" s="30"/>
      <c r="L138" t="s">
        <v>1266</v>
      </c>
      <c r="M138" s="54"/>
      <c r="O138">
        <v>2</v>
      </c>
      <c r="P138">
        <v>4</v>
      </c>
      <c r="Q138">
        <v>8</v>
      </c>
      <c r="R138">
        <v>0</v>
      </c>
      <c r="S138">
        <v>2</v>
      </c>
      <c r="T138">
        <v>2</v>
      </c>
      <c r="U138">
        <v>1</v>
      </c>
      <c r="V138" s="5">
        <v>20</v>
      </c>
      <c r="W138" s="28">
        <v>2860</v>
      </c>
      <c r="X138" s="28">
        <v>17160</v>
      </c>
    </row>
    <row r="139" spans="2:24" ht="12.75" customHeight="1">
      <c r="B139" t="s">
        <v>2542</v>
      </c>
      <c r="C139" t="s">
        <v>2479</v>
      </c>
      <c r="D139" t="s">
        <v>2122</v>
      </c>
      <c r="E139" s="4">
        <v>39539.333333333336</v>
      </c>
      <c r="F139" s="4">
        <v>39780.708333333336</v>
      </c>
      <c r="G139" s="35">
        <f t="shared" si="2"/>
        <v>171.93835616438355</v>
      </c>
      <c r="H139" s="27">
        <f t="shared" si="3"/>
        <v>241.375</v>
      </c>
      <c r="I139" s="28">
        <v>17868</v>
      </c>
      <c r="J139" s="29"/>
      <c r="K139" s="30"/>
      <c r="L139" t="s">
        <v>1266</v>
      </c>
      <c r="M139" s="31">
        <v>39539.333333333336</v>
      </c>
      <c r="N139" t="s">
        <v>1278</v>
      </c>
      <c r="O139">
        <v>2</v>
      </c>
      <c r="P139">
        <v>4</v>
      </c>
      <c r="Q139">
        <v>8</v>
      </c>
      <c r="R139">
        <v>0</v>
      </c>
      <c r="S139">
        <v>2</v>
      </c>
      <c r="T139">
        <v>2</v>
      </c>
      <c r="U139">
        <v>1</v>
      </c>
      <c r="V139" s="5">
        <v>20</v>
      </c>
      <c r="W139" s="28">
        <v>8809.028000000002</v>
      </c>
      <c r="X139" s="28">
        <v>52854.168000000005</v>
      </c>
    </row>
    <row r="140" spans="1:14" ht="12.75" customHeight="1">
      <c r="A140" s="32"/>
      <c r="B140" t="s">
        <v>2543</v>
      </c>
      <c r="C140" t="s">
        <v>2481</v>
      </c>
      <c r="D140" t="s">
        <v>2122</v>
      </c>
      <c r="E140" s="4">
        <v>39539.333333333336</v>
      </c>
      <c r="F140" s="4">
        <v>39780.708333333336</v>
      </c>
      <c r="G140" s="35">
        <f t="shared" si="2"/>
        <v>171.93835616438355</v>
      </c>
      <c r="H140" s="27">
        <f t="shared" si="3"/>
        <v>241.375</v>
      </c>
      <c r="I140" s="28">
        <v>4244</v>
      </c>
      <c r="J140" s="29"/>
      <c r="K140" s="30"/>
      <c r="L140" t="s">
        <v>1266</v>
      </c>
      <c r="M140" s="31">
        <v>39539.333333333336</v>
      </c>
      <c r="N140" t="s">
        <v>1278</v>
      </c>
    </row>
    <row r="141" spans="2:14" ht="12.75" customHeight="1">
      <c r="B141" t="s">
        <v>2544</v>
      </c>
      <c r="C141" t="s">
        <v>2483</v>
      </c>
      <c r="D141" t="s">
        <v>2385</v>
      </c>
      <c r="E141" s="4">
        <v>39539.333333333336</v>
      </c>
      <c r="F141" s="4">
        <v>39962.708333333336</v>
      </c>
      <c r="G141" s="35">
        <f t="shared" si="2"/>
        <v>301.5821917808219</v>
      </c>
      <c r="H141" s="27">
        <f t="shared" si="3"/>
        <v>423.375</v>
      </c>
      <c r="I141" s="28">
        <v>19670</v>
      </c>
      <c r="J141" s="29"/>
      <c r="K141" s="30"/>
      <c r="L141" t="s">
        <v>1266</v>
      </c>
      <c r="M141" s="31">
        <v>39539.333333333336</v>
      </c>
      <c r="N141" t="s">
        <v>1278</v>
      </c>
    </row>
    <row r="142" spans="2:14" ht="12.75" customHeight="1">
      <c r="B142" t="s">
        <v>2545</v>
      </c>
      <c r="C142" t="s">
        <v>2485</v>
      </c>
      <c r="D142" t="s">
        <v>1457</v>
      </c>
      <c r="E142" s="4">
        <v>40057.333333333336</v>
      </c>
      <c r="F142" s="4">
        <v>40268.708333333336</v>
      </c>
      <c r="G142" s="35">
        <f t="shared" si="2"/>
        <v>150.56849315068493</v>
      </c>
      <c r="H142" s="27">
        <f t="shared" si="3"/>
        <v>211.375</v>
      </c>
      <c r="I142" s="28">
        <v>13122</v>
      </c>
      <c r="J142" s="29"/>
      <c r="K142" s="30"/>
      <c r="L142" t="s">
        <v>1266</v>
      </c>
      <c r="M142" s="31">
        <v>40057.333333333336</v>
      </c>
      <c r="N142" t="s">
        <v>1278</v>
      </c>
    </row>
    <row r="143" spans="3:14" ht="12.75" customHeight="1">
      <c r="C143" t="s">
        <v>2486</v>
      </c>
      <c r="D143" t="s">
        <v>1319</v>
      </c>
      <c r="E143" s="4">
        <v>40268.333333333336</v>
      </c>
      <c r="F143" s="4">
        <v>40268.333333333336</v>
      </c>
      <c r="G143" s="35">
        <f t="shared" si="2"/>
        <v>0</v>
      </c>
      <c r="H143" s="27">
        <f t="shared" si="3"/>
        <v>0</v>
      </c>
      <c r="I143" s="28">
        <v>0</v>
      </c>
      <c r="J143" s="29"/>
      <c r="K143" s="30"/>
      <c r="L143" t="s">
        <v>1266</v>
      </c>
      <c r="M143" s="31">
        <v>40268.333333333336</v>
      </c>
      <c r="N143" t="s">
        <v>1278</v>
      </c>
    </row>
    <row r="144" spans="2:13" ht="12.75" customHeight="1">
      <c r="B144" t="s">
        <v>2546</v>
      </c>
      <c r="C144" t="s">
        <v>2547</v>
      </c>
      <c r="D144" t="s">
        <v>2390</v>
      </c>
      <c r="E144" s="4">
        <v>38628.333333333336</v>
      </c>
      <c r="F144" s="4">
        <v>40452.708333333336</v>
      </c>
      <c r="G144" s="35">
        <f t="shared" si="2"/>
        <v>1299.554794520548</v>
      </c>
      <c r="H144" s="27">
        <f t="shared" si="3"/>
        <v>1824.375</v>
      </c>
      <c r="I144" s="28">
        <v>678998.25</v>
      </c>
      <c r="J144" s="29"/>
      <c r="K144" s="30"/>
      <c r="L144" t="s">
        <v>1266</v>
      </c>
      <c r="M144" s="54"/>
    </row>
    <row r="145" spans="3:14" ht="12.75" customHeight="1">
      <c r="C145" t="s">
        <v>2548</v>
      </c>
      <c r="D145" t="s">
        <v>1319</v>
      </c>
      <c r="E145" s="4">
        <v>38628.333333333336</v>
      </c>
      <c r="F145" s="4">
        <v>38628.333333333336</v>
      </c>
      <c r="G145" s="35">
        <f t="shared" si="2"/>
        <v>0</v>
      </c>
      <c r="H145" s="27">
        <f t="shared" si="3"/>
        <v>0</v>
      </c>
      <c r="I145" s="28">
        <v>0</v>
      </c>
      <c r="J145" s="29"/>
      <c r="K145" s="43" t="s">
        <v>2549</v>
      </c>
      <c r="L145" t="s">
        <v>1266</v>
      </c>
      <c r="M145" s="31">
        <v>38628.333333333336</v>
      </c>
      <c r="N145" t="s">
        <v>1278</v>
      </c>
    </row>
    <row r="146" spans="2:13" ht="12.75" customHeight="1">
      <c r="B146" t="s">
        <v>2550</v>
      </c>
      <c r="C146" t="s">
        <v>2400</v>
      </c>
      <c r="D146" t="s">
        <v>2551</v>
      </c>
      <c r="E146" s="4">
        <v>38628.333333333336</v>
      </c>
      <c r="F146" s="4">
        <v>39521.708333333336</v>
      </c>
      <c r="G146" s="35">
        <f t="shared" si="2"/>
        <v>636.3767123287671</v>
      </c>
      <c r="H146" s="27">
        <f t="shared" si="3"/>
        <v>893.375</v>
      </c>
      <c r="I146" s="28">
        <v>327294</v>
      </c>
      <c r="J146" s="43" t="s">
        <v>2552</v>
      </c>
      <c r="K146" s="30"/>
      <c r="L146" t="s">
        <v>1266</v>
      </c>
      <c r="M146" s="54"/>
    </row>
    <row r="147" spans="2:13" ht="12.75" customHeight="1">
      <c r="B147" t="s">
        <v>2553</v>
      </c>
      <c r="C147" t="s">
        <v>2402</v>
      </c>
      <c r="D147" t="s">
        <v>2554</v>
      </c>
      <c r="E147" s="4">
        <v>38628.333333333336</v>
      </c>
      <c r="F147" s="4">
        <v>39094.708333333336</v>
      </c>
      <c r="G147" s="35">
        <f t="shared" si="2"/>
        <v>332.21232876712327</v>
      </c>
      <c r="H147" s="27">
        <f t="shared" si="3"/>
        <v>466.375</v>
      </c>
      <c r="I147" s="28">
        <v>107794</v>
      </c>
      <c r="J147" s="29"/>
      <c r="K147" s="30"/>
      <c r="L147" t="s">
        <v>1266</v>
      </c>
      <c r="M147" s="54"/>
    </row>
    <row r="148" spans="2:13" ht="12.75" customHeight="1">
      <c r="B148" t="s">
        <v>2555</v>
      </c>
      <c r="C148" t="s">
        <v>2405</v>
      </c>
      <c r="D148" t="s">
        <v>2556</v>
      </c>
      <c r="E148" s="4">
        <v>38628.333333333336</v>
      </c>
      <c r="F148" s="4">
        <v>39496.708333333336</v>
      </c>
      <c r="G148" s="35">
        <f t="shared" si="2"/>
        <v>618.568493150685</v>
      </c>
      <c r="H148" s="27">
        <f t="shared" si="3"/>
        <v>868.375</v>
      </c>
      <c r="I148" s="28">
        <v>50640</v>
      </c>
      <c r="J148" s="29"/>
      <c r="K148" s="30"/>
      <c r="L148" t="s">
        <v>1266</v>
      </c>
      <c r="M148" s="54"/>
    </row>
    <row r="149" spans="2:13" ht="12.75" customHeight="1">
      <c r="B149" t="s">
        <v>2557</v>
      </c>
      <c r="C149" t="s">
        <v>2407</v>
      </c>
      <c r="D149" t="s">
        <v>2556</v>
      </c>
      <c r="E149" s="4">
        <v>38628.333333333336</v>
      </c>
      <c r="F149" s="4">
        <v>39496.708333333336</v>
      </c>
      <c r="G149" s="35">
        <f t="shared" si="2"/>
        <v>618.568493150685</v>
      </c>
      <c r="H149" s="27">
        <f t="shared" si="3"/>
        <v>868.375</v>
      </c>
      <c r="I149" s="28">
        <v>72320</v>
      </c>
      <c r="J149" s="29"/>
      <c r="K149" s="30"/>
      <c r="L149" t="s">
        <v>1266</v>
      </c>
      <c r="M149" s="54"/>
    </row>
    <row r="150" spans="2:13" ht="12.75" customHeight="1">
      <c r="B150" t="s">
        <v>2558</v>
      </c>
      <c r="C150" t="s">
        <v>1445</v>
      </c>
      <c r="D150" t="s">
        <v>2556</v>
      </c>
      <c r="E150" s="4">
        <v>38628.333333333336</v>
      </c>
      <c r="F150" s="4">
        <v>39496.708333333336</v>
      </c>
      <c r="G150" s="35">
        <f t="shared" si="2"/>
        <v>618.568493150685</v>
      </c>
      <c r="H150" s="27">
        <f t="shared" si="3"/>
        <v>868.375</v>
      </c>
      <c r="I150" s="28">
        <v>48780</v>
      </c>
      <c r="J150" s="29"/>
      <c r="K150" s="30"/>
      <c r="L150" t="s">
        <v>1266</v>
      </c>
      <c r="M150" s="54"/>
    </row>
    <row r="151" spans="2:14" ht="12.75" customHeight="1">
      <c r="B151" t="s">
        <v>2559</v>
      </c>
      <c r="C151" t="s">
        <v>1800</v>
      </c>
      <c r="D151" t="s">
        <v>2560</v>
      </c>
      <c r="E151" s="4">
        <v>38824.333333333336</v>
      </c>
      <c r="F151" s="4">
        <v>39496.708333333336</v>
      </c>
      <c r="G151" s="35">
        <f t="shared" si="2"/>
        <v>478.9520547945205</v>
      </c>
      <c r="H151" s="27">
        <f t="shared" si="3"/>
        <v>672.375</v>
      </c>
      <c r="I151" s="28">
        <v>35040</v>
      </c>
      <c r="J151" s="29"/>
      <c r="K151" s="30"/>
      <c r="L151" t="s">
        <v>1266</v>
      </c>
      <c r="M151" s="31">
        <v>38824.333333333336</v>
      </c>
      <c r="N151" t="s">
        <v>1278</v>
      </c>
    </row>
    <row r="152" spans="3:14" ht="12.75" customHeight="1">
      <c r="C152" t="s">
        <v>2411</v>
      </c>
      <c r="D152" t="s">
        <v>1319</v>
      </c>
      <c r="E152" s="4">
        <v>39496.333333333336</v>
      </c>
      <c r="F152" s="4">
        <v>39496.333333333336</v>
      </c>
      <c r="G152" s="35">
        <f t="shared" si="2"/>
        <v>0</v>
      </c>
      <c r="H152" s="27">
        <f t="shared" si="3"/>
        <v>0</v>
      </c>
      <c r="I152" s="28">
        <v>0</v>
      </c>
      <c r="J152" s="29"/>
      <c r="K152" s="30"/>
      <c r="L152" t="s">
        <v>1266</v>
      </c>
      <c r="M152" s="31">
        <v>39496.333333333336</v>
      </c>
      <c r="N152" t="s">
        <v>1278</v>
      </c>
    </row>
    <row r="153" spans="2:14" ht="12.75" customHeight="1">
      <c r="B153" t="s">
        <v>2561</v>
      </c>
      <c r="C153" t="s">
        <v>1797</v>
      </c>
      <c r="D153" t="s">
        <v>2200</v>
      </c>
      <c r="E153" s="4">
        <v>39433.333333333336</v>
      </c>
      <c r="F153" s="4">
        <v>39521.708333333336</v>
      </c>
      <c r="G153" s="35">
        <f t="shared" si="2"/>
        <v>62.95205479452054</v>
      </c>
      <c r="H153" s="27">
        <f t="shared" si="3"/>
        <v>88.375</v>
      </c>
      <c r="I153" s="28">
        <v>12720</v>
      </c>
      <c r="J153" s="29"/>
      <c r="K153" s="30"/>
      <c r="L153" t="s">
        <v>1266</v>
      </c>
      <c r="M153" s="31">
        <v>39433.333333333336</v>
      </c>
      <c r="N153" t="s">
        <v>1278</v>
      </c>
    </row>
    <row r="154" spans="2:13" ht="12.75" customHeight="1">
      <c r="B154" t="s">
        <v>2562</v>
      </c>
      <c r="C154" t="s">
        <v>2563</v>
      </c>
      <c r="D154" t="s">
        <v>2390</v>
      </c>
      <c r="E154" s="4">
        <v>38628.333333333336</v>
      </c>
      <c r="F154" s="4">
        <v>40452.708333333336</v>
      </c>
      <c r="G154" s="35">
        <f aca="true" t="shared" si="4" ref="G154:G217">(H154/365)*260</f>
        <v>1299.554794520548</v>
      </c>
      <c r="H154" s="27">
        <f aca="true" t="shared" si="5" ref="H154:H217">F154-E154</f>
        <v>1824.375</v>
      </c>
      <c r="I154" s="28">
        <v>99000</v>
      </c>
      <c r="J154" s="29"/>
      <c r="K154" s="30"/>
      <c r="L154" t="s">
        <v>1266</v>
      </c>
      <c r="M154" s="54"/>
    </row>
    <row r="155" spans="2:13" ht="12.75" customHeight="1">
      <c r="B155" t="s">
        <v>2564</v>
      </c>
      <c r="C155" t="s">
        <v>2417</v>
      </c>
      <c r="D155" t="s">
        <v>2390</v>
      </c>
      <c r="E155" s="4">
        <v>38628.333333333336</v>
      </c>
      <c r="F155" s="4">
        <v>40452.708333333336</v>
      </c>
      <c r="G155" s="35">
        <f t="shared" si="4"/>
        <v>1299.554794520548</v>
      </c>
      <c r="H155" s="27">
        <f t="shared" si="5"/>
        <v>1824.375</v>
      </c>
      <c r="I155" s="28">
        <v>79800</v>
      </c>
      <c r="J155" s="29"/>
      <c r="K155" s="30"/>
      <c r="L155" t="s">
        <v>1266</v>
      </c>
      <c r="M155" s="54"/>
    </row>
    <row r="156" spans="2:13" ht="12.75" customHeight="1">
      <c r="B156" t="s">
        <v>2565</v>
      </c>
      <c r="C156" t="s">
        <v>2419</v>
      </c>
      <c r="D156" t="s">
        <v>2390</v>
      </c>
      <c r="E156" s="4">
        <v>38628.333333333336</v>
      </c>
      <c r="F156" s="4">
        <v>40452.708333333336</v>
      </c>
      <c r="G156" s="35">
        <f t="shared" si="4"/>
        <v>1299.554794520548</v>
      </c>
      <c r="H156" s="27">
        <f t="shared" si="5"/>
        <v>1824.375</v>
      </c>
      <c r="I156" s="28">
        <v>19200</v>
      </c>
      <c r="J156" s="29"/>
      <c r="K156" s="30"/>
      <c r="L156" t="s">
        <v>1266</v>
      </c>
      <c r="M156" s="54"/>
    </row>
    <row r="157" spans="2:13" ht="12.75" customHeight="1">
      <c r="B157" t="s">
        <v>2566</v>
      </c>
      <c r="C157" t="s">
        <v>1758</v>
      </c>
      <c r="D157" t="s">
        <v>2421</v>
      </c>
      <c r="E157" s="4">
        <v>38901.333333333336</v>
      </c>
      <c r="F157" s="4">
        <v>39883.708333333336</v>
      </c>
      <c r="G157" s="35">
        <f t="shared" si="4"/>
        <v>699.7739726027397</v>
      </c>
      <c r="H157" s="27">
        <f t="shared" si="5"/>
        <v>982.375</v>
      </c>
      <c r="I157" s="28">
        <v>83360</v>
      </c>
      <c r="J157" s="43" t="s">
        <v>2552</v>
      </c>
      <c r="K157" s="30"/>
      <c r="L157" t="s">
        <v>1266</v>
      </c>
      <c r="M157" s="54"/>
    </row>
    <row r="158" spans="2:13" ht="12.75" customHeight="1">
      <c r="B158" t="s">
        <v>2567</v>
      </c>
      <c r="C158" t="s">
        <v>2423</v>
      </c>
      <c r="D158" t="s">
        <v>2421</v>
      </c>
      <c r="E158" s="4">
        <v>38901.333333333336</v>
      </c>
      <c r="F158" s="4">
        <v>39883.708333333336</v>
      </c>
      <c r="G158" s="35">
        <f t="shared" si="4"/>
        <v>699.7739726027397</v>
      </c>
      <c r="H158" s="27">
        <f t="shared" si="5"/>
        <v>982.375</v>
      </c>
      <c r="I158" s="28">
        <v>43360</v>
      </c>
      <c r="J158" s="29"/>
      <c r="K158" s="30"/>
      <c r="L158" t="s">
        <v>1266</v>
      </c>
      <c r="M158" s="54"/>
    </row>
    <row r="159" spans="2:14" ht="12.75" customHeight="1">
      <c r="B159" t="s">
        <v>2568</v>
      </c>
      <c r="C159" t="s">
        <v>2425</v>
      </c>
      <c r="D159" t="s">
        <v>2421</v>
      </c>
      <c r="E159" s="4">
        <v>38901.333333333336</v>
      </c>
      <c r="F159" s="4">
        <v>39883.708333333336</v>
      </c>
      <c r="G159" s="35">
        <f t="shared" si="4"/>
        <v>699.7739726027397</v>
      </c>
      <c r="H159" s="27">
        <f t="shared" si="5"/>
        <v>982.375</v>
      </c>
      <c r="I159" s="28">
        <v>26320</v>
      </c>
      <c r="J159" s="29"/>
      <c r="K159" s="30"/>
      <c r="L159" t="s">
        <v>1266</v>
      </c>
      <c r="M159" s="31">
        <v>38901.333333333336</v>
      </c>
      <c r="N159" t="s">
        <v>1278</v>
      </c>
    </row>
    <row r="160" spans="2:14" ht="12.75" customHeight="1">
      <c r="B160" t="s">
        <v>2569</v>
      </c>
      <c r="C160" t="s">
        <v>2427</v>
      </c>
      <c r="D160" t="s">
        <v>2421</v>
      </c>
      <c r="E160" s="4">
        <v>38901.333333333336</v>
      </c>
      <c r="F160" s="4">
        <v>39883.708333333336</v>
      </c>
      <c r="G160" s="35">
        <f t="shared" si="4"/>
        <v>699.7739726027397</v>
      </c>
      <c r="H160" s="27">
        <f t="shared" si="5"/>
        <v>982.375</v>
      </c>
      <c r="I160" s="28">
        <v>1840</v>
      </c>
      <c r="J160" s="29"/>
      <c r="K160" s="30"/>
      <c r="L160" t="s">
        <v>1266</v>
      </c>
      <c r="M160" s="31">
        <v>38901.333333333336</v>
      </c>
      <c r="N160" t="s">
        <v>1278</v>
      </c>
    </row>
    <row r="161" spans="2:14" ht="12.75" customHeight="1">
      <c r="B161" t="s">
        <v>2570</v>
      </c>
      <c r="C161" t="s">
        <v>2429</v>
      </c>
      <c r="D161" t="s">
        <v>2421</v>
      </c>
      <c r="E161" s="4">
        <v>38901.333333333336</v>
      </c>
      <c r="F161" s="4">
        <v>39883.708333333336</v>
      </c>
      <c r="G161" s="35">
        <f t="shared" si="4"/>
        <v>699.7739726027397</v>
      </c>
      <c r="H161" s="27">
        <f t="shared" si="5"/>
        <v>982.375</v>
      </c>
      <c r="I161" s="28">
        <v>15200</v>
      </c>
      <c r="J161" s="29"/>
      <c r="K161" s="30"/>
      <c r="L161" t="s">
        <v>1266</v>
      </c>
      <c r="M161" s="31">
        <v>38901.333333333336</v>
      </c>
      <c r="N161" t="s">
        <v>1278</v>
      </c>
    </row>
    <row r="162" spans="2:14" ht="12.75" customHeight="1">
      <c r="B162" t="s">
        <v>2571</v>
      </c>
      <c r="C162" t="s">
        <v>1762</v>
      </c>
      <c r="D162" t="s">
        <v>2431</v>
      </c>
      <c r="E162" s="4">
        <v>38901.333333333336</v>
      </c>
      <c r="F162" s="4">
        <v>39692.708333333336</v>
      </c>
      <c r="G162" s="35">
        <f t="shared" si="4"/>
        <v>563.7191780821918</v>
      </c>
      <c r="H162" s="27">
        <f t="shared" si="5"/>
        <v>791.375</v>
      </c>
      <c r="I162" s="28">
        <v>4000</v>
      </c>
      <c r="J162" s="29"/>
      <c r="K162" s="30"/>
      <c r="L162" t="s">
        <v>1266</v>
      </c>
      <c r="M162" s="31">
        <v>38901.333333333336</v>
      </c>
      <c r="N162" t="s">
        <v>1278</v>
      </c>
    </row>
    <row r="163" spans="2:14" ht="12.75" customHeight="1">
      <c r="B163" t="s">
        <v>2572</v>
      </c>
      <c r="C163" t="s">
        <v>1764</v>
      </c>
      <c r="D163" t="s">
        <v>2431</v>
      </c>
      <c r="E163" s="4">
        <v>38901.333333333336</v>
      </c>
      <c r="F163" s="4">
        <v>39692.708333333336</v>
      </c>
      <c r="G163" s="35">
        <f t="shared" si="4"/>
        <v>563.7191780821918</v>
      </c>
      <c r="H163" s="27">
        <f t="shared" si="5"/>
        <v>791.375</v>
      </c>
      <c r="I163" s="28">
        <v>13360</v>
      </c>
      <c r="J163" s="29"/>
      <c r="K163" s="30"/>
      <c r="L163" t="s">
        <v>1266</v>
      </c>
      <c r="M163" s="31">
        <v>38901.333333333336</v>
      </c>
      <c r="N163" t="s">
        <v>1278</v>
      </c>
    </row>
    <row r="164" spans="2:14" ht="12.75" customHeight="1">
      <c r="B164" t="s">
        <v>2573</v>
      </c>
      <c r="C164" t="s">
        <v>1945</v>
      </c>
      <c r="D164" t="s">
        <v>2431</v>
      </c>
      <c r="E164" s="4">
        <v>38901.333333333336</v>
      </c>
      <c r="F164" s="4">
        <v>39692.708333333336</v>
      </c>
      <c r="G164" s="35">
        <f t="shared" si="4"/>
        <v>563.7191780821918</v>
      </c>
      <c r="H164" s="27">
        <f t="shared" si="5"/>
        <v>791.375</v>
      </c>
      <c r="I164" s="28">
        <v>6880</v>
      </c>
      <c r="J164" s="29"/>
      <c r="K164" s="30"/>
      <c r="L164" t="s">
        <v>1266</v>
      </c>
      <c r="M164" s="31">
        <v>38901.333333333336</v>
      </c>
      <c r="N164" t="s">
        <v>1278</v>
      </c>
    </row>
    <row r="165" spans="2:14" ht="12.75" customHeight="1">
      <c r="B165" t="s">
        <v>2574</v>
      </c>
      <c r="C165" t="s">
        <v>2435</v>
      </c>
      <c r="D165" t="s">
        <v>2431</v>
      </c>
      <c r="E165" s="4">
        <v>38992.333333333336</v>
      </c>
      <c r="F165" s="4">
        <v>39783.708333333336</v>
      </c>
      <c r="G165" s="35">
        <f t="shared" si="4"/>
        <v>563.7191780821918</v>
      </c>
      <c r="H165" s="27">
        <f t="shared" si="5"/>
        <v>791.375</v>
      </c>
      <c r="I165" s="28">
        <v>13280</v>
      </c>
      <c r="J165" s="29"/>
      <c r="K165" s="30"/>
      <c r="L165" t="s">
        <v>1266</v>
      </c>
      <c r="M165" s="31">
        <v>38992.333333333336</v>
      </c>
      <c r="N165" t="s">
        <v>1278</v>
      </c>
    </row>
    <row r="166" spans="3:14" ht="12.75" customHeight="1">
      <c r="C166" t="s">
        <v>2436</v>
      </c>
      <c r="D166" t="s">
        <v>1319</v>
      </c>
      <c r="E166" s="4">
        <v>39783.333333333336</v>
      </c>
      <c r="F166" s="4">
        <v>39783.333333333336</v>
      </c>
      <c r="G166" s="35">
        <f t="shared" si="4"/>
        <v>0</v>
      </c>
      <c r="H166" s="27">
        <f t="shared" si="5"/>
        <v>0</v>
      </c>
      <c r="I166" s="28">
        <v>0</v>
      </c>
      <c r="J166" s="29"/>
      <c r="K166" s="30"/>
      <c r="L166" t="s">
        <v>1266</v>
      </c>
      <c r="M166" s="31">
        <v>39783.333333333336</v>
      </c>
      <c r="N166" t="s">
        <v>1278</v>
      </c>
    </row>
    <row r="167" spans="2:14" ht="12.75" customHeight="1">
      <c r="B167" t="s">
        <v>2575</v>
      </c>
      <c r="C167" t="s">
        <v>2438</v>
      </c>
      <c r="D167" t="s">
        <v>2431</v>
      </c>
      <c r="E167" s="4">
        <v>38992.333333333336</v>
      </c>
      <c r="F167" s="4">
        <v>39783.708333333336</v>
      </c>
      <c r="G167" s="35">
        <f t="shared" si="4"/>
        <v>563.7191780821918</v>
      </c>
      <c r="H167" s="27">
        <f t="shared" si="5"/>
        <v>791.375</v>
      </c>
      <c r="I167" s="28">
        <v>1440</v>
      </c>
      <c r="J167" s="29"/>
      <c r="K167" s="30"/>
      <c r="L167" t="s">
        <v>1266</v>
      </c>
      <c r="M167" s="31">
        <v>38992.333333333336</v>
      </c>
      <c r="N167" t="s">
        <v>1278</v>
      </c>
    </row>
    <row r="168" spans="2:14" ht="12.75" customHeight="1">
      <c r="B168" t="s">
        <v>2576</v>
      </c>
      <c r="C168" t="s">
        <v>2440</v>
      </c>
      <c r="D168" t="s">
        <v>2431</v>
      </c>
      <c r="E168" s="4">
        <v>38992.333333333336</v>
      </c>
      <c r="F168" s="4">
        <v>39783.708333333336</v>
      </c>
      <c r="G168" s="35">
        <f t="shared" si="4"/>
        <v>563.7191780821918</v>
      </c>
      <c r="H168" s="27">
        <f t="shared" si="5"/>
        <v>791.375</v>
      </c>
      <c r="I168" s="28">
        <v>1040</v>
      </c>
      <c r="J168" s="29"/>
      <c r="K168" s="30"/>
      <c r="L168" t="s">
        <v>1266</v>
      </c>
      <c r="M168" s="31">
        <v>38992.333333333336</v>
      </c>
      <c r="N168" t="s">
        <v>1278</v>
      </c>
    </row>
    <row r="169" spans="2:13" ht="12.75" customHeight="1">
      <c r="B169" t="s">
        <v>2577</v>
      </c>
      <c r="C169" t="s">
        <v>1766</v>
      </c>
      <c r="D169" t="s">
        <v>2578</v>
      </c>
      <c r="E169" s="4">
        <v>38671.333333333336</v>
      </c>
      <c r="F169" s="4">
        <v>39553.708333333336</v>
      </c>
      <c r="G169" s="35">
        <f t="shared" si="4"/>
        <v>628.541095890411</v>
      </c>
      <c r="H169" s="27">
        <f t="shared" si="5"/>
        <v>882.375</v>
      </c>
      <c r="I169" s="28">
        <v>92000</v>
      </c>
      <c r="J169" s="29"/>
      <c r="K169" s="30"/>
      <c r="L169" t="s">
        <v>1266</v>
      </c>
      <c r="M169" s="54"/>
    </row>
    <row r="170" spans="2:14" ht="12.75" customHeight="1">
      <c r="B170" t="s">
        <v>2579</v>
      </c>
      <c r="C170" t="s">
        <v>1280</v>
      </c>
      <c r="D170" t="s">
        <v>2580</v>
      </c>
      <c r="E170" s="4">
        <v>38671.333333333336</v>
      </c>
      <c r="F170" s="4">
        <v>39066.708333333336</v>
      </c>
      <c r="G170" s="35">
        <f t="shared" si="4"/>
        <v>281.63698630136986</v>
      </c>
      <c r="H170" s="27">
        <f t="shared" si="5"/>
        <v>395.375</v>
      </c>
      <c r="I170" s="28">
        <v>21120</v>
      </c>
      <c r="J170" s="29"/>
      <c r="K170" s="30"/>
      <c r="L170" t="s">
        <v>1266</v>
      </c>
      <c r="M170" s="31">
        <v>38671.333333333336</v>
      </c>
      <c r="N170" t="s">
        <v>1278</v>
      </c>
    </row>
    <row r="171" spans="3:14" ht="12.75" customHeight="1">
      <c r="C171" t="s">
        <v>2444</v>
      </c>
      <c r="D171" t="s">
        <v>1319</v>
      </c>
      <c r="E171" s="4">
        <v>39066.333333333336</v>
      </c>
      <c r="F171" s="4">
        <v>39066.333333333336</v>
      </c>
      <c r="G171" s="35">
        <f t="shared" si="4"/>
        <v>0</v>
      </c>
      <c r="H171" s="27">
        <f t="shared" si="5"/>
        <v>0</v>
      </c>
      <c r="I171" s="28">
        <v>0</v>
      </c>
      <c r="J171" s="29"/>
      <c r="K171" s="30"/>
      <c r="L171" t="s">
        <v>1266</v>
      </c>
      <c r="M171" s="31">
        <v>39066.333333333336</v>
      </c>
      <c r="N171" t="s">
        <v>1278</v>
      </c>
    </row>
    <row r="172" spans="2:14" ht="12.75" customHeight="1">
      <c r="B172" t="s">
        <v>2581</v>
      </c>
      <c r="C172" t="s">
        <v>1463</v>
      </c>
      <c r="D172" t="s">
        <v>1297</v>
      </c>
      <c r="E172" s="4">
        <v>39097.333333333336</v>
      </c>
      <c r="F172" s="4">
        <v>39248.708333333336</v>
      </c>
      <c r="G172" s="35">
        <f t="shared" si="4"/>
        <v>107.82876712328768</v>
      </c>
      <c r="H172" s="27">
        <f t="shared" si="5"/>
        <v>151.375</v>
      </c>
      <c r="I172" s="28">
        <v>44000</v>
      </c>
      <c r="J172" s="29"/>
      <c r="K172" s="30"/>
      <c r="L172" t="s">
        <v>1266</v>
      </c>
      <c r="M172" s="31">
        <v>39097.333333333336</v>
      </c>
      <c r="N172" t="s">
        <v>1278</v>
      </c>
    </row>
    <row r="173" spans="2:14" ht="12.75" customHeight="1">
      <c r="B173" t="s">
        <v>2582</v>
      </c>
      <c r="C173" t="s">
        <v>2449</v>
      </c>
      <c r="D173" t="s">
        <v>1457</v>
      </c>
      <c r="E173" s="4">
        <v>39342.333333333336</v>
      </c>
      <c r="F173" s="4">
        <v>39553.708333333336</v>
      </c>
      <c r="G173" s="35">
        <f t="shared" si="4"/>
        <v>150.56849315068493</v>
      </c>
      <c r="H173" s="27">
        <f t="shared" si="5"/>
        <v>211.375</v>
      </c>
      <c r="I173" s="28">
        <v>15440</v>
      </c>
      <c r="J173" s="29"/>
      <c r="K173" s="30"/>
      <c r="L173" t="s">
        <v>1266</v>
      </c>
      <c r="M173" s="31">
        <v>39342.333333333336</v>
      </c>
      <c r="N173" t="s">
        <v>1278</v>
      </c>
    </row>
    <row r="174" spans="3:14" ht="12.75" customHeight="1">
      <c r="C174" t="s">
        <v>2451</v>
      </c>
      <c r="D174" t="s">
        <v>1319</v>
      </c>
      <c r="E174" s="4">
        <v>39553.333333333336</v>
      </c>
      <c r="F174" s="4">
        <v>39553.333333333336</v>
      </c>
      <c r="G174" s="35">
        <f t="shared" si="4"/>
        <v>0</v>
      </c>
      <c r="H174" s="27">
        <f t="shared" si="5"/>
        <v>0</v>
      </c>
      <c r="I174" s="28">
        <v>0</v>
      </c>
      <c r="J174" s="29"/>
      <c r="K174" s="30"/>
      <c r="L174" t="s">
        <v>1266</v>
      </c>
      <c r="M174" s="31">
        <v>39553.333333333336</v>
      </c>
      <c r="N174" t="s">
        <v>1278</v>
      </c>
    </row>
    <row r="175" spans="2:14" ht="12.75" customHeight="1">
      <c r="B175" t="s">
        <v>2583</v>
      </c>
      <c r="C175" t="s">
        <v>1797</v>
      </c>
      <c r="D175" t="s">
        <v>2584</v>
      </c>
      <c r="E175" s="4">
        <v>39248.333333333336</v>
      </c>
      <c r="F175" s="4">
        <v>39310.708333333336</v>
      </c>
      <c r="G175" s="35">
        <f t="shared" si="4"/>
        <v>44.43150684931507</v>
      </c>
      <c r="H175" s="27">
        <f t="shared" si="5"/>
        <v>62.375</v>
      </c>
      <c r="I175" s="28">
        <v>11440</v>
      </c>
      <c r="J175" s="29"/>
      <c r="K175" s="30"/>
      <c r="L175" t="s">
        <v>1266</v>
      </c>
      <c r="M175" s="31">
        <v>39248.333333333336</v>
      </c>
      <c r="N175" t="s">
        <v>1278</v>
      </c>
    </row>
    <row r="176" spans="2:13" ht="12.75" customHeight="1">
      <c r="B176" t="s">
        <v>2585</v>
      </c>
      <c r="C176" t="s">
        <v>1774</v>
      </c>
      <c r="D176" t="s">
        <v>2455</v>
      </c>
      <c r="E176" s="4">
        <v>38992.333333333336</v>
      </c>
      <c r="F176" s="4">
        <v>39994.708333333336</v>
      </c>
      <c r="G176" s="35">
        <f t="shared" si="4"/>
        <v>714.0205479452055</v>
      </c>
      <c r="H176" s="27">
        <f t="shared" si="5"/>
        <v>1002.375</v>
      </c>
      <c r="I176" s="28">
        <v>66902.25</v>
      </c>
      <c r="J176" s="29"/>
      <c r="K176" s="30"/>
      <c r="L176" t="s">
        <v>1266</v>
      </c>
      <c r="M176" s="54"/>
    </row>
    <row r="177" spans="2:13" ht="12.75" customHeight="1">
      <c r="B177" t="s">
        <v>2586</v>
      </c>
      <c r="C177" t="s">
        <v>1626</v>
      </c>
      <c r="D177" t="s">
        <v>2356</v>
      </c>
      <c r="E177" s="4">
        <v>38992.333333333336</v>
      </c>
      <c r="F177" s="4">
        <v>39447.708333333336</v>
      </c>
      <c r="G177" s="35">
        <f t="shared" si="4"/>
        <v>324.37671232876716</v>
      </c>
      <c r="H177" s="27">
        <f t="shared" si="5"/>
        <v>455.375</v>
      </c>
      <c r="I177" s="28">
        <v>11700</v>
      </c>
      <c r="J177" s="29"/>
      <c r="K177" s="30"/>
      <c r="L177" t="s">
        <v>1266</v>
      </c>
      <c r="M177" s="54"/>
    </row>
    <row r="178" spans="2:14" ht="12.75" customHeight="1">
      <c r="B178" t="s">
        <v>2587</v>
      </c>
      <c r="C178" t="s">
        <v>1629</v>
      </c>
      <c r="D178" t="s">
        <v>2122</v>
      </c>
      <c r="E178" s="4">
        <v>39052.333333333336</v>
      </c>
      <c r="F178" s="4">
        <v>39295.708333333336</v>
      </c>
      <c r="G178" s="35">
        <f t="shared" si="4"/>
        <v>173.36301369863014</v>
      </c>
      <c r="H178" s="27">
        <f t="shared" si="5"/>
        <v>243.375</v>
      </c>
      <c r="I178" s="28">
        <v>1480</v>
      </c>
      <c r="J178" s="29"/>
      <c r="K178" s="30"/>
      <c r="L178" t="s">
        <v>1266</v>
      </c>
      <c r="M178" s="31">
        <v>39052.333333333336</v>
      </c>
      <c r="N178" t="s">
        <v>1278</v>
      </c>
    </row>
    <row r="179" spans="2:14" ht="12.75" customHeight="1">
      <c r="B179" t="s">
        <v>2588</v>
      </c>
      <c r="C179" t="s">
        <v>2005</v>
      </c>
      <c r="D179" t="s">
        <v>2122</v>
      </c>
      <c r="E179" s="4">
        <v>39052.333333333336</v>
      </c>
      <c r="F179" s="4">
        <v>39295.708333333336</v>
      </c>
      <c r="G179" s="35">
        <f t="shared" si="4"/>
        <v>173.36301369863014</v>
      </c>
      <c r="H179" s="27">
        <f t="shared" si="5"/>
        <v>243.375</v>
      </c>
      <c r="I179" s="28">
        <v>8250</v>
      </c>
      <c r="J179" s="29"/>
      <c r="K179" s="30"/>
      <c r="L179" t="s">
        <v>1266</v>
      </c>
      <c r="M179" s="31">
        <v>39052.333333333336</v>
      </c>
      <c r="N179" t="s">
        <v>1278</v>
      </c>
    </row>
    <row r="180" spans="2:14" ht="12.75" customHeight="1">
      <c r="B180" t="s">
        <v>2589</v>
      </c>
      <c r="C180" t="s">
        <v>2007</v>
      </c>
      <c r="D180" t="s">
        <v>2200</v>
      </c>
      <c r="E180" s="4">
        <v>38992.333333333336</v>
      </c>
      <c r="F180" s="4">
        <v>39080.708333333336</v>
      </c>
      <c r="G180" s="35">
        <f t="shared" si="4"/>
        <v>62.95205479452054</v>
      </c>
      <c r="H180" s="27">
        <f t="shared" si="5"/>
        <v>88.375</v>
      </c>
      <c r="I180" s="28">
        <v>1970</v>
      </c>
      <c r="J180" s="29"/>
      <c r="K180" s="30"/>
      <c r="L180" t="s">
        <v>1266</v>
      </c>
      <c r="M180" s="31">
        <v>38992.333333333336</v>
      </c>
      <c r="N180" t="s">
        <v>1278</v>
      </c>
    </row>
    <row r="181" spans="2:14" ht="12.75" customHeight="1">
      <c r="B181" t="s">
        <v>2590</v>
      </c>
      <c r="C181" t="s">
        <v>1431</v>
      </c>
      <c r="D181" t="s">
        <v>1527</v>
      </c>
      <c r="E181" s="4">
        <v>39265.333333333336</v>
      </c>
      <c r="F181" s="4">
        <v>39447.708333333336</v>
      </c>
      <c r="G181" s="35">
        <f t="shared" si="4"/>
        <v>129.91095890410958</v>
      </c>
      <c r="H181" s="27">
        <f t="shared" si="5"/>
        <v>182.375</v>
      </c>
      <c r="I181" s="28">
        <v>0</v>
      </c>
      <c r="J181" s="29"/>
      <c r="K181" s="30"/>
      <c r="L181" t="s">
        <v>1266</v>
      </c>
      <c r="M181" s="31">
        <v>39265.333333333336</v>
      </c>
      <c r="N181" t="s">
        <v>1278</v>
      </c>
    </row>
    <row r="182" spans="2:13" ht="12.75" customHeight="1">
      <c r="B182" t="s">
        <v>2591</v>
      </c>
      <c r="C182" t="s">
        <v>1874</v>
      </c>
      <c r="D182" t="s">
        <v>2153</v>
      </c>
      <c r="E182" s="4">
        <v>39085.333333333336</v>
      </c>
      <c r="F182" s="4">
        <v>39448.708333333336</v>
      </c>
      <c r="G182" s="35">
        <f t="shared" si="4"/>
        <v>258.8424657534246</v>
      </c>
      <c r="H182" s="27">
        <f t="shared" si="5"/>
        <v>363.375</v>
      </c>
      <c r="I182" s="28">
        <v>5478</v>
      </c>
      <c r="J182" s="29"/>
      <c r="K182" s="30"/>
      <c r="L182" t="s">
        <v>1266</v>
      </c>
      <c r="M182" s="54"/>
    </row>
    <row r="183" spans="2:14" ht="12.75" customHeight="1">
      <c r="B183" t="s">
        <v>2592</v>
      </c>
      <c r="C183" t="s">
        <v>1309</v>
      </c>
      <c r="D183" t="s">
        <v>2153</v>
      </c>
      <c r="E183" s="4">
        <v>39085.333333333336</v>
      </c>
      <c r="F183" s="4">
        <v>39448.708333333336</v>
      </c>
      <c r="G183" s="35">
        <f t="shared" si="4"/>
        <v>258.8424657534246</v>
      </c>
      <c r="H183" s="27">
        <f t="shared" si="5"/>
        <v>363.375</v>
      </c>
      <c r="I183" s="28">
        <v>5118</v>
      </c>
      <c r="J183" s="29"/>
      <c r="K183" s="30"/>
      <c r="L183" t="s">
        <v>1266</v>
      </c>
      <c r="M183" s="31">
        <v>39085.333333333336</v>
      </c>
      <c r="N183" t="s">
        <v>1278</v>
      </c>
    </row>
    <row r="184" spans="3:14" ht="12.75" customHeight="1">
      <c r="C184" t="s">
        <v>1861</v>
      </c>
      <c r="D184" t="s">
        <v>1319</v>
      </c>
      <c r="E184" s="4">
        <v>39448.333333333336</v>
      </c>
      <c r="F184" s="4">
        <v>39448.333333333336</v>
      </c>
      <c r="G184" s="35">
        <f t="shared" si="4"/>
        <v>0</v>
      </c>
      <c r="H184" s="27">
        <f t="shared" si="5"/>
        <v>0</v>
      </c>
      <c r="I184" s="28">
        <v>0</v>
      </c>
      <c r="J184" s="29"/>
      <c r="K184" s="30"/>
      <c r="L184" t="s">
        <v>1266</v>
      </c>
      <c r="M184" s="31">
        <v>39448.333333333336</v>
      </c>
      <c r="N184" t="s">
        <v>1278</v>
      </c>
    </row>
    <row r="185" spans="2:14" ht="12.75" customHeight="1">
      <c r="B185" t="s">
        <v>2593</v>
      </c>
      <c r="C185" t="s">
        <v>2464</v>
      </c>
      <c r="D185" t="s">
        <v>2153</v>
      </c>
      <c r="E185" s="4">
        <v>39085.333333333336</v>
      </c>
      <c r="F185" s="4">
        <v>39448.708333333336</v>
      </c>
      <c r="G185" s="35">
        <f t="shared" si="4"/>
        <v>258.8424657534246</v>
      </c>
      <c r="H185" s="27">
        <f t="shared" si="5"/>
        <v>363.375</v>
      </c>
      <c r="I185" s="28">
        <v>360</v>
      </c>
      <c r="J185" s="29"/>
      <c r="K185" s="30"/>
      <c r="L185" t="s">
        <v>1266</v>
      </c>
      <c r="M185" s="31">
        <v>39085.333333333336</v>
      </c>
      <c r="N185" t="s">
        <v>1278</v>
      </c>
    </row>
    <row r="186" spans="2:13" ht="12.75" customHeight="1">
      <c r="B186" t="s">
        <v>2594</v>
      </c>
      <c r="C186" t="s">
        <v>1645</v>
      </c>
      <c r="D186" t="s">
        <v>1269</v>
      </c>
      <c r="E186" s="4">
        <v>39085.333333333336</v>
      </c>
      <c r="F186" s="4">
        <v>39994.708333333336</v>
      </c>
      <c r="G186" s="35">
        <f t="shared" si="4"/>
        <v>647.7739726027397</v>
      </c>
      <c r="H186" s="27">
        <f t="shared" si="5"/>
        <v>909.375</v>
      </c>
      <c r="I186" s="28">
        <v>45654.97</v>
      </c>
      <c r="J186" s="29"/>
      <c r="K186" s="30"/>
      <c r="L186" t="s">
        <v>1266</v>
      </c>
      <c r="M186" s="54"/>
    </row>
    <row r="187" spans="2:13" ht="12.75" customHeight="1">
      <c r="B187" t="s">
        <v>2595</v>
      </c>
      <c r="C187" t="s">
        <v>1648</v>
      </c>
      <c r="D187" t="s">
        <v>2467</v>
      </c>
      <c r="E187" s="4">
        <v>39085.333333333336</v>
      </c>
      <c r="F187" s="4">
        <v>39874.708333333336</v>
      </c>
      <c r="G187" s="35">
        <f t="shared" si="4"/>
        <v>562.2945205479451</v>
      </c>
      <c r="H187" s="27">
        <f t="shared" si="5"/>
        <v>789.375</v>
      </c>
      <c r="I187" s="28">
        <v>39504.97</v>
      </c>
      <c r="J187" s="29"/>
      <c r="K187" s="30"/>
      <c r="L187" t="s">
        <v>1266</v>
      </c>
      <c r="M187" s="54"/>
    </row>
    <row r="188" spans="2:14" ht="12.75" customHeight="1">
      <c r="B188" t="s">
        <v>2596</v>
      </c>
      <c r="C188" t="s">
        <v>1463</v>
      </c>
      <c r="D188" t="s">
        <v>2469</v>
      </c>
      <c r="E188" s="4">
        <v>39085.333333333336</v>
      </c>
      <c r="F188" s="4">
        <v>39783.708333333336</v>
      </c>
      <c r="G188" s="35">
        <f t="shared" si="4"/>
        <v>497.472602739726</v>
      </c>
      <c r="H188" s="27">
        <f t="shared" si="5"/>
        <v>698.375</v>
      </c>
      <c r="I188" s="28">
        <v>37720</v>
      </c>
      <c r="J188" s="29"/>
      <c r="K188" s="30"/>
      <c r="L188" t="s">
        <v>1266</v>
      </c>
      <c r="M188" s="31">
        <v>39085.333333333336</v>
      </c>
      <c r="N188" t="s">
        <v>1278</v>
      </c>
    </row>
    <row r="189" spans="2:14" ht="12.75" customHeight="1">
      <c r="B189" t="s">
        <v>2597</v>
      </c>
      <c r="C189" t="s">
        <v>1431</v>
      </c>
      <c r="D189" t="s">
        <v>2471</v>
      </c>
      <c r="E189" s="4">
        <v>39174.333333333336</v>
      </c>
      <c r="F189" s="4">
        <v>39874.708333333336</v>
      </c>
      <c r="G189" s="35">
        <f t="shared" si="4"/>
        <v>498.8972602739726</v>
      </c>
      <c r="H189" s="27">
        <f t="shared" si="5"/>
        <v>700.375</v>
      </c>
      <c r="I189" s="28">
        <v>1784.97</v>
      </c>
      <c r="J189" s="29"/>
      <c r="K189" s="30"/>
      <c r="L189" t="s">
        <v>1266</v>
      </c>
      <c r="M189" s="31">
        <v>39174.333333333336</v>
      </c>
      <c r="N189" t="s">
        <v>1278</v>
      </c>
    </row>
    <row r="190" spans="3:14" ht="12.75" customHeight="1">
      <c r="C190" t="s">
        <v>1861</v>
      </c>
      <c r="D190" t="s">
        <v>1319</v>
      </c>
      <c r="E190" s="4">
        <v>39874.333333333336</v>
      </c>
      <c r="F190" s="4">
        <v>39874.333333333336</v>
      </c>
      <c r="G190" s="35">
        <f t="shared" si="4"/>
        <v>0</v>
      </c>
      <c r="H190" s="27">
        <f t="shared" si="5"/>
        <v>0</v>
      </c>
      <c r="I190" s="28">
        <v>0</v>
      </c>
      <c r="J190" s="29"/>
      <c r="K190" s="30"/>
      <c r="L190" t="s">
        <v>1266</v>
      </c>
      <c r="M190" s="31">
        <v>39874.333333333336</v>
      </c>
      <c r="N190" t="s">
        <v>1278</v>
      </c>
    </row>
    <row r="191" spans="2:14" ht="12.75" customHeight="1">
      <c r="B191" t="s">
        <v>2598</v>
      </c>
      <c r="C191" t="s">
        <v>1655</v>
      </c>
      <c r="D191" t="s">
        <v>1750</v>
      </c>
      <c r="E191" s="4">
        <v>39265.333333333336</v>
      </c>
      <c r="F191" s="4">
        <v>39780.708333333336</v>
      </c>
      <c r="G191" s="35">
        <f t="shared" si="4"/>
        <v>367.1164383561644</v>
      </c>
      <c r="H191" s="27">
        <f t="shared" si="5"/>
        <v>515.375</v>
      </c>
      <c r="I191" s="28">
        <v>3180</v>
      </c>
      <c r="J191" s="29"/>
      <c r="K191" s="30"/>
      <c r="L191" t="s">
        <v>1266</v>
      </c>
      <c r="M191" s="31">
        <v>39265.333333333336</v>
      </c>
      <c r="N191" t="s">
        <v>1278</v>
      </c>
    </row>
    <row r="192" spans="2:14" ht="12.75" customHeight="1">
      <c r="B192" t="s">
        <v>2599</v>
      </c>
      <c r="C192" t="s">
        <v>2374</v>
      </c>
      <c r="D192" t="s">
        <v>1527</v>
      </c>
      <c r="E192" s="4">
        <v>39265.333333333336</v>
      </c>
      <c r="F192" s="4">
        <v>39447.708333333336</v>
      </c>
      <c r="G192" s="35">
        <f t="shared" si="4"/>
        <v>129.91095890410958</v>
      </c>
      <c r="H192" s="27">
        <f t="shared" si="5"/>
        <v>182.375</v>
      </c>
      <c r="I192" s="28">
        <v>2970</v>
      </c>
      <c r="J192" s="29"/>
      <c r="K192" s="30"/>
      <c r="L192" t="s">
        <v>1266</v>
      </c>
      <c r="M192" s="31">
        <v>39265.333333333336</v>
      </c>
      <c r="N192" t="s">
        <v>1278</v>
      </c>
    </row>
    <row r="193" spans="2:14" ht="12.75" customHeight="1">
      <c r="B193" t="s">
        <v>2600</v>
      </c>
      <c r="C193" t="s">
        <v>2031</v>
      </c>
      <c r="D193" t="s">
        <v>2155</v>
      </c>
      <c r="E193" s="4">
        <v>39722.333333333336</v>
      </c>
      <c r="F193" s="4">
        <v>39994.708333333336</v>
      </c>
      <c r="G193" s="35">
        <f t="shared" si="4"/>
        <v>194.02054794520546</v>
      </c>
      <c r="H193" s="27">
        <f t="shared" si="5"/>
        <v>272.375</v>
      </c>
      <c r="I193" s="28">
        <v>0</v>
      </c>
      <c r="J193" s="29"/>
      <c r="K193" s="30"/>
      <c r="L193" t="s">
        <v>1266</v>
      </c>
      <c r="M193" s="31">
        <v>39722.333333333336</v>
      </c>
      <c r="N193" t="s">
        <v>1278</v>
      </c>
    </row>
    <row r="194" spans="2:14" ht="12.75" customHeight="1">
      <c r="B194" t="s">
        <v>2601</v>
      </c>
      <c r="C194" t="s">
        <v>2476</v>
      </c>
      <c r="D194" t="s">
        <v>1527</v>
      </c>
      <c r="E194" s="4">
        <v>39265.333333333336</v>
      </c>
      <c r="F194" s="4">
        <v>39447.708333333336</v>
      </c>
      <c r="G194" s="35">
        <f t="shared" si="4"/>
        <v>129.91095890410958</v>
      </c>
      <c r="H194" s="27">
        <f t="shared" si="5"/>
        <v>182.375</v>
      </c>
      <c r="I194" s="28">
        <v>4069.28</v>
      </c>
      <c r="J194" s="29"/>
      <c r="K194" s="30"/>
      <c r="L194" t="s">
        <v>1266</v>
      </c>
      <c r="M194" s="31">
        <v>39265.333333333336</v>
      </c>
      <c r="N194" t="s">
        <v>1278</v>
      </c>
    </row>
    <row r="195" spans="2:13" ht="12.75" customHeight="1">
      <c r="B195" t="s">
        <v>2602</v>
      </c>
      <c r="C195" t="s">
        <v>1675</v>
      </c>
      <c r="D195" t="s">
        <v>2307</v>
      </c>
      <c r="E195" s="4">
        <v>39539.333333333336</v>
      </c>
      <c r="F195" s="4">
        <v>40268.708333333336</v>
      </c>
      <c r="G195" s="35">
        <f t="shared" si="4"/>
        <v>519.554794520548</v>
      </c>
      <c r="H195" s="27">
        <f t="shared" si="5"/>
        <v>729.375</v>
      </c>
      <c r="I195" s="28">
        <v>10442</v>
      </c>
      <c r="J195" s="29"/>
      <c r="K195" s="30"/>
      <c r="L195" t="s">
        <v>1266</v>
      </c>
      <c r="M195" s="54"/>
    </row>
    <row r="196" spans="2:14" ht="12.75" customHeight="1">
      <c r="B196" t="s">
        <v>2603</v>
      </c>
      <c r="C196" t="s">
        <v>2479</v>
      </c>
      <c r="D196" t="s">
        <v>2122</v>
      </c>
      <c r="E196" s="4">
        <v>39539.333333333336</v>
      </c>
      <c r="F196" s="4">
        <v>39780.708333333336</v>
      </c>
      <c r="G196" s="35">
        <f t="shared" si="4"/>
        <v>171.93835616438355</v>
      </c>
      <c r="H196" s="27">
        <f t="shared" si="5"/>
        <v>241.375</v>
      </c>
      <c r="I196" s="28">
        <v>3398</v>
      </c>
      <c r="J196" s="29"/>
      <c r="K196" s="30"/>
      <c r="L196" t="s">
        <v>1266</v>
      </c>
      <c r="M196" s="31">
        <v>39539.333333333336</v>
      </c>
      <c r="N196" t="s">
        <v>1278</v>
      </c>
    </row>
    <row r="197" spans="2:14" ht="12.75" customHeight="1">
      <c r="B197" t="s">
        <v>2604</v>
      </c>
      <c r="C197" t="s">
        <v>2481</v>
      </c>
      <c r="D197" t="s">
        <v>2122</v>
      </c>
      <c r="E197" s="4">
        <v>39539.333333333336</v>
      </c>
      <c r="F197" s="4">
        <v>39780.708333333336</v>
      </c>
      <c r="G197" s="35">
        <f t="shared" si="4"/>
        <v>171.93835616438355</v>
      </c>
      <c r="H197" s="27">
        <f t="shared" si="5"/>
        <v>241.375</v>
      </c>
      <c r="I197" s="28">
        <v>796</v>
      </c>
      <c r="J197" s="29"/>
      <c r="K197" s="30"/>
      <c r="L197" t="s">
        <v>1266</v>
      </c>
      <c r="M197" s="31">
        <v>39539.333333333336</v>
      </c>
      <c r="N197" t="s">
        <v>1278</v>
      </c>
    </row>
    <row r="198" spans="2:14" ht="12.75" customHeight="1">
      <c r="B198" t="s">
        <v>2605</v>
      </c>
      <c r="C198" t="s">
        <v>2483</v>
      </c>
      <c r="D198" t="s">
        <v>2385</v>
      </c>
      <c r="E198" s="4">
        <v>39539.333333333336</v>
      </c>
      <c r="F198" s="4">
        <v>39962.708333333336</v>
      </c>
      <c r="G198" s="35">
        <f t="shared" si="4"/>
        <v>301.5821917808219</v>
      </c>
      <c r="H198" s="27">
        <f t="shared" si="5"/>
        <v>423.375</v>
      </c>
      <c r="I198" s="28">
        <v>3740</v>
      </c>
      <c r="J198" s="29"/>
      <c r="K198" s="30"/>
      <c r="L198" t="s">
        <v>1266</v>
      </c>
      <c r="M198" s="31">
        <v>39539.333333333336</v>
      </c>
      <c r="N198" t="s">
        <v>1278</v>
      </c>
    </row>
    <row r="199" spans="2:14" ht="12.75" customHeight="1">
      <c r="B199" t="s">
        <v>2606</v>
      </c>
      <c r="C199" t="s">
        <v>2485</v>
      </c>
      <c r="D199" t="s">
        <v>1457</v>
      </c>
      <c r="E199" s="4">
        <v>40057.333333333336</v>
      </c>
      <c r="F199" s="4">
        <v>40268.708333333336</v>
      </c>
      <c r="G199" s="35">
        <f t="shared" si="4"/>
        <v>150.56849315068493</v>
      </c>
      <c r="H199" s="27">
        <f t="shared" si="5"/>
        <v>211.375</v>
      </c>
      <c r="I199" s="28">
        <v>2508</v>
      </c>
      <c r="J199" s="29"/>
      <c r="K199" s="30"/>
      <c r="L199" t="s">
        <v>1266</v>
      </c>
      <c r="M199" s="31">
        <v>40057.333333333336</v>
      </c>
      <c r="N199" t="s">
        <v>1278</v>
      </c>
    </row>
    <row r="200" spans="3:14" ht="12.75" customHeight="1">
      <c r="C200" t="s">
        <v>2607</v>
      </c>
      <c r="D200" t="s">
        <v>1319</v>
      </c>
      <c r="E200" s="4">
        <v>40268.333333333336</v>
      </c>
      <c r="F200" s="4">
        <v>40268.333333333336</v>
      </c>
      <c r="G200" s="35">
        <f t="shared" si="4"/>
        <v>0</v>
      </c>
      <c r="H200" s="27">
        <f t="shared" si="5"/>
        <v>0</v>
      </c>
      <c r="I200" s="28">
        <v>0</v>
      </c>
      <c r="J200" s="29"/>
      <c r="K200" s="30"/>
      <c r="L200" t="s">
        <v>1266</v>
      </c>
      <c r="M200" s="31">
        <v>40268.333333333336</v>
      </c>
      <c r="N200" t="s">
        <v>1278</v>
      </c>
    </row>
    <row r="201" spans="2:13" ht="12.75" customHeight="1">
      <c r="B201" t="s">
        <v>2608</v>
      </c>
      <c r="C201" t="s">
        <v>2609</v>
      </c>
      <c r="D201" t="s">
        <v>2390</v>
      </c>
      <c r="E201" s="4">
        <v>38628.333333333336</v>
      </c>
      <c r="F201" s="4">
        <v>40452.708333333336</v>
      </c>
      <c r="G201" s="35">
        <f t="shared" si="4"/>
        <v>1299.554794520548</v>
      </c>
      <c r="H201" s="27">
        <f t="shared" si="5"/>
        <v>1824.375</v>
      </c>
      <c r="I201" s="28">
        <v>1038172.12</v>
      </c>
      <c r="J201" s="29"/>
      <c r="K201" s="30"/>
      <c r="L201" t="s">
        <v>1266</v>
      </c>
      <c r="M201" s="54"/>
    </row>
    <row r="202" spans="3:14" ht="12.75" customHeight="1">
      <c r="C202" t="s">
        <v>2610</v>
      </c>
      <c r="D202" t="s">
        <v>1319</v>
      </c>
      <c r="E202" s="4">
        <v>38628.333333333336</v>
      </c>
      <c r="F202" s="4">
        <v>38628.333333333336</v>
      </c>
      <c r="G202" s="35">
        <f t="shared" si="4"/>
        <v>0</v>
      </c>
      <c r="H202" s="27">
        <f t="shared" si="5"/>
        <v>0</v>
      </c>
      <c r="I202" s="28">
        <v>0</v>
      </c>
      <c r="J202" s="29"/>
      <c r="K202" s="43" t="s">
        <v>2611</v>
      </c>
      <c r="L202" t="s">
        <v>1266</v>
      </c>
      <c r="M202" s="31">
        <v>38628.333333333336</v>
      </c>
      <c r="N202" t="s">
        <v>1278</v>
      </c>
    </row>
    <row r="203" spans="2:13" ht="12.75" customHeight="1">
      <c r="B203" t="s">
        <v>2612</v>
      </c>
      <c r="C203" t="s">
        <v>2400</v>
      </c>
      <c r="D203" t="s">
        <v>2613</v>
      </c>
      <c r="E203" s="4">
        <v>38628.333333333336</v>
      </c>
      <c r="F203" s="4">
        <v>39612.708333333336</v>
      </c>
      <c r="G203" s="35">
        <f t="shared" si="4"/>
        <v>701.1986301369864</v>
      </c>
      <c r="H203" s="27">
        <f t="shared" si="5"/>
        <v>984.375</v>
      </c>
      <c r="I203" s="28">
        <v>332074</v>
      </c>
      <c r="J203" s="43" t="s">
        <v>2614</v>
      </c>
      <c r="K203" s="30"/>
      <c r="L203" t="s">
        <v>1266</v>
      </c>
      <c r="M203" s="54"/>
    </row>
    <row r="204" spans="2:13" ht="12.75" customHeight="1">
      <c r="B204" t="s">
        <v>2615</v>
      </c>
      <c r="C204" t="s">
        <v>2402</v>
      </c>
      <c r="D204" t="s">
        <v>2554</v>
      </c>
      <c r="E204" s="4">
        <v>38628.333333333336</v>
      </c>
      <c r="F204" s="4">
        <v>39094.708333333336</v>
      </c>
      <c r="G204" s="35">
        <f t="shared" si="4"/>
        <v>332.21232876712327</v>
      </c>
      <c r="H204" s="27">
        <f t="shared" si="5"/>
        <v>466.375</v>
      </c>
      <c r="I204" s="28">
        <v>102760</v>
      </c>
      <c r="J204" s="29"/>
      <c r="K204" s="30"/>
      <c r="L204" t="s">
        <v>1266</v>
      </c>
      <c r="M204" s="54"/>
    </row>
    <row r="205" spans="2:13" ht="12.75" customHeight="1">
      <c r="B205" t="s">
        <v>2616</v>
      </c>
      <c r="C205" t="s">
        <v>2405</v>
      </c>
      <c r="D205" t="s">
        <v>2617</v>
      </c>
      <c r="E205" s="4">
        <v>38628.333333333336</v>
      </c>
      <c r="F205" s="4">
        <v>39524.708333333336</v>
      </c>
      <c r="G205" s="35">
        <f t="shared" si="4"/>
        <v>638.5136986301369</v>
      </c>
      <c r="H205" s="27">
        <f t="shared" si="5"/>
        <v>896.375</v>
      </c>
      <c r="I205" s="28">
        <v>52200</v>
      </c>
      <c r="J205" s="29"/>
      <c r="K205" s="30"/>
      <c r="L205" t="s">
        <v>1266</v>
      </c>
      <c r="M205" s="54"/>
    </row>
    <row r="206" spans="2:13" ht="12.75" customHeight="1">
      <c r="B206" t="s">
        <v>2618</v>
      </c>
      <c r="C206" t="s">
        <v>2407</v>
      </c>
      <c r="D206" t="s">
        <v>2617</v>
      </c>
      <c r="E206" s="4">
        <v>38628.333333333336</v>
      </c>
      <c r="F206" s="4">
        <v>39524.708333333336</v>
      </c>
      <c r="G206" s="35">
        <f t="shared" si="4"/>
        <v>638.5136986301369</v>
      </c>
      <c r="H206" s="27">
        <f t="shared" si="5"/>
        <v>896.375</v>
      </c>
      <c r="I206" s="28">
        <v>69860</v>
      </c>
      <c r="J206" s="29"/>
      <c r="K206" s="30"/>
      <c r="L206" t="s">
        <v>1266</v>
      </c>
      <c r="M206" s="54"/>
    </row>
    <row r="207" spans="2:13" ht="12.75" customHeight="1">
      <c r="B207" t="s">
        <v>2619</v>
      </c>
      <c r="C207" t="s">
        <v>1445</v>
      </c>
      <c r="D207" t="s">
        <v>2617</v>
      </c>
      <c r="E207" s="4">
        <v>38628.333333333336</v>
      </c>
      <c r="F207" s="4">
        <v>39524.708333333336</v>
      </c>
      <c r="G207" s="35">
        <f t="shared" si="4"/>
        <v>638.5136986301369</v>
      </c>
      <c r="H207" s="27">
        <f t="shared" si="5"/>
        <v>896.375</v>
      </c>
      <c r="I207" s="28">
        <v>48474</v>
      </c>
      <c r="J207" s="29"/>
      <c r="K207" s="30"/>
      <c r="L207" t="s">
        <v>1266</v>
      </c>
      <c r="M207" s="54"/>
    </row>
    <row r="208" spans="2:14" ht="12.75" customHeight="1">
      <c r="B208" t="s">
        <v>2620</v>
      </c>
      <c r="C208" t="s">
        <v>1800</v>
      </c>
      <c r="D208" t="s">
        <v>2621</v>
      </c>
      <c r="E208" s="4">
        <v>38883.333333333336</v>
      </c>
      <c r="F208" s="4">
        <v>39554.708333333336</v>
      </c>
      <c r="G208" s="35">
        <f t="shared" si="4"/>
        <v>478.2397260273973</v>
      </c>
      <c r="H208" s="27">
        <f t="shared" si="5"/>
        <v>671.375</v>
      </c>
      <c r="I208" s="28">
        <v>46060</v>
      </c>
      <c r="J208" s="29"/>
      <c r="K208" s="30"/>
      <c r="L208" t="s">
        <v>1266</v>
      </c>
      <c r="M208" s="31">
        <v>38883.333333333336</v>
      </c>
      <c r="N208" t="s">
        <v>1278</v>
      </c>
    </row>
    <row r="209" spans="3:14" ht="12.75" customHeight="1">
      <c r="C209" t="s">
        <v>2411</v>
      </c>
      <c r="D209" t="s">
        <v>1319</v>
      </c>
      <c r="E209" s="4">
        <v>39554.333333333336</v>
      </c>
      <c r="F209" s="4">
        <v>39554.333333333336</v>
      </c>
      <c r="G209" s="35">
        <f t="shared" si="4"/>
        <v>0</v>
      </c>
      <c r="H209" s="27">
        <f t="shared" si="5"/>
        <v>0</v>
      </c>
      <c r="I209" s="28">
        <v>0</v>
      </c>
      <c r="J209" s="29"/>
      <c r="K209" s="30"/>
      <c r="L209" t="s">
        <v>1266</v>
      </c>
      <c r="M209" s="31">
        <v>39554.333333333336</v>
      </c>
      <c r="N209" t="s">
        <v>1278</v>
      </c>
    </row>
    <row r="210" spans="2:14" ht="12.75" customHeight="1">
      <c r="B210" t="s">
        <v>2622</v>
      </c>
      <c r="C210" t="s">
        <v>1797</v>
      </c>
      <c r="D210" t="s">
        <v>2171</v>
      </c>
      <c r="E210" s="4">
        <v>39433.333333333336</v>
      </c>
      <c r="F210" s="4">
        <v>39612.708333333336</v>
      </c>
      <c r="G210" s="35">
        <f t="shared" si="4"/>
        <v>127.77397260273973</v>
      </c>
      <c r="H210" s="27">
        <f t="shared" si="5"/>
        <v>179.375</v>
      </c>
      <c r="I210" s="28">
        <v>12720</v>
      </c>
      <c r="J210" s="29"/>
      <c r="K210" s="30"/>
      <c r="L210" t="s">
        <v>1266</v>
      </c>
      <c r="M210" s="31">
        <v>39433.333333333336</v>
      </c>
      <c r="N210" t="s">
        <v>1278</v>
      </c>
    </row>
    <row r="211" spans="2:13" ht="12.75" customHeight="1">
      <c r="B211" t="s">
        <v>2623</v>
      </c>
      <c r="C211" t="s">
        <v>2624</v>
      </c>
      <c r="D211" t="s">
        <v>2390</v>
      </c>
      <c r="E211" s="4">
        <v>38628.333333333336</v>
      </c>
      <c r="F211" s="4">
        <v>40452.708333333336</v>
      </c>
      <c r="G211" s="35">
        <f t="shared" si="4"/>
        <v>1299.554794520548</v>
      </c>
      <c r="H211" s="27">
        <f t="shared" si="5"/>
        <v>1824.375</v>
      </c>
      <c r="I211" s="28">
        <v>302800</v>
      </c>
      <c r="J211" s="29"/>
      <c r="K211" s="30"/>
      <c r="L211" t="s">
        <v>1266</v>
      </c>
      <c r="M211" s="54"/>
    </row>
    <row r="212" spans="2:13" ht="12.75" customHeight="1">
      <c r="B212" t="s">
        <v>2625</v>
      </c>
      <c r="C212" t="s">
        <v>2417</v>
      </c>
      <c r="D212" t="s">
        <v>2390</v>
      </c>
      <c r="E212" s="4">
        <v>38628.333333333336</v>
      </c>
      <c r="F212" s="4">
        <v>40452.708333333336</v>
      </c>
      <c r="G212" s="35">
        <f t="shared" si="4"/>
        <v>1299.554794520548</v>
      </c>
      <c r="H212" s="27">
        <f t="shared" si="5"/>
        <v>1824.375</v>
      </c>
      <c r="I212" s="28">
        <v>278800</v>
      </c>
      <c r="J212" s="29"/>
      <c r="K212" s="30"/>
      <c r="L212" t="s">
        <v>1266</v>
      </c>
      <c r="M212" s="54"/>
    </row>
    <row r="213" spans="2:13" ht="12.75" customHeight="1">
      <c r="B213" t="s">
        <v>2626</v>
      </c>
      <c r="C213" t="s">
        <v>2419</v>
      </c>
      <c r="D213" t="s">
        <v>2390</v>
      </c>
      <c r="E213" s="4">
        <v>38628.333333333336</v>
      </c>
      <c r="F213" s="4">
        <v>40452.708333333336</v>
      </c>
      <c r="G213" s="35">
        <f t="shared" si="4"/>
        <v>1299.554794520548</v>
      </c>
      <c r="H213" s="27">
        <f t="shared" si="5"/>
        <v>1824.375</v>
      </c>
      <c r="I213" s="28">
        <v>24000</v>
      </c>
      <c r="J213" s="29"/>
      <c r="K213" s="30"/>
      <c r="L213" t="s">
        <v>1266</v>
      </c>
      <c r="M213" s="54"/>
    </row>
    <row r="214" spans="2:13" ht="12.75" customHeight="1">
      <c r="B214" t="s">
        <v>2627</v>
      </c>
      <c r="C214" t="s">
        <v>1758</v>
      </c>
      <c r="D214" t="s">
        <v>2421</v>
      </c>
      <c r="E214" s="4">
        <v>38901.333333333336</v>
      </c>
      <c r="F214" s="4">
        <v>39883.708333333336</v>
      </c>
      <c r="G214" s="35">
        <f t="shared" si="4"/>
        <v>699.7739726027397</v>
      </c>
      <c r="H214" s="27">
        <f t="shared" si="5"/>
        <v>982.375</v>
      </c>
      <c r="I214" s="28">
        <v>145880</v>
      </c>
      <c r="J214" s="43" t="s">
        <v>2614</v>
      </c>
      <c r="K214" s="30"/>
      <c r="L214" t="s">
        <v>1266</v>
      </c>
      <c r="M214" s="54"/>
    </row>
    <row r="215" spans="2:13" ht="12.75" customHeight="1">
      <c r="B215" t="s">
        <v>2628</v>
      </c>
      <c r="C215" t="s">
        <v>2423</v>
      </c>
      <c r="D215" t="s">
        <v>2421</v>
      </c>
      <c r="E215" s="4">
        <v>38901.333333333336</v>
      </c>
      <c r="F215" s="4">
        <v>39883.708333333336</v>
      </c>
      <c r="G215" s="35">
        <f t="shared" si="4"/>
        <v>699.7739726027397</v>
      </c>
      <c r="H215" s="27">
        <f t="shared" si="5"/>
        <v>982.375</v>
      </c>
      <c r="I215" s="28">
        <v>75880</v>
      </c>
      <c r="J215" s="29"/>
      <c r="K215" s="30"/>
      <c r="L215" t="s">
        <v>1266</v>
      </c>
      <c r="M215" s="54"/>
    </row>
    <row r="216" spans="2:14" ht="12.75" customHeight="1">
      <c r="B216" t="s">
        <v>2629</v>
      </c>
      <c r="C216" t="s">
        <v>2425</v>
      </c>
      <c r="D216" t="s">
        <v>2421</v>
      </c>
      <c r="E216" s="4">
        <v>38901.333333333336</v>
      </c>
      <c r="F216" s="4">
        <v>39883.708333333336</v>
      </c>
      <c r="G216" s="35">
        <f t="shared" si="4"/>
        <v>699.7739726027397</v>
      </c>
      <c r="H216" s="27">
        <f t="shared" si="5"/>
        <v>982.375</v>
      </c>
      <c r="I216" s="28">
        <v>46060</v>
      </c>
      <c r="J216" s="29"/>
      <c r="K216" s="30"/>
      <c r="L216" t="s">
        <v>1266</v>
      </c>
      <c r="M216" s="31">
        <v>38901.333333333336</v>
      </c>
      <c r="N216" t="s">
        <v>1278</v>
      </c>
    </row>
    <row r="217" spans="2:14" ht="12.75" customHeight="1">
      <c r="B217" t="s">
        <v>2630</v>
      </c>
      <c r="C217" t="s">
        <v>2427</v>
      </c>
      <c r="D217" t="s">
        <v>2421</v>
      </c>
      <c r="E217" s="4">
        <v>38901.333333333336</v>
      </c>
      <c r="F217" s="4">
        <v>39883.708333333336</v>
      </c>
      <c r="G217" s="35">
        <f t="shared" si="4"/>
        <v>699.7739726027397</v>
      </c>
      <c r="H217" s="27">
        <f t="shared" si="5"/>
        <v>982.375</v>
      </c>
      <c r="I217" s="28">
        <v>3220</v>
      </c>
      <c r="J217" s="29"/>
      <c r="K217" s="30"/>
      <c r="L217" t="s">
        <v>1266</v>
      </c>
      <c r="M217" s="31">
        <v>38901.333333333336</v>
      </c>
      <c r="N217" t="s">
        <v>1278</v>
      </c>
    </row>
    <row r="218" spans="2:14" ht="12.75" customHeight="1">
      <c r="B218" t="s">
        <v>2631</v>
      </c>
      <c r="C218" t="s">
        <v>2429</v>
      </c>
      <c r="D218" t="s">
        <v>2421</v>
      </c>
      <c r="E218" s="4">
        <v>38901.333333333336</v>
      </c>
      <c r="F218" s="4">
        <v>39883.708333333336</v>
      </c>
      <c r="G218" s="35">
        <f aca="true" t="shared" si="6" ref="G218:G281">(H218/365)*260</f>
        <v>699.7739726027397</v>
      </c>
      <c r="H218" s="27">
        <f aca="true" t="shared" si="7" ref="H218:H281">F218-E218</f>
        <v>982.375</v>
      </c>
      <c r="I218" s="28">
        <v>26600</v>
      </c>
      <c r="J218" s="29"/>
      <c r="K218" s="30"/>
      <c r="L218" t="s">
        <v>1266</v>
      </c>
      <c r="M218" s="31">
        <v>38901.333333333336</v>
      </c>
      <c r="N218" t="s">
        <v>1278</v>
      </c>
    </row>
    <row r="219" spans="2:14" ht="12.75" customHeight="1">
      <c r="B219" t="s">
        <v>2632</v>
      </c>
      <c r="C219" t="s">
        <v>1762</v>
      </c>
      <c r="D219" t="s">
        <v>2431</v>
      </c>
      <c r="E219" s="4">
        <v>38901.333333333336</v>
      </c>
      <c r="F219" s="4">
        <v>39692.708333333336</v>
      </c>
      <c r="G219" s="35">
        <f t="shared" si="6"/>
        <v>563.7191780821918</v>
      </c>
      <c r="H219" s="27">
        <f t="shared" si="7"/>
        <v>791.375</v>
      </c>
      <c r="I219" s="28">
        <v>7000</v>
      </c>
      <c r="J219" s="29"/>
      <c r="K219" s="30"/>
      <c r="L219" t="s">
        <v>1266</v>
      </c>
      <c r="M219" s="31">
        <v>38901.333333333336</v>
      </c>
      <c r="N219" t="s">
        <v>1278</v>
      </c>
    </row>
    <row r="220" spans="2:14" ht="12.75" customHeight="1">
      <c r="B220" t="s">
        <v>2633</v>
      </c>
      <c r="C220" t="s">
        <v>1764</v>
      </c>
      <c r="D220" t="s">
        <v>2431</v>
      </c>
      <c r="E220" s="4">
        <v>38901.333333333336</v>
      </c>
      <c r="F220" s="4">
        <v>39692.708333333336</v>
      </c>
      <c r="G220" s="35">
        <f t="shared" si="6"/>
        <v>563.7191780821918</v>
      </c>
      <c r="H220" s="27">
        <f t="shared" si="7"/>
        <v>791.375</v>
      </c>
      <c r="I220" s="28">
        <v>23380</v>
      </c>
      <c r="J220" s="29"/>
      <c r="K220" s="30"/>
      <c r="L220" t="s">
        <v>1266</v>
      </c>
      <c r="M220" s="31">
        <v>38901.333333333336</v>
      </c>
      <c r="N220" t="s">
        <v>1278</v>
      </c>
    </row>
    <row r="221" spans="2:14" ht="12.75" customHeight="1">
      <c r="B221" t="s">
        <v>2634</v>
      </c>
      <c r="C221" t="s">
        <v>1945</v>
      </c>
      <c r="D221" t="s">
        <v>2431</v>
      </c>
      <c r="E221" s="4">
        <v>38901.333333333336</v>
      </c>
      <c r="F221" s="4">
        <v>39692.708333333336</v>
      </c>
      <c r="G221" s="35">
        <f t="shared" si="6"/>
        <v>563.7191780821918</v>
      </c>
      <c r="H221" s="27">
        <f t="shared" si="7"/>
        <v>791.375</v>
      </c>
      <c r="I221" s="28">
        <v>12040</v>
      </c>
      <c r="J221" s="29"/>
      <c r="K221" s="30"/>
      <c r="L221" t="s">
        <v>1266</v>
      </c>
      <c r="M221" s="31">
        <v>38901.333333333336</v>
      </c>
      <c r="N221" t="s">
        <v>1278</v>
      </c>
    </row>
    <row r="222" spans="2:14" ht="12.75" customHeight="1">
      <c r="B222" t="s">
        <v>2635</v>
      </c>
      <c r="C222" t="s">
        <v>2435</v>
      </c>
      <c r="D222" t="s">
        <v>2431</v>
      </c>
      <c r="E222" s="4">
        <v>38992.333333333336</v>
      </c>
      <c r="F222" s="4">
        <v>39783.708333333336</v>
      </c>
      <c r="G222" s="35">
        <f t="shared" si="6"/>
        <v>563.7191780821918</v>
      </c>
      <c r="H222" s="27">
        <f t="shared" si="7"/>
        <v>791.375</v>
      </c>
      <c r="I222" s="28">
        <v>23240</v>
      </c>
      <c r="J222" s="29"/>
      <c r="K222" s="30"/>
      <c r="L222" t="s">
        <v>1266</v>
      </c>
      <c r="M222" s="31">
        <v>38992.333333333336</v>
      </c>
      <c r="N222" t="s">
        <v>1278</v>
      </c>
    </row>
    <row r="223" spans="3:14" ht="12.75" customHeight="1">
      <c r="C223" t="s">
        <v>2436</v>
      </c>
      <c r="D223" t="s">
        <v>1319</v>
      </c>
      <c r="E223" s="4">
        <v>39783.333333333336</v>
      </c>
      <c r="F223" s="4">
        <v>39783.333333333336</v>
      </c>
      <c r="G223" s="35">
        <f t="shared" si="6"/>
        <v>0</v>
      </c>
      <c r="H223" s="27">
        <f t="shared" si="7"/>
        <v>0</v>
      </c>
      <c r="I223" s="28">
        <v>0</v>
      </c>
      <c r="J223" s="29"/>
      <c r="K223" s="30"/>
      <c r="L223" t="s">
        <v>1266</v>
      </c>
      <c r="M223" s="31">
        <v>39783.333333333336</v>
      </c>
      <c r="N223" t="s">
        <v>1278</v>
      </c>
    </row>
    <row r="224" spans="2:14" ht="12.75" customHeight="1">
      <c r="B224" t="s">
        <v>2636</v>
      </c>
      <c r="C224" t="s">
        <v>2438</v>
      </c>
      <c r="D224" t="s">
        <v>2431</v>
      </c>
      <c r="E224" s="4">
        <v>38992.333333333336</v>
      </c>
      <c r="F224" s="4">
        <v>39783.708333333336</v>
      </c>
      <c r="G224" s="35">
        <f t="shared" si="6"/>
        <v>563.7191780821918</v>
      </c>
      <c r="H224" s="27">
        <f t="shared" si="7"/>
        <v>791.375</v>
      </c>
      <c r="I224" s="28">
        <v>2520</v>
      </c>
      <c r="J224" s="29"/>
      <c r="K224" s="30"/>
      <c r="L224" t="s">
        <v>1266</v>
      </c>
      <c r="M224" s="31">
        <v>38992.333333333336</v>
      </c>
      <c r="N224" t="s">
        <v>1278</v>
      </c>
    </row>
    <row r="225" spans="2:14" ht="12.75" customHeight="1">
      <c r="B225" t="s">
        <v>2637</v>
      </c>
      <c r="C225" t="s">
        <v>2440</v>
      </c>
      <c r="D225" t="s">
        <v>2431</v>
      </c>
      <c r="E225" s="4">
        <v>38992.333333333336</v>
      </c>
      <c r="F225" s="4">
        <v>39783.708333333336</v>
      </c>
      <c r="G225" s="35">
        <f t="shared" si="6"/>
        <v>563.7191780821918</v>
      </c>
      <c r="H225" s="27">
        <f t="shared" si="7"/>
        <v>791.375</v>
      </c>
      <c r="I225" s="28">
        <v>1820</v>
      </c>
      <c r="J225" s="29"/>
      <c r="K225" s="30"/>
      <c r="L225" t="s">
        <v>1266</v>
      </c>
      <c r="M225" s="31">
        <v>38992.333333333336</v>
      </c>
      <c r="N225" t="s">
        <v>1278</v>
      </c>
    </row>
    <row r="226" spans="2:13" ht="12.75" customHeight="1">
      <c r="B226" t="s">
        <v>2638</v>
      </c>
      <c r="C226" t="s">
        <v>1766</v>
      </c>
      <c r="D226" t="s">
        <v>2639</v>
      </c>
      <c r="E226" s="4">
        <v>38671.333333333336</v>
      </c>
      <c r="F226" s="4">
        <v>39644.708333333336</v>
      </c>
      <c r="G226" s="35">
        <f t="shared" si="6"/>
        <v>693.3630136986301</v>
      </c>
      <c r="H226" s="27">
        <f t="shared" si="7"/>
        <v>973.375</v>
      </c>
      <c r="I226" s="28">
        <v>134720</v>
      </c>
      <c r="J226" s="29"/>
      <c r="K226" s="30"/>
      <c r="L226" t="s">
        <v>1266</v>
      </c>
      <c r="M226" s="54"/>
    </row>
    <row r="227" spans="2:14" ht="12.75" customHeight="1">
      <c r="B227" t="s">
        <v>2640</v>
      </c>
      <c r="C227" t="s">
        <v>1280</v>
      </c>
      <c r="D227" t="s">
        <v>2641</v>
      </c>
      <c r="E227" s="4">
        <v>38671.333333333336</v>
      </c>
      <c r="F227" s="4">
        <v>39156.708333333336</v>
      </c>
      <c r="G227" s="35">
        <f t="shared" si="6"/>
        <v>345.74657534246575</v>
      </c>
      <c r="H227" s="27">
        <f t="shared" si="7"/>
        <v>485.375</v>
      </c>
      <c r="I227" s="28">
        <v>21120</v>
      </c>
      <c r="J227" s="29"/>
      <c r="K227" s="30"/>
      <c r="L227" t="s">
        <v>1266</v>
      </c>
      <c r="M227" s="31">
        <v>38671.333333333336</v>
      </c>
      <c r="N227" t="s">
        <v>1278</v>
      </c>
    </row>
    <row r="228" spans="3:14" ht="12.75" customHeight="1">
      <c r="C228" t="s">
        <v>2444</v>
      </c>
      <c r="D228" t="s">
        <v>1319</v>
      </c>
      <c r="E228" s="4">
        <v>39142.333333333336</v>
      </c>
      <c r="F228" s="4">
        <v>39142.333333333336</v>
      </c>
      <c r="G228" s="35">
        <f t="shared" si="6"/>
        <v>0</v>
      </c>
      <c r="H228" s="27">
        <f t="shared" si="7"/>
        <v>0</v>
      </c>
      <c r="I228" s="28">
        <v>0</v>
      </c>
      <c r="J228" s="29"/>
      <c r="K228" s="43" t="s">
        <v>2642</v>
      </c>
      <c r="L228" t="s">
        <v>1266</v>
      </c>
      <c r="M228" s="31">
        <v>39142.333333333336</v>
      </c>
      <c r="N228" t="s">
        <v>1278</v>
      </c>
    </row>
    <row r="229" spans="2:14" ht="12.75" customHeight="1">
      <c r="B229" t="s">
        <v>2643</v>
      </c>
      <c r="C229" t="s">
        <v>1463</v>
      </c>
      <c r="D229" t="s">
        <v>2272</v>
      </c>
      <c r="E229" s="4">
        <v>39156.333333333336</v>
      </c>
      <c r="F229" s="4">
        <v>39429.708333333336</v>
      </c>
      <c r="G229" s="35">
        <f t="shared" si="6"/>
        <v>194.73287671232876</v>
      </c>
      <c r="H229" s="27">
        <f t="shared" si="7"/>
        <v>273.375</v>
      </c>
      <c r="I229" s="28">
        <v>80000</v>
      </c>
      <c r="J229" s="43" t="s">
        <v>2644</v>
      </c>
      <c r="K229" s="43" t="s">
        <v>2645</v>
      </c>
      <c r="L229" t="s">
        <v>1266</v>
      </c>
      <c r="M229" s="31">
        <v>39156.333333333336</v>
      </c>
      <c r="N229" t="s">
        <v>1278</v>
      </c>
    </row>
    <row r="230" spans="2:14" ht="12.75" customHeight="1">
      <c r="B230" t="s">
        <v>2646</v>
      </c>
      <c r="C230" t="s">
        <v>2449</v>
      </c>
      <c r="D230" t="s">
        <v>1925</v>
      </c>
      <c r="E230" s="4">
        <v>39524.333333333336</v>
      </c>
      <c r="F230" s="4">
        <v>39644.708333333336</v>
      </c>
      <c r="G230" s="35">
        <f t="shared" si="6"/>
        <v>85.74657534246576</v>
      </c>
      <c r="H230" s="27">
        <f t="shared" si="7"/>
        <v>120.375</v>
      </c>
      <c r="I230" s="28">
        <v>22160</v>
      </c>
      <c r="J230" s="43" t="s">
        <v>2645</v>
      </c>
      <c r="K230" s="30"/>
      <c r="L230" t="s">
        <v>1266</v>
      </c>
      <c r="M230" s="31">
        <v>39524.333333333336</v>
      </c>
      <c r="N230" t="s">
        <v>1278</v>
      </c>
    </row>
    <row r="231" spans="3:14" ht="12.75" customHeight="1">
      <c r="C231" t="s">
        <v>2451</v>
      </c>
      <c r="D231" t="s">
        <v>1319</v>
      </c>
      <c r="E231" s="4">
        <v>39644.333333333336</v>
      </c>
      <c r="F231" s="4">
        <v>39644.333333333336</v>
      </c>
      <c r="G231" s="35">
        <f t="shared" si="6"/>
        <v>0</v>
      </c>
      <c r="H231" s="27">
        <f t="shared" si="7"/>
        <v>0</v>
      </c>
      <c r="I231" s="28">
        <v>0</v>
      </c>
      <c r="J231" s="29"/>
      <c r="K231" s="30"/>
      <c r="L231" t="s">
        <v>1266</v>
      </c>
      <c r="M231" s="31">
        <v>39644.333333333336</v>
      </c>
      <c r="N231" t="s">
        <v>1278</v>
      </c>
    </row>
    <row r="232" spans="2:14" ht="12.75" customHeight="1">
      <c r="B232" t="s">
        <v>2647</v>
      </c>
      <c r="C232" t="s">
        <v>1797</v>
      </c>
      <c r="D232" t="s">
        <v>2584</v>
      </c>
      <c r="E232" s="4">
        <v>39433.333333333336</v>
      </c>
      <c r="F232" s="4">
        <v>39493.708333333336</v>
      </c>
      <c r="G232" s="35">
        <f t="shared" si="6"/>
        <v>43.00684931506849</v>
      </c>
      <c r="H232" s="27">
        <f t="shared" si="7"/>
        <v>60.375</v>
      </c>
      <c r="I232" s="28">
        <v>11440</v>
      </c>
      <c r="J232" s="43" t="s">
        <v>2642</v>
      </c>
      <c r="K232" s="43" t="s">
        <v>2648</v>
      </c>
      <c r="L232" t="s">
        <v>1266</v>
      </c>
      <c r="M232" s="31">
        <v>39433.333333333336</v>
      </c>
      <c r="N232" t="s">
        <v>1278</v>
      </c>
    </row>
    <row r="233" spans="2:13" ht="12.75" customHeight="1">
      <c r="B233" t="s">
        <v>2649</v>
      </c>
      <c r="C233" t="s">
        <v>1774</v>
      </c>
      <c r="D233" t="s">
        <v>2455</v>
      </c>
      <c r="E233" s="4">
        <v>38992.333333333336</v>
      </c>
      <c r="F233" s="4">
        <v>39994.708333333336</v>
      </c>
      <c r="G233" s="35">
        <f t="shared" si="6"/>
        <v>714.0205479452055</v>
      </c>
      <c r="H233" s="27">
        <f t="shared" si="7"/>
        <v>1002.375</v>
      </c>
      <c r="I233" s="28">
        <v>104368.12</v>
      </c>
      <c r="J233" s="29"/>
      <c r="K233" s="30"/>
      <c r="L233" t="s">
        <v>1266</v>
      </c>
      <c r="M233" s="54"/>
    </row>
    <row r="234" spans="2:13" ht="12.75" customHeight="1">
      <c r="B234" t="s">
        <v>2650</v>
      </c>
      <c r="C234" t="s">
        <v>1626</v>
      </c>
      <c r="D234" t="s">
        <v>2356</v>
      </c>
      <c r="E234" s="4">
        <v>38992.333333333336</v>
      </c>
      <c r="F234" s="4">
        <v>39447.708333333336</v>
      </c>
      <c r="G234" s="35">
        <f t="shared" si="6"/>
        <v>324.37671232876716</v>
      </c>
      <c r="H234" s="27">
        <f t="shared" si="7"/>
        <v>455.375</v>
      </c>
      <c r="I234" s="28">
        <v>19540</v>
      </c>
      <c r="J234" s="29"/>
      <c r="K234" s="30"/>
      <c r="L234" t="s">
        <v>1266</v>
      </c>
      <c r="M234" s="54"/>
    </row>
    <row r="235" spans="2:14" ht="12.75" customHeight="1">
      <c r="B235" t="s">
        <v>2651</v>
      </c>
      <c r="C235" t="s">
        <v>1629</v>
      </c>
      <c r="D235" t="s">
        <v>2122</v>
      </c>
      <c r="E235" s="4">
        <v>39052.333333333336</v>
      </c>
      <c r="F235" s="4">
        <v>39295.708333333336</v>
      </c>
      <c r="G235" s="35">
        <f t="shared" si="6"/>
        <v>173.36301369863014</v>
      </c>
      <c r="H235" s="27">
        <f t="shared" si="7"/>
        <v>243.375</v>
      </c>
      <c r="I235" s="28">
        <v>2580</v>
      </c>
      <c r="J235" s="29"/>
      <c r="K235" s="30"/>
      <c r="L235" t="s">
        <v>1266</v>
      </c>
      <c r="M235" s="31">
        <v>39052.333333333336</v>
      </c>
      <c r="N235" t="s">
        <v>1278</v>
      </c>
    </row>
    <row r="236" spans="2:14" ht="12.75" customHeight="1">
      <c r="B236" t="s">
        <v>2652</v>
      </c>
      <c r="C236" t="s">
        <v>2005</v>
      </c>
      <c r="D236" t="s">
        <v>2122</v>
      </c>
      <c r="E236" s="4">
        <v>39052.333333333336</v>
      </c>
      <c r="F236" s="4">
        <v>39295.708333333336</v>
      </c>
      <c r="G236" s="35">
        <f t="shared" si="6"/>
        <v>173.36301369863014</v>
      </c>
      <c r="H236" s="27">
        <f t="shared" si="7"/>
        <v>243.375</v>
      </c>
      <c r="I236" s="28">
        <v>14850</v>
      </c>
      <c r="J236" s="29"/>
      <c r="K236" s="30"/>
      <c r="L236" t="s">
        <v>1266</v>
      </c>
      <c r="M236" s="31">
        <v>39052.333333333336</v>
      </c>
      <c r="N236" t="s">
        <v>1278</v>
      </c>
    </row>
    <row r="237" spans="2:14" ht="12.75" customHeight="1">
      <c r="B237" t="s">
        <v>2653</v>
      </c>
      <c r="C237" t="s">
        <v>2007</v>
      </c>
      <c r="D237" t="s">
        <v>2200</v>
      </c>
      <c r="E237" s="4">
        <v>38992.333333333336</v>
      </c>
      <c r="F237" s="4">
        <v>39080.708333333336</v>
      </c>
      <c r="G237" s="35">
        <f t="shared" si="6"/>
        <v>62.95205479452054</v>
      </c>
      <c r="H237" s="27">
        <f t="shared" si="7"/>
        <v>88.375</v>
      </c>
      <c r="I237" s="28">
        <v>2110</v>
      </c>
      <c r="J237" s="29"/>
      <c r="K237" s="30"/>
      <c r="L237" t="s">
        <v>1266</v>
      </c>
      <c r="M237" s="31">
        <v>38992.333333333336</v>
      </c>
      <c r="N237" t="s">
        <v>1278</v>
      </c>
    </row>
    <row r="238" spans="2:14" ht="12.75" customHeight="1">
      <c r="B238" t="s">
        <v>2654</v>
      </c>
      <c r="C238" t="s">
        <v>1431</v>
      </c>
      <c r="D238" t="s">
        <v>1527</v>
      </c>
      <c r="E238" s="4">
        <v>39265.333333333336</v>
      </c>
      <c r="F238" s="4">
        <v>39447.708333333336</v>
      </c>
      <c r="G238" s="35">
        <f t="shared" si="6"/>
        <v>129.91095890410958</v>
      </c>
      <c r="H238" s="27">
        <f t="shared" si="7"/>
        <v>182.375</v>
      </c>
      <c r="I238" s="28">
        <v>0</v>
      </c>
      <c r="J238" s="29"/>
      <c r="K238" s="30"/>
      <c r="L238" t="s">
        <v>1266</v>
      </c>
      <c r="M238" s="31">
        <v>39265.333333333336</v>
      </c>
      <c r="N238" t="s">
        <v>1278</v>
      </c>
    </row>
    <row r="239" spans="2:13" ht="12.75" customHeight="1">
      <c r="B239" t="s">
        <v>2655</v>
      </c>
      <c r="C239" t="s">
        <v>1874</v>
      </c>
      <c r="D239" t="s">
        <v>2656</v>
      </c>
      <c r="E239" s="4">
        <v>39085.333333333336</v>
      </c>
      <c r="F239" s="4">
        <v>39447.708333333336</v>
      </c>
      <c r="G239" s="35">
        <f t="shared" si="6"/>
        <v>258.13013698630135</v>
      </c>
      <c r="H239" s="27">
        <f t="shared" si="7"/>
        <v>362.375</v>
      </c>
      <c r="I239" s="28">
        <v>9880</v>
      </c>
      <c r="J239" s="29"/>
      <c r="K239" s="30"/>
      <c r="L239" t="s">
        <v>1266</v>
      </c>
      <c r="M239" s="54"/>
    </row>
    <row r="240" spans="2:14" ht="12.75" customHeight="1">
      <c r="B240" t="s">
        <v>2657</v>
      </c>
      <c r="C240" t="s">
        <v>1309</v>
      </c>
      <c r="D240" t="s">
        <v>2656</v>
      </c>
      <c r="E240" s="4">
        <v>39085.333333333336</v>
      </c>
      <c r="F240" s="4">
        <v>39447.708333333336</v>
      </c>
      <c r="G240" s="35">
        <f t="shared" si="6"/>
        <v>258.13013698630135</v>
      </c>
      <c r="H240" s="27">
        <f t="shared" si="7"/>
        <v>362.375</v>
      </c>
      <c r="I240" s="28">
        <v>9232</v>
      </c>
      <c r="J240" s="29"/>
      <c r="K240" s="30"/>
      <c r="L240" t="s">
        <v>1266</v>
      </c>
      <c r="M240" s="31">
        <v>39085.333333333336</v>
      </c>
      <c r="N240" t="s">
        <v>1278</v>
      </c>
    </row>
    <row r="241" spans="3:14" ht="12.75" customHeight="1">
      <c r="C241" t="s">
        <v>1861</v>
      </c>
      <c r="D241" t="s">
        <v>1319</v>
      </c>
      <c r="E241" s="4">
        <v>39447.333333333336</v>
      </c>
      <c r="F241" s="4">
        <v>39447.333333333336</v>
      </c>
      <c r="G241" s="35">
        <f t="shared" si="6"/>
        <v>0</v>
      </c>
      <c r="H241" s="27">
        <f t="shared" si="7"/>
        <v>0</v>
      </c>
      <c r="I241" s="28">
        <v>0</v>
      </c>
      <c r="J241" s="29"/>
      <c r="K241" s="30"/>
      <c r="L241" t="s">
        <v>1266</v>
      </c>
      <c r="M241" s="31">
        <v>39447.333333333336</v>
      </c>
      <c r="N241" t="s">
        <v>1278</v>
      </c>
    </row>
    <row r="242" spans="2:14" ht="12.75" customHeight="1">
      <c r="B242" t="s">
        <v>2658</v>
      </c>
      <c r="C242" t="s">
        <v>2464</v>
      </c>
      <c r="D242" t="s">
        <v>2656</v>
      </c>
      <c r="E242" s="4">
        <v>39085.333333333336</v>
      </c>
      <c r="F242" s="4">
        <v>39447.708333333336</v>
      </c>
      <c r="G242" s="35">
        <f t="shared" si="6"/>
        <v>258.13013698630135</v>
      </c>
      <c r="H242" s="27">
        <f t="shared" si="7"/>
        <v>362.375</v>
      </c>
      <c r="I242" s="28">
        <v>648</v>
      </c>
      <c r="J242" s="29"/>
      <c r="K242" s="30"/>
      <c r="L242" t="s">
        <v>1266</v>
      </c>
      <c r="M242" s="31">
        <v>39085.333333333336</v>
      </c>
      <c r="N242" t="s">
        <v>1278</v>
      </c>
    </row>
    <row r="243" spans="2:13" ht="12.75" customHeight="1">
      <c r="B243" t="s">
        <v>2659</v>
      </c>
      <c r="C243" t="s">
        <v>1645</v>
      </c>
      <c r="D243" t="s">
        <v>1269</v>
      </c>
      <c r="E243" s="4">
        <v>39085.333333333336</v>
      </c>
      <c r="F243" s="4">
        <v>39994.708333333336</v>
      </c>
      <c r="G243" s="35">
        <f t="shared" si="6"/>
        <v>647.7739726027397</v>
      </c>
      <c r="H243" s="27">
        <f t="shared" si="7"/>
        <v>909.375</v>
      </c>
      <c r="I243" s="28">
        <v>70878.84</v>
      </c>
      <c r="J243" s="29"/>
      <c r="K243" s="30"/>
      <c r="L243" t="s">
        <v>1266</v>
      </c>
      <c r="M243" s="54"/>
    </row>
    <row r="244" spans="2:13" ht="12.75" customHeight="1">
      <c r="B244" t="s">
        <v>2660</v>
      </c>
      <c r="C244" t="s">
        <v>1648</v>
      </c>
      <c r="D244" t="s">
        <v>2467</v>
      </c>
      <c r="E244" s="4">
        <v>39085.333333333336</v>
      </c>
      <c r="F244" s="4">
        <v>39874.708333333336</v>
      </c>
      <c r="G244" s="35">
        <f t="shared" si="6"/>
        <v>562.2945205479451</v>
      </c>
      <c r="H244" s="27">
        <f t="shared" si="7"/>
        <v>789.375</v>
      </c>
      <c r="I244" s="28">
        <v>63028.84</v>
      </c>
      <c r="J244" s="29"/>
      <c r="K244" s="30"/>
      <c r="L244" t="s">
        <v>1266</v>
      </c>
      <c r="M244" s="54"/>
    </row>
    <row r="245" spans="2:14" ht="12.75" customHeight="1">
      <c r="B245" t="s">
        <v>2661</v>
      </c>
      <c r="C245" t="s">
        <v>1463</v>
      </c>
      <c r="D245" t="s">
        <v>2469</v>
      </c>
      <c r="E245" s="4">
        <v>39085.333333333336</v>
      </c>
      <c r="F245" s="4">
        <v>39783.708333333336</v>
      </c>
      <c r="G245" s="35">
        <f t="shared" si="6"/>
        <v>497.472602739726</v>
      </c>
      <c r="H245" s="27">
        <f t="shared" si="7"/>
        <v>698.375</v>
      </c>
      <c r="I245" s="28">
        <v>60120</v>
      </c>
      <c r="J245" s="29"/>
      <c r="K245" s="30"/>
      <c r="L245" t="s">
        <v>1266</v>
      </c>
      <c r="M245" s="31">
        <v>39085.333333333336</v>
      </c>
      <c r="N245" t="s">
        <v>1278</v>
      </c>
    </row>
    <row r="246" spans="2:14" ht="12.75" customHeight="1">
      <c r="B246" t="s">
        <v>2662</v>
      </c>
      <c r="C246" t="s">
        <v>1431</v>
      </c>
      <c r="D246" t="s">
        <v>2471</v>
      </c>
      <c r="E246" s="4">
        <v>39174.333333333336</v>
      </c>
      <c r="F246" s="4">
        <v>39874.708333333336</v>
      </c>
      <c r="G246" s="35">
        <f t="shared" si="6"/>
        <v>498.8972602739726</v>
      </c>
      <c r="H246" s="27">
        <f t="shared" si="7"/>
        <v>700.375</v>
      </c>
      <c r="I246" s="28">
        <v>2908.84</v>
      </c>
      <c r="J246" s="29"/>
      <c r="K246" s="30"/>
      <c r="L246" t="s">
        <v>1266</v>
      </c>
      <c r="M246" s="31">
        <v>39174.333333333336</v>
      </c>
      <c r="N246" t="s">
        <v>1278</v>
      </c>
    </row>
    <row r="247" spans="3:14" ht="12.75" customHeight="1">
      <c r="C247" t="s">
        <v>1861</v>
      </c>
      <c r="D247" t="s">
        <v>1319</v>
      </c>
      <c r="E247" s="4">
        <v>39874.333333333336</v>
      </c>
      <c r="F247" s="4">
        <v>39874.333333333336</v>
      </c>
      <c r="G247" s="35">
        <f t="shared" si="6"/>
        <v>0</v>
      </c>
      <c r="H247" s="27">
        <f t="shared" si="7"/>
        <v>0</v>
      </c>
      <c r="I247" s="28">
        <v>0</v>
      </c>
      <c r="J247" s="29"/>
      <c r="K247" s="30"/>
      <c r="L247" t="s">
        <v>1266</v>
      </c>
      <c r="M247" s="31">
        <v>39874.333333333336</v>
      </c>
      <c r="N247" t="s">
        <v>1278</v>
      </c>
    </row>
    <row r="248" spans="2:14" ht="12.75" customHeight="1">
      <c r="B248" t="s">
        <v>2663</v>
      </c>
      <c r="C248" t="s">
        <v>1655</v>
      </c>
      <c r="D248" t="s">
        <v>1750</v>
      </c>
      <c r="E248" s="4">
        <v>39265.333333333336</v>
      </c>
      <c r="F248" s="4">
        <v>39780.708333333336</v>
      </c>
      <c r="G248" s="35">
        <f t="shared" si="6"/>
        <v>367.1164383561644</v>
      </c>
      <c r="H248" s="27">
        <f t="shared" si="7"/>
        <v>515.375</v>
      </c>
      <c r="I248" s="28">
        <v>3100</v>
      </c>
      <c r="J248" s="29"/>
      <c r="K248" s="30"/>
      <c r="L248" t="s">
        <v>1266</v>
      </c>
      <c r="M248" s="31">
        <v>39265.333333333336</v>
      </c>
      <c r="N248" t="s">
        <v>1278</v>
      </c>
    </row>
    <row r="249" spans="2:14" ht="12.75" customHeight="1">
      <c r="B249" t="s">
        <v>2664</v>
      </c>
      <c r="C249" t="s">
        <v>2374</v>
      </c>
      <c r="D249" t="s">
        <v>2171</v>
      </c>
      <c r="E249" s="4">
        <v>39265.333333333336</v>
      </c>
      <c r="F249" s="4">
        <v>39444.708333333336</v>
      </c>
      <c r="G249" s="35">
        <f t="shared" si="6"/>
        <v>127.77397260273973</v>
      </c>
      <c r="H249" s="27">
        <f t="shared" si="7"/>
        <v>179.375</v>
      </c>
      <c r="I249" s="28">
        <v>4750</v>
      </c>
      <c r="J249" s="29"/>
      <c r="K249" s="30"/>
      <c r="L249" t="s">
        <v>1266</v>
      </c>
      <c r="M249" s="31">
        <v>39265.333333333336</v>
      </c>
      <c r="N249" t="s">
        <v>1278</v>
      </c>
    </row>
    <row r="250" spans="2:14" ht="12.75" customHeight="1">
      <c r="B250" t="s">
        <v>2665</v>
      </c>
      <c r="C250" t="s">
        <v>2031</v>
      </c>
      <c r="D250" t="s">
        <v>2155</v>
      </c>
      <c r="E250" s="4">
        <v>39722.333333333336</v>
      </c>
      <c r="F250" s="4">
        <v>39994.708333333336</v>
      </c>
      <c r="G250" s="35">
        <f t="shared" si="6"/>
        <v>194.02054794520546</v>
      </c>
      <c r="H250" s="27">
        <f t="shared" si="7"/>
        <v>272.375</v>
      </c>
      <c r="I250" s="28">
        <v>0</v>
      </c>
      <c r="J250" s="29"/>
      <c r="K250" s="30"/>
      <c r="L250" t="s">
        <v>1266</v>
      </c>
      <c r="M250" s="31">
        <v>39722.333333333336</v>
      </c>
      <c r="N250" t="s">
        <v>1278</v>
      </c>
    </row>
    <row r="251" spans="2:14" ht="12.75" customHeight="1">
      <c r="B251" t="s">
        <v>2666</v>
      </c>
      <c r="C251" t="s">
        <v>2476</v>
      </c>
      <c r="D251" t="s">
        <v>2342</v>
      </c>
      <c r="E251" s="4">
        <v>39265.333333333336</v>
      </c>
      <c r="F251" s="4">
        <v>39448.708333333336</v>
      </c>
      <c r="G251" s="35">
        <f t="shared" si="6"/>
        <v>130.62328767123287</v>
      </c>
      <c r="H251" s="27">
        <f t="shared" si="7"/>
        <v>183.375</v>
      </c>
      <c r="I251" s="28">
        <v>4069.28</v>
      </c>
      <c r="J251" s="29"/>
      <c r="K251" s="30"/>
      <c r="L251" t="s">
        <v>1266</v>
      </c>
      <c r="M251" s="31">
        <v>39264.333333333336</v>
      </c>
      <c r="N251" t="s">
        <v>1278</v>
      </c>
    </row>
    <row r="252" spans="2:13" ht="12.75" customHeight="1">
      <c r="B252" t="s">
        <v>2667</v>
      </c>
      <c r="C252" t="s">
        <v>1675</v>
      </c>
      <c r="D252" t="s">
        <v>2307</v>
      </c>
      <c r="E252" s="4">
        <v>39539.333333333336</v>
      </c>
      <c r="F252" s="4">
        <v>40268.708333333336</v>
      </c>
      <c r="G252" s="35">
        <f t="shared" si="6"/>
        <v>519.554794520548</v>
      </c>
      <c r="H252" s="27">
        <f t="shared" si="7"/>
        <v>729.375</v>
      </c>
      <c r="I252" s="28">
        <v>18330</v>
      </c>
      <c r="J252" s="29"/>
      <c r="K252" s="30"/>
      <c r="L252" t="s">
        <v>1266</v>
      </c>
      <c r="M252" s="54"/>
    </row>
    <row r="253" spans="2:14" ht="12.75" customHeight="1">
      <c r="B253" t="s">
        <v>2668</v>
      </c>
      <c r="C253" t="s">
        <v>2479</v>
      </c>
      <c r="D253" t="s">
        <v>2122</v>
      </c>
      <c r="E253" s="4">
        <v>39539.333333333336</v>
      </c>
      <c r="F253" s="4">
        <v>39780.708333333336</v>
      </c>
      <c r="G253" s="35">
        <f t="shared" si="6"/>
        <v>171.93835616438355</v>
      </c>
      <c r="H253" s="27">
        <f t="shared" si="7"/>
        <v>241.375</v>
      </c>
      <c r="I253" s="28">
        <v>5950</v>
      </c>
      <c r="J253" s="29"/>
      <c r="K253" s="30"/>
      <c r="L253" t="s">
        <v>1266</v>
      </c>
      <c r="M253" s="31">
        <v>39539.333333333336</v>
      </c>
      <c r="N253" t="s">
        <v>1278</v>
      </c>
    </row>
    <row r="254" spans="2:14" ht="12.75" customHeight="1">
      <c r="B254" t="s">
        <v>2669</v>
      </c>
      <c r="C254" t="s">
        <v>2481</v>
      </c>
      <c r="D254" t="s">
        <v>2122</v>
      </c>
      <c r="E254" s="4">
        <v>39539.333333333336</v>
      </c>
      <c r="F254" s="4">
        <v>39780.708333333336</v>
      </c>
      <c r="G254" s="35">
        <f t="shared" si="6"/>
        <v>171.93835616438355</v>
      </c>
      <c r="H254" s="27">
        <f t="shared" si="7"/>
        <v>241.375</v>
      </c>
      <c r="I254" s="28">
        <v>1440</v>
      </c>
      <c r="J254" s="29"/>
      <c r="K254" s="30"/>
      <c r="L254" t="s">
        <v>1266</v>
      </c>
      <c r="M254" s="31">
        <v>39539.333333333336</v>
      </c>
      <c r="N254" t="s">
        <v>1278</v>
      </c>
    </row>
    <row r="255" spans="2:14" ht="12.75" customHeight="1">
      <c r="B255" t="s">
        <v>2670</v>
      </c>
      <c r="C255" t="s">
        <v>2483</v>
      </c>
      <c r="D255" t="s">
        <v>2385</v>
      </c>
      <c r="E255" s="4">
        <v>39539.333333333336</v>
      </c>
      <c r="F255" s="4">
        <v>39962.708333333336</v>
      </c>
      <c r="G255" s="35">
        <f t="shared" si="6"/>
        <v>301.5821917808219</v>
      </c>
      <c r="H255" s="27">
        <f t="shared" si="7"/>
        <v>423.375</v>
      </c>
      <c r="I255" s="28">
        <v>6560</v>
      </c>
      <c r="J255" s="29"/>
      <c r="K255" s="30"/>
      <c r="L255" t="s">
        <v>1266</v>
      </c>
      <c r="M255" s="31">
        <v>39539.333333333336</v>
      </c>
      <c r="N255" t="s">
        <v>1278</v>
      </c>
    </row>
    <row r="256" spans="2:14" ht="12.75" customHeight="1">
      <c r="B256" t="s">
        <v>2671</v>
      </c>
      <c r="C256" t="s">
        <v>2485</v>
      </c>
      <c r="D256" t="s">
        <v>1457</v>
      </c>
      <c r="E256" s="4">
        <v>40057.333333333336</v>
      </c>
      <c r="F256" s="4">
        <v>40268.708333333336</v>
      </c>
      <c r="G256" s="35">
        <f t="shared" si="6"/>
        <v>150.56849315068493</v>
      </c>
      <c r="H256" s="27">
        <f t="shared" si="7"/>
        <v>211.375</v>
      </c>
      <c r="I256" s="28">
        <v>4380</v>
      </c>
      <c r="J256" s="29"/>
      <c r="K256" s="30"/>
      <c r="L256" t="s">
        <v>1266</v>
      </c>
      <c r="M256" s="31">
        <v>40057.333333333336</v>
      </c>
      <c r="N256" t="s">
        <v>1278</v>
      </c>
    </row>
    <row r="257" spans="3:14" ht="12.75" customHeight="1">
      <c r="C257" t="s">
        <v>2081</v>
      </c>
      <c r="D257" t="s">
        <v>1319</v>
      </c>
      <c r="E257" s="4">
        <v>40268.333333333336</v>
      </c>
      <c r="F257" s="4">
        <v>40268.333333333336</v>
      </c>
      <c r="G257" s="35">
        <f t="shared" si="6"/>
        <v>0</v>
      </c>
      <c r="H257" s="27">
        <f t="shared" si="7"/>
        <v>0</v>
      </c>
      <c r="I257" s="28">
        <v>0</v>
      </c>
      <c r="J257" s="29"/>
      <c r="K257" s="30"/>
      <c r="L257" t="s">
        <v>1266</v>
      </c>
      <c r="M257" s="31">
        <v>40268.333333333336</v>
      </c>
      <c r="N257" t="s">
        <v>1278</v>
      </c>
    </row>
    <row r="258" spans="2:13" ht="12.75" customHeight="1">
      <c r="B258" t="s">
        <v>2672</v>
      </c>
      <c r="C258" t="s">
        <v>2673</v>
      </c>
      <c r="D258" t="s">
        <v>2390</v>
      </c>
      <c r="E258" s="4">
        <v>38628.333333333336</v>
      </c>
      <c r="F258" s="4">
        <v>40452.708333333336</v>
      </c>
      <c r="G258" s="35">
        <f t="shared" si="6"/>
        <v>1299.554794520548</v>
      </c>
      <c r="H258" s="27">
        <f t="shared" si="7"/>
        <v>1824.375</v>
      </c>
      <c r="I258" s="28">
        <v>384060.56</v>
      </c>
      <c r="J258" s="29"/>
      <c r="K258" s="30"/>
      <c r="L258" t="s">
        <v>1266</v>
      </c>
      <c r="M258" s="54"/>
    </row>
    <row r="259" spans="3:14" ht="12.75" customHeight="1">
      <c r="C259" t="s">
        <v>2674</v>
      </c>
      <c r="D259" t="s">
        <v>1319</v>
      </c>
      <c r="E259" s="4">
        <v>38628.333333333336</v>
      </c>
      <c r="F259" s="4">
        <v>38628.333333333336</v>
      </c>
      <c r="G259" s="35">
        <f t="shared" si="6"/>
        <v>0</v>
      </c>
      <c r="H259" s="27">
        <f t="shared" si="7"/>
        <v>0</v>
      </c>
      <c r="I259" s="28">
        <v>0</v>
      </c>
      <c r="J259" s="29"/>
      <c r="K259" s="43" t="s">
        <v>2675</v>
      </c>
      <c r="L259" t="s">
        <v>1266</v>
      </c>
      <c r="M259" s="31">
        <v>38628.333333333336</v>
      </c>
      <c r="N259" t="s">
        <v>1278</v>
      </c>
    </row>
    <row r="260" spans="2:13" ht="12.75" customHeight="1">
      <c r="B260" t="s">
        <v>2676</v>
      </c>
      <c r="C260" t="s">
        <v>2677</v>
      </c>
      <c r="D260" t="s">
        <v>2551</v>
      </c>
      <c r="E260" s="4">
        <v>38628.333333333336</v>
      </c>
      <c r="F260" s="4">
        <v>39521.708333333336</v>
      </c>
      <c r="G260" s="35">
        <f t="shared" si="6"/>
        <v>636.3767123287671</v>
      </c>
      <c r="H260" s="27">
        <f t="shared" si="7"/>
        <v>893.375</v>
      </c>
      <c r="I260" s="28">
        <v>100248</v>
      </c>
      <c r="J260" s="43" t="s">
        <v>2678</v>
      </c>
      <c r="K260" s="30"/>
      <c r="L260" t="s">
        <v>1266</v>
      </c>
      <c r="M260" s="54"/>
    </row>
    <row r="261" spans="2:13" ht="12.75" customHeight="1">
      <c r="B261" t="s">
        <v>2679</v>
      </c>
      <c r="C261" t="s">
        <v>2402</v>
      </c>
      <c r="D261" t="s">
        <v>2554</v>
      </c>
      <c r="E261" s="4">
        <v>38628.333333333336</v>
      </c>
      <c r="F261" s="4">
        <v>39094.708333333336</v>
      </c>
      <c r="G261" s="35">
        <f t="shared" si="6"/>
        <v>332.21232876712327</v>
      </c>
      <c r="H261" s="27">
        <f t="shared" si="7"/>
        <v>466.375</v>
      </c>
      <c r="I261" s="28">
        <v>6184</v>
      </c>
      <c r="J261" s="29"/>
      <c r="K261" s="30"/>
      <c r="L261" t="s">
        <v>1266</v>
      </c>
      <c r="M261" s="54"/>
    </row>
    <row r="262" spans="2:13" ht="12.75" customHeight="1">
      <c r="B262" t="s">
        <v>2680</v>
      </c>
      <c r="C262" t="s">
        <v>2405</v>
      </c>
      <c r="D262" t="s">
        <v>2556</v>
      </c>
      <c r="E262" s="4">
        <v>38628.333333333336</v>
      </c>
      <c r="F262" s="4">
        <v>39496.708333333336</v>
      </c>
      <c r="G262" s="35">
        <f t="shared" si="6"/>
        <v>618.568493150685</v>
      </c>
      <c r="H262" s="27">
        <f t="shared" si="7"/>
        <v>868.375</v>
      </c>
      <c r="I262" s="28">
        <v>60880</v>
      </c>
      <c r="J262" s="29"/>
      <c r="K262" s="30"/>
      <c r="L262" t="s">
        <v>1266</v>
      </c>
      <c r="M262" s="54"/>
    </row>
    <row r="263" spans="2:13" ht="12.75" customHeight="1">
      <c r="B263" t="s">
        <v>2681</v>
      </c>
      <c r="C263" t="s">
        <v>2407</v>
      </c>
      <c r="D263" t="s">
        <v>2556</v>
      </c>
      <c r="E263" s="4">
        <v>38628.333333333336</v>
      </c>
      <c r="F263" s="4">
        <v>39496.708333333336</v>
      </c>
      <c r="G263" s="35">
        <f t="shared" si="6"/>
        <v>618.568493150685</v>
      </c>
      <c r="H263" s="27">
        <f t="shared" si="7"/>
        <v>868.375</v>
      </c>
      <c r="I263" s="28">
        <v>17824</v>
      </c>
      <c r="J263" s="29"/>
      <c r="K263" s="30"/>
      <c r="L263" t="s">
        <v>1266</v>
      </c>
      <c r="M263" s="54"/>
    </row>
    <row r="264" spans="2:14" ht="12.75" customHeight="1">
      <c r="B264" t="s">
        <v>2682</v>
      </c>
      <c r="C264" t="s">
        <v>1800</v>
      </c>
      <c r="D264" t="s">
        <v>2560</v>
      </c>
      <c r="E264" s="4">
        <v>38824.333333333336</v>
      </c>
      <c r="F264" s="4">
        <v>39496.708333333336</v>
      </c>
      <c r="G264" s="35">
        <f t="shared" si="6"/>
        <v>478.9520547945205</v>
      </c>
      <c r="H264" s="27">
        <f t="shared" si="7"/>
        <v>672.375</v>
      </c>
      <c r="I264" s="28">
        <v>15360</v>
      </c>
      <c r="J264" s="29"/>
      <c r="K264" s="30"/>
      <c r="L264" t="s">
        <v>1266</v>
      </c>
      <c r="M264" s="31">
        <v>38824.333333333336</v>
      </c>
      <c r="N264" t="s">
        <v>1278</v>
      </c>
    </row>
    <row r="265" spans="3:14" ht="12.75" customHeight="1">
      <c r="C265" t="s">
        <v>2411</v>
      </c>
      <c r="D265" t="s">
        <v>1319</v>
      </c>
      <c r="E265" s="4">
        <v>39496.333333333336</v>
      </c>
      <c r="F265" s="4">
        <v>39496.333333333336</v>
      </c>
      <c r="G265" s="35">
        <f t="shared" si="6"/>
        <v>0</v>
      </c>
      <c r="H265" s="27">
        <f t="shared" si="7"/>
        <v>0</v>
      </c>
      <c r="I265" s="28">
        <v>0</v>
      </c>
      <c r="J265" s="29"/>
      <c r="K265" s="30"/>
      <c r="L265" t="s">
        <v>1266</v>
      </c>
      <c r="M265" s="31">
        <v>39496.333333333336</v>
      </c>
      <c r="N265" t="s">
        <v>1278</v>
      </c>
    </row>
    <row r="266" spans="2:14" ht="12.75" customHeight="1">
      <c r="B266" t="s">
        <v>2683</v>
      </c>
      <c r="C266" t="s">
        <v>1797</v>
      </c>
      <c r="D266" t="s">
        <v>2200</v>
      </c>
      <c r="E266" s="4">
        <v>39433.333333333336</v>
      </c>
      <c r="F266" s="4">
        <v>39521.708333333336</v>
      </c>
      <c r="G266" s="35">
        <f t="shared" si="6"/>
        <v>62.95205479452054</v>
      </c>
      <c r="H266" s="27">
        <f t="shared" si="7"/>
        <v>88.375</v>
      </c>
      <c r="I266" s="28">
        <v>0</v>
      </c>
      <c r="J266" s="29"/>
      <c r="K266" s="30"/>
      <c r="L266" t="s">
        <v>1266</v>
      </c>
      <c r="M266" s="31">
        <v>39433.333333333336</v>
      </c>
      <c r="N266" t="s">
        <v>1278</v>
      </c>
    </row>
    <row r="267" spans="2:13" ht="12.75" customHeight="1">
      <c r="B267" t="s">
        <v>2684</v>
      </c>
      <c r="C267" t="s">
        <v>2563</v>
      </c>
      <c r="D267" t="s">
        <v>2390</v>
      </c>
      <c r="E267" s="4">
        <v>38628.333333333336</v>
      </c>
      <c r="F267" s="4">
        <v>40452.708333333336</v>
      </c>
      <c r="G267" s="35">
        <f t="shared" si="6"/>
        <v>1299.554794520548</v>
      </c>
      <c r="H267" s="27">
        <f t="shared" si="7"/>
        <v>1824.375</v>
      </c>
      <c r="I267" s="28">
        <v>46080</v>
      </c>
      <c r="J267" s="29"/>
      <c r="K267" s="30"/>
      <c r="L267" t="s">
        <v>1266</v>
      </c>
      <c r="M267" s="54"/>
    </row>
    <row r="268" spans="2:13" ht="12.75" customHeight="1">
      <c r="B268" t="s">
        <v>2685</v>
      </c>
      <c r="C268" t="s">
        <v>2417</v>
      </c>
      <c r="D268" t="s">
        <v>2390</v>
      </c>
      <c r="E268" s="4">
        <v>38628.333333333336</v>
      </c>
      <c r="F268" s="4">
        <v>40452.708333333336</v>
      </c>
      <c r="G268" s="35">
        <f t="shared" si="6"/>
        <v>1299.554794520548</v>
      </c>
      <c r="H268" s="27">
        <f t="shared" si="7"/>
        <v>1824.375</v>
      </c>
      <c r="I268" s="28">
        <v>46080</v>
      </c>
      <c r="J268" s="29"/>
      <c r="K268" s="30"/>
      <c r="L268" t="s">
        <v>1266</v>
      </c>
      <c r="M268" s="54"/>
    </row>
    <row r="269" spans="2:13" ht="12.75" customHeight="1">
      <c r="B269" t="s">
        <v>2686</v>
      </c>
      <c r="C269" t="s">
        <v>2419</v>
      </c>
      <c r="D269" t="s">
        <v>2390</v>
      </c>
      <c r="E269" s="4">
        <v>38628.333333333336</v>
      </c>
      <c r="F269" s="4">
        <v>40452.708333333336</v>
      </c>
      <c r="G269" s="35">
        <f t="shared" si="6"/>
        <v>1299.554794520548</v>
      </c>
      <c r="H269" s="27">
        <f t="shared" si="7"/>
        <v>1824.375</v>
      </c>
      <c r="I269" s="28">
        <v>0</v>
      </c>
      <c r="J269" s="29"/>
      <c r="K269" s="30"/>
      <c r="L269" t="s">
        <v>1266</v>
      </c>
      <c r="M269" s="54"/>
    </row>
    <row r="270" spans="2:13" ht="12.75" customHeight="1">
      <c r="B270" t="s">
        <v>2687</v>
      </c>
      <c r="C270" t="s">
        <v>1758</v>
      </c>
      <c r="D270" t="s">
        <v>2421</v>
      </c>
      <c r="E270" s="4">
        <v>38901.333333333336</v>
      </c>
      <c r="F270" s="4">
        <v>39883.708333333336</v>
      </c>
      <c r="G270" s="35">
        <f t="shared" si="6"/>
        <v>699.7739726027397</v>
      </c>
      <c r="H270" s="27">
        <f t="shared" si="7"/>
        <v>982.375</v>
      </c>
      <c r="I270" s="28">
        <v>89440</v>
      </c>
      <c r="J270" s="43" t="s">
        <v>2678</v>
      </c>
      <c r="K270" s="30"/>
      <c r="L270" t="s">
        <v>1266</v>
      </c>
      <c r="M270" s="54"/>
    </row>
    <row r="271" spans="2:13" ht="12.75" customHeight="1">
      <c r="B271" t="s">
        <v>2688</v>
      </c>
      <c r="C271" t="s">
        <v>2423</v>
      </c>
      <c r="D271" t="s">
        <v>2421</v>
      </c>
      <c r="E271" s="4">
        <v>38901.333333333336</v>
      </c>
      <c r="F271" s="4">
        <v>39883.708333333336</v>
      </c>
      <c r="G271" s="35">
        <f t="shared" si="6"/>
        <v>699.7739726027397</v>
      </c>
      <c r="H271" s="27">
        <f t="shared" si="7"/>
        <v>982.375</v>
      </c>
      <c r="I271" s="28">
        <v>49440</v>
      </c>
      <c r="J271" s="29"/>
      <c r="K271" s="30"/>
      <c r="L271" t="s">
        <v>1266</v>
      </c>
      <c r="M271" s="54"/>
    </row>
    <row r="272" spans="2:14" ht="12.75" customHeight="1">
      <c r="B272" t="s">
        <v>2689</v>
      </c>
      <c r="C272" t="s">
        <v>1941</v>
      </c>
      <c r="D272" t="s">
        <v>2421</v>
      </c>
      <c r="E272" s="4">
        <v>38901.333333333336</v>
      </c>
      <c r="F272" s="4">
        <v>39883.708333333336</v>
      </c>
      <c r="G272" s="35">
        <f t="shared" si="6"/>
        <v>699.7739726027397</v>
      </c>
      <c r="H272" s="27">
        <f t="shared" si="7"/>
        <v>982.375</v>
      </c>
      <c r="I272" s="28">
        <v>32400</v>
      </c>
      <c r="J272" s="29"/>
      <c r="K272" s="30"/>
      <c r="L272" t="s">
        <v>1266</v>
      </c>
      <c r="M272" s="31">
        <v>38901.333333333336</v>
      </c>
      <c r="N272" t="s">
        <v>1278</v>
      </c>
    </row>
    <row r="273" spans="2:14" ht="12.75" customHeight="1">
      <c r="B273" t="s">
        <v>2690</v>
      </c>
      <c r="C273" t="s">
        <v>2427</v>
      </c>
      <c r="D273" t="s">
        <v>2421</v>
      </c>
      <c r="E273" s="4">
        <v>38901.333333333336</v>
      </c>
      <c r="F273" s="4">
        <v>39883.708333333336</v>
      </c>
      <c r="G273" s="35">
        <f t="shared" si="6"/>
        <v>699.7739726027397</v>
      </c>
      <c r="H273" s="27">
        <f t="shared" si="7"/>
        <v>982.375</v>
      </c>
      <c r="I273" s="28">
        <v>1840</v>
      </c>
      <c r="J273" s="29"/>
      <c r="K273" s="30"/>
      <c r="L273" t="s">
        <v>1266</v>
      </c>
      <c r="M273" s="31">
        <v>38901.333333333336</v>
      </c>
      <c r="N273" t="s">
        <v>1278</v>
      </c>
    </row>
    <row r="274" spans="2:14" ht="12.75" customHeight="1">
      <c r="B274" t="s">
        <v>2691</v>
      </c>
      <c r="C274" t="s">
        <v>2429</v>
      </c>
      <c r="D274" t="s">
        <v>2421</v>
      </c>
      <c r="E274" s="4">
        <v>38901.333333333336</v>
      </c>
      <c r="F274" s="4">
        <v>39883.708333333336</v>
      </c>
      <c r="G274" s="35">
        <f t="shared" si="6"/>
        <v>699.7739726027397</v>
      </c>
      <c r="H274" s="27">
        <f t="shared" si="7"/>
        <v>982.375</v>
      </c>
      <c r="I274" s="28">
        <v>15200</v>
      </c>
      <c r="J274" s="29"/>
      <c r="K274" s="30"/>
      <c r="L274" t="s">
        <v>1266</v>
      </c>
      <c r="M274" s="31">
        <v>38901.333333333336</v>
      </c>
      <c r="N274" t="s">
        <v>1278</v>
      </c>
    </row>
    <row r="275" spans="2:14" ht="12.75" customHeight="1">
      <c r="B275" t="s">
        <v>2692</v>
      </c>
      <c r="C275" t="s">
        <v>1762</v>
      </c>
      <c r="D275" t="s">
        <v>2431</v>
      </c>
      <c r="E275" s="4">
        <v>38901.333333333336</v>
      </c>
      <c r="F275" s="4">
        <v>39692.708333333336</v>
      </c>
      <c r="G275" s="35">
        <f t="shared" si="6"/>
        <v>563.7191780821918</v>
      </c>
      <c r="H275" s="27">
        <f t="shared" si="7"/>
        <v>791.375</v>
      </c>
      <c r="I275" s="28">
        <v>4000</v>
      </c>
      <c r="J275" s="29"/>
      <c r="K275" s="30"/>
      <c r="L275" t="s">
        <v>1266</v>
      </c>
      <c r="M275" s="31">
        <v>38901.333333333336</v>
      </c>
      <c r="N275" t="s">
        <v>1278</v>
      </c>
    </row>
    <row r="276" spans="2:14" ht="12.75" customHeight="1">
      <c r="B276" t="s">
        <v>2693</v>
      </c>
      <c r="C276" t="s">
        <v>1764</v>
      </c>
      <c r="D276" t="s">
        <v>2431</v>
      </c>
      <c r="E276" s="4">
        <v>38901.333333333336</v>
      </c>
      <c r="F276" s="4">
        <v>39692.708333333336</v>
      </c>
      <c r="G276" s="35">
        <f t="shared" si="6"/>
        <v>563.7191780821918</v>
      </c>
      <c r="H276" s="27">
        <f t="shared" si="7"/>
        <v>791.375</v>
      </c>
      <c r="I276" s="28">
        <v>13360</v>
      </c>
      <c r="J276" s="29"/>
      <c r="K276" s="30"/>
      <c r="L276" t="s">
        <v>1266</v>
      </c>
      <c r="M276" s="31">
        <v>38901.333333333336</v>
      </c>
      <c r="N276" t="s">
        <v>1278</v>
      </c>
    </row>
    <row r="277" spans="2:14" ht="12.75" customHeight="1">
      <c r="B277" t="s">
        <v>2694</v>
      </c>
      <c r="C277" t="s">
        <v>1945</v>
      </c>
      <c r="D277" t="s">
        <v>2431</v>
      </c>
      <c r="E277" s="4">
        <v>38901.333333333336</v>
      </c>
      <c r="F277" s="4">
        <v>39692.708333333336</v>
      </c>
      <c r="G277" s="35">
        <f t="shared" si="6"/>
        <v>563.7191780821918</v>
      </c>
      <c r="H277" s="27">
        <f t="shared" si="7"/>
        <v>791.375</v>
      </c>
      <c r="I277" s="28">
        <v>6880</v>
      </c>
      <c r="J277" s="29"/>
      <c r="K277" s="30"/>
      <c r="L277" t="s">
        <v>1266</v>
      </c>
      <c r="M277" s="31">
        <v>38901.333333333336</v>
      </c>
      <c r="N277" t="s">
        <v>1278</v>
      </c>
    </row>
    <row r="278" spans="2:14" ht="12.75" customHeight="1">
      <c r="B278" t="s">
        <v>2695</v>
      </c>
      <c r="C278" t="s">
        <v>2435</v>
      </c>
      <c r="D278" t="s">
        <v>2431</v>
      </c>
      <c r="E278" s="4">
        <v>38992.333333333336</v>
      </c>
      <c r="F278" s="4">
        <v>39783.708333333336</v>
      </c>
      <c r="G278" s="35">
        <f t="shared" si="6"/>
        <v>563.7191780821918</v>
      </c>
      <c r="H278" s="27">
        <f t="shared" si="7"/>
        <v>791.375</v>
      </c>
      <c r="I278" s="28">
        <v>13280</v>
      </c>
      <c r="J278" s="29"/>
      <c r="K278" s="30"/>
      <c r="L278" t="s">
        <v>1266</v>
      </c>
      <c r="M278" s="31">
        <v>38992.333333333336</v>
      </c>
      <c r="N278" t="s">
        <v>1278</v>
      </c>
    </row>
    <row r="279" spans="3:14" ht="12.75" customHeight="1">
      <c r="C279" t="s">
        <v>2436</v>
      </c>
      <c r="D279" t="s">
        <v>1319</v>
      </c>
      <c r="E279" s="4">
        <v>39783.333333333336</v>
      </c>
      <c r="F279" s="4">
        <v>39783.333333333336</v>
      </c>
      <c r="G279" s="35">
        <f t="shared" si="6"/>
        <v>0</v>
      </c>
      <c r="H279" s="27">
        <f t="shared" si="7"/>
        <v>0</v>
      </c>
      <c r="I279" s="28">
        <v>0</v>
      </c>
      <c r="J279" s="29"/>
      <c r="K279" s="30"/>
      <c r="L279" t="s">
        <v>1266</v>
      </c>
      <c r="M279" s="31">
        <v>39783.333333333336</v>
      </c>
      <c r="N279" t="s">
        <v>1278</v>
      </c>
    </row>
    <row r="280" spans="2:14" ht="12.75" customHeight="1">
      <c r="B280" t="s">
        <v>2696</v>
      </c>
      <c r="C280" t="s">
        <v>2438</v>
      </c>
      <c r="D280" t="s">
        <v>2431</v>
      </c>
      <c r="E280" s="4">
        <v>38992.333333333336</v>
      </c>
      <c r="F280" s="4">
        <v>39783.708333333336</v>
      </c>
      <c r="G280" s="35">
        <f t="shared" si="6"/>
        <v>563.7191780821918</v>
      </c>
      <c r="H280" s="27">
        <f t="shared" si="7"/>
        <v>791.375</v>
      </c>
      <c r="I280" s="28">
        <v>1440</v>
      </c>
      <c r="J280" s="29"/>
      <c r="K280" s="30"/>
      <c r="L280" t="s">
        <v>1266</v>
      </c>
      <c r="M280" s="31">
        <v>38992.333333333336</v>
      </c>
      <c r="N280" t="s">
        <v>1278</v>
      </c>
    </row>
    <row r="281" spans="2:14" ht="12.75" customHeight="1">
      <c r="B281" t="s">
        <v>2697</v>
      </c>
      <c r="C281" t="s">
        <v>2440</v>
      </c>
      <c r="D281" t="s">
        <v>2431</v>
      </c>
      <c r="E281" s="4">
        <v>38992.333333333336</v>
      </c>
      <c r="F281" s="4">
        <v>39783.708333333336</v>
      </c>
      <c r="G281" s="35">
        <f t="shared" si="6"/>
        <v>563.7191780821918</v>
      </c>
      <c r="H281" s="27">
        <f t="shared" si="7"/>
        <v>791.375</v>
      </c>
      <c r="I281" s="28">
        <v>1040</v>
      </c>
      <c r="J281" s="29"/>
      <c r="K281" s="30"/>
      <c r="L281" t="s">
        <v>1266</v>
      </c>
      <c r="M281" s="31">
        <v>38992.333333333336</v>
      </c>
      <c r="N281" t="s">
        <v>1278</v>
      </c>
    </row>
    <row r="282" spans="2:13" ht="12.75" customHeight="1">
      <c r="B282" t="s">
        <v>2698</v>
      </c>
      <c r="C282" t="s">
        <v>1766</v>
      </c>
      <c r="D282" t="s">
        <v>2578</v>
      </c>
      <c r="E282" s="4">
        <v>38671.333333333336</v>
      </c>
      <c r="F282" s="4">
        <v>39553.708333333336</v>
      </c>
      <c r="G282" s="35">
        <f aca="true" t="shared" si="8" ref="G282:G313">(H282/365)*260</f>
        <v>628.541095890411</v>
      </c>
      <c r="H282" s="27">
        <f aca="true" t="shared" si="9" ref="H282:H313">F282-E282</f>
        <v>882.375</v>
      </c>
      <c r="I282" s="28">
        <v>38080</v>
      </c>
      <c r="J282" s="29"/>
      <c r="K282" s="30"/>
      <c r="L282" t="s">
        <v>1266</v>
      </c>
      <c r="M282" s="54"/>
    </row>
    <row r="283" spans="2:14" ht="12.75" customHeight="1">
      <c r="B283" t="s">
        <v>2699</v>
      </c>
      <c r="C283" t="s">
        <v>1280</v>
      </c>
      <c r="D283" t="s">
        <v>2580</v>
      </c>
      <c r="E283" s="4">
        <v>38671.333333333336</v>
      </c>
      <c r="F283" s="4">
        <v>39066.708333333336</v>
      </c>
      <c r="G283" s="35">
        <f t="shared" si="8"/>
        <v>281.63698630136986</v>
      </c>
      <c r="H283" s="27">
        <f t="shared" si="9"/>
        <v>395.375</v>
      </c>
      <c r="I283" s="28">
        <v>10560</v>
      </c>
      <c r="J283" s="29"/>
      <c r="K283" s="30"/>
      <c r="L283" t="s">
        <v>1266</v>
      </c>
      <c r="M283" s="31">
        <v>38671.333333333336</v>
      </c>
      <c r="N283" t="s">
        <v>1278</v>
      </c>
    </row>
    <row r="284" spans="3:14" ht="12.75" customHeight="1">
      <c r="C284" t="s">
        <v>2444</v>
      </c>
      <c r="D284" t="s">
        <v>1319</v>
      </c>
      <c r="E284" s="4">
        <v>39052.333333333336</v>
      </c>
      <c r="F284" s="4">
        <v>39052.333333333336</v>
      </c>
      <c r="G284" s="35">
        <f t="shared" si="8"/>
        <v>0</v>
      </c>
      <c r="H284" s="27">
        <f t="shared" si="9"/>
        <v>0</v>
      </c>
      <c r="I284" s="28">
        <v>0</v>
      </c>
      <c r="J284" s="29"/>
      <c r="K284" s="43" t="s">
        <v>2700</v>
      </c>
      <c r="L284" t="s">
        <v>1266</v>
      </c>
      <c r="M284" s="31">
        <v>39052.333333333336</v>
      </c>
      <c r="N284" t="s">
        <v>1278</v>
      </c>
    </row>
    <row r="285" spans="2:14" ht="12.75" customHeight="1">
      <c r="B285" t="s">
        <v>2701</v>
      </c>
      <c r="C285" t="s">
        <v>1463</v>
      </c>
      <c r="D285" t="s">
        <v>1297</v>
      </c>
      <c r="E285" s="4">
        <v>39097.333333333336</v>
      </c>
      <c r="F285" s="4">
        <v>39248.708333333336</v>
      </c>
      <c r="G285" s="35">
        <f t="shared" si="8"/>
        <v>107.82876712328768</v>
      </c>
      <c r="H285" s="27">
        <f t="shared" si="9"/>
        <v>151.375</v>
      </c>
      <c r="I285" s="28">
        <v>16000</v>
      </c>
      <c r="J285" s="43" t="s">
        <v>2702</v>
      </c>
      <c r="K285" s="43" t="s">
        <v>2703</v>
      </c>
      <c r="L285" t="s">
        <v>1266</v>
      </c>
      <c r="M285" s="31">
        <v>39097.333333333336</v>
      </c>
      <c r="N285" t="s">
        <v>1278</v>
      </c>
    </row>
    <row r="286" spans="2:14" ht="12.75" customHeight="1">
      <c r="B286" t="s">
        <v>2704</v>
      </c>
      <c r="C286" t="s">
        <v>2449</v>
      </c>
      <c r="D286" t="s">
        <v>1457</v>
      </c>
      <c r="E286" s="4">
        <v>39342.333333333336</v>
      </c>
      <c r="F286" s="4">
        <v>39553.708333333336</v>
      </c>
      <c r="G286" s="35">
        <f t="shared" si="8"/>
        <v>150.56849315068493</v>
      </c>
      <c r="H286" s="27">
        <f t="shared" si="9"/>
        <v>211.375</v>
      </c>
      <c r="I286" s="28">
        <v>11520</v>
      </c>
      <c r="J286" s="43" t="s">
        <v>2705</v>
      </c>
      <c r="K286" s="30"/>
      <c r="L286" t="s">
        <v>1266</v>
      </c>
      <c r="M286" s="31">
        <v>39342.333333333336</v>
      </c>
      <c r="N286" t="s">
        <v>1278</v>
      </c>
    </row>
    <row r="287" spans="3:14" ht="12.75" customHeight="1">
      <c r="C287" t="s">
        <v>2451</v>
      </c>
      <c r="D287" t="s">
        <v>1319</v>
      </c>
      <c r="E287" s="4">
        <v>39553.333333333336</v>
      </c>
      <c r="F287" s="4">
        <v>39553.333333333336</v>
      </c>
      <c r="G287" s="35">
        <f t="shared" si="8"/>
        <v>0</v>
      </c>
      <c r="H287" s="27">
        <f t="shared" si="9"/>
        <v>0</v>
      </c>
      <c r="I287" s="28">
        <v>0</v>
      </c>
      <c r="J287" s="29"/>
      <c r="K287" s="30"/>
      <c r="L287" t="s">
        <v>1266</v>
      </c>
      <c r="M287" s="31">
        <v>39553.333333333336</v>
      </c>
      <c r="N287" t="s">
        <v>1278</v>
      </c>
    </row>
    <row r="288" spans="2:14" ht="12.75" customHeight="1">
      <c r="B288" t="s">
        <v>2706</v>
      </c>
      <c r="C288" t="s">
        <v>1797</v>
      </c>
      <c r="D288" t="s">
        <v>2584</v>
      </c>
      <c r="E288" s="4">
        <v>39248.333333333336</v>
      </c>
      <c r="F288" s="4">
        <v>39310.708333333336</v>
      </c>
      <c r="G288" s="35">
        <f t="shared" si="8"/>
        <v>44.43150684931507</v>
      </c>
      <c r="H288" s="27">
        <f t="shared" si="9"/>
        <v>62.375</v>
      </c>
      <c r="I288" s="28">
        <v>0</v>
      </c>
      <c r="J288" s="43" t="s">
        <v>2707</v>
      </c>
      <c r="K288" s="43" t="s">
        <v>2708</v>
      </c>
      <c r="L288" t="s">
        <v>1266</v>
      </c>
      <c r="M288" s="31">
        <v>39248.333333333336</v>
      </c>
      <c r="N288" t="s">
        <v>1278</v>
      </c>
    </row>
    <row r="289" spans="2:13" ht="12.75" customHeight="1">
      <c r="B289" t="s">
        <v>2709</v>
      </c>
      <c r="C289" t="s">
        <v>1774</v>
      </c>
      <c r="D289" t="s">
        <v>2455</v>
      </c>
      <c r="E289" s="4">
        <v>38992.333333333336</v>
      </c>
      <c r="F289" s="4">
        <v>39994.708333333336</v>
      </c>
      <c r="G289" s="35">
        <f t="shared" si="8"/>
        <v>714.0205479452055</v>
      </c>
      <c r="H289" s="27">
        <f t="shared" si="9"/>
        <v>1002.375</v>
      </c>
      <c r="I289" s="28">
        <v>99770.56</v>
      </c>
      <c r="J289" s="29"/>
      <c r="K289" s="30"/>
      <c r="L289" t="s">
        <v>1266</v>
      </c>
      <c r="M289" s="54"/>
    </row>
    <row r="290" spans="2:13" ht="12.75" customHeight="1">
      <c r="B290" t="s">
        <v>2710</v>
      </c>
      <c r="C290" t="s">
        <v>1626</v>
      </c>
      <c r="D290" t="s">
        <v>2413</v>
      </c>
      <c r="E290" s="4">
        <v>38992.333333333336</v>
      </c>
      <c r="F290" s="4">
        <v>39448.708333333336</v>
      </c>
      <c r="G290" s="35">
        <f t="shared" si="8"/>
        <v>325.08904109589037</v>
      </c>
      <c r="H290" s="27">
        <f t="shared" si="9"/>
        <v>456.375</v>
      </c>
      <c r="I290" s="28">
        <v>11700</v>
      </c>
      <c r="J290" s="29"/>
      <c r="K290" s="30"/>
      <c r="L290" t="s">
        <v>1266</v>
      </c>
      <c r="M290" s="54"/>
    </row>
    <row r="291" spans="2:14" ht="12.75" customHeight="1">
      <c r="B291" t="s">
        <v>2711</v>
      </c>
      <c r="C291" t="s">
        <v>1629</v>
      </c>
      <c r="D291" t="s">
        <v>2254</v>
      </c>
      <c r="E291" s="4">
        <v>39052.333333333336</v>
      </c>
      <c r="F291" s="4">
        <v>39293.708333333336</v>
      </c>
      <c r="G291" s="35">
        <f t="shared" si="8"/>
        <v>171.93835616438355</v>
      </c>
      <c r="H291" s="27">
        <f t="shared" si="9"/>
        <v>241.375</v>
      </c>
      <c r="I291" s="28">
        <v>1480</v>
      </c>
      <c r="J291" s="29"/>
      <c r="K291" s="30"/>
      <c r="L291" t="s">
        <v>1266</v>
      </c>
      <c r="M291" s="31">
        <v>39052.333333333336</v>
      </c>
      <c r="N291" t="s">
        <v>1278</v>
      </c>
    </row>
    <row r="292" spans="2:14" ht="12.75" customHeight="1">
      <c r="B292" t="s">
        <v>2712</v>
      </c>
      <c r="C292" t="s">
        <v>2005</v>
      </c>
      <c r="D292" t="s">
        <v>2254</v>
      </c>
      <c r="E292" s="4">
        <v>39052.333333333336</v>
      </c>
      <c r="F292" s="4">
        <v>39293.708333333336</v>
      </c>
      <c r="G292" s="35">
        <f t="shared" si="8"/>
        <v>171.93835616438355</v>
      </c>
      <c r="H292" s="27">
        <f t="shared" si="9"/>
        <v>241.375</v>
      </c>
      <c r="I292" s="28">
        <v>8250</v>
      </c>
      <c r="J292" s="29"/>
      <c r="K292" s="30"/>
      <c r="L292" t="s">
        <v>1266</v>
      </c>
      <c r="M292" s="31">
        <v>39052.333333333336</v>
      </c>
      <c r="N292" t="s">
        <v>1278</v>
      </c>
    </row>
    <row r="293" spans="2:14" ht="12.75" customHeight="1">
      <c r="B293" t="s">
        <v>2713</v>
      </c>
      <c r="C293" t="s">
        <v>2007</v>
      </c>
      <c r="D293" t="s">
        <v>2200</v>
      </c>
      <c r="E293" s="4">
        <v>38992.333333333336</v>
      </c>
      <c r="F293" s="4">
        <v>39080.708333333336</v>
      </c>
      <c r="G293" s="35">
        <f t="shared" si="8"/>
        <v>62.95205479452054</v>
      </c>
      <c r="H293" s="27">
        <f t="shared" si="9"/>
        <v>88.375</v>
      </c>
      <c r="I293" s="28">
        <v>1970</v>
      </c>
      <c r="J293" s="29"/>
      <c r="K293" s="30"/>
      <c r="L293" t="s">
        <v>1266</v>
      </c>
      <c r="M293" s="31">
        <v>38992.333333333336</v>
      </c>
      <c r="N293" t="s">
        <v>1278</v>
      </c>
    </row>
    <row r="294" spans="2:14" ht="12.75" customHeight="1">
      <c r="B294" t="s">
        <v>2714</v>
      </c>
      <c r="C294" t="s">
        <v>1431</v>
      </c>
      <c r="D294" t="s">
        <v>2342</v>
      </c>
      <c r="E294" s="4">
        <v>39265.333333333336</v>
      </c>
      <c r="F294" s="4">
        <v>39448.708333333336</v>
      </c>
      <c r="G294" s="35">
        <f t="shared" si="8"/>
        <v>130.62328767123287</v>
      </c>
      <c r="H294" s="27">
        <f t="shared" si="9"/>
        <v>183.375</v>
      </c>
      <c r="I294" s="28">
        <v>0</v>
      </c>
      <c r="J294" s="29"/>
      <c r="K294" s="30"/>
      <c r="L294" t="s">
        <v>1266</v>
      </c>
      <c r="M294" s="31">
        <v>39264.333333333336</v>
      </c>
      <c r="N294" t="s">
        <v>1278</v>
      </c>
    </row>
    <row r="295" spans="2:13" ht="12.75" customHeight="1">
      <c r="B295" t="s">
        <v>2715</v>
      </c>
      <c r="C295" t="s">
        <v>1874</v>
      </c>
      <c r="D295" t="s">
        <v>2153</v>
      </c>
      <c r="E295" s="4">
        <v>39085.333333333336</v>
      </c>
      <c r="F295" s="4">
        <v>39448.708333333336</v>
      </c>
      <c r="G295" s="35">
        <f t="shared" si="8"/>
        <v>258.8424657534246</v>
      </c>
      <c r="H295" s="27">
        <f t="shared" si="9"/>
        <v>363.375</v>
      </c>
      <c r="I295" s="28">
        <v>5478</v>
      </c>
      <c r="J295" s="29"/>
      <c r="K295" s="30"/>
      <c r="L295" t="s">
        <v>1266</v>
      </c>
      <c r="M295" s="54"/>
    </row>
    <row r="296" spans="2:14" ht="12.75" customHeight="1">
      <c r="B296" t="s">
        <v>2716</v>
      </c>
      <c r="C296" t="s">
        <v>1309</v>
      </c>
      <c r="D296" t="s">
        <v>2153</v>
      </c>
      <c r="E296" s="4">
        <v>39085.333333333336</v>
      </c>
      <c r="F296" s="4">
        <v>39448.708333333336</v>
      </c>
      <c r="G296" s="35">
        <f t="shared" si="8"/>
        <v>258.8424657534246</v>
      </c>
      <c r="H296" s="27">
        <f t="shared" si="9"/>
        <v>363.375</v>
      </c>
      <c r="I296" s="28">
        <v>5118</v>
      </c>
      <c r="J296" s="29"/>
      <c r="K296" s="30"/>
      <c r="L296" t="s">
        <v>1266</v>
      </c>
      <c r="M296" s="31">
        <v>39085.333333333336</v>
      </c>
      <c r="N296" t="s">
        <v>1278</v>
      </c>
    </row>
    <row r="297" spans="3:14" ht="12.75" customHeight="1">
      <c r="C297" t="s">
        <v>1861</v>
      </c>
      <c r="D297" t="s">
        <v>1319</v>
      </c>
      <c r="E297" s="4">
        <v>39448.333333333336</v>
      </c>
      <c r="F297" s="4">
        <v>39448.333333333336</v>
      </c>
      <c r="G297" s="35">
        <f t="shared" si="8"/>
        <v>0</v>
      </c>
      <c r="H297" s="27">
        <f t="shared" si="9"/>
        <v>0</v>
      </c>
      <c r="I297" s="28">
        <v>0</v>
      </c>
      <c r="J297" s="29"/>
      <c r="K297" s="30"/>
      <c r="L297" t="s">
        <v>1266</v>
      </c>
      <c r="M297" s="31">
        <v>39448.333333333336</v>
      </c>
      <c r="N297" t="s">
        <v>1278</v>
      </c>
    </row>
    <row r="298" spans="2:14" ht="12.75" customHeight="1">
      <c r="B298" t="s">
        <v>2717</v>
      </c>
      <c r="C298" t="s">
        <v>2464</v>
      </c>
      <c r="D298" t="s">
        <v>2153</v>
      </c>
      <c r="E298" s="4">
        <v>39085.333333333336</v>
      </c>
      <c r="F298" s="4">
        <v>39448.708333333336</v>
      </c>
      <c r="G298" s="35">
        <f t="shared" si="8"/>
        <v>258.8424657534246</v>
      </c>
      <c r="H298" s="27">
        <f t="shared" si="9"/>
        <v>363.375</v>
      </c>
      <c r="I298" s="28">
        <v>360</v>
      </c>
      <c r="J298" s="29"/>
      <c r="K298" s="30"/>
      <c r="L298" t="s">
        <v>1266</v>
      </c>
      <c r="M298" s="31">
        <v>39085.333333333336</v>
      </c>
      <c r="N298" t="s">
        <v>1278</v>
      </c>
    </row>
    <row r="299" spans="2:13" ht="12.75" customHeight="1">
      <c r="B299" t="s">
        <v>2718</v>
      </c>
      <c r="C299" t="s">
        <v>1645</v>
      </c>
      <c r="D299" t="s">
        <v>1269</v>
      </c>
      <c r="E299" s="4">
        <v>39085.333333333336</v>
      </c>
      <c r="F299" s="4">
        <v>39994.708333333336</v>
      </c>
      <c r="G299" s="35">
        <f t="shared" si="8"/>
        <v>647.7739726027397</v>
      </c>
      <c r="H299" s="27">
        <f t="shared" si="9"/>
        <v>909.375</v>
      </c>
      <c r="I299" s="28">
        <v>78523.28</v>
      </c>
      <c r="J299" s="29"/>
      <c r="K299" s="30"/>
      <c r="L299" t="s">
        <v>1266</v>
      </c>
      <c r="M299" s="54"/>
    </row>
    <row r="300" spans="2:13" ht="12.75" customHeight="1">
      <c r="B300" t="s">
        <v>2719</v>
      </c>
      <c r="C300" t="s">
        <v>1648</v>
      </c>
      <c r="D300" t="s">
        <v>2467</v>
      </c>
      <c r="E300" s="4">
        <v>39085.333333333336</v>
      </c>
      <c r="F300" s="4">
        <v>39874.708333333336</v>
      </c>
      <c r="G300" s="35">
        <f t="shared" si="8"/>
        <v>562.2945205479451</v>
      </c>
      <c r="H300" s="27">
        <f t="shared" si="9"/>
        <v>789.375</v>
      </c>
      <c r="I300" s="28">
        <v>69693.28</v>
      </c>
      <c r="J300" s="29"/>
      <c r="K300" s="30"/>
      <c r="L300" t="s">
        <v>1266</v>
      </c>
      <c r="M300" s="54"/>
    </row>
    <row r="301" spans="2:14" ht="12.75" customHeight="1">
      <c r="B301" t="s">
        <v>2720</v>
      </c>
      <c r="C301" t="s">
        <v>1463</v>
      </c>
      <c r="D301" t="s">
        <v>2469</v>
      </c>
      <c r="E301" s="4">
        <v>39085.333333333336</v>
      </c>
      <c r="F301" s="4">
        <v>39783.708333333336</v>
      </c>
      <c r="G301" s="35">
        <f t="shared" si="8"/>
        <v>497.472602739726</v>
      </c>
      <c r="H301" s="27">
        <f t="shared" si="9"/>
        <v>698.375</v>
      </c>
      <c r="I301" s="28">
        <v>66520</v>
      </c>
      <c r="J301" s="29"/>
      <c r="K301" s="30"/>
      <c r="L301" t="s">
        <v>1266</v>
      </c>
      <c r="M301" s="31">
        <v>39085.333333333336</v>
      </c>
      <c r="N301" t="s">
        <v>1278</v>
      </c>
    </row>
    <row r="302" spans="2:14" ht="12.75" customHeight="1">
      <c r="B302" t="s">
        <v>2721</v>
      </c>
      <c r="C302" t="s">
        <v>1431</v>
      </c>
      <c r="D302" t="s">
        <v>2471</v>
      </c>
      <c r="E302" s="4">
        <v>39174.333333333336</v>
      </c>
      <c r="F302" s="4">
        <v>39874.708333333336</v>
      </c>
      <c r="G302" s="35">
        <f t="shared" si="8"/>
        <v>498.8972602739726</v>
      </c>
      <c r="H302" s="27">
        <f t="shared" si="9"/>
        <v>700.375</v>
      </c>
      <c r="I302" s="28">
        <v>3173.28</v>
      </c>
      <c r="J302" s="29"/>
      <c r="K302" s="30"/>
      <c r="L302" t="s">
        <v>1266</v>
      </c>
      <c r="M302" s="31">
        <v>39174.333333333336</v>
      </c>
      <c r="N302" t="s">
        <v>1278</v>
      </c>
    </row>
    <row r="303" spans="3:14" ht="12.75" customHeight="1">
      <c r="C303" t="s">
        <v>1861</v>
      </c>
      <c r="D303" t="s">
        <v>1319</v>
      </c>
      <c r="E303" s="4">
        <v>39874.333333333336</v>
      </c>
      <c r="F303" s="4">
        <v>39874.333333333336</v>
      </c>
      <c r="G303" s="35">
        <f t="shared" si="8"/>
        <v>0</v>
      </c>
      <c r="H303" s="27">
        <f t="shared" si="9"/>
        <v>0</v>
      </c>
      <c r="I303" s="28">
        <v>0</v>
      </c>
      <c r="J303" s="29"/>
      <c r="K303" s="30"/>
      <c r="L303" t="s">
        <v>1266</v>
      </c>
      <c r="M303" s="31">
        <v>39874.333333333336</v>
      </c>
      <c r="N303" t="s">
        <v>1278</v>
      </c>
    </row>
    <row r="304" spans="2:14" ht="12.75" customHeight="1">
      <c r="B304" t="s">
        <v>2722</v>
      </c>
      <c r="C304" t="s">
        <v>1655</v>
      </c>
      <c r="D304" t="s">
        <v>1750</v>
      </c>
      <c r="E304" s="4">
        <v>39265.333333333336</v>
      </c>
      <c r="F304" s="4">
        <v>39780.708333333336</v>
      </c>
      <c r="G304" s="35">
        <f t="shared" si="8"/>
        <v>367.1164383561644</v>
      </c>
      <c r="H304" s="27">
        <f t="shared" si="9"/>
        <v>515.375</v>
      </c>
      <c r="I304" s="28">
        <v>3490</v>
      </c>
      <c r="J304" s="29"/>
      <c r="K304" s="30"/>
      <c r="L304" t="s">
        <v>1266</v>
      </c>
      <c r="M304" s="31">
        <v>39265.333333333336</v>
      </c>
      <c r="N304" t="s">
        <v>1278</v>
      </c>
    </row>
    <row r="305" spans="2:14" ht="12.75" customHeight="1">
      <c r="B305" t="s">
        <v>2723</v>
      </c>
      <c r="C305" t="s">
        <v>2374</v>
      </c>
      <c r="D305" t="s">
        <v>2171</v>
      </c>
      <c r="E305" s="4">
        <v>39265.333333333336</v>
      </c>
      <c r="F305" s="4">
        <v>39444.708333333336</v>
      </c>
      <c r="G305" s="35">
        <f t="shared" si="8"/>
        <v>127.77397260273973</v>
      </c>
      <c r="H305" s="27">
        <f t="shared" si="9"/>
        <v>179.375</v>
      </c>
      <c r="I305" s="28">
        <v>5340</v>
      </c>
      <c r="J305" s="29"/>
      <c r="K305" s="30"/>
      <c r="L305" t="s">
        <v>1266</v>
      </c>
      <c r="M305" s="31">
        <v>39265.333333333336</v>
      </c>
      <c r="N305" t="s">
        <v>1278</v>
      </c>
    </row>
    <row r="306" spans="2:14" ht="12.75" customHeight="1">
      <c r="B306" t="s">
        <v>2724</v>
      </c>
      <c r="C306" t="s">
        <v>2031</v>
      </c>
      <c r="D306" t="s">
        <v>2155</v>
      </c>
      <c r="E306" s="4">
        <v>39722.333333333336</v>
      </c>
      <c r="F306" s="4">
        <v>39994.708333333336</v>
      </c>
      <c r="G306" s="35">
        <f t="shared" si="8"/>
        <v>194.02054794520546</v>
      </c>
      <c r="H306" s="27">
        <f t="shared" si="9"/>
        <v>272.375</v>
      </c>
      <c r="I306" s="28">
        <v>0</v>
      </c>
      <c r="J306" s="29"/>
      <c r="K306" s="30"/>
      <c r="L306" t="s">
        <v>1266</v>
      </c>
      <c r="M306" s="31">
        <v>39722.333333333336</v>
      </c>
      <c r="N306" t="s">
        <v>1278</v>
      </c>
    </row>
    <row r="307" spans="2:14" ht="12.75" customHeight="1">
      <c r="B307" t="s">
        <v>2725</v>
      </c>
      <c r="C307" t="s">
        <v>2476</v>
      </c>
      <c r="D307" t="s">
        <v>2171</v>
      </c>
      <c r="E307" s="4">
        <v>39265.333333333336</v>
      </c>
      <c r="F307" s="4">
        <v>39444.708333333336</v>
      </c>
      <c r="G307" s="35">
        <f t="shared" si="8"/>
        <v>127.77397260273973</v>
      </c>
      <c r="H307" s="27">
        <f t="shared" si="9"/>
        <v>179.375</v>
      </c>
      <c r="I307" s="28">
        <v>4069.28</v>
      </c>
      <c r="J307" s="29"/>
      <c r="K307" s="30"/>
      <c r="L307" t="s">
        <v>1266</v>
      </c>
      <c r="M307" s="31">
        <v>39265.333333333336</v>
      </c>
      <c r="N307" t="s">
        <v>1278</v>
      </c>
    </row>
    <row r="308" spans="2:13" ht="12.75" customHeight="1">
      <c r="B308" t="s">
        <v>2726</v>
      </c>
      <c r="C308" t="s">
        <v>1675</v>
      </c>
      <c r="D308" t="s">
        <v>2307</v>
      </c>
      <c r="E308" s="4">
        <v>39539.333333333336</v>
      </c>
      <c r="F308" s="4">
        <v>40268.708333333336</v>
      </c>
      <c r="G308" s="35">
        <f t="shared" si="8"/>
        <v>519.554794520548</v>
      </c>
      <c r="H308" s="27">
        <f t="shared" si="9"/>
        <v>729.375</v>
      </c>
      <c r="I308" s="28">
        <v>10442</v>
      </c>
      <c r="J308" s="29"/>
      <c r="K308" s="30"/>
      <c r="L308" t="s">
        <v>1266</v>
      </c>
      <c r="M308" s="54"/>
    </row>
    <row r="309" spans="2:14" ht="12.75" customHeight="1">
      <c r="B309" t="s">
        <v>2727</v>
      </c>
      <c r="C309" t="s">
        <v>2479</v>
      </c>
      <c r="D309" t="s">
        <v>2122</v>
      </c>
      <c r="E309" s="4">
        <v>39539.333333333336</v>
      </c>
      <c r="F309" s="4">
        <v>39780.708333333336</v>
      </c>
      <c r="G309" s="35">
        <f t="shared" si="8"/>
        <v>171.93835616438355</v>
      </c>
      <c r="H309" s="27">
        <f t="shared" si="9"/>
        <v>241.375</v>
      </c>
      <c r="I309" s="28">
        <v>3398</v>
      </c>
      <c r="J309" s="29"/>
      <c r="K309" s="30"/>
      <c r="L309" t="s">
        <v>1266</v>
      </c>
      <c r="M309" s="31">
        <v>39539.333333333336</v>
      </c>
      <c r="N309" t="s">
        <v>1278</v>
      </c>
    </row>
    <row r="310" spans="2:14" ht="12.75" customHeight="1">
      <c r="B310" t="s">
        <v>2728</v>
      </c>
      <c r="C310" t="s">
        <v>2481</v>
      </c>
      <c r="D310" t="s">
        <v>2122</v>
      </c>
      <c r="E310" s="4">
        <v>39539.333333333336</v>
      </c>
      <c r="F310" s="4">
        <v>39780.708333333336</v>
      </c>
      <c r="G310" s="35">
        <f t="shared" si="8"/>
        <v>171.93835616438355</v>
      </c>
      <c r="H310" s="27">
        <f t="shared" si="9"/>
        <v>241.375</v>
      </c>
      <c r="I310" s="28">
        <v>796</v>
      </c>
      <c r="J310" s="29"/>
      <c r="K310" s="30"/>
      <c r="L310" t="s">
        <v>1266</v>
      </c>
      <c r="M310" s="31">
        <v>39539.333333333336</v>
      </c>
      <c r="N310" t="s">
        <v>1278</v>
      </c>
    </row>
    <row r="311" spans="2:14" ht="12.75" customHeight="1">
      <c r="B311" t="s">
        <v>2729</v>
      </c>
      <c r="C311" t="s">
        <v>2483</v>
      </c>
      <c r="D311" t="s">
        <v>2385</v>
      </c>
      <c r="E311" s="4">
        <v>39539.333333333336</v>
      </c>
      <c r="F311" s="4">
        <v>39962.708333333336</v>
      </c>
      <c r="G311" s="35">
        <f t="shared" si="8"/>
        <v>301.5821917808219</v>
      </c>
      <c r="H311" s="27">
        <f t="shared" si="9"/>
        <v>423.375</v>
      </c>
      <c r="I311" s="28">
        <v>3740</v>
      </c>
      <c r="J311" s="29"/>
      <c r="K311" s="30"/>
      <c r="L311" t="s">
        <v>1266</v>
      </c>
      <c r="M311" s="31">
        <v>39539.333333333336</v>
      </c>
      <c r="N311" t="s">
        <v>1278</v>
      </c>
    </row>
    <row r="312" spans="2:14" ht="12.75" customHeight="1">
      <c r="B312" t="s">
        <v>2730</v>
      </c>
      <c r="C312" t="s">
        <v>2485</v>
      </c>
      <c r="D312" t="s">
        <v>1457</v>
      </c>
      <c r="E312" s="4">
        <v>40057.333333333336</v>
      </c>
      <c r="F312" s="4">
        <v>40268.708333333336</v>
      </c>
      <c r="G312" s="35">
        <f t="shared" si="8"/>
        <v>150.56849315068493</v>
      </c>
      <c r="H312" s="27">
        <f t="shared" si="9"/>
        <v>211.375</v>
      </c>
      <c r="I312" s="28">
        <v>2508</v>
      </c>
      <c r="J312" s="29"/>
      <c r="K312" s="30"/>
      <c r="L312" t="s">
        <v>1266</v>
      </c>
      <c r="M312" s="31">
        <v>40057.333333333336</v>
      </c>
      <c r="N312" t="s">
        <v>1278</v>
      </c>
    </row>
    <row r="313" spans="3:14" ht="12.75" customHeight="1">
      <c r="C313" t="s">
        <v>2081</v>
      </c>
      <c r="D313" t="s">
        <v>1319</v>
      </c>
      <c r="E313" s="4">
        <v>40268.333333333336</v>
      </c>
      <c r="F313" s="4">
        <v>40268.333333333336</v>
      </c>
      <c r="G313" s="35">
        <f t="shared" si="8"/>
        <v>0</v>
      </c>
      <c r="H313" s="27">
        <f t="shared" si="9"/>
        <v>0</v>
      </c>
      <c r="I313" s="28">
        <v>0</v>
      </c>
      <c r="J313" s="29"/>
      <c r="K313" s="30"/>
      <c r="L313" t="s">
        <v>1266</v>
      </c>
      <c r="M313" s="31">
        <v>40268.333333333336</v>
      </c>
      <c r="N313" t="s">
        <v>1278</v>
      </c>
    </row>
    <row r="314" spans="3:14" ht="12.75" customHeight="1">
      <c r="C314" s="49">
        <f>COUNTA(C25:C313)</f>
        <v>289</v>
      </c>
      <c r="I314" s="34" t="s">
        <v>1443</v>
      </c>
      <c r="J314" s="49">
        <f>COUNTA(J25:J313)</f>
        <v>19</v>
      </c>
      <c r="K314" s="49">
        <f>COUNTA(K25:K313)</f>
        <v>14</v>
      </c>
      <c r="L314" s="49">
        <f>COUNTA(L25:L313)</f>
        <v>289</v>
      </c>
      <c r="M314" s="50">
        <f>COUNTA(M25:M313)</f>
        <v>211</v>
      </c>
      <c r="N314" s="49">
        <f>COUNTA(N25:N313)</f>
        <v>211</v>
      </c>
    </row>
    <row r="315" spans="9:11" ht="12.75" customHeight="1">
      <c r="I315" s="34" t="s">
        <v>1444</v>
      </c>
      <c r="J315" s="51">
        <f>J314/C314</f>
        <v>0.0657439446366782</v>
      </c>
      <c r="K315" s="51">
        <f>K314/C314</f>
        <v>0.04844290657439446</v>
      </c>
    </row>
    <row r="316" spans="9:11" ht="12.75" customHeight="1">
      <c r="I316" s="34" t="s">
        <v>1230</v>
      </c>
      <c r="J316" s="51">
        <f>1-J315</f>
        <v>0.9342560553633218</v>
      </c>
      <c r="K316" s="51">
        <f>1-K315</f>
        <v>0.9515570934256056</v>
      </c>
    </row>
  </sheetData>
  <mergeCells count="2">
    <mergeCell ref="A20:C20"/>
    <mergeCell ref="A22:C22"/>
  </mergeCells>
  <printOptions gridLines="1"/>
  <pageMargins left="0" right="0" top="0.25" bottom="0.25" header="0" footer="0"/>
  <pageSetup fitToHeight="4" fitToWidth="1" horizontalDpi="300" verticalDpi="300" orientation="landscape"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BNL C-ad/SNS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c:creator>
  <cp:keywords/>
  <dc:description/>
  <cp:lastModifiedBy>Kettell</cp:lastModifiedBy>
  <cp:lastPrinted>2005-05-30T18:29:20Z</cp:lastPrinted>
  <dcterms:created xsi:type="dcterms:W3CDTF">2005-05-17T17:29:05Z</dcterms:created>
  <dcterms:modified xsi:type="dcterms:W3CDTF">2005-05-30T18:37:28Z</dcterms:modified>
  <cp:category/>
  <cp:version/>
  <cp:contentType/>
  <cp:contentStatus/>
</cp:coreProperties>
</file>