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75" windowHeight="5385" activeTab="0"/>
  </bookViews>
  <sheets>
    <sheet name="I Bat" sheetId="1" r:id="rId1"/>
  </sheets>
  <definedNames/>
  <calcPr fullCalcOnLoad="1"/>
</workbook>
</file>

<file path=xl/sharedStrings.xml><?xml version="1.0" encoding="utf-8"?>
<sst xmlns="http://schemas.openxmlformats.org/spreadsheetml/2006/main" count="69" uniqueCount="53">
  <si>
    <t>Future Soil Concentration</t>
  </si>
  <si>
    <t>Existing Soil Concentration</t>
  </si>
  <si>
    <t>Future Sediment Concentration</t>
  </si>
  <si>
    <t>Existing Sediment Concentration</t>
  </si>
  <si>
    <t>Soil to Invert BAF</t>
  </si>
  <si>
    <t>Sediment to Invert BAF</t>
  </si>
  <si>
    <t>Future Water Concentration</t>
  </si>
  <si>
    <t>Water to Invert BAF</t>
  </si>
  <si>
    <t>Body Weight</t>
  </si>
  <si>
    <t>Percent terrestrial insects</t>
  </si>
  <si>
    <t>Percent infaunal aquatic insects</t>
  </si>
  <si>
    <t>Percent epifaunal aquatic insects</t>
  </si>
  <si>
    <t>% of food rate</t>
  </si>
  <si>
    <t>Drinking water dose</t>
  </si>
  <si>
    <t>Soil to bug burden</t>
  </si>
  <si>
    <t>Sediment to bug burden</t>
  </si>
  <si>
    <t>Water to bug burden</t>
  </si>
  <si>
    <t>%</t>
  </si>
  <si>
    <t>These three values must be &lt; 1</t>
  </si>
  <si>
    <t>unitless</t>
  </si>
  <si>
    <t>mg/L</t>
  </si>
  <si>
    <t>Kg</t>
  </si>
  <si>
    <t>Area Use Factor</t>
  </si>
  <si>
    <t>Seasonal Use Factor</t>
  </si>
  <si>
    <t>Toxicity Reference Value NOAEL</t>
  </si>
  <si>
    <t>ppt = ng/Kg = pg/g = fg/mg</t>
  </si>
  <si>
    <t>1.5E-03 = 0.0015</t>
  </si>
  <si>
    <t>Did not consider existing water concentration because retention time assummed low</t>
  </si>
  <si>
    <t>mg/kg-bw/d</t>
  </si>
  <si>
    <t>mg/kg/d</t>
  </si>
  <si>
    <t>mg/L/d</t>
  </si>
  <si>
    <t>Normalized Food Ingestion Rate</t>
  </si>
  <si>
    <t>Normalized Water Intake Rate</t>
  </si>
  <si>
    <t>Kg/Kg-bw/d ww</t>
  </si>
  <si>
    <t>L/Kg-bw/d</t>
  </si>
  <si>
    <r>
      <t xml:space="preserve">Diet rates from Sample </t>
    </r>
    <r>
      <rPr>
        <i/>
        <sz val="8"/>
        <rFont val="Arial"/>
        <family val="2"/>
      </rPr>
      <t>et al.</t>
    </r>
    <r>
      <rPr>
        <sz val="8"/>
        <rFont val="Arial"/>
        <family val="2"/>
      </rPr>
      <t xml:space="preserve"> 1996 for little brown bat</t>
    </r>
  </si>
  <si>
    <t>Normalized Food dose</t>
  </si>
  <si>
    <t>Normalized Food &amp; Water Dose</t>
  </si>
  <si>
    <r>
      <t xml:space="preserve">S  </t>
    </r>
    <r>
      <rPr>
        <sz val="8"/>
        <rFont val="Arial"/>
        <family val="2"/>
      </rPr>
      <t>Weighted</t>
    </r>
    <r>
      <rPr>
        <sz val="8"/>
        <rFont val="Symbol"/>
        <family val="1"/>
      </rPr>
      <t xml:space="preserve"> (</t>
    </r>
    <r>
      <rPr>
        <sz val="8"/>
        <rFont val="Arial"/>
        <family val="2"/>
      </rPr>
      <t>Abiotic Media Concentration X Bioaccumulation Factor) X Food Ingestion Rate/Body Weight  X Use Factors = Dose / Toxicity Reference Value = Hazard Quotient</t>
    </r>
  </si>
  <si>
    <t>mg/Kg dw</t>
  </si>
  <si>
    <t>Model considered dw to ww conversion or may use X 0.2978</t>
  </si>
  <si>
    <t>Toxicity Reference Value LOAEL?</t>
  </si>
  <si>
    <t>Hazard Quotient NOAEL</t>
  </si>
  <si>
    <t>Hazard Quotient LOAEL</t>
  </si>
  <si>
    <t>Chemical: Mercury</t>
  </si>
  <si>
    <t xml:space="preserve">  - assume all terrestrial for this example</t>
  </si>
  <si>
    <r>
      <t xml:space="preserve">1 ng = 0.001 </t>
    </r>
    <r>
      <rPr>
        <sz val="8"/>
        <rFont val="Arial"/>
        <family val="0"/>
      </rPr>
      <t>µ</t>
    </r>
    <r>
      <rPr>
        <sz val="8"/>
        <rFont val="Arial"/>
        <family val="2"/>
      </rPr>
      <t>g = 0.00001 mg</t>
    </r>
  </si>
  <si>
    <r>
      <t xml:space="preserve">ppm = mg/Kg = </t>
    </r>
    <r>
      <rPr>
        <sz val="8"/>
        <rFont val="Arial"/>
        <family val="0"/>
      </rPr>
      <t>µ</t>
    </r>
    <r>
      <rPr>
        <sz val="8"/>
        <rFont val="Arial"/>
        <family val="2"/>
      </rPr>
      <t>g/g = ng/mg = 1000 ppb</t>
    </r>
  </si>
  <si>
    <r>
      <t xml:space="preserve">ppb = </t>
    </r>
    <r>
      <rPr>
        <sz val="8"/>
        <rFont val="Arial"/>
        <family val="0"/>
      </rPr>
      <t>µ</t>
    </r>
    <r>
      <rPr>
        <sz val="8"/>
        <rFont val="Arial"/>
        <family val="2"/>
      </rPr>
      <t>g/Kg = ng/g = pg/mg 0.001 ppm</t>
    </r>
  </si>
  <si>
    <t>Assume all exposure from soil and diet of soil invertebrates</t>
  </si>
  <si>
    <r>
      <t>Incidental Exposures (</t>
    </r>
    <r>
      <rPr>
        <i/>
        <sz val="8"/>
        <color indexed="16"/>
        <rFont val="Arial"/>
        <family val="2"/>
      </rPr>
      <t>e.g on insects</t>
    </r>
    <r>
      <rPr>
        <sz val="8"/>
        <color indexed="16"/>
        <rFont val="Arial"/>
        <family val="2"/>
      </rPr>
      <t>)</t>
    </r>
  </si>
  <si>
    <t>TRVs from Sample et al 1996 (mink)</t>
  </si>
  <si>
    <r>
      <t>Indiana bat (</t>
    </r>
    <r>
      <rPr>
        <b/>
        <i/>
        <sz val="11"/>
        <rFont val="Arial"/>
        <family val="2"/>
      </rPr>
      <t>Myotis sodalis</t>
    </r>
    <r>
      <rPr>
        <b/>
        <sz val="11"/>
        <rFont val="Arial"/>
        <family val="2"/>
      </rPr>
      <t>) food exposure pathway risk calculation for Springfield CWLP project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</si>
</sst>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00"/>
    <numFmt numFmtId="166" formatCode="0.000000"/>
    <numFmt numFmtId="167" formatCode="0.000"/>
    <numFmt numFmtId="168" formatCode="0.0000"/>
  </numFmts>
  <fonts count="15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8"/>
      <color indexed="16"/>
      <name val="Arial"/>
      <family val="2"/>
    </font>
    <font>
      <sz val="8"/>
      <color indexed="58"/>
      <name val="Arial"/>
      <family val="2"/>
    </font>
    <font>
      <sz val="8"/>
      <color indexed="23"/>
      <name val="Arial"/>
      <family val="2"/>
    </font>
    <font>
      <sz val="8"/>
      <color indexed="10"/>
      <name val="Arial"/>
      <family val="2"/>
    </font>
    <font>
      <b/>
      <sz val="8"/>
      <color indexed="18"/>
      <name val="Arial"/>
      <family val="2"/>
    </font>
    <font>
      <sz val="8"/>
      <color indexed="18"/>
      <name val="Arial"/>
      <family val="2"/>
    </font>
    <font>
      <u val="single"/>
      <sz val="8"/>
      <name val="Arial"/>
      <family val="2"/>
    </font>
    <font>
      <i/>
      <sz val="8"/>
      <name val="Arial"/>
      <family val="2"/>
    </font>
    <font>
      <i/>
      <sz val="8"/>
      <color indexed="16"/>
      <name val="Arial"/>
      <family val="2"/>
    </font>
    <font>
      <sz val="8"/>
      <name val="Symbol"/>
      <family val="1"/>
    </font>
    <font>
      <b/>
      <sz val="11"/>
      <name val="Arial"/>
      <family val="2"/>
    </font>
    <font>
      <b/>
      <i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medium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medium">
        <color indexed="53"/>
      </right>
      <top style="medium">
        <color indexed="53"/>
      </top>
      <bottom>
        <color indexed="63"/>
      </bottom>
    </border>
    <border>
      <left style="medium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3"/>
      </right>
      <top>
        <color indexed="63"/>
      </top>
      <bottom>
        <color indexed="63"/>
      </bottom>
    </border>
    <border>
      <left style="medium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medium">
        <color indexed="53"/>
      </right>
      <top>
        <color indexed="63"/>
      </top>
      <bottom style="medium">
        <color indexed="5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53"/>
      </left>
      <right>
        <color indexed="63"/>
      </right>
      <top style="medium">
        <color indexed="5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medium">
        <color indexed="53"/>
      </bottom>
    </border>
    <border>
      <left>
        <color indexed="63"/>
      </left>
      <right style="medium">
        <color indexed="53"/>
      </right>
      <top style="medium">
        <color indexed="53"/>
      </top>
      <bottom style="medium">
        <color indexed="5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1" fillId="0" borderId="2" xfId="0" applyFont="1" applyBorder="1" applyAlignment="1">
      <alignment/>
    </xf>
    <xf numFmtId="0" fontId="8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8" fillId="0" borderId="5" xfId="0" applyFont="1" applyBorder="1" applyAlignment="1">
      <alignment/>
    </xf>
    <xf numFmtId="0" fontId="4" fillId="0" borderId="4" xfId="0" applyFont="1" applyBorder="1" applyAlignment="1">
      <alignment/>
    </xf>
    <xf numFmtId="0" fontId="6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8" fillId="0" borderId="8" xfId="0" applyFont="1" applyBorder="1" applyAlignment="1">
      <alignment/>
    </xf>
    <xf numFmtId="0" fontId="8" fillId="0" borderId="9" xfId="0" applyFont="1" applyBorder="1" applyAlignment="1">
      <alignment/>
    </xf>
    <xf numFmtId="0" fontId="6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12" fillId="0" borderId="0" xfId="0" applyFont="1" applyAlignment="1">
      <alignment/>
    </xf>
    <xf numFmtId="168" fontId="1" fillId="2" borderId="7" xfId="0" applyNumberFormat="1" applyFont="1" applyFill="1" applyBorder="1" applyAlignment="1">
      <alignment/>
    </xf>
    <xf numFmtId="168" fontId="1" fillId="2" borderId="11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0" fontId="1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tabSelected="1" workbookViewId="0" topLeftCell="A1">
      <selection activeCell="B7" sqref="B7"/>
    </sheetView>
  </sheetViews>
  <sheetFormatPr defaultColWidth="9.140625" defaultRowHeight="12.75"/>
  <cols>
    <col min="1" max="4" width="9.140625" style="2" customWidth="1"/>
    <col min="5" max="5" width="8.7109375" style="2" customWidth="1"/>
    <col min="6" max="6" width="11.140625" style="2" customWidth="1"/>
    <col min="7" max="7" width="5.57421875" style="2" customWidth="1"/>
    <col min="8" max="8" width="12.8515625" style="2" customWidth="1"/>
    <col min="9" max="9" width="2.7109375" style="2" customWidth="1"/>
    <col min="10" max="10" width="8.140625" style="2" customWidth="1"/>
    <col min="11" max="16384" width="9.140625" style="2" customWidth="1"/>
  </cols>
  <sheetData>
    <row r="1" s="1" customFormat="1" ht="15">
      <c r="A1" s="27" t="s">
        <v>52</v>
      </c>
    </row>
    <row r="2" spans="1:11" s="1" customFormat="1" ht="15">
      <c r="A2" s="27" t="s">
        <v>44</v>
      </c>
      <c r="H2" s="4"/>
      <c r="I2" s="4"/>
      <c r="K2" s="2"/>
    </row>
    <row r="3" spans="8:11" s="1" customFormat="1" ht="12" thickBot="1">
      <c r="H3" s="4"/>
      <c r="I3" s="4"/>
      <c r="K3" s="2"/>
    </row>
    <row r="4" spans="3:16" ht="11.25">
      <c r="C4" s="9" t="s">
        <v>0</v>
      </c>
      <c r="D4" s="10"/>
      <c r="E4" s="10"/>
      <c r="F4" s="11">
        <v>0.00063</v>
      </c>
      <c r="G4" s="11"/>
      <c r="H4" s="12" t="s">
        <v>39</v>
      </c>
      <c r="I4" s="26"/>
      <c r="K4" s="3"/>
      <c r="L4" s="3"/>
      <c r="M4" s="3"/>
      <c r="N4" s="3"/>
      <c r="O4" s="3"/>
      <c r="P4" s="3"/>
    </row>
    <row r="5" spans="3:16" ht="11.25">
      <c r="C5" s="13" t="s">
        <v>1</v>
      </c>
      <c r="D5" s="6"/>
      <c r="E5" s="6"/>
      <c r="F5" s="7">
        <v>0.06</v>
      </c>
      <c r="G5" s="7"/>
      <c r="H5" s="14" t="s">
        <v>39</v>
      </c>
      <c r="I5" s="26"/>
      <c r="J5" s="3" t="s">
        <v>49</v>
      </c>
      <c r="L5" s="3"/>
      <c r="M5" s="3"/>
      <c r="N5" s="3"/>
      <c r="O5" s="3"/>
      <c r="P5" s="3"/>
    </row>
    <row r="6" spans="3:16" ht="11.25">
      <c r="C6" s="13" t="s">
        <v>4</v>
      </c>
      <c r="D6" s="6"/>
      <c r="E6" s="6"/>
      <c r="F6" s="7">
        <v>0.04</v>
      </c>
      <c r="G6" s="7"/>
      <c r="H6" s="14" t="s">
        <v>19</v>
      </c>
      <c r="I6" s="26"/>
      <c r="K6" s="3"/>
      <c r="L6" s="3"/>
      <c r="M6" s="3"/>
      <c r="N6" s="3"/>
      <c r="O6" s="3"/>
      <c r="P6" s="3"/>
    </row>
    <row r="7" spans="3:16" ht="11.25">
      <c r="C7" s="13" t="s">
        <v>2</v>
      </c>
      <c r="D7" s="6"/>
      <c r="E7" s="6"/>
      <c r="F7" s="7">
        <v>0</v>
      </c>
      <c r="G7" s="7"/>
      <c r="H7" s="14" t="s">
        <v>39</v>
      </c>
      <c r="I7" s="26"/>
      <c r="K7" s="3"/>
      <c r="L7" s="3"/>
      <c r="M7" s="3"/>
      <c r="N7" s="3"/>
      <c r="O7" s="3"/>
      <c r="P7" s="3"/>
    </row>
    <row r="8" spans="3:16" ht="11.25">
      <c r="C8" s="13" t="s">
        <v>3</v>
      </c>
      <c r="D8" s="6"/>
      <c r="E8" s="6"/>
      <c r="F8" s="7">
        <v>0</v>
      </c>
      <c r="G8" s="7"/>
      <c r="H8" s="14" t="s">
        <v>39</v>
      </c>
      <c r="I8" s="26"/>
      <c r="K8" s="3"/>
      <c r="L8" s="3"/>
      <c r="M8" s="3"/>
      <c r="N8" s="3"/>
      <c r="O8" s="3"/>
      <c r="P8" s="3"/>
    </row>
    <row r="9" spans="3:16" ht="11.25">
      <c r="C9" s="13" t="s">
        <v>5</v>
      </c>
      <c r="D9" s="6"/>
      <c r="E9" s="6"/>
      <c r="F9" s="7">
        <v>0</v>
      </c>
      <c r="G9" s="7"/>
      <c r="H9" s="14" t="s">
        <v>19</v>
      </c>
      <c r="I9" s="26"/>
      <c r="J9" s="2" t="s">
        <v>40</v>
      </c>
      <c r="L9" s="3"/>
      <c r="M9" s="3"/>
      <c r="N9" s="3"/>
      <c r="O9" s="3"/>
      <c r="P9" s="3"/>
    </row>
    <row r="10" spans="3:16" ht="11.25">
      <c r="C10" s="13" t="s">
        <v>6</v>
      </c>
      <c r="D10" s="6"/>
      <c r="E10" s="6"/>
      <c r="F10" s="7">
        <v>0</v>
      </c>
      <c r="G10" s="7"/>
      <c r="H10" s="14" t="s">
        <v>20</v>
      </c>
      <c r="I10" s="26"/>
      <c r="J10" s="2" t="s">
        <v>27</v>
      </c>
      <c r="K10" s="3"/>
      <c r="L10" s="3"/>
      <c r="M10" s="3"/>
      <c r="N10" s="3"/>
      <c r="O10" s="3"/>
      <c r="P10" s="3"/>
    </row>
    <row r="11" spans="3:16" ht="11.25">
      <c r="C11" s="13" t="s">
        <v>7</v>
      </c>
      <c r="D11" s="6"/>
      <c r="E11" s="6"/>
      <c r="F11" s="7">
        <v>0</v>
      </c>
      <c r="G11" s="7"/>
      <c r="H11" s="14" t="s">
        <v>19</v>
      </c>
      <c r="I11" s="26"/>
      <c r="K11" s="3"/>
      <c r="L11" s="3"/>
      <c r="M11" s="3"/>
      <c r="N11" s="3"/>
      <c r="O11" s="3"/>
      <c r="P11" s="3"/>
    </row>
    <row r="12" spans="3:10" ht="11.25">
      <c r="C12" s="13" t="s">
        <v>31</v>
      </c>
      <c r="D12" s="6"/>
      <c r="E12" s="6"/>
      <c r="F12" s="7">
        <v>0.333</v>
      </c>
      <c r="G12" s="7"/>
      <c r="H12" s="14" t="s">
        <v>33</v>
      </c>
      <c r="I12" s="26"/>
      <c r="J12" s="2" t="s">
        <v>35</v>
      </c>
    </row>
    <row r="13" spans="3:9" ht="11.25">
      <c r="C13" s="13" t="s">
        <v>9</v>
      </c>
      <c r="D13" s="6"/>
      <c r="E13" s="6"/>
      <c r="F13" s="7">
        <v>1</v>
      </c>
      <c r="G13" s="7"/>
      <c r="H13" s="19" t="s">
        <v>17</v>
      </c>
      <c r="I13" s="26"/>
    </row>
    <row r="14" spans="3:13" ht="11.25">
      <c r="C14" s="13" t="s">
        <v>10</v>
      </c>
      <c r="D14" s="6"/>
      <c r="E14" s="6"/>
      <c r="F14" s="7">
        <v>0</v>
      </c>
      <c r="G14" s="7"/>
      <c r="H14" s="19" t="s">
        <v>17</v>
      </c>
      <c r="I14" s="26"/>
      <c r="J14" s="5" t="s">
        <v>18</v>
      </c>
      <c r="M14" s="2" t="s">
        <v>45</v>
      </c>
    </row>
    <row r="15" spans="3:9" ht="11.25">
      <c r="C15" s="13" t="s">
        <v>11</v>
      </c>
      <c r="D15" s="6"/>
      <c r="E15" s="6"/>
      <c r="F15" s="7">
        <v>0</v>
      </c>
      <c r="G15" s="7"/>
      <c r="H15" s="19" t="s">
        <v>17</v>
      </c>
      <c r="I15" s="26"/>
    </row>
    <row r="16" spans="3:9" ht="11.25">
      <c r="C16" s="13" t="s">
        <v>32</v>
      </c>
      <c r="D16" s="6"/>
      <c r="E16" s="6"/>
      <c r="F16" s="7">
        <v>0</v>
      </c>
      <c r="G16" s="7"/>
      <c r="H16" s="14" t="s">
        <v>34</v>
      </c>
      <c r="I16" s="26"/>
    </row>
    <row r="17" spans="3:9" ht="11.25">
      <c r="C17" s="13" t="s">
        <v>22</v>
      </c>
      <c r="D17" s="6"/>
      <c r="E17" s="6"/>
      <c r="F17" s="7">
        <v>1</v>
      </c>
      <c r="G17" s="7"/>
      <c r="H17" s="14" t="s">
        <v>19</v>
      </c>
      <c r="I17" s="26"/>
    </row>
    <row r="18" spans="3:9" ht="11.25">
      <c r="C18" s="13" t="s">
        <v>23</v>
      </c>
      <c r="D18" s="6"/>
      <c r="E18" s="6"/>
      <c r="F18" s="7">
        <v>1</v>
      </c>
      <c r="G18" s="7"/>
      <c r="H18" s="14" t="s">
        <v>19</v>
      </c>
      <c r="I18" s="26"/>
    </row>
    <row r="19" spans="3:9" ht="11.25">
      <c r="C19" s="13" t="s">
        <v>50</v>
      </c>
      <c r="D19" s="6"/>
      <c r="E19" s="6"/>
      <c r="F19" s="7">
        <v>0.01</v>
      </c>
      <c r="G19" s="7"/>
      <c r="H19" s="14" t="s">
        <v>12</v>
      </c>
      <c r="I19" s="26"/>
    </row>
    <row r="20" spans="3:9" ht="11.25">
      <c r="C20" s="13" t="s">
        <v>8</v>
      </c>
      <c r="D20" s="6"/>
      <c r="E20" s="6"/>
      <c r="F20" s="7">
        <v>0.0075</v>
      </c>
      <c r="G20" s="7"/>
      <c r="H20" s="14" t="s">
        <v>21</v>
      </c>
      <c r="I20" s="26"/>
    </row>
    <row r="21" spans="3:10" ht="11.25">
      <c r="C21" s="13" t="s">
        <v>24</v>
      </c>
      <c r="D21" s="6"/>
      <c r="E21" s="6"/>
      <c r="F21" s="7">
        <v>1</v>
      </c>
      <c r="G21" s="7"/>
      <c r="H21" s="14" t="s">
        <v>28</v>
      </c>
      <c r="I21" s="26"/>
      <c r="J21" s="2" t="s">
        <v>51</v>
      </c>
    </row>
    <row r="22" spans="3:9" ht="11.25">
      <c r="C22" s="13" t="s">
        <v>41</v>
      </c>
      <c r="D22" s="6"/>
      <c r="E22" s="6"/>
      <c r="F22" s="7">
        <v>1</v>
      </c>
      <c r="G22" s="7"/>
      <c r="H22" s="14" t="s">
        <v>28</v>
      </c>
      <c r="I22" s="26"/>
    </row>
    <row r="23" spans="3:9" ht="11.25">
      <c r="C23" s="13"/>
      <c r="D23" s="6"/>
      <c r="E23" s="6"/>
      <c r="F23" s="7"/>
      <c r="G23" s="7"/>
      <c r="H23" s="14"/>
      <c r="I23" s="26"/>
    </row>
    <row r="24" spans="3:9" ht="11.25">
      <c r="C24" s="15" t="s">
        <v>14</v>
      </c>
      <c r="D24" s="8"/>
      <c r="E24" s="6"/>
      <c r="F24" s="7">
        <f>(F4+F5)*F6</f>
        <v>0.0024251999999999998</v>
      </c>
      <c r="G24" s="7"/>
      <c r="H24" s="14" t="s">
        <v>29</v>
      </c>
      <c r="I24" s="26"/>
    </row>
    <row r="25" spans="3:9" ht="11.25">
      <c r="C25" s="15" t="s">
        <v>15</v>
      </c>
      <c r="D25" s="8"/>
      <c r="E25" s="6"/>
      <c r="F25" s="7">
        <f>(F7+F8)*F9</f>
        <v>0</v>
      </c>
      <c r="G25" s="7"/>
      <c r="H25" s="14" t="s">
        <v>29</v>
      </c>
      <c r="I25" s="26"/>
    </row>
    <row r="26" spans="3:9" ht="11.25">
      <c r="C26" s="15" t="s">
        <v>16</v>
      </c>
      <c r="D26" s="8"/>
      <c r="E26" s="7"/>
      <c r="F26" s="7">
        <f>F10*F11</f>
        <v>0</v>
      </c>
      <c r="G26" s="7"/>
      <c r="H26" s="14" t="s">
        <v>30</v>
      </c>
      <c r="I26" s="26"/>
    </row>
    <row r="27" spans="3:9" ht="11.25">
      <c r="C27" s="15" t="s">
        <v>36</v>
      </c>
      <c r="D27" s="8"/>
      <c r="E27" s="7"/>
      <c r="F27" s="7">
        <f>((F24*F13)+(F25*F14)+(F26*F15))*F12</f>
        <v>0.0008075916</v>
      </c>
      <c r="G27" s="7"/>
      <c r="H27" s="14" t="s">
        <v>28</v>
      </c>
      <c r="I27" s="26"/>
    </row>
    <row r="28" spans="3:9" ht="11.25">
      <c r="C28" s="15" t="s">
        <v>13</v>
      </c>
      <c r="D28" s="8"/>
      <c r="E28" s="7"/>
      <c r="F28" s="7">
        <f>F10*F16</f>
        <v>0</v>
      </c>
      <c r="G28" s="7"/>
      <c r="H28" s="14" t="s">
        <v>28</v>
      </c>
      <c r="I28" s="26"/>
    </row>
    <row r="29" spans="3:9" ht="12" thickBot="1">
      <c r="C29" s="15" t="s">
        <v>37</v>
      </c>
      <c r="D29" s="8"/>
      <c r="E29" s="7"/>
      <c r="F29" s="7">
        <f>((F27+F28)+(F27*F19))*F17*F18</f>
        <v>0.000815667516</v>
      </c>
      <c r="G29" s="7"/>
      <c r="H29" s="14" t="s">
        <v>28</v>
      </c>
      <c r="I29" s="26"/>
    </row>
    <row r="30" spans="3:9" ht="12" thickBot="1">
      <c r="C30" s="20" t="s">
        <v>42</v>
      </c>
      <c r="D30" s="21"/>
      <c r="E30" s="21"/>
      <c r="F30" s="25">
        <f>F29/F21</f>
        <v>0.000815667516</v>
      </c>
      <c r="G30" s="25"/>
      <c r="H30" s="22" t="s">
        <v>19</v>
      </c>
      <c r="I30" s="26"/>
    </row>
    <row r="31" spans="3:9" ht="12" thickBot="1">
      <c r="C31" s="16" t="s">
        <v>43</v>
      </c>
      <c r="D31" s="17"/>
      <c r="E31" s="17"/>
      <c r="F31" s="24">
        <f>F29/F22</f>
        <v>0.000815667516</v>
      </c>
      <c r="G31" s="24"/>
      <c r="H31" s="18" t="s">
        <v>19</v>
      </c>
      <c r="I31" s="26"/>
    </row>
    <row r="33" ht="11.25">
      <c r="A33" s="23" t="s">
        <v>38</v>
      </c>
    </row>
    <row r="35" spans="3:8" ht="11.25">
      <c r="C35" s="2" t="s">
        <v>46</v>
      </c>
      <c r="H35" s="2" t="s">
        <v>26</v>
      </c>
    </row>
    <row r="36" ht="11.25">
      <c r="C36" s="2" t="s">
        <v>47</v>
      </c>
    </row>
    <row r="37" ht="11.25">
      <c r="C37" s="2" t="s">
        <v>48</v>
      </c>
    </row>
    <row r="38" ht="11.25">
      <c r="C38" s="2" t="s">
        <v>25</v>
      </c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Fish and Wildlife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mcoff</dc:creator>
  <cp:keywords/>
  <dc:description/>
  <cp:lastModifiedBy>epauser</cp:lastModifiedBy>
  <cp:lastPrinted>2006-04-13T20:11:39Z</cp:lastPrinted>
  <dcterms:created xsi:type="dcterms:W3CDTF">2004-12-27T19:38:04Z</dcterms:created>
  <dcterms:modified xsi:type="dcterms:W3CDTF">2006-04-13T20:43:57Z</dcterms:modified>
  <cp:category/>
  <cp:version/>
  <cp:contentType/>
  <cp:contentStatus/>
</cp:coreProperties>
</file>