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5940" activeTab="1"/>
  </bookViews>
  <sheets>
    <sheet name="Instructions" sheetId="1" r:id="rId1"/>
    <sheet name="Leave Record" sheetId="2" r:id="rId2"/>
    <sheet name="Sample" sheetId="3" r:id="rId3"/>
    <sheet name="PP1" sheetId="4" r:id="rId4"/>
    <sheet name="PP2" sheetId="5" r:id="rId5"/>
    <sheet name="PP3" sheetId="6" r:id="rId6"/>
    <sheet name="PP4" sheetId="7" r:id="rId7"/>
    <sheet name="PP5" sheetId="8" r:id="rId8"/>
    <sheet name="PP6" sheetId="9" r:id="rId9"/>
    <sheet name="PP7" sheetId="10" r:id="rId10"/>
    <sheet name="PP8" sheetId="11" r:id="rId11"/>
    <sheet name="PP9" sheetId="12" r:id="rId12"/>
    <sheet name="PP10" sheetId="13" r:id="rId13"/>
    <sheet name="PP11" sheetId="14" r:id="rId14"/>
    <sheet name="PP12" sheetId="15" r:id="rId15"/>
    <sheet name="PP13" sheetId="16" r:id="rId16"/>
    <sheet name="PP14" sheetId="17" r:id="rId17"/>
    <sheet name="PP15" sheetId="18" r:id="rId18"/>
    <sheet name="PP16" sheetId="19" r:id="rId19"/>
    <sheet name="PP17" sheetId="20" r:id="rId20"/>
    <sheet name="PP18" sheetId="21" r:id="rId21"/>
    <sheet name="PP19" sheetId="22" r:id="rId22"/>
    <sheet name="PP20" sheetId="23" r:id="rId23"/>
    <sheet name="PP21" sheetId="24" r:id="rId24"/>
    <sheet name="PP22" sheetId="25" r:id="rId25"/>
    <sheet name="PP23" sheetId="26" r:id="rId26"/>
    <sheet name="PP24" sheetId="27" r:id="rId27"/>
    <sheet name="PP25" sheetId="28" r:id="rId28"/>
    <sheet name="Download 2006 Version" sheetId="29" r:id="rId29"/>
    <sheet name="PP26" sheetId="30" r:id="rId30"/>
  </sheets>
  <definedNames>
    <definedName name="_xlnm.Print_Area" localSheetId="0">'Instructions'!$A$1:$C$62</definedName>
    <definedName name="_xlnm.Print_Area" localSheetId="3">'PP1'!$A$1:$Y$38</definedName>
    <definedName name="_xlnm.Print_Area" localSheetId="12">'PP10'!$A$1:$Y$38</definedName>
    <definedName name="_xlnm.Print_Area" localSheetId="13">'PP11'!$A$1:$Y$38</definedName>
    <definedName name="_xlnm.Print_Area" localSheetId="14">'PP12'!$A$1:$Y$38</definedName>
    <definedName name="_xlnm.Print_Area" localSheetId="15">'PP13'!$A$1:$Y$38</definedName>
    <definedName name="_xlnm.Print_Area" localSheetId="16">'PP14'!$A$1:$Y$38</definedName>
    <definedName name="_xlnm.Print_Area" localSheetId="17">'PP15'!$A$1:$Y$38</definedName>
    <definedName name="_xlnm.Print_Area" localSheetId="18">'PP16'!$A$1:$Y$38</definedName>
    <definedName name="_xlnm.Print_Area" localSheetId="19">'PP17'!$A$1:$Y$38</definedName>
    <definedName name="_xlnm.Print_Area" localSheetId="20">'PP18'!$A$1:$Y$38</definedName>
    <definedName name="_xlnm.Print_Area" localSheetId="21">'PP19'!$A$1:$Y$38</definedName>
    <definedName name="_xlnm.Print_Area" localSheetId="4">'PP2'!$A$1:$Y$38</definedName>
    <definedName name="_xlnm.Print_Area" localSheetId="22">'PP20'!$A$1:$Y$38</definedName>
    <definedName name="_xlnm.Print_Area" localSheetId="23">'PP21'!$A$1:$Y$38</definedName>
    <definedName name="_xlnm.Print_Area" localSheetId="24">'PP22'!$A$1:$Y$38</definedName>
    <definedName name="_xlnm.Print_Area" localSheetId="25">'PP23'!$A$1:$Y$38</definedName>
    <definedName name="_xlnm.Print_Area" localSheetId="26">'PP24'!$A$1:$Y$38</definedName>
    <definedName name="_xlnm.Print_Area" localSheetId="27">'PP25'!$A$1:$Y$38</definedName>
    <definedName name="_xlnm.Print_Area" localSheetId="29">'PP26'!$A$1:$Y$38</definedName>
    <definedName name="_xlnm.Print_Area" localSheetId="5">'PP3'!$A$1:$Y$38</definedName>
    <definedName name="_xlnm.Print_Area" localSheetId="6">'PP4'!$A$1:$Y$38</definedName>
    <definedName name="_xlnm.Print_Area" localSheetId="7">'PP5'!$A$1:$Y$38</definedName>
    <definedName name="_xlnm.Print_Area" localSheetId="8">'PP6'!$A$1:$Y$38</definedName>
    <definedName name="_xlnm.Print_Area" localSheetId="9">'PP7'!$A$1:$Y$38</definedName>
    <definedName name="_xlnm.Print_Area" localSheetId="10">'PP8'!$A$1:$Y$38</definedName>
    <definedName name="_xlnm.Print_Area" localSheetId="11">'PP9'!$A$1:$Y$38</definedName>
    <definedName name="_xlnm.Print_Area" localSheetId="2">'Sample'!$A$1:$Y$38</definedName>
  </definedNames>
  <calcPr fullCalcOnLoad="1"/>
</workbook>
</file>

<file path=xl/comments1.xml><?xml version="1.0" encoding="utf-8"?>
<comments xmlns="http://schemas.openxmlformats.org/spreadsheetml/2006/main">
  <authors>
    <author>LARRY</author>
  </authors>
  <commentList>
    <comment ref="A9" authorId="0">
      <text>
        <r>
          <rPr>
            <b/>
            <sz val="8"/>
            <rFont val="Tahoma"/>
            <family val="0"/>
          </rPr>
          <t>Normally for full time employees:
4 for 1-2 years of service
6 for 3 to 14 years
8 for 15+ years</t>
        </r>
      </text>
    </comment>
    <comment ref="A10" authorId="0">
      <text>
        <r>
          <rPr>
            <b/>
            <sz val="8"/>
            <rFont val="Tahoma"/>
            <family val="0"/>
          </rPr>
          <t>Enter your sick leave earning rate.  This is normally 4 for full time employees.</t>
        </r>
      </text>
    </comment>
  </commentList>
</comments>
</file>

<file path=xl/comments12.xml><?xml version="1.0" encoding="utf-8"?>
<comments xmlns="http://schemas.openxmlformats.org/spreadsheetml/2006/main">
  <authors>
    <author>Preferred Customer</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List>
</comments>
</file>

<file path=xl/comments3.xml><?xml version="1.0" encoding="utf-8"?>
<comments xmlns="http://schemas.openxmlformats.org/spreadsheetml/2006/main">
  <authors>
    <author>Preferred Customer</author>
    <author>LARRY</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 ref="D29" authorId="1">
      <text>
        <r>
          <rPr>
            <b/>
            <sz val="8"/>
            <rFont val="Tahoma"/>
            <family val="0"/>
          </rPr>
          <t xml:space="preserve">Employee works 2 hours and wants to record these hours as credit leave.  Move to this cell with arrows or mouse.  Type 2 &amp; hit Enter.  Note that regular time becomes "-2.00" because of the time calculations.  Go to Regular Time, cell D13 (column D, row 13) and enter in a zero. 
</t>
        </r>
      </text>
    </comment>
    <comment ref="D13" authorId="1">
      <text>
        <r>
          <rPr>
            <b/>
            <sz val="8"/>
            <rFont val="Tahoma"/>
            <family val="0"/>
          </rPr>
          <t>Since employee had entered 2 hours credit time earned in cell D29 (column D, row 29), the time calculations made regular time (this cell) to become -2.00.  Employee must enter zero in this cell which is automatically reflected in the "Total Time with Pay" (Row 26).</t>
        </r>
      </text>
    </comment>
    <comment ref="E13" authorId="1">
      <text>
        <r>
          <rPr>
            <b/>
            <sz val="8"/>
            <rFont val="Tahoma"/>
            <family val="0"/>
          </rPr>
          <t>This cell is automatically calculated from the times entered in cells E41..E44 (column E, rows 41 to 44) below.  The employee need not make any entry in this cell.  Note that some employees may have fexible gliding time which allows each day to have a different "Total Time with Pay".</t>
        </r>
      </text>
    </comment>
    <comment ref="E43" authorId="1">
      <text>
        <r>
          <rPr>
            <b/>
            <sz val="8"/>
            <rFont val="Tahoma"/>
            <family val="0"/>
          </rPr>
          <t>This is the time the employee came to work.  To enter this time, the employee types 7:45 (with the colon) and then hits the Enter key.  Note that the spreadsheet assumes AM if not explicity typed.</t>
        </r>
      </text>
    </comment>
    <comment ref="E44" authorId="1">
      <text>
        <r>
          <rPr>
            <b/>
            <sz val="8"/>
            <rFont val="Tahoma"/>
            <family val="0"/>
          </rPr>
          <t>This is the time the employee left for lunch break.  To enter this time, the employee types 12:00 (with the colon) and then hits the Enter key.  Note that the spreadsheet assumes twelve noon (AM) if PM is not explicity typed.</t>
        </r>
      </text>
    </comment>
    <comment ref="E45" authorId="1">
      <text>
        <r>
          <rPr>
            <b/>
            <sz val="8"/>
            <rFont val="Tahoma"/>
            <family val="0"/>
          </rPr>
          <t xml:space="preserve">This is the time the employee arrives back on duty after noon lunch.  To enter this time, the employee can enter the time in one of two ways:
1) Type 1:00 PM (one-colon-zero-zero-space-P-M) and then hit the Enter key.
2) Type 13:00 and hit the Enter key.  This is 24 hour time format.
Note that the spreadsheet assumes AM if not explicity typed.
</t>
        </r>
      </text>
    </comment>
    <comment ref="E46" authorId="1">
      <text>
        <r>
          <rPr>
            <b/>
            <sz val="8"/>
            <rFont val="Tahoma"/>
            <family val="0"/>
          </rPr>
          <t>This is the time the employee leaves work for the day.  To enter this time, the employee can enter the time in one of two ways:
1) Type 5:30 PM (five-colon-three-zero-space-P-M) and then hit the Enter key.
2) Type 17:30 and hit the Enter key.  This is 24 hour time format.
Note that the spreadsheet assumes AM if not explicity typed.</t>
        </r>
        <r>
          <rPr>
            <sz val="8"/>
            <rFont val="Tahoma"/>
            <family val="0"/>
          </rPr>
          <t xml:space="preserve">
</t>
        </r>
      </text>
    </comment>
    <comment ref="F43" authorId="1">
      <text>
        <r>
          <rPr>
            <b/>
            <sz val="8"/>
            <rFont val="Tahoma"/>
            <family val="0"/>
          </rPr>
          <t>This is the time the employee came to work.  To enter this time, the employee types 7:45 (with the colon) and then hits the Enter key.  Note that the spreadsheet assumes AM if not explicity typed.</t>
        </r>
      </text>
    </comment>
    <comment ref="F44" authorId="1">
      <text>
        <r>
          <rPr>
            <b/>
            <sz val="8"/>
            <rFont val="Tahoma"/>
            <family val="0"/>
          </rPr>
          <t>This is the time the employee left for a doctor's appointment.  To enter this time, the employee types 10:15 (with the colon) and then hits the Enter key.  Note that the spreadsheet assumes AM if not explicity typed.</t>
        </r>
      </text>
    </comment>
    <comment ref="F45" authorId="1">
      <text>
        <r>
          <rPr>
            <b/>
            <sz val="8"/>
            <rFont val="Tahoma"/>
            <family val="0"/>
          </rPr>
          <t>This is the time the employee arrives back on duty after the doctor's appointment.  To enter this time, the employee types 11:30 (with the colon) and then hits the Enter key.  Note that the spreadsheet assumes AM if not explicity typed.</t>
        </r>
      </text>
    </comment>
    <comment ref="F46" authorId="1">
      <text>
        <r>
          <rPr>
            <b/>
            <sz val="8"/>
            <rFont val="Tahoma"/>
            <family val="0"/>
          </rPr>
          <t>This is the time the employee left for lunch break.  To enter this time, the employee types 12:00 (with the colon) and then hits the Enter key.  Note that the spreadsheet assumes twelve noon (AM) if PM is not explicity typed.</t>
        </r>
      </text>
    </comment>
    <comment ref="F47" authorId="1">
      <text>
        <r>
          <rPr>
            <b/>
            <sz val="8"/>
            <rFont val="Tahoma"/>
            <family val="0"/>
          </rPr>
          <t xml:space="preserve">This is the time the employee arrives back on duty after noon lunch.  To enter this time, the employee can enter the time in one of two ways:
1) Type 1:00 PM (one-colon-zero-zero-space-P-M) and then hit the Enter key.
2) Type 13:00 and hit the Enter key.  This is 24 hour time format.
Note that the spreadsheet assumes AM if not explicity typed.
</t>
        </r>
      </text>
    </comment>
    <comment ref="F48" authorId="1">
      <text>
        <r>
          <rPr>
            <b/>
            <sz val="8"/>
            <rFont val="Tahoma"/>
            <family val="0"/>
          </rPr>
          <t>This is the time the employee leaves work for the day.  To enter this time, the employee can enter the time in one of two ways:
1) Type 5:30 PM (five-colon-three-zero-space-P-M) and then hit the Enter key.
2) Type 17:30 and hit the Enter key.  This is 24 hour time format.
Note that the spreadsheet assumes AM if not explicity typed.</t>
        </r>
        <r>
          <rPr>
            <sz val="8"/>
            <rFont val="Tahoma"/>
            <family val="0"/>
          </rPr>
          <t xml:space="preserve">
</t>
        </r>
      </text>
    </comment>
    <comment ref="F13" authorId="1">
      <text>
        <r>
          <rPr>
            <b/>
            <sz val="8"/>
            <rFont val="Tahoma"/>
            <family val="0"/>
          </rPr>
          <t>This cell is automatically calculated from the times entered in cells F41..F44 (column F, rows 41 to 44) below.  The employee need not make any entry in this cell.  Note that some employees may have fexible gliding time which allows each day to have a different "Total Time with Pay".</t>
        </r>
      </text>
    </comment>
    <comment ref="F15" authorId="1">
      <text>
        <r>
          <rPr>
            <b/>
            <sz val="8"/>
            <rFont val="Tahoma"/>
            <family val="0"/>
          </rPr>
          <t>The employee was at a doctor's appointment from 10:15 to 11:30. See the in/out times entered in the Sign In/Sign Out sheet below in cells F42 &amp; F43 (column F, rows 42 &amp; 43).  The employee moves to this cell and types 1.25 and hits Enter.  This indicats 1 hour 15 minutes of sick leave used.  Note that when the value is entered, the "Total Time with Pay" (row 26) is automatically updated by the spreadsheet to reflect the paid sick leave.</t>
        </r>
      </text>
    </comment>
    <comment ref="G43" authorId="1">
      <text>
        <r>
          <rPr>
            <b/>
            <sz val="8"/>
            <rFont val="Tahoma"/>
            <family val="0"/>
          </rPr>
          <t>This is the time the employee came to work.  To enter this time, the employee types 7:45 (with the colon) and then hits the Enter key.  Note that the spreadsheet assumes AM if not explicity typed.</t>
        </r>
      </text>
    </comment>
    <comment ref="G44" authorId="1">
      <text>
        <r>
          <rPr>
            <b/>
            <sz val="8"/>
            <rFont val="Tahoma"/>
            <family val="0"/>
          </rPr>
          <t>This is the time the employee left for lunch break.  To enter this time, the employee types 12:00 (with the colon) and then hits the Enter key.  Note that the spreadsheet assumes twelve noon (AM) if PM is not explicity typed.</t>
        </r>
      </text>
    </comment>
    <comment ref="G45" authorId="1">
      <text>
        <r>
          <rPr>
            <b/>
            <sz val="8"/>
            <rFont val="Tahoma"/>
            <family val="0"/>
          </rPr>
          <t xml:space="preserve">This is the time the employee arrives back on duty after noon lunch.  To enter this time, the employee can enter the time in one of two ways:
1) Type 1:00 PM (one-colon-zero-zero-space-P-M) and then hit the Enter key.
2) Type 13:00 and hit the Enter key.  This is 24 hour time format.
Note that the spreadsheet assumes AM if not explicity typed.
</t>
        </r>
      </text>
    </comment>
    <comment ref="G46" authorId="1">
      <text>
        <r>
          <rPr>
            <b/>
            <sz val="8"/>
            <rFont val="Tahoma"/>
            <family val="0"/>
          </rPr>
          <t>This is the time the employee leaves work for the day.  To enter this time, the employee can enter the time in one of two ways:
1) Type 5:30 PM (five-colon-three-zero-space-P-M) and then hit the Enter key.
2) Type 17:30 and hit the Enter key.  This is 24 hour time format.
Note that the spreadsheet assumes AM if not explicity typed.</t>
        </r>
        <r>
          <rPr>
            <sz val="8"/>
            <rFont val="Tahoma"/>
            <family val="0"/>
          </rPr>
          <t xml:space="preserve">
</t>
        </r>
      </text>
    </comment>
    <comment ref="G47" authorId="1">
      <text>
        <r>
          <rPr>
            <b/>
            <sz val="8"/>
            <rFont val="Tahoma"/>
            <family val="0"/>
          </rPr>
          <t>The employee came in to check on an experiment from 9:00 to 10:00 PM.  To enter this start (in) time, the employee can enter the time in one of two ways:
1) Type 9:00 PM (nine-colon-zero-zero-space-P-M) and then hit the Enter key.
2) Type 21:00 and hit the Enter key.  This is 24 hour time format.</t>
        </r>
      </text>
    </comment>
    <comment ref="G48" authorId="1">
      <text>
        <r>
          <rPr>
            <b/>
            <sz val="8"/>
            <rFont val="Tahoma"/>
            <family val="0"/>
          </rPr>
          <t>The employee came in to check on an experiment from 9:00 to 10:00 PM.  The employee left (out) at 10:00 PM and can enter the time in one of two ways:
1) Type 10:00 PM (one-zero-colon-zero-zero-space-P-M) and then hit the Enter key.
2) Type 22:00 and hit the Enter key.  This is 24 hour time format.</t>
        </r>
      </text>
    </comment>
    <comment ref="G29" authorId="1">
      <text>
        <r>
          <rPr>
            <b/>
            <sz val="8"/>
            <rFont val="Tahoma"/>
            <family val="0"/>
          </rPr>
          <t>The employee wanted to have only 8 hours of regular time.  Since she was at work for 9 hours and 45 minutes, she elects to earn one hour and 45 minutes of credit leave.  She enters 1.75 in this cell.  The spreadsheet automatically subtracts the credit leave earned from the regular time and the total time with pay.  The cummulative credit leave is automatically increased.</t>
        </r>
      </text>
    </comment>
    <comment ref="H43" authorId="1">
      <text>
        <r>
          <rPr>
            <b/>
            <sz val="8"/>
            <rFont val="Tahoma"/>
            <family val="0"/>
          </rPr>
          <t>This is the time the employee came to work.  To enter this time, the employee types 8:00 (with the colon) and then hits the Enter key.  Note that the spreadsheet assumes AM if not explicity typed.</t>
        </r>
      </text>
    </comment>
    <comment ref="H44" authorId="1">
      <text>
        <r>
          <rPr>
            <b/>
            <sz val="8"/>
            <rFont val="Tahoma"/>
            <family val="0"/>
          </rPr>
          <t>This is the time the employee left for lunch break.  To enter this time, the employee types 12:00 (with the colon) and then hits the Enter key.  Note that the spreadsheet assumes twelve noon (AM) if PM is not explicity typed.</t>
        </r>
      </text>
    </comment>
    <comment ref="H45" authorId="1">
      <text>
        <r>
          <rPr>
            <b/>
            <sz val="8"/>
            <rFont val="Tahoma"/>
            <family val="0"/>
          </rPr>
          <t xml:space="preserve">This is the time the employee arrives back on duty after noon lunch.  To enter this time, the employee can enter the time in one of two ways:
1) Type 1:00 PM (one-colon-zero-zero-space-P-M) and then hit the Enter key.
2) Type 13:00 and hit the Enter key.  This is 24 hour time format.
Note that the spreadsheet assumes AM if not explicity typed.
</t>
        </r>
      </text>
    </comment>
    <comment ref="H46" authorId="1">
      <text>
        <r>
          <rPr>
            <b/>
            <sz val="8"/>
            <rFont val="Tahoma"/>
            <family val="0"/>
          </rPr>
          <t>This is the time the employee leaves work for the day.  To enter this time, the employee can enter the time in one of two ways:
1) Type 5:00 PM (five-colon-zero-zero-space-P-M) and then hit the Enter key.
2) Type 17:00 and hit the Enter key.  This is 24 hour time format.
Note that the spreadsheet assumes AM if not explicity typed.</t>
        </r>
        <r>
          <rPr>
            <sz val="8"/>
            <rFont val="Tahoma"/>
            <family val="0"/>
          </rPr>
          <t xml:space="preserve">
</t>
        </r>
      </text>
    </comment>
    <comment ref="H13" authorId="1">
      <text>
        <r>
          <rPr>
            <b/>
            <sz val="8"/>
            <rFont val="Tahoma"/>
            <family val="0"/>
          </rPr>
          <t>This cell is automatically calculated from the times entered in cells I41..I44 (column I, rows 41 to 44) below.  The employee need not make any entry in this cell.  Note that some employees may have fexible gliding time which allows each day to have a different "Total Time with Pay".</t>
        </r>
      </text>
    </comment>
    <comment ref="I13" authorId="1">
      <text>
        <r>
          <rPr>
            <b/>
            <sz val="8"/>
            <rFont val="Tahoma"/>
            <family val="0"/>
          </rPr>
          <t>The employee worked the same schedule as yesterday (Thursday) so instead of typing in all the in/out times below, she just entered the 8 hours she worked.  Do this by moving to this cell and typing 8 and hitting Enter.</t>
        </r>
      </text>
    </comment>
    <comment ref="AA26" authorId="1">
      <text>
        <r>
          <rPr>
            <b/>
            <sz val="8"/>
            <rFont val="Tahoma"/>
            <family val="0"/>
          </rPr>
          <t>This is informational only.  Used to easily see how many paid hours in the pay period (Total Time with Pay).  It is the sum of Week 1 and Week 2.</t>
        </r>
      </text>
    </comment>
    <comment ref="M13" authorId="1">
      <text>
        <r>
          <rPr>
            <b/>
            <sz val="8"/>
            <rFont val="Tahoma"/>
            <family val="0"/>
          </rPr>
          <t>The employee worked the same schedule as last Thursday so instead of typing in all the in/out times below, she just entered the 8 hours she worked.  Do this by moving to this cell and typing 8 and hitting Enter.</t>
        </r>
      </text>
    </comment>
    <comment ref="N13" authorId="1">
      <text>
        <r>
          <rPr>
            <b/>
            <sz val="8"/>
            <rFont val="Tahoma"/>
            <family val="0"/>
          </rPr>
          <t>The employee worked the same schedule as last Thursday so instead of typing in all the in/out times below, she just entered the 8 hours she worked.  Do this by moving to this cell and typing 8 and hitting Enter.</t>
        </r>
      </text>
    </comment>
    <comment ref="O13" authorId="1">
      <text>
        <r>
          <rPr>
            <b/>
            <sz val="8"/>
            <rFont val="Tahoma"/>
            <family val="0"/>
          </rPr>
          <t>The employee worked 5 hours, had one hour of family sick leave.  Instead of typing in all the in/out times below, she just entered the 5 hours she worked and the 1 hour taken of family sick leave.  Do this by moving to this cell and typing 5 and hitting Enter.</t>
        </r>
      </text>
    </comment>
    <comment ref="P13" authorId="1">
      <text>
        <r>
          <rPr>
            <b/>
            <sz val="8"/>
            <rFont val="Tahoma"/>
            <family val="0"/>
          </rPr>
          <t>The employee worked the same schedule as last Thursday so instead of typing in all the in/out times below, she just entered the 8 hours she worked.  Do this by moving to this cell and typing 8 and hitting Enter.</t>
        </r>
      </text>
    </comment>
    <comment ref="Q13" authorId="1">
      <text>
        <r>
          <rPr>
            <b/>
            <sz val="8"/>
            <rFont val="Tahoma"/>
            <family val="0"/>
          </rPr>
          <t>The employee worked the same schedule as last Thursday so instead of typing in all the in/out times below, she just entered the 8 hours she worked.  Do this by moving to this cell and typing 8 and hitting Enter.</t>
        </r>
      </text>
    </comment>
    <comment ref="O19" authorId="1">
      <text>
        <r>
          <rPr>
            <b/>
            <sz val="8"/>
            <rFont val="Tahoma"/>
            <family val="0"/>
          </rPr>
          <t>The employee worked 5 hours, had one hour of family sick leave.  Instead of typing in all the in/out times below, she just entered the 5 hours she worked and the 1 hour taken of family sick leave.  Do this by moving to this cell and typing 1 and hitting Enter.</t>
        </r>
      </text>
    </comment>
    <comment ref="Q17" authorId="1">
      <text>
        <r>
          <rPr>
            <b/>
            <sz val="8"/>
            <rFont val="Tahoma"/>
            <family val="0"/>
          </rPr>
          <t>Before handing in the T&amp;A, the employee notices she worked only 79.5 hours (79 1/2) for the pay period.  Instead of working the extra half hour, she chooses to use 30 minutes of credit leave.  This is entered by typing .5 and hitting Enter.</t>
        </r>
      </text>
    </comment>
  </commentList>
</comments>
</file>

<file path=xl/comments4.xml><?xml version="1.0" encoding="utf-8"?>
<comments xmlns="http://schemas.openxmlformats.org/spreadsheetml/2006/main">
  <authors>
    <author>Preferred Customer</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List>
</comments>
</file>

<file path=xl/comments5.xml><?xml version="1.0" encoding="utf-8"?>
<comments xmlns="http://schemas.openxmlformats.org/spreadsheetml/2006/main">
  <authors>
    <author>Preferred Customer</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List>
</comments>
</file>

<file path=xl/sharedStrings.xml><?xml version="1.0" encoding="utf-8"?>
<sst xmlns="http://schemas.openxmlformats.org/spreadsheetml/2006/main" count="2893" uniqueCount="152">
  <si>
    <t>Regular  Time</t>
  </si>
  <si>
    <t>Sun</t>
  </si>
  <si>
    <t>Mon</t>
  </si>
  <si>
    <t>Tue</t>
  </si>
  <si>
    <t>Wed</t>
  </si>
  <si>
    <t>Thu</t>
  </si>
  <si>
    <t>Fri</t>
  </si>
  <si>
    <t>Sat</t>
  </si>
  <si>
    <t>Annual Leave</t>
  </si>
  <si>
    <t>Sick Leave</t>
  </si>
  <si>
    <t>Comp LV Used</t>
  </si>
  <si>
    <t>Credit LV Used</t>
  </si>
  <si>
    <t>Admin Leave</t>
  </si>
  <si>
    <t>Family Sick Leave</t>
  </si>
  <si>
    <t>Total Time with Pay</t>
  </si>
  <si>
    <t>Credit Time Earn</t>
  </si>
  <si>
    <t>Comp Time Earn</t>
  </si>
  <si>
    <t>LWOP</t>
  </si>
  <si>
    <t>OTHER TIME</t>
  </si>
  <si>
    <t>9. Time in Pay Status (Hours) Including Paid Absences</t>
  </si>
  <si>
    <t>description.</t>
  </si>
  <si>
    <t>8. Accounting Data -</t>
  </si>
  <si>
    <t>12. Other Time (Hours)</t>
  </si>
  <si>
    <t>10. Transaction</t>
  </si>
  <si>
    <t>Wk1</t>
  </si>
  <si>
    <t>Wk2</t>
  </si>
  <si>
    <t>TIME IN PAY STATUS</t>
  </si>
  <si>
    <t>REMARKS:</t>
  </si>
  <si>
    <t>I request comp time in lieu of overtime:</t>
  </si>
  <si>
    <t>Employee initials</t>
  </si>
  <si>
    <t>Supervisor Initials</t>
  </si>
  <si>
    <t>ARS-331 (11/94)</t>
  </si>
  <si>
    <t>(Local  Reproduction)</t>
  </si>
  <si>
    <t>11. Total Hrs</t>
  </si>
  <si>
    <t>Prefix</t>
  </si>
  <si>
    <t>Code</t>
  </si>
  <si>
    <t>Suffix</t>
  </si>
  <si>
    <t>1. Employee Name:</t>
  </si>
  <si>
    <t>Scheduled Hours</t>
  </si>
  <si>
    <t>2. SSN:</t>
  </si>
  <si>
    <t>3. Year:</t>
  </si>
  <si>
    <t>4. Pay Period:</t>
  </si>
  <si>
    <t>From:</t>
  </si>
  <si>
    <t>To:</t>
  </si>
  <si>
    <t>7. Certified:</t>
  </si>
  <si>
    <t>Date:</t>
  </si>
  <si>
    <t>SCHEDULE</t>
  </si>
  <si>
    <t>Annual</t>
  </si>
  <si>
    <t>Sick</t>
  </si>
  <si>
    <t>Credit</t>
  </si>
  <si>
    <t>Approved:</t>
  </si>
  <si>
    <t>I certify that this record is accurate.</t>
  </si>
  <si>
    <t>__________________________________________</t>
  </si>
  <si>
    <t>Employee Signature</t>
  </si>
  <si>
    <t>in</t>
  </si>
  <si>
    <t>out</t>
  </si>
  <si>
    <t>Earning Rate</t>
  </si>
  <si>
    <t>AnnLeave</t>
  </si>
  <si>
    <t>SickLeave</t>
  </si>
  <si>
    <t>CompTime</t>
  </si>
  <si>
    <t>CreditLeave</t>
  </si>
  <si>
    <t>Fam.Sick.Used.for.Year</t>
  </si>
  <si>
    <t>Total</t>
  </si>
  <si>
    <t>Pay Period</t>
  </si>
  <si>
    <t xml:space="preserve">   ANNUAL LEAVE</t>
  </si>
  <si>
    <t xml:space="preserve">            SICK LEAVE</t>
  </si>
  <si>
    <t>Beginning</t>
  </si>
  <si>
    <t>Ending</t>
  </si>
  <si>
    <t>Earned</t>
  </si>
  <si>
    <t>Used</t>
  </si>
  <si>
    <t>Balance</t>
  </si>
  <si>
    <t>Notes:</t>
  </si>
  <si>
    <t>AnnLeave (adds 4 hours if rate is 6 hours per pay period)</t>
  </si>
  <si>
    <t>(days)</t>
  </si>
  <si>
    <t xml:space="preserve">            CREDIT LEAVE</t>
  </si>
  <si>
    <t>Note: You should not have to edit anything on this page.  Everything is calculated from the pay period pages.</t>
  </si>
  <si>
    <t>#</t>
  </si>
  <si>
    <t>Cummulative (do not edit):</t>
  </si>
  <si>
    <t xml:space="preserve">  OR</t>
  </si>
  <si>
    <t xml:space="preserve">          Use or lose:</t>
  </si>
  <si>
    <t xml:space="preserve">              Carried Over:</t>
  </si>
  <si>
    <t xml:space="preserve">             Carried Over:</t>
  </si>
  <si>
    <t>Sick Leave balance from previous year (hours)</t>
  </si>
  <si>
    <t>Annual Leave balance from previous year (hours, normally &lt;=240)</t>
  </si>
  <si>
    <t>Credit Leave balance from previous year (hours, normally &lt;=24)</t>
  </si>
  <si>
    <t>Comp. Time balance from previous year (hours)</t>
  </si>
  <si>
    <t>Your Sick Leave Earning rate which is (usually 4 hours)</t>
  </si>
  <si>
    <t>Name</t>
  </si>
  <si>
    <t>xxx-xx-xxxx</t>
  </si>
  <si>
    <t>Social Security Number</t>
  </si>
  <si>
    <t>For first use, enter the following initial values:</t>
  </si>
  <si>
    <t xml:space="preserve">Your Annual Leave Earning rate (hours)                                          </t>
  </si>
  <si>
    <t>Earning Rate:</t>
  </si>
  <si>
    <t>- By entering your future, expected vacation days as annual leave in the PPx pages,</t>
  </si>
  <si>
    <t>- Federal holidays are pre-entered</t>
  </si>
  <si>
    <t>- If your annual leave earning rate changes mid year, go to that PP page and enter your new rate in cell AA5.</t>
  </si>
  <si>
    <t>- Maximum Annual Leave carry-over is 240 hours.</t>
  </si>
  <si>
    <t>To report bugs or make suggestions, e-mail: winkelman@morris.ars.usda.gov</t>
  </si>
  <si>
    <t>out   11:30</t>
  </si>
  <si>
    <t>in     12:15</t>
  </si>
  <si>
    <t>out   17:00</t>
  </si>
  <si>
    <t>in       8:00</t>
  </si>
  <si>
    <t>- You must have your master schedules approved by your supervisor.</t>
  </si>
  <si>
    <t>- Make sure you verify usage and balances with your statements as there could be bugs in this program.</t>
  </si>
  <si>
    <t xml:space="preserve">                  If you choose method (2), the spreadsheet will automatically </t>
  </si>
  <si>
    <t xml:space="preserve">                  calculate and enter the hours in the "Regular Time" row (Row 13).</t>
  </si>
  <si>
    <t xml:space="preserve">                  Example of an in/out entry:</t>
  </si>
  <si>
    <t>For example:</t>
  </si>
  <si>
    <t xml:space="preserve">   If the balance from last year says 220.1 hours of annual leave, you would enter 220.25</t>
  </si>
  <si>
    <t xml:space="preserve">   If the balance from last year says 220.2 hours of annual leave, you would enter 220.5</t>
  </si>
  <si>
    <t xml:space="preserve">   If the balance from last year says 220.3 hours of annual leave, you would enter 220.75</t>
  </si>
  <si>
    <t xml:space="preserve">- Credit hours are all hours in excess of an employee's basic work requirement which the employee ELECTS to work </t>
  </si>
  <si>
    <t xml:space="preserve">    and the supervisor approves. It is the employee's choice to work for credit, but with his/her supervisor's approval. </t>
  </si>
  <si>
    <t>When the T&amp;A system reports partial hours, it uses .1 for 1/4 hour, .2 for 1/2 hour, .3 for 3/4 hour</t>
  </si>
  <si>
    <t xml:space="preserve">      (see the "Leave Record" sheet)</t>
  </si>
  <si>
    <t>- Each PP should print correctly without having to reselect the range of cells to print (Print Area)</t>
  </si>
  <si>
    <t>Pay period total</t>
  </si>
  <si>
    <t>SAMPLE PAGE - DO NOT TURN IN</t>
  </si>
  <si>
    <t>Move mouse over cells with red tab to get more information</t>
  </si>
  <si>
    <t>Sign-In/Sign-Out Sheet:</t>
  </si>
  <si>
    <t>Calculated</t>
  </si>
  <si>
    <t>Fam Sick used for year</t>
  </si>
  <si>
    <t>Instructions for entering data in PP sheets</t>
  </si>
  <si>
    <t>1)You may enter the hours manually in the actual T&amp;A form (white part).  This is in rows 13 through 19 and 29 through 31.</t>
  </si>
  <si>
    <t xml:space="preserve">    Your entries will be in hours and quarter hours.  For example: 6.25 is entered for 6 1/4 hours.</t>
  </si>
  <si>
    <t>- See the "Sample" sheet for more information.  Many entries have comments for futher explanation.</t>
  </si>
  <si>
    <t>There are two ways to enter your T&amp;A data in the PPx pages:</t>
  </si>
  <si>
    <t>2)You may enter the in/out times in quarter hours in 24 hour time format.  These entries are entered in rows 43 through 50</t>
  </si>
  <si>
    <t xml:space="preserve">    (yellow part at bottom of PP page).  The colon must be typed between the hour and minutes.  See example below.</t>
  </si>
  <si>
    <t>- You may print your Time and Attendance pay period page for submission.</t>
  </si>
  <si>
    <t>- Some locations allow you to copy and send the spreadsheet to the time-keeper via e-mail.</t>
  </si>
  <si>
    <t>Balance+Accrued-Used:</t>
  </si>
  <si>
    <t>(Do not edit)</t>
  </si>
  <si>
    <t xml:space="preserve">            COMP. TIME</t>
  </si>
  <si>
    <t>Donated Leave this pay period:</t>
  </si>
  <si>
    <t>- If you donate Annual Leave, go to that PP page and enter the amount donated (hours) in cell AA8</t>
  </si>
  <si>
    <t xml:space="preserve">    choose "print to fit" on 1 page in the print preview/setup area.</t>
  </si>
  <si>
    <t>- You can print the in/out times with the ARS-331 form by changing the print area to include the in/out area and then</t>
  </si>
  <si>
    <t>Comp.</t>
  </si>
  <si>
    <t>5. Balances Brought forward:</t>
  </si>
  <si>
    <t>Time In</t>
  </si>
  <si>
    <t>Time Out</t>
  </si>
  <si>
    <t>- If you start using the spreadsheet mid-year, go to the current pay period and enter your annual, sick, credit and</t>
  </si>
  <si>
    <t xml:space="preserve">    compensatory balances carried forward in cells Q4 to Y4.</t>
  </si>
  <si>
    <t xml:space="preserve">      you will help predict your yearly usage and use-or-lose status.                       </t>
  </si>
  <si>
    <t xml:space="preserve">    work day and the employee has chosen comp time in lieu of overtime pay.</t>
  </si>
  <si>
    <t>- Comp time is recorded if the Supervisor has DIRECTED the employee to work longer than the scheduled</t>
  </si>
  <si>
    <t>- Tip: You can drag-and-drop the "Leave Record" tab/worksheet to the right, closer to the current pay period worksheet (PPn)</t>
  </si>
  <si>
    <t>http://ftp.afm.ars.usda.gov/download/t&amp;a2006.xls</t>
  </si>
  <si>
    <t>Click the link below to download the 2006 version (available December 2005):</t>
  </si>
  <si>
    <t>LEAVE RECORD</t>
  </si>
  <si>
    <t>Version 12-10-04 15:14</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</si>
</sst>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
    <numFmt numFmtId="166" formatCode="0.0_)"/>
    <numFmt numFmtId="167" formatCode="#\ ?/4"/>
    <numFmt numFmtId="168" formatCode="mmm\ d"/>
  </numFmts>
  <fonts count="30">
    <font>
      <sz val="10"/>
      <name val="Arial"/>
      <family val="0"/>
    </font>
    <font>
      <sz val="8"/>
      <name val="Arial"/>
      <family val="2"/>
    </font>
    <font>
      <b/>
      <sz val="8"/>
      <name val="Arial"/>
      <family val="2"/>
    </font>
    <font>
      <b/>
      <sz val="10"/>
      <name val="Arial"/>
      <family val="2"/>
    </font>
    <font>
      <b/>
      <sz val="6"/>
      <name val="Arial"/>
      <family val="2"/>
    </font>
    <font>
      <sz val="5"/>
      <name val="Arial"/>
      <family val="2"/>
    </font>
    <font>
      <b/>
      <sz val="9"/>
      <name val="Arial"/>
      <family val="2"/>
    </font>
    <font>
      <sz val="6"/>
      <name val="Arial"/>
      <family val="2"/>
    </font>
    <font>
      <b/>
      <sz val="7"/>
      <name val="Arial"/>
      <family val="2"/>
    </font>
    <font>
      <sz val="10"/>
      <color indexed="12"/>
      <name val="Arial"/>
      <family val="2"/>
    </font>
    <font>
      <sz val="10"/>
      <color indexed="10"/>
      <name val="Arial"/>
      <family val="2"/>
    </font>
    <font>
      <b/>
      <sz val="8"/>
      <color indexed="12"/>
      <name val="Arial"/>
      <family val="2"/>
    </font>
    <font>
      <b/>
      <sz val="8"/>
      <name val="Tahoma"/>
      <family val="0"/>
    </font>
    <font>
      <sz val="8"/>
      <name val="MS Sans Serif"/>
      <family val="2"/>
    </font>
    <font>
      <b/>
      <sz val="10"/>
      <color indexed="10"/>
      <name val="Arial"/>
      <family val="2"/>
    </font>
    <font>
      <b/>
      <sz val="10"/>
      <color indexed="16"/>
      <name val="Arial"/>
      <family val="2"/>
    </font>
    <font>
      <b/>
      <sz val="10"/>
      <color indexed="33"/>
      <name val="Arial"/>
      <family val="2"/>
    </font>
    <font>
      <b/>
      <sz val="10"/>
      <color indexed="39"/>
      <name val="Arial"/>
      <family val="2"/>
    </font>
    <font>
      <b/>
      <sz val="12"/>
      <name val="Arial"/>
      <family val="2"/>
    </font>
    <font>
      <b/>
      <sz val="18"/>
      <color indexed="8"/>
      <name val="Arial"/>
      <family val="2"/>
    </font>
    <font>
      <b/>
      <sz val="11"/>
      <color indexed="8"/>
      <name val="Arial"/>
      <family val="2"/>
    </font>
    <font>
      <b/>
      <sz val="10"/>
      <color indexed="8"/>
      <name val="Arial"/>
      <family val="2"/>
    </font>
    <font>
      <b/>
      <sz val="8"/>
      <color indexed="8"/>
      <name val="Arial"/>
      <family val="2"/>
    </font>
    <font>
      <sz val="10"/>
      <color indexed="54"/>
      <name val="Arial"/>
      <family val="2"/>
    </font>
    <font>
      <sz val="8"/>
      <color indexed="54"/>
      <name val="Arial"/>
      <family val="2"/>
    </font>
    <font>
      <b/>
      <u val="single"/>
      <sz val="10"/>
      <name val="Arial"/>
      <family val="2"/>
    </font>
    <font>
      <sz val="8"/>
      <name val="Tahoma"/>
      <family val="0"/>
    </font>
    <font>
      <u val="single"/>
      <sz val="10"/>
      <color indexed="12"/>
      <name val="Arial"/>
      <family val="0"/>
    </font>
    <font>
      <u val="single"/>
      <sz val="10"/>
      <color indexed="36"/>
      <name val="Arial"/>
      <family val="0"/>
    </font>
    <font>
      <b/>
      <sz val="18"/>
      <name val="Arial"/>
      <family val="2"/>
    </font>
  </fonts>
  <fills count="7">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15"/>
        <bgColor indexed="64"/>
      </patternFill>
    </fill>
    <fill>
      <patternFill patternType="solid">
        <fgColor indexed="26"/>
        <bgColor indexed="64"/>
      </patternFill>
    </fill>
    <fill>
      <patternFill patternType="solid">
        <fgColor indexed="47"/>
        <bgColor indexed="64"/>
      </patternFill>
    </fill>
  </fills>
  <borders count="40">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ck"/>
    </border>
    <border>
      <left>
        <color indexed="63"/>
      </left>
      <right style="thick"/>
      <top>
        <color indexed="63"/>
      </top>
      <bottom>
        <color indexed="63"/>
      </bottom>
    </border>
    <border>
      <left>
        <color indexed="63"/>
      </left>
      <right style="thick"/>
      <top>
        <color indexed="63"/>
      </top>
      <bottom style="thick"/>
    </border>
    <border>
      <left style="dotted"/>
      <right style="dotted"/>
      <top style="dotted"/>
      <bottom style="dotted"/>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cellStyleXfs>
  <cellXfs count="222">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1" fillId="0" borderId="0" xfId="0" applyFont="1" applyAlignment="1">
      <alignment/>
    </xf>
    <xf numFmtId="0" fontId="1" fillId="0" borderId="1" xfId="0" applyFont="1" applyBorder="1" applyAlignment="1">
      <alignment/>
    </xf>
    <xf numFmtId="0" fontId="3" fillId="0" borderId="0" xfId="0" applyFont="1" applyAlignment="1">
      <alignment/>
    </xf>
    <xf numFmtId="0" fontId="4" fillId="0" borderId="12" xfId="0" applyFont="1" applyBorder="1" applyAlignment="1">
      <alignment/>
    </xf>
    <xf numFmtId="0" fontId="4" fillId="0" borderId="1" xfId="0" applyFont="1" applyBorder="1" applyAlignment="1">
      <alignment horizontal="left"/>
    </xf>
    <xf numFmtId="0" fontId="4" fillId="0" borderId="4" xfId="0" applyFont="1" applyBorder="1" applyAlignment="1">
      <alignment horizontal="center"/>
    </xf>
    <xf numFmtId="0" fontId="0" fillId="0" borderId="12" xfId="0" applyFont="1" applyBorder="1" applyAlignment="1">
      <alignment/>
    </xf>
    <xf numFmtId="0" fontId="5" fillId="0" borderId="0" xfId="0" applyFont="1" applyAlignment="1">
      <alignment/>
    </xf>
    <xf numFmtId="0" fontId="2" fillId="0" borderId="10" xfId="0" applyFont="1" applyBorder="1" applyAlignment="1">
      <alignment/>
    </xf>
    <xf numFmtId="0" fontId="0" fillId="0" borderId="13" xfId="0" applyBorder="1" applyAlignment="1">
      <alignment horizontal="center"/>
    </xf>
    <xf numFmtId="0" fontId="4" fillId="0" borderId="10" xfId="0" applyFont="1" applyBorder="1" applyAlignment="1">
      <alignment/>
    </xf>
    <xf numFmtId="0" fontId="6" fillId="0" borderId="0" xfId="0" applyFont="1" applyAlignment="1">
      <alignment/>
    </xf>
    <xf numFmtId="0" fontId="8" fillId="0" borderId="10" xfId="0" applyFont="1" applyBorder="1" applyAlignment="1">
      <alignment/>
    </xf>
    <xf numFmtId="0" fontId="9" fillId="0" borderId="9" xfId="0" applyFont="1" applyBorder="1" applyAlignment="1">
      <alignment/>
    </xf>
    <xf numFmtId="0" fontId="11" fillId="0" borderId="9" xfId="0" applyFont="1" applyBorder="1" applyAlignment="1">
      <alignment horizontal="center"/>
    </xf>
    <xf numFmtId="0" fontId="0" fillId="0" borderId="14" xfId="0" applyBorder="1" applyAlignment="1">
      <alignment/>
    </xf>
    <xf numFmtId="0" fontId="4" fillId="0" borderId="2" xfId="0" applyFont="1" applyBorder="1" applyAlignment="1">
      <alignment/>
    </xf>
    <xf numFmtId="0" fontId="5" fillId="0" borderId="14" xfId="0" applyFont="1" applyBorder="1" applyAlignment="1">
      <alignment/>
    </xf>
    <xf numFmtId="0" fontId="1" fillId="0" borderId="5" xfId="0" applyFont="1" applyBorder="1" applyAlignment="1">
      <alignment horizontal="right"/>
    </xf>
    <xf numFmtId="0" fontId="1" fillId="0" borderId="4" xfId="0" applyFont="1" applyBorder="1" applyAlignment="1">
      <alignment horizontal="left"/>
    </xf>
    <xf numFmtId="0" fontId="1" fillId="0" borderId="6" xfId="0" applyFont="1" applyBorder="1" applyAlignment="1">
      <alignment/>
    </xf>
    <xf numFmtId="0" fontId="7" fillId="0" borderId="4" xfId="0" applyFont="1" applyBorder="1" applyAlignment="1">
      <alignment horizontal="left"/>
    </xf>
    <xf numFmtId="0" fontId="0" fillId="0" borderId="15" xfId="0" applyBorder="1" applyAlignment="1">
      <alignment horizontal="center"/>
    </xf>
    <xf numFmtId="0" fontId="1" fillId="0" borderId="7" xfId="0" applyFont="1" applyBorder="1" applyAlignment="1">
      <alignment horizontal="center"/>
    </xf>
    <xf numFmtId="0" fontId="7" fillId="0" borderId="6" xfId="0" applyFont="1" applyBorder="1" applyAlignment="1">
      <alignment/>
    </xf>
    <xf numFmtId="14" fontId="1" fillId="0" borderId="7" xfId="0" applyNumberFormat="1" applyFont="1" applyBorder="1" applyAlignment="1" quotePrefix="1">
      <alignment/>
    </xf>
    <xf numFmtId="0" fontId="5" fillId="0" borderId="9" xfId="0" applyFont="1" applyBorder="1" applyAlignment="1">
      <alignment horizontal="center"/>
    </xf>
    <xf numFmtId="0" fontId="3" fillId="0" borderId="9" xfId="0" applyFont="1" applyBorder="1" applyAlignment="1">
      <alignment/>
    </xf>
    <xf numFmtId="0" fontId="0" fillId="0" borderId="0" xfId="0" applyFont="1" applyBorder="1" applyAlignment="1">
      <alignment/>
    </xf>
    <xf numFmtId="0" fontId="13" fillId="0" borderId="0" xfId="0" applyFont="1" applyAlignment="1">
      <alignment/>
    </xf>
    <xf numFmtId="0" fontId="3" fillId="0" borderId="6" xfId="0" applyFont="1" applyBorder="1" applyAlignment="1">
      <alignment/>
    </xf>
    <xf numFmtId="0" fontId="3" fillId="0" borderId="4" xfId="0" applyFont="1" applyBorder="1" applyAlignment="1">
      <alignment/>
    </xf>
    <xf numFmtId="0" fontId="3" fillId="0" borderId="12" xfId="0" applyFont="1" applyBorder="1" applyAlignment="1">
      <alignment horizontal="center"/>
    </xf>
    <xf numFmtId="0" fontId="1" fillId="0" borderId="13" xfId="0" applyFont="1" applyBorder="1" applyAlignment="1">
      <alignment horizontal="center"/>
    </xf>
    <xf numFmtId="0" fontId="1" fillId="0" borderId="9" xfId="0" applyFont="1" applyBorder="1" applyAlignment="1">
      <alignment horizontal="center"/>
    </xf>
    <xf numFmtId="0" fontId="0" fillId="0" borderId="0" xfId="0" applyFont="1" applyAlignment="1">
      <alignment/>
    </xf>
    <xf numFmtId="0" fontId="1" fillId="0" borderId="15" xfId="0" applyFont="1" applyBorder="1" applyAlignment="1">
      <alignment horizontal="center"/>
    </xf>
    <xf numFmtId="2" fontId="0" fillId="0" borderId="0" xfId="0" applyNumberFormat="1" applyAlignment="1">
      <alignment/>
    </xf>
    <xf numFmtId="2" fontId="0" fillId="0" borderId="2" xfId="0" applyNumberFormat="1" applyBorder="1" applyAlignment="1">
      <alignment/>
    </xf>
    <xf numFmtId="2" fontId="0" fillId="0" borderId="3" xfId="0" applyNumberFormat="1" applyBorder="1" applyAlignment="1">
      <alignment/>
    </xf>
    <xf numFmtId="2" fontId="0" fillId="0" borderId="0" xfId="0" applyNumberFormat="1" applyBorder="1" applyAlignment="1">
      <alignment/>
    </xf>
    <xf numFmtId="2" fontId="0" fillId="0" borderId="9" xfId="0" applyNumberFormat="1" applyBorder="1" applyAlignment="1">
      <alignment/>
    </xf>
    <xf numFmtId="2" fontId="3" fillId="0" borderId="14" xfId="0" applyNumberFormat="1" applyFont="1" applyBorder="1" applyAlignment="1">
      <alignment/>
    </xf>
    <xf numFmtId="2" fontId="0" fillId="0" borderId="13" xfId="0" applyNumberFormat="1" applyBorder="1" applyAlignment="1">
      <alignment/>
    </xf>
    <xf numFmtId="2" fontId="4" fillId="0" borderId="9" xfId="0" applyNumberFormat="1" applyFont="1" applyBorder="1" applyAlignment="1">
      <alignment/>
    </xf>
    <xf numFmtId="2" fontId="15" fillId="0" borderId="9" xfId="0" applyNumberFormat="1" applyFont="1" applyBorder="1" applyAlignment="1">
      <alignment/>
    </xf>
    <xf numFmtId="2" fontId="15" fillId="0" borderId="12" xfId="0" applyNumberFormat="1" applyFont="1" applyBorder="1" applyAlignment="1">
      <alignment/>
    </xf>
    <xf numFmtId="2" fontId="15" fillId="0" borderId="11" xfId="0" applyNumberFormat="1" applyFont="1" applyBorder="1" applyAlignment="1">
      <alignment/>
    </xf>
    <xf numFmtId="2" fontId="14" fillId="0" borderId="9" xfId="0" applyNumberFormat="1" applyFont="1" applyBorder="1" applyAlignment="1">
      <alignment horizontal="center"/>
    </xf>
    <xf numFmtId="2" fontId="3" fillId="0" borderId="0" xfId="0" applyNumberFormat="1" applyFont="1" applyBorder="1" applyAlignment="1">
      <alignment/>
    </xf>
    <xf numFmtId="2" fontId="14" fillId="0" borderId="13" xfId="0" applyNumberFormat="1" applyFont="1" applyBorder="1" applyAlignment="1">
      <alignment horizontal="center"/>
    </xf>
    <xf numFmtId="2" fontId="0" fillId="0" borderId="12" xfId="0" applyNumberFormat="1" applyBorder="1" applyAlignment="1">
      <alignment horizontal="center"/>
    </xf>
    <xf numFmtId="2" fontId="10" fillId="0" borderId="0" xfId="0" applyNumberFormat="1" applyFont="1" applyBorder="1" applyAlignment="1">
      <alignment/>
    </xf>
    <xf numFmtId="4" fontId="16" fillId="0" borderId="9" xfId="0" applyNumberFormat="1" applyFont="1" applyBorder="1" applyAlignment="1">
      <alignment horizontal="center"/>
    </xf>
    <xf numFmtId="4" fontId="16" fillId="0" borderId="14" xfId="0" applyNumberFormat="1" applyFont="1" applyBorder="1" applyAlignment="1">
      <alignment/>
    </xf>
    <xf numFmtId="4" fontId="17" fillId="0" borderId="9" xfId="0" applyNumberFormat="1" applyFont="1" applyBorder="1" applyAlignment="1">
      <alignment horizontal="center"/>
    </xf>
    <xf numFmtId="4" fontId="17" fillId="0" borderId="14" xfId="0" applyNumberFormat="1" applyFont="1" applyBorder="1" applyAlignment="1">
      <alignment/>
    </xf>
    <xf numFmtId="4" fontId="3" fillId="0" borderId="9" xfId="0" applyNumberFormat="1" applyFont="1" applyBorder="1" applyAlignment="1">
      <alignment horizontal="center"/>
    </xf>
    <xf numFmtId="4" fontId="3" fillId="0" borderId="14" xfId="0" applyNumberFormat="1" applyFont="1" applyBorder="1" applyAlignment="1">
      <alignment/>
    </xf>
    <xf numFmtId="4" fontId="3" fillId="0" borderId="9" xfId="0" applyNumberFormat="1" applyFont="1" applyBorder="1" applyAlignment="1">
      <alignment/>
    </xf>
    <xf numFmtId="4" fontId="3" fillId="0" borderId="13" xfId="0" applyNumberFormat="1" applyFont="1" applyBorder="1" applyAlignment="1">
      <alignment/>
    </xf>
    <xf numFmtId="0" fontId="3" fillId="0" borderId="2" xfId="0" applyFont="1" applyBorder="1" applyAlignment="1">
      <alignment/>
    </xf>
    <xf numFmtId="0" fontId="3" fillId="0" borderId="2" xfId="0" applyFont="1" applyBorder="1" applyAlignment="1">
      <alignment horizontal="center"/>
    </xf>
    <xf numFmtId="0" fontId="18" fillId="0" borderId="0" xfId="0" applyFont="1" applyAlignment="1">
      <alignment/>
    </xf>
    <xf numFmtId="165" fontId="3" fillId="0" borderId="7" xfId="0" applyNumberFormat="1" applyFont="1" applyBorder="1" applyAlignment="1" quotePrefix="1">
      <alignment horizontal="center"/>
    </xf>
    <xf numFmtId="165" fontId="3" fillId="0" borderId="7" xfId="0" applyNumberFormat="1" applyFont="1" applyBorder="1" applyAlignment="1" quotePrefix="1">
      <alignment/>
    </xf>
    <xf numFmtId="0" fontId="3" fillId="0" borderId="4" xfId="0" applyFont="1" applyBorder="1" applyAlignment="1">
      <alignment horizontal="centerContinuous"/>
    </xf>
    <xf numFmtId="0" fontId="3" fillId="0" borderId="0" xfId="0" applyFont="1" applyBorder="1" applyAlignment="1">
      <alignment horizontal="centerContinuous"/>
    </xf>
    <xf numFmtId="0" fontId="3" fillId="0" borderId="5" xfId="0" applyFont="1" applyBorder="1" applyAlignment="1">
      <alignment horizontal="centerContinuous"/>
    </xf>
    <xf numFmtId="0" fontId="3" fillId="0" borderId="4" xfId="0" applyFont="1" applyBorder="1" applyAlignment="1" quotePrefix="1">
      <alignment/>
    </xf>
    <xf numFmtId="165" fontId="1" fillId="0" borderId="13" xfId="0" applyNumberFormat="1" applyFont="1" applyBorder="1" applyAlignment="1">
      <alignment horizontal="center"/>
    </xf>
    <xf numFmtId="165" fontId="0" fillId="0" borderId="0" xfId="0" applyNumberFormat="1" applyFont="1" applyBorder="1" applyAlignment="1">
      <alignment/>
    </xf>
    <xf numFmtId="0" fontId="0" fillId="0" borderId="0" xfId="0" applyAlignment="1" quotePrefix="1">
      <alignment/>
    </xf>
    <xf numFmtId="2" fontId="14" fillId="0" borderId="9" xfId="0" applyNumberFormat="1" applyFont="1" applyFill="1" applyBorder="1" applyAlignment="1">
      <alignment horizontal="center"/>
    </xf>
    <xf numFmtId="0" fontId="25" fillId="0" borderId="0" xfId="0" applyFont="1" applyAlignment="1">
      <alignment/>
    </xf>
    <xf numFmtId="0" fontId="0" fillId="2" borderId="0" xfId="0" applyFont="1" applyFill="1" applyAlignment="1">
      <alignment/>
    </xf>
    <xf numFmtId="0" fontId="0" fillId="2" borderId="0" xfId="0" applyFill="1" applyAlignment="1">
      <alignment/>
    </xf>
    <xf numFmtId="49" fontId="0" fillId="2" borderId="0" xfId="0" applyNumberFormat="1" applyFill="1" applyAlignment="1">
      <alignment horizontal="right"/>
    </xf>
    <xf numFmtId="0" fontId="3" fillId="0" borderId="0" xfId="0" applyFont="1" applyAlignment="1" applyProtection="1">
      <alignment/>
      <protection/>
    </xf>
    <xf numFmtId="0" fontId="0" fillId="0" borderId="0" xfId="0" applyAlignment="1" applyProtection="1">
      <alignment/>
      <protection/>
    </xf>
    <xf numFmtId="0" fontId="0" fillId="0" borderId="0" xfId="0" applyAlignment="1" applyProtection="1">
      <alignment horizontal="right"/>
      <protection/>
    </xf>
    <xf numFmtId="0" fontId="19" fillId="0" borderId="16" xfId="0" applyFont="1" applyFill="1" applyBorder="1" applyAlignment="1" applyProtection="1">
      <alignment horizontal="centerContinuous"/>
      <protection/>
    </xf>
    <xf numFmtId="0" fontId="19" fillId="0" borderId="17" xfId="0" applyFont="1" applyFill="1" applyBorder="1" applyAlignment="1" applyProtection="1">
      <alignment horizontal="centerContinuous"/>
      <protection/>
    </xf>
    <xf numFmtId="0" fontId="19" fillId="0" borderId="18" xfId="0" applyFont="1" applyFill="1" applyBorder="1" applyAlignment="1" applyProtection="1">
      <alignment horizontal="centerContinuous"/>
      <protection/>
    </xf>
    <xf numFmtId="0" fontId="20" fillId="3" borderId="17" xfId="0" applyFont="1" applyFill="1" applyBorder="1" applyAlignment="1" applyProtection="1">
      <alignment horizontal="centerContinuous"/>
      <protection/>
    </xf>
    <xf numFmtId="0" fontId="20" fillId="3" borderId="19" xfId="0" applyFont="1" applyFill="1" applyBorder="1" applyAlignment="1" applyProtection="1">
      <alignment horizontal="centerContinuous"/>
      <protection/>
    </xf>
    <xf numFmtId="0" fontId="20" fillId="4" borderId="17" xfId="0" applyFont="1" applyFill="1" applyBorder="1" applyAlignment="1" applyProtection="1">
      <alignment horizontal="left"/>
      <protection/>
    </xf>
    <xf numFmtId="0" fontId="20" fillId="4" borderId="17" xfId="0" applyFont="1" applyFill="1" applyBorder="1" applyAlignment="1" applyProtection="1">
      <alignment horizontal="right"/>
      <protection/>
    </xf>
    <xf numFmtId="0" fontId="20" fillId="4" borderId="19" xfId="0" applyFont="1" applyFill="1" applyBorder="1" applyAlignment="1" applyProtection="1">
      <alignment horizontal="centerContinuous"/>
      <protection/>
    </xf>
    <xf numFmtId="0" fontId="20" fillId="2" borderId="17" xfId="0" applyFont="1" applyFill="1" applyBorder="1" applyAlignment="1" applyProtection="1">
      <alignment horizontal="left"/>
      <protection/>
    </xf>
    <xf numFmtId="0" fontId="20" fillId="2" borderId="17" xfId="0" applyFont="1" applyFill="1" applyBorder="1" applyAlignment="1" applyProtection="1">
      <alignment horizontal="right"/>
      <protection/>
    </xf>
    <xf numFmtId="0" fontId="20" fillId="2" borderId="19" xfId="0" applyFont="1" applyFill="1" applyBorder="1" applyAlignment="1" applyProtection="1">
      <alignment horizontal="centerContinuous"/>
      <protection/>
    </xf>
    <xf numFmtId="0" fontId="22" fillId="3" borderId="17" xfId="0" applyFont="1" applyFill="1" applyBorder="1" applyAlignment="1" applyProtection="1">
      <alignment/>
      <protection/>
    </xf>
    <xf numFmtId="0" fontId="23" fillId="3" borderId="17" xfId="0" applyFont="1" applyFill="1" applyBorder="1" applyAlignment="1" applyProtection="1">
      <alignment/>
      <protection/>
    </xf>
    <xf numFmtId="2" fontId="0" fillId="3" borderId="19" xfId="0" applyNumberFormat="1" applyFont="1" applyFill="1" applyBorder="1" applyAlignment="1" applyProtection="1">
      <alignment/>
      <protection/>
    </xf>
    <xf numFmtId="0" fontId="22" fillId="4" borderId="17" xfId="0" applyFont="1" applyFill="1" applyBorder="1" applyAlignment="1" applyProtection="1">
      <alignment/>
      <protection/>
    </xf>
    <xf numFmtId="0" fontId="24" fillId="4" borderId="17" xfId="0" applyFont="1" applyFill="1" applyBorder="1" applyAlignment="1" applyProtection="1">
      <alignment horizontal="right"/>
      <protection/>
    </xf>
    <xf numFmtId="2" fontId="0" fillId="4" borderId="19" xfId="0" applyNumberFormat="1" applyFont="1" applyFill="1" applyBorder="1" applyAlignment="1" applyProtection="1">
      <alignment/>
      <protection/>
    </xf>
    <xf numFmtId="0" fontId="22" fillId="2" borderId="17" xfId="0" applyFont="1" applyFill="1" applyBorder="1" applyAlignment="1" applyProtection="1">
      <alignment/>
      <protection/>
    </xf>
    <xf numFmtId="0" fontId="24" fillId="2" borderId="17" xfId="0" applyFont="1" applyFill="1" applyBorder="1" applyAlignment="1" applyProtection="1">
      <alignment horizontal="right"/>
      <protection/>
    </xf>
    <xf numFmtId="2" fontId="0" fillId="2" borderId="19" xfId="0" applyNumberFormat="1" applyFont="1" applyFill="1" applyBorder="1" applyAlignment="1" applyProtection="1">
      <alignment/>
      <protection/>
    </xf>
    <xf numFmtId="0" fontId="21" fillId="0" borderId="16" xfId="0" applyFont="1" applyFill="1" applyBorder="1" applyAlignment="1" applyProtection="1">
      <alignment horizontal="centerContinuous"/>
      <protection/>
    </xf>
    <xf numFmtId="0" fontId="3" fillId="0" borderId="17" xfId="0" applyFont="1" applyFill="1" applyBorder="1" applyAlignment="1" applyProtection="1">
      <alignment horizontal="center"/>
      <protection/>
    </xf>
    <xf numFmtId="0" fontId="3" fillId="0" borderId="19" xfId="0" applyFont="1" applyFill="1" applyBorder="1" applyAlignment="1" applyProtection="1">
      <alignment horizontal="center"/>
      <protection/>
    </xf>
    <xf numFmtId="0" fontId="3" fillId="3" borderId="17" xfId="0" applyFont="1" applyFill="1" applyBorder="1" applyAlignment="1" applyProtection="1">
      <alignment horizontal="center"/>
      <protection/>
    </xf>
    <xf numFmtId="0" fontId="3" fillId="3" borderId="19" xfId="0" applyFont="1" applyFill="1" applyBorder="1" applyAlignment="1" applyProtection="1">
      <alignment horizontal="right"/>
      <protection/>
    </xf>
    <xf numFmtId="0" fontId="3" fillId="4" borderId="17" xfId="0" applyFont="1" applyFill="1" applyBorder="1" applyAlignment="1" applyProtection="1">
      <alignment horizontal="center"/>
      <protection/>
    </xf>
    <xf numFmtId="0" fontId="3" fillId="4" borderId="19" xfId="0" applyFont="1" applyFill="1" applyBorder="1" applyAlignment="1" applyProtection="1">
      <alignment horizontal="right"/>
      <protection/>
    </xf>
    <xf numFmtId="0" fontId="3" fillId="2" borderId="17" xfId="0" applyFont="1" applyFill="1" applyBorder="1" applyAlignment="1" applyProtection="1">
      <alignment horizontal="center"/>
      <protection/>
    </xf>
    <xf numFmtId="0" fontId="3" fillId="2" borderId="19" xfId="0" applyFont="1" applyFill="1" applyBorder="1" applyAlignment="1" applyProtection="1">
      <alignment horizontal="right"/>
      <protection/>
    </xf>
    <xf numFmtId="0" fontId="0" fillId="0" borderId="20" xfId="0" applyFill="1" applyBorder="1" applyAlignment="1" applyProtection="1">
      <alignment horizontal="center"/>
      <protection/>
    </xf>
    <xf numFmtId="168" fontId="0" fillId="0" borderId="13" xfId="0" applyNumberFormat="1" applyFill="1" applyBorder="1" applyAlignment="1" applyProtection="1">
      <alignment horizontal="center"/>
      <protection/>
    </xf>
    <xf numFmtId="168" fontId="0" fillId="0" borderId="21" xfId="0" applyNumberFormat="1" applyFill="1" applyBorder="1" applyAlignment="1" applyProtection="1">
      <alignment horizontal="center"/>
      <protection/>
    </xf>
    <xf numFmtId="2" fontId="0" fillId="3" borderId="8" xfId="0" applyNumberFormat="1" applyFill="1" applyBorder="1" applyAlignment="1" applyProtection="1">
      <alignment horizontal="center"/>
      <protection/>
    </xf>
    <xf numFmtId="2" fontId="0" fillId="3" borderId="22" xfId="0" applyNumberFormat="1" applyFill="1" applyBorder="1" applyAlignment="1" applyProtection="1">
      <alignment horizontal="center"/>
      <protection/>
    </xf>
    <xf numFmtId="2" fontId="0" fillId="4" borderId="8" xfId="0" applyNumberFormat="1" applyFill="1" applyBorder="1" applyAlignment="1" applyProtection="1">
      <alignment horizontal="center"/>
      <protection/>
    </xf>
    <xf numFmtId="2" fontId="0" fillId="4" borderId="22" xfId="0" applyNumberFormat="1" applyFill="1" applyBorder="1" applyAlignment="1" applyProtection="1">
      <alignment horizontal="center"/>
      <protection/>
    </xf>
    <xf numFmtId="2" fontId="0" fillId="2" borderId="8" xfId="0" applyNumberFormat="1" applyFill="1" applyBorder="1" applyAlignment="1" applyProtection="1">
      <alignment horizontal="center"/>
      <protection/>
    </xf>
    <xf numFmtId="2" fontId="0" fillId="2" borderId="22" xfId="0" applyNumberFormat="1" applyFill="1" applyBorder="1" applyAlignment="1" applyProtection="1">
      <alignment horizontal="center"/>
      <protection/>
    </xf>
    <xf numFmtId="2" fontId="0" fillId="3" borderId="21" xfId="0" applyNumberFormat="1" applyFill="1" applyBorder="1" applyAlignment="1" applyProtection="1">
      <alignment horizontal="center"/>
      <protection/>
    </xf>
    <xf numFmtId="2" fontId="0" fillId="4" borderId="21" xfId="0" applyNumberFormat="1" applyFill="1" applyBorder="1" applyAlignment="1" applyProtection="1">
      <alignment horizontal="center"/>
      <protection/>
    </xf>
    <xf numFmtId="2" fontId="0" fillId="2" borderId="21" xfId="0" applyNumberFormat="1" applyFill="1" applyBorder="1" applyAlignment="1" applyProtection="1">
      <alignment horizontal="center"/>
      <protection/>
    </xf>
    <xf numFmtId="0" fontId="0" fillId="0" borderId="23" xfId="0" applyFill="1" applyBorder="1" applyAlignment="1" applyProtection="1">
      <alignment horizontal="center"/>
      <protection/>
    </xf>
    <xf numFmtId="168" fontId="0" fillId="0" borderId="24" xfId="0" applyNumberFormat="1" applyFill="1" applyBorder="1" applyAlignment="1" applyProtection="1">
      <alignment horizontal="center"/>
      <protection/>
    </xf>
    <xf numFmtId="168" fontId="0" fillId="0" borderId="25" xfId="0" applyNumberFormat="1" applyFill="1" applyBorder="1" applyAlignment="1" applyProtection="1">
      <alignment horizontal="center"/>
      <protection/>
    </xf>
    <xf numFmtId="2" fontId="0" fillId="3" borderId="26" xfId="0" applyNumberFormat="1" applyFill="1" applyBorder="1" applyAlignment="1" applyProtection="1">
      <alignment horizontal="center"/>
      <protection/>
    </xf>
    <xf numFmtId="2" fontId="0" fillId="3" borderId="25" xfId="0" applyNumberFormat="1" applyFill="1" applyBorder="1" applyAlignment="1" applyProtection="1">
      <alignment horizontal="center"/>
      <protection/>
    </xf>
    <xf numFmtId="2" fontId="0" fillId="4" borderId="23" xfId="0" applyNumberFormat="1" applyFill="1" applyBorder="1" applyAlignment="1" applyProtection="1">
      <alignment horizontal="center"/>
      <protection/>
    </xf>
    <xf numFmtId="2" fontId="0" fillId="4" borderId="26" xfId="0" applyNumberFormat="1" applyFill="1" applyBorder="1" applyAlignment="1" applyProtection="1">
      <alignment horizontal="center"/>
      <protection/>
    </xf>
    <xf numFmtId="2" fontId="0" fillId="4" borderId="25" xfId="0" applyNumberFormat="1" applyFill="1" applyBorder="1" applyAlignment="1" applyProtection="1">
      <alignment horizontal="center"/>
      <protection/>
    </xf>
    <xf numFmtId="2" fontId="0" fillId="2" borderId="26" xfId="0" applyNumberFormat="1" applyFill="1" applyBorder="1" applyAlignment="1" applyProtection="1">
      <alignment horizontal="center"/>
      <protection/>
    </xf>
    <xf numFmtId="2" fontId="0" fillId="2" borderId="25" xfId="0" applyNumberFormat="1" applyFill="1" applyBorder="1" applyAlignment="1" applyProtection="1">
      <alignment horizontal="center"/>
      <protection/>
    </xf>
    <xf numFmtId="2" fontId="3" fillId="3" borderId="27" xfId="0" applyNumberFormat="1" applyFont="1" applyFill="1" applyBorder="1" applyAlignment="1" applyProtection="1">
      <alignment horizontal="center"/>
      <protection/>
    </xf>
    <xf numFmtId="2" fontId="3" fillId="3" borderId="28" xfId="0" applyNumberFormat="1" applyFont="1" applyFill="1" applyBorder="1" applyAlignment="1" applyProtection="1">
      <alignment horizontal="center"/>
      <protection/>
    </xf>
    <xf numFmtId="2" fontId="3" fillId="3" borderId="29" xfId="0" applyNumberFormat="1" applyFont="1" applyFill="1" applyBorder="1" applyAlignment="1" applyProtection="1">
      <alignment/>
      <protection/>
    </xf>
    <xf numFmtId="2" fontId="3" fillId="4" borderId="30" xfId="0" applyNumberFormat="1" applyFont="1" applyFill="1" applyBorder="1" applyAlignment="1" applyProtection="1">
      <alignment horizontal="center"/>
      <protection/>
    </xf>
    <xf numFmtId="2" fontId="3" fillId="4" borderId="28" xfId="0" applyNumberFormat="1" applyFont="1" applyFill="1" applyBorder="1" applyAlignment="1" applyProtection="1">
      <alignment horizontal="center"/>
      <protection/>
    </xf>
    <xf numFmtId="2" fontId="3" fillId="4" borderId="29" xfId="0" applyNumberFormat="1" applyFont="1" applyFill="1" applyBorder="1" applyAlignment="1" applyProtection="1">
      <alignment/>
      <protection/>
    </xf>
    <xf numFmtId="2" fontId="3" fillId="2" borderId="30" xfId="0" applyNumberFormat="1" applyFont="1" applyFill="1" applyBorder="1" applyAlignment="1" applyProtection="1">
      <alignment horizontal="center"/>
      <protection/>
    </xf>
    <xf numFmtId="2" fontId="3" fillId="2" borderId="28" xfId="0" applyNumberFormat="1" applyFont="1" applyFill="1" applyBorder="1" applyAlignment="1" applyProtection="1">
      <alignment horizontal="center"/>
      <protection/>
    </xf>
    <xf numFmtId="2" fontId="3" fillId="2" borderId="29" xfId="0" applyNumberFormat="1" applyFont="1" applyFill="1" applyBorder="1" applyAlignment="1" applyProtection="1">
      <alignment/>
      <protection/>
    </xf>
    <xf numFmtId="0" fontId="3" fillId="3" borderId="31" xfId="0" applyFont="1" applyFill="1" applyBorder="1" applyAlignment="1" applyProtection="1">
      <alignment/>
      <protection/>
    </xf>
    <xf numFmtId="1" fontId="3" fillId="3" borderId="32" xfId="0" applyNumberFormat="1" applyFont="1" applyFill="1" applyBorder="1" applyAlignment="1" applyProtection="1">
      <alignment/>
      <protection/>
    </xf>
    <xf numFmtId="2" fontId="3" fillId="3" borderId="18" xfId="0" applyNumberFormat="1" applyFont="1" applyFill="1" applyBorder="1" applyAlignment="1" applyProtection="1">
      <alignment/>
      <protection/>
    </xf>
    <xf numFmtId="1" fontId="0" fillId="0" borderId="0" xfId="0" applyNumberFormat="1" applyAlignment="1" applyProtection="1">
      <alignment/>
      <protection/>
    </xf>
    <xf numFmtId="1" fontId="3" fillId="0" borderId="0" xfId="0" applyNumberFormat="1" applyFont="1" applyAlignment="1" applyProtection="1">
      <alignment horizontal="right"/>
      <protection/>
    </xf>
    <xf numFmtId="0" fontId="3" fillId="0" borderId="0" xfId="0" applyFont="1" applyAlignment="1" applyProtection="1">
      <alignment/>
      <protection/>
    </xf>
    <xf numFmtId="0" fontId="3" fillId="3" borderId="33" xfId="0" applyFont="1" applyFill="1" applyBorder="1" applyAlignment="1" applyProtection="1">
      <alignment/>
      <protection/>
    </xf>
    <xf numFmtId="1" fontId="3" fillId="3" borderId="34" xfId="0" applyNumberFormat="1" applyFont="1" applyFill="1" applyBorder="1" applyAlignment="1" applyProtection="1">
      <alignment/>
      <protection/>
    </xf>
    <xf numFmtId="2" fontId="3" fillId="3" borderId="35" xfId="0" applyNumberFormat="1" applyFont="1" applyFill="1" applyBorder="1" applyAlignment="1" applyProtection="1">
      <alignment/>
      <protection/>
    </xf>
    <xf numFmtId="0" fontId="0" fillId="0" borderId="0" xfId="0" applyAlignment="1" applyProtection="1" quotePrefix="1">
      <alignment/>
      <protection/>
    </xf>
    <xf numFmtId="0" fontId="0" fillId="0" borderId="36" xfId="0" applyBorder="1" applyAlignment="1">
      <alignment/>
    </xf>
    <xf numFmtId="2" fontId="0" fillId="0" borderId="36" xfId="0" applyNumberFormat="1" applyBorder="1" applyAlignment="1">
      <alignment/>
    </xf>
    <xf numFmtId="0" fontId="0" fillId="0" borderId="37" xfId="0" applyBorder="1" applyAlignment="1">
      <alignment/>
    </xf>
    <xf numFmtId="2" fontId="0" fillId="0" borderId="37" xfId="0" applyNumberFormat="1" applyBorder="1" applyAlignment="1">
      <alignment/>
    </xf>
    <xf numFmtId="0" fontId="0" fillId="0" borderId="38" xfId="0" applyBorder="1" applyAlignment="1">
      <alignment/>
    </xf>
    <xf numFmtId="0" fontId="0" fillId="5" borderId="0" xfId="0" applyFill="1" applyAlignment="1">
      <alignment/>
    </xf>
    <xf numFmtId="0" fontId="1" fillId="5" borderId="0" xfId="0" applyFont="1" applyFill="1" applyAlignment="1">
      <alignment/>
    </xf>
    <xf numFmtId="2" fontId="0" fillId="5" borderId="0" xfId="0" applyNumberFormat="1" applyFill="1" applyAlignment="1">
      <alignment/>
    </xf>
    <xf numFmtId="0" fontId="3" fillId="5" borderId="0" xfId="0" applyFont="1" applyFill="1" applyAlignment="1">
      <alignment/>
    </xf>
    <xf numFmtId="0" fontId="0" fillId="5" borderId="0" xfId="0" applyFill="1" applyAlignment="1">
      <alignment horizontal="center"/>
    </xf>
    <xf numFmtId="165" fontId="0" fillId="5" borderId="0" xfId="0" applyNumberFormat="1" applyFill="1" applyAlignment="1">
      <alignment horizontal="center"/>
    </xf>
    <xf numFmtId="20" fontId="0" fillId="5" borderId="39" xfId="0" applyNumberFormat="1" applyFill="1" applyBorder="1" applyAlignment="1">
      <alignment/>
    </xf>
    <xf numFmtId="2" fontId="14" fillId="5" borderId="13" xfId="0" applyNumberFormat="1" applyFont="1" applyFill="1" applyBorder="1" applyAlignment="1">
      <alignment horizontal="center"/>
    </xf>
    <xf numFmtId="0" fontId="0" fillId="0" borderId="9" xfId="0" applyBorder="1" applyAlignment="1">
      <alignment horizontal="center"/>
    </xf>
    <xf numFmtId="0" fontId="0" fillId="5" borderId="0" xfId="0" applyFont="1" applyFill="1" applyAlignment="1">
      <alignment/>
    </xf>
    <xf numFmtId="0" fontId="0" fillId="5" borderId="0" xfId="0" applyFont="1" applyFill="1" applyAlignment="1">
      <alignment/>
    </xf>
    <xf numFmtId="0" fontId="20" fillId="6" borderId="17" xfId="0" applyFont="1" applyFill="1" applyBorder="1" applyAlignment="1" applyProtection="1">
      <alignment horizontal="left"/>
      <protection/>
    </xf>
    <xf numFmtId="0" fontId="20" fillId="6" borderId="17" xfId="0" applyFont="1" applyFill="1" applyBorder="1" applyAlignment="1" applyProtection="1">
      <alignment horizontal="right"/>
      <protection/>
    </xf>
    <xf numFmtId="0" fontId="20" fillId="6" borderId="19" xfId="0" applyFont="1" applyFill="1" applyBorder="1" applyAlignment="1" applyProtection="1">
      <alignment horizontal="centerContinuous"/>
      <protection/>
    </xf>
    <xf numFmtId="0" fontId="22" fillId="6" borderId="17" xfId="0" applyFont="1" applyFill="1" applyBorder="1" applyAlignment="1" applyProtection="1">
      <alignment/>
      <protection/>
    </xf>
    <xf numFmtId="0" fontId="24" fillId="6" borderId="17" xfId="0" applyFont="1" applyFill="1" applyBorder="1" applyAlignment="1" applyProtection="1">
      <alignment horizontal="right"/>
      <protection/>
    </xf>
    <xf numFmtId="2" fontId="0" fillId="6" borderId="19" xfId="0" applyNumberFormat="1" applyFont="1" applyFill="1" applyBorder="1" applyAlignment="1" applyProtection="1">
      <alignment/>
      <protection/>
    </xf>
    <xf numFmtId="0" fontId="3" fillId="6" borderId="17" xfId="0" applyFont="1" applyFill="1" applyBorder="1" applyAlignment="1" applyProtection="1">
      <alignment horizontal="center"/>
      <protection/>
    </xf>
    <xf numFmtId="0" fontId="3" fillId="6" borderId="19" xfId="0" applyFont="1" applyFill="1" applyBorder="1" applyAlignment="1" applyProtection="1">
      <alignment horizontal="right"/>
      <protection/>
    </xf>
    <xf numFmtId="2" fontId="0" fillId="6" borderId="8" xfId="0" applyNumberFormat="1" applyFill="1" applyBorder="1" applyAlignment="1" applyProtection="1">
      <alignment horizontal="center"/>
      <protection/>
    </xf>
    <xf numFmtId="2" fontId="0" fillId="6" borderId="22" xfId="0" applyNumberFormat="1" applyFill="1" applyBorder="1" applyAlignment="1" applyProtection="1">
      <alignment horizontal="center"/>
      <protection/>
    </xf>
    <xf numFmtId="2" fontId="0" fillId="6" borderId="21" xfId="0" applyNumberFormat="1" applyFill="1" applyBorder="1" applyAlignment="1" applyProtection="1">
      <alignment horizontal="center"/>
      <protection/>
    </xf>
    <xf numFmtId="2" fontId="0" fillId="6" borderId="26" xfId="0" applyNumberFormat="1" applyFill="1" applyBorder="1" applyAlignment="1" applyProtection="1">
      <alignment horizontal="center"/>
      <protection/>
    </xf>
    <xf numFmtId="2" fontId="0" fillId="6" borderId="25" xfId="0" applyNumberFormat="1" applyFill="1" applyBorder="1" applyAlignment="1" applyProtection="1">
      <alignment horizontal="center"/>
      <protection/>
    </xf>
    <xf numFmtId="2" fontId="3" fillId="6" borderId="30" xfId="0" applyNumberFormat="1" applyFont="1" applyFill="1" applyBorder="1" applyAlignment="1" applyProtection="1">
      <alignment horizontal="center"/>
      <protection/>
    </xf>
    <xf numFmtId="2" fontId="3" fillId="6" borderId="28" xfId="0" applyNumberFormat="1" applyFont="1" applyFill="1" applyBorder="1" applyAlignment="1" applyProtection="1">
      <alignment horizontal="center"/>
      <protection/>
    </xf>
    <xf numFmtId="2" fontId="3" fillId="6" borderId="29" xfId="0" applyNumberFormat="1" applyFont="1" applyFill="1" applyBorder="1" applyAlignment="1" applyProtection="1">
      <alignment/>
      <protection/>
    </xf>
    <xf numFmtId="2" fontId="0" fillId="3" borderId="8" xfId="0" applyNumberFormat="1" applyFill="1" applyBorder="1" applyAlignment="1" applyProtection="1" quotePrefix="1">
      <alignment horizontal="center"/>
      <protection/>
    </xf>
    <xf numFmtId="2" fontId="1" fillId="0" borderId="14" xfId="0" applyNumberFormat="1" applyFont="1" applyBorder="1" applyAlignment="1">
      <alignment/>
    </xf>
    <xf numFmtId="0" fontId="2" fillId="0" borderId="13" xfId="0" applyNumberFormat="1" applyFont="1" applyBorder="1" applyAlignment="1">
      <alignment/>
    </xf>
    <xf numFmtId="2" fontId="2" fillId="0" borderId="13" xfId="0" applyNumberFormat="1" applyFont="1" applyBorder="1" applyAlignment="1">
      <alignment/>
    </xf>
    <xf numFmtId="20" fontId="0" fillId="0" borderId="9" xfId="0" applyNumberFormat="1" applyFill="1" applyBorder="1" applyAlignment="1">
      <alignment/>
    </xf>
    <xf numFmtId="20" fontId="0" fillId="0" borderId="9" xfId="0" applyNumberFormat="1" applyBorder="1" applyAlignment="1">
      <alignment horizontal="center"/>
    </xf>
    <xf numFmtId="0" fontId="1" fillId="0" borderId="8" xfId="0" applyFont="1" applyBorder="1" applyAlignment="1">
      <alignment horizontal="right"/>
    </xf>
    <xf numFmtId="0" fontId="27" fillId="0" borderId="0" xfId="20" applyAlignment="1">
      <alignment/>
    </xf>
    <xf numFmtId="0" fontId="0" fillId="0" borderId="34" xfId="0" applyFill="1" applyBorder="1" applyAlignment="1" applyProtection="1">
      <alignment/>
      <protection/>
    </xf>
    <xf numFmtId="0" fontId="0" fillId="0" borderId="34" xfId="0" applyBorder="1" applyAlignment="1">
      <alignment/>
    </xf>
    <xf numFmtId="0" fontId="21" fillId="0" borderId="16" xfId="0" applyFont="1" applyFill="1" applyBorder="1" applyAlignment="1" applyProtection="1">
      <alignment horizontal="center"/>
      <protection/>
    </xf>
    <xf numFmtId="0" fontId="0" fillId="0" borderId="17" xfId="0" applyFill="1" applyBorder="1" applyAlignment="1" applyProtection="1">
      <alignment horizontal="center"/>
      <protection/>
    </xf>
    <xf numFmtId="0" fontId="0" fillId="0" borderId="19" xfId="0" applyFill="1" applyBorder="1" applyAlignment="1" applyProtection="1">
      <alignment horizontal="center"/>
      <protection/>
    </xf>
    <xf numFmtId="0" fontId="1" fillId="0" borderId="4"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2" fontId="1" fillId="0" borderId="4" xfId="0" applyNumberFormat="1" applyFont="1" applyBorder="1" applyAlignment="1">
      <alignment horizontal="center"/>
    </xf>
    <xf numFmtId="2" fontId="1" fillId="0" borderId="0" xfId="0" applyNumberFormat="1" applyFont="1" applyBorder="1" applyAlignment="1">
      <alignment horizontal="center"/>
    </xf>
    <xf numFmtId="2" fontId="1" fillId="0" borderId="5" xfId="0" applyNumberFormat="1"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2" fontId="2" fillId="0" borderId="6" xfId="0" applyNumberFormat="1" applyFont="1" applyBorder="1" applyAlignment="1">
      <alignment horizontal="center"/>
    </xf>
    <xf numFmtId="0" fontId="19" fillId="0" borderId="34" xfId="0" applyFont="1" applyFill="1" applyBorder="1" applyAlignment="1" applyProtection="1">
      <alignment/>
      <protection/>
    </xf>
    <xf numFmtId="0" fontId="29" fillId="0" borderId="34" xfId="0" applyFont="1" applyFill="1" applyBorder="1" applyAlignment="1" applyProtection="1">
      <alignmen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ill>
        <patternFill>
          <bgColor rgb="FFCCFFFF"/>
        </patternFill>
      </fill>
      <border/>
    </dxf>
    <dxf>
      <fill>
        <patternFill>
          <bgColor rgb="FFFFFF00"/>
        </patternFill>
      </fill>
      <border/>
    </dxf>
    <dxf>
      <font>
        <color rgb="FFFFFFFF"/>
      </font>
      <border/>
    </dxf>
    <dxf>
      <font>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ftp.afm.ars.usda.gov/download/t&amp;a2006.xls" TargetMode="Externa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C62"/>
  <sheetViews>
    <sheetView workbookViewId="0" topLeftCell="A1">
      <selection activeCell="A3" sqref="A3"/>
    </sheetView>
  </sheetViews>
  <sheetFormatPr defaultColWidth="9.140625" defaultRowHeight="12.75"/>
  <cols>
    <col min="1" max="1" width="18.57421875" style="0" customWidth="1"/>
    <col min="2" max="2" width="78.8515625" style="0" customWidth="1"/>
    <col min="3" max="3" width="6.140625" style="0" customWidth="1"/>
  </cols>
  <sheetData>
    <row r="1" ht="12.75">
      <c r="A1" s="88" t="s">
        <v>90</v>
      </c>
    </row>
    <row r="2" spans="1:2" ht="12.75">
      <c r="A2" s="16"/>
      <c r="B2" s="86"/>
    </row>
    <row r="3" spans="1:3" ht="12.75">
      <c r="A3" s="91"/>
      <c r="B3" s="16" t="s">
        <v>87</v>
      </c>
      <c r="C3" s="16"/>
    </row>
    <row r="4" spans="1:3" ht="12.75">
      <c r="A4" s="91" t="s">
        <v>88</v>
      </c>
      <c r="B4" s="16" t="s">
        <v>89</v>
      </c>
      <c r="C4" s="16"/>
    </row>
    <row r="5" spans="1:3" ht="12.75">
      <c r="A5" s="89">
        <v>0</v>
      </c>
      <c r="B5" s="16" t="s">
        <v>83</v>
      </c>
      <c r="C5" s="16"/>
    </row>
    <row r="6" spans="1:3" ht="12.75">
      <c r="A6" s="89">
        <v>0</v>
      </c>
      <c r="B6" s="16" t="s">
        <v>82</v>
      </c>
      <c r="C6" s="16"/>
    </row>
    <row r="7" spans="1:3" ht="12.75">
      <c r="A7" s="89">
        <v>0</v>
      </c>
      <c r="B7" s="16" t="s">
        <v>84</v>
      </c>
      <c r="C7" s="16"/>
    </row>
    <row r="8" spans="1:3" ht="12.75">
      <c r="A8" s="89">
        <v>0</v>
      </c>
      <c r="B8" s="16" t="s">
        <v>85</v>
      </c>
      <c r="C8" s="16"/>
    </row>
    <row r="9" spans="1:3" ht="12.75">
      <c r="A9" s="90">
        <v>6</v>
      </c>
      <c r="B9" s="16" t="s">
        <v>91</v>
      </c>
      <c r="C9" s="16"/>
    </row>
    <row r="10" spans="1:3" ht="12.75">
      <c r="A10" s="90">
        <v>4</v>
      </c>
      <c r="B10" s="16" t="s">
        <v>86</v>
      </c>
      <c r="C10" s="16"/>
    </row>
    <row r="12" ht="12.75">
      <c r="A12" t="s">
        <v>113</v>
      </c>
    </row>
    <row r="13" ht="12.75">
      <c r="B13" t="s">
        <v>107</v>
      </c>
    </row>
    <row r="14" ht="12.75">
      <c r="B14" t="s">
        <v>108</v>
      </c>
    </row>
    <row r="15" ht="12.75">
      <c r="B15" t="s">
        <v>109</v>
      </c>
    </row>
    <row r="16" ht="12.75">
      <c r="B16" t="s">
        <v>110</v>
      </c>
    </row>
    <row r="18" ht="12.75">
      <c r="A18" s="88" t="s">
        <v>122</v>
      </c>
    </row>
    <row r="19" ht="12.75">
      <c r="A19" s="88"/>
    </row>
    <row r="20" ht="12.75">
      <c r="A20" s="49" t="s">
        <v>126</v>
      </c>
    </row>
    <row r="22" ht="12.75">
      <c r="A22" t="s">
        <v>123</v>
      </c>
    </row>
    <row r="23" ht="12.75">
      <c r="A23" t="s">
        <v>124</v>
      </c>
    </row>
    <row r="24" ht="12.75">
      <c r="A24" t="s">
        <v>78</v>
      </c>
    </row>
    <row r="25" ht="12.75">
      <c r="A25" t="s">
        <v>127</v>
      </c>
    </row>
    <row r="26" ht="12.75">
      <c r="A26" t="s">
        <v>128</v>
      </c>
    </row>
    <row r="29" ht="12.75">
      <c r="A29" t="s">
        <v>104</v>
      </c>
    </row>
    <row r="30" ht="12.75">
      <c r="A30" t="s">
        <v>105</v>
      </c>
    </row>
    <row r="31" ht="12.75">
      <c r="A31" t="s">
        <v>106</v>
      </c>
    </row>
    <row r="33" ht="12.75">
      <c r="B33" s="86" t="s">
        <v>101</v>
      </c>
    </row>
    <row r="34" ht="12.75">
      <c r="B34" t="s">
        <v>98</v>
      </c>
    </row>
    <row r="35" ht="12.75">
      <c r="B35" t="s">
        <v>99</v>
      </c>
    </row>
    <row r="36" ht="12.75">
      <c r="B36" t="s">
        <v>100</v>
      </c>
    </row>
    <row r="38" ht="12.75">
      <c r="A38" s="88" t="s">
        <v>71</v>
      </c>
    </row>
    <row r="39" ht="12.75">
      <c r="A39" s="86" t="s">
        <v>125</v>
      </c>
    </row>
    <row r="40" ht="12.75">
      <c r="A40" s="86" t="s">
        <v>93</v>
      </c>
    </row>
    <row r="41" ht="12.75">
      <c r="A41" t="s">
        <v>144</v>
      </c>
    </row>
    <row r="42" ht="12.75">
      <c r="A42" t="s">
        <v>114</v>
      </c>
    </row>
    <row r="43" ht="12.75">
      <c r="A43" s="86" t="s">
        <v>103</v>
      </c>
    </row>
    <row r="44" ht="12.75">
      <c r="A44" s="86" t="s">
        <v>115</v>
      </c>
    </row>
    <row r="45" ht="12.75">
      <c r="A45" s="86" t="s">
        <v>94</v>
      </c>
    </row>
    <row r="46" ht="12.75">
      <c r="A46" s="86" t="s">
        <v>95</v>
      </c>
    </row>
    <row r="47" ht="12.75">
      <c r="A47" s="86" t="s">
        <v>142</v>
      </c>
    </row>
    <row r="48" ht="12.75">
      <c r="A48" t="s">
        <v>143</v>
      </c>
    </row>
    <row r="49" ht="12.75">
      <c r="A49" s="86" t="s">
        <v>135</v>
      </c>
    </row>
    <row r="50" ht="12.75">
      <c r="A50" s="86" t="s">
        <v>129</v>
      </c>
    </row>
    <row r="51" ht="12.75">
      <c r="A51" s="86" t="s">
        <v>130</v>
      </c>
    </row>
    <row r="52" ht="12.75">
      <c r="A52" s="86" t="s">
        <v>102</v>
      </c>
    </row>
    <row r="53" ht="12.75">
      <c r="A53" s="86" t="s">
        <v>111</v>
      </c>
    </row>
    <row r="54" ht="12.75">
      <c r="A54" s="86" t="s">
        <v>112</v>
      </c>
    </row>
    <row r="55" ht="12.75">
      <c r="A55" s="86" t="s">
        <v>146</v>
      </c>
    </row>
    <row r="56" ht="12.75">
      <c r="A56" s="86" t="s">
        <v>145</v>
      </c>
    </row>
    <row r="57" ht="12.75">
      <c r="A57" s="86" t="s">
        <v>137</v>
      </c>
    </row>
    <row r="58" spans="1:3" ht="12.75">
      <c r="A58" s="86" t="s">
        <v>136</v>
      </c>
      <c r="B58" s="86"/>
      <c r="C58" s="86"/>
    </row>
    <row r="59" spans="1:3" ht="12.75">
      <c r="A59" s="86" t="s">
        <v>147</v>
      </c>
      <c r="B59" s="86"/>
      <c r="C59" s="86"/>
    </row>
    <row r="61" ht="12.75">
      <c r="A61" t="s">
        <v>97</v>
      </c>
    </row>
    <row r="62" ht="12.75">
      <c r="A62" t="s">
        <v>151</v>
      </c>
    </row>
  </sheetData>
  <printOptions/>
  <pageMargins left="0.75" right="0.75" top="1" bottom="1" header="0.5" footer="0.5"/>
  <pageSetup fitToHeight="1" fitToWidth="1" horizontalDpi="600" verticalDpi="600" orientation="portrait" scale="83" r:id="rId3"/>
  <legacyDrawing r:id="rId2"/>
</worksheet>
</file>

<file path=xl/worksheets/sheet10.xml><?xml version="1.0" encoding="utf-8"?>
<worksheet xmlns="http://schemas.openxmlformats.org/spreadsheetml/2006/main" xmlns:r="http://schemas.openxmlformats.org/officeDocument/2006/relationships">
  <sheetPr codeName="Sheet11"/>
  <dimension ref="A1:AC52"/>
  <sheetViews>
    <sheetView zoomScale="85" zoomScaleNormal="85" workbookViewId="0" topLeftCell="A1">
      <selection activeCell="E13" sqref="E13"/>
    </sheetView>
  </sheetViews>
  <sheetFormatPr defaultColWidth="9.140625" defaultRowHeight="12.75"/>
  <cols>
    <col min="2" max="2" width="7.00390625" style="0" customWidth="1"/>
    <col min="3" max="3" width="0.5625" style="0" customWidth="1"/>
    <col min="4" max="4" width="5.8515625" style="0" customWidth="1"/>
    <col min="5" max="6" width="5.57421875" style="0" customWidth="1"/>
    <col min="7" max="7" width="5.8515625" style="0" customWidth="1"/>
    <col min="8" max="8" width="5.57421875" style="0" customWidth="1"/>
    <col min="9" max="9" width="5.421875" style="0" customWidth="1"/>
    <col min="10" max="10" width="5.7109375" style="0" customWidth="1"/>
    <col min="11" max="11" width="0.5625" style="0" customWidth="1"/>
    <col min="12" max="13" width="5.57421875" style="0" customWidth="1"/>
    <col min="14" max="14" width="5.421875" style="0" customWidth="1"/>
    <col min="15" max="16" width="5.7109375" style="0" customWidth="1"/>
    <col min="17" max="17" width="6.28125" style="0" customWidth="1"/>
    <col min="18" max="18" width="6.7109375" style="0" customWidth="1"/>
    <col min="19" max="19" width="0.5625" style="0" customWidth="1"/>
    <col min="20" max="21" width="4.8515625" style="0" customWidth="1"/>
    <col min="22" max="22" width="4.140625" style="0" customWidth="1"/>
    <col min="23" max="23" width="0.5625" style="0" customWidth="1"/>
    <col min="24" max="25" width="6.28125" style="51" customWidth="1"/>
    <col min="26" max="26" width="1.1484375" style="0" customWidth="1"/>
  </cols>
  <sheetData>
    <row r="1" spans="10:29" ht="21.75" customHeight="1">
      <c r="J1" s="16" t="s">
        <v>46</v>
      </c>
      <c r="Z1" s="167"/>
      <c r="AA1" s="170"/>
      <c r="AB1" s="170"/>
      <c r="AC1" s="170"/>
    </row>
    <row r="2" spans="1:29" ht="12.75">
      <c r="A2" s="15" t="s">
        <v>37</v>
      </c>
      <c r="B2" s="2"/>
      <c r="C2" s="2"/>
      <c r="D2" s="2"/>
      <c r="E2" s="3"/>
      <c r="F2" s="15" t="s">
        <v>39</v>
      </c>
      <c r="G2" s="2"/>
      <c r="H2" s="3"/>
      <c r="I2" s="15" t="s">
        <v>40</v>
      </c>
      <c r="J2" s="3"/>
      <c r="L2" s="15" t="s">
        <v>41</v>
      </c>
      <c r="M2" s="2"/>
      <c r="N2" s="46">
        <v>7</v>
      </c>
      <c r="O2" s="2"/>
      <c r="P2" s="3"/>
      <c r="Q2" s="15" t="s">
        <v>139</v>
      </c>
      <c r="R2" s="2"/>
      <c r="S2" s="2"/>
      <c r="T2" s="2"/>
      <c r="U2" s="2"/>
      <c r="V2" s="2"/>
      <c r="W2" s="2"/>
      <c r="X2" s="52"/>
      <c r="Y2" s="53"/>
      <c r="Z2" s="167"/>
      <c r="AA2" s="170"/>
      <c r="AB2" s="170"/>
      <c r="AC2" s="170"/>
    </row>
    <row r="3" spans="1:29" ht="12.75">
      <c r="A3" s="4"/>
      <c r="B3" s="5"/>
      <c r="C3" s="5"/>
      <c r="D3" s="5"/>
      <c r="E3" s="6"/>
      <c r="F3" s="45" t="str">
        <f>PP1!F3</f>
        <v>xxx-xx-xxxx</v>
      </c>
      <c r="G3" s="5"/>
      <c r="H3" s="6"/>
      <c r="I3" s="45">
        <f>PP1!I3</f>
        <v>2005</v>
      </c>
      <c r="J3" s="6"/>
      <c r="L3" s="4"/>
      <c r="M3" s="5"/>
      <c r="N3" s="5"/>
      <c r="O3" s="5"/>
      <c r="P3" s="6"/>
      <c r="Q3" s="210" t="s">
        <v>47</v>
      </c>
      <c r="R3" s="211"/>
      <c r="S3" s="212"/>
      <c r="T3" s="210" t="s">
        <v>48</v>
      </c>
      <c r="U3" s="212"/>
      <c r="V3" s="213" t="s">
        <v>49</v>
      </c>
      <c r="W3" s="214"/>
      <c r="X3" s="215"/>
      <c r="Y3" s="198" t="s">
        <v>138</v>
      </c>
      <c r="Z3" s="167"/>
      <c r="AA3" s="170"/>
      <c r="AB3" s="170"/>
      <c r="AC3" s="170"/>
    </row>
    <row r="4" spans="1:29" ht="12.75">
      <c r="A4" s="44">
        <f>PP1!A4</f>
        <v>0</v>
      </c>
      <c r="B4" s="8"/>
      <c r="C4" s="8"/>
      <c r="D4" s="5"/>
      <c r="E4" s="6"/>
      <c r="F4" s="7"/>
      <c r="G4" s="8"/>
      <c r="H4" s="9"/>
      <c r="I4" s="7"/>
      <c r="J4" s="9"/>
      <c r="L4" s="34" t="s">
        <v>42</v>
      </c>
      <c r="M4" s="78">
        <f>+PP6!O4+1</f>
        <v>38445</v>
      </c>
      <c r="N4" s="37" t="s">
        <v>43</v>
      </c>
      <c r="O4" s="78">
        <f>+M4+13</f>
        <v>38458</v>
      </c>
      <c r="P4" s="9"/>
      <c r="Q4" s="219">
        <f>PP6!AA14</f>
        <v>36</v>
      </c>
      <c r="R4" s="217"/>
      <c r="S4" s="218"/>
      <c r="T4" s="219">
        <f>PP6!AA15</f>
        <v>24</v>
      </c>
      <c r="U4" s="218"/>
      <c r="V4" s="219">
        <f>PP6!AA17</f>
        <v>0</v>
      </c>
      <c r="W4" s="217"/>
      <c r="X4" s="218"/>
      <c r="Y4" s="200">
        <f>PP6!AA16</f>
        <v>0</v>
      </c>
      <c r="Z4" s="167"/>
      <c r="AA4" s="171" t="s">
        <v>56</v>
      </c>
      <c r="AB4" s="170"/>
      <c r="AC4" s="170"/>
    </row>
    <row r="5" spans="1:29" ht="12.75">
      <c r="A5" s="33"/>
      <c r="B5" s="6"/>
      <c r="D5" s="48" t="s">
        <v>1</v>
      </c>
      <c r="E5" s="48" t="s">
        <v>2</v>
      </c>
      <c r="F5" s="48" t="s">
        <v>3</v>
      </c>
      <c r="G5" s="48" t="s">
        <v>4</v>
      </c>
      <c r="H5" s="48" t="s">
        <v>5</v>
      </c>
      <c r="I5" s="48" t="s">
        <v>6</v>
      </c>
      <c r="J5" s="48" t="s">
        <v>7</v>
      </c>
      <c r="K5" s="49"/>
      <c r="L5" s="48" t="s">
        <v>1</v>
      </c>
      <c r="M5" s="48" t="s">
        <v>2</v>
      </c>
      <c r="N5" s="48" t="s">
        <v>3</v>
      </c>
      <c r="O5" s="48" t="s">
        <v>4</v>
      </c>
      <c r="P5" s="48" t="s">
        <v>5</v>
      </c>
      <c r="Q5" s="48" t="s">
        <v>6</v>
      </c>
      <c r="R5" s="47" t="s">
        <v>7</v>
      </c>
      <c r="T5" s="15" t="s">
        <v>44</v>
      </c>
      <c r="U5" s="2"/>
      <c r="V5" s="3"/>
      <c r="X5" s="55" t="s">
        <v>24</v>
      </c>
      <c r="Y5" s="55" t="s">
        <v>25</v>
      </c>
      <c r="Z5" s="167"/>
      <c r="AA5" s="170">
        <f>+PP6!AA5</f>
        <v>6</v>
      </c>
      <c r="AB5" s="171" t="s">
        <v>57</v>
      </c>
      <c r="AC5" s="170"/>
    </row>
    <row r="6" spans="1:29" ht="12.75">
      <c r="A6" s="4"/>
      <c r="B6" s="32" t="s">
        <v>38</v>
      </c>
      <c r="D6" s="36">
        <f>PP6!D6</f>
        <v>0</v>
      </c>
      <c r="E6" s="36">
        <f>PP6!E6</f>
        <v>8</v>
      </c>
      <c r="F6" s="36">
        <f>PP6!F6</f>
        <v>8</v>
      </c>
      <c r="G6" s="36">
        <f>PP6!G6</f>
        <v>8</v>
      </c>
      <c r="H6" s="36">
        <f>PP6!H6</f>
        <v>8</v>
      </c>
      <c r="I6" s="36">
        <f>PP6!I6</f>
        <v>8</v>
      </c>
      <c r="J6" s="36">
        <f>PP6!J6</f>
        <v>0</v>
      </c>
      <c r="L6" s="36">
        <f>PP6!L6</f>
        <v>0</v>
      </c>
      <c r="M6" s="36">
        <f>PP6!M6</f>
        <v>8</v>
      </c>
      <c r="N6" s="36">
        <f>PP6!N6</f>
        <v>8</v>
      </c>
      <c r="O6" s="36">
        <f>PP6!O6</f>
        <v>8</v>
      </c>
      <c r="P6" s="36">
        <f>PP6!P6</f>
        <v>8</v>
      </c>
      <c r="Q6" s="36">
        <f>PP6!Q6</f>
        <v>8</v>
      </c>
      <c r="R6" s="36">
        <f>PP6!R6</f>
        <v>0</v>
      </c>
      <c r="T6" s="35" t="s">
        <v>50</v>
      </c>
      <c r="U6" s="5"/>
      <c r="V6" s="6"/>
      <c r="X6" s="59">
        <f>SUM(D6:J6)</f>
        <v>40</v>
      </c>
      <c r="Y6" s="59">
        <f>SUM(L6:R6)</f>
        <v>40</v>
      </c>
      <c r="Z6" s="167"/>
      <c r="AA6" s="170">
        <f>+PP6!AA6</f>
        <v>4</v>
      </c>
      <c r="AB6" s="171" t="s">
        <v>58</v>
      </c>
      <c r="AC6" s="170"/>
    </row>
    <row r="7" spans="1:29" ht="12.75">
      <c r="A7" s="4"/>
      <c r="B7" s="32" t="s">
        <v>140</v>
      </c>
      <c r="D7" s="202">
        <f>PP6!D7</f>
        <v>0</v>
      </c>
      <c r="E7" s="202">
        <f>PP6!E7</f>
        <v>0.3125</v>
      </c>
      <c r="F7" s="202">
        <f>PP6!F7</f>
        <v>0.3125</v>
      </c>
      <c r="G7" s="202">
        <f>PP6!G7</f>
        <v>0.3125</v>
      </c>
      <c r="H7" s="202">
        <f>PP6!H7</f>
        <v>0.3125</v>
      </c>
      <c r="I7" s="202">
        <f>PP6!I7</f>
        <v>0.3125</v>
      </c>
      <c r="J7" s="202">
        <f>PP6!J7</f>
        <v>0</v>
      </c>
      <c r="K7" s="202"/>
      <c r="L7" s="202">
        <f>PP6!L7</f>
        <v>0</v>
      </c>
      <c r="M7" s="202">
        <f>PP6!M7</f>
        <v>0.3125</v>
      </c>
      <c r="N7" s="202">
        <f>PP6!N7</f>
        <v>0.3125</v>
      </c>
      <c r="O7" s="202">
        <f>PP6!O7</f>
        <v>0.3125</v>
      </c>
      <c r="P7" s="202">
        <f>PP6!P7</f>
        <v>0.3125</v>
      </c>
      <c r="Q7" s="202">
        <f>PP6!Q7</f>
        <v>0.3125</v>
      </c>
      <c r="R7" s="202">
        <f>PP6!R7</f>
        <v>0</v>
      </c>
      <c r="T7" s="4"/>
      <c r="U7" s="5"/>
      <c r="V7" s="6"/>
      <c r="X7" s="56"/>
      <c r="Y7" s="56"/>
      <c r="Z7" s="167"/>
      <c r="AA7" s="171" t="s">
        <v>134</v>
      </c>
      <c r="AB7" s="170"/>
      <c r="AC7" s="170"/>
    </row>
    <row r="8" spans="1:29" ht="12.75">
      <c r="A8" s="7"/>
      <c r="B8" s="203" t="s">
        <v>141</v>
      </c>
      <c r="D8" s="202">
        <f>PP6!D8</f>
        <v>0</v>
      </c>
      <c r="E8" s="202">
        <f>PP6!E8</f>
        <v>0.1875</v>
      </c>
      <c r="F8" s="202">
        <f>PP6!F8</f>
        <v>0.1875</v>
      </c>
      <c r="G8" s="202">
        <f>PP6!G8</f>
        <v>0.1875</v>
      </c>
      <c r="H8" s="202">
        <f>PP6!H8</f>
        <v>0.1875</v>
      </c>
      <c r="I8" s="202">
        <f>PP6!I8</f>
        <v>0.1875</v>
      </c>
      <c r="J8" s="202">
        <f>PP6!J8</f>
        <v>0</v>
      </c>
      <c r="K8" s="202"/>
      <c r="L8" s="202">
        <f>PP6!L8</f>
        <v>0</v>
      </c>
      <c r="M8" s="202">
        <f>PP6!M8</f>
        <v>0.1875</v>
      </c>
      <c r="N8" s="202">
        <f>PP6!N8</f>
        <v>0.1875</v>
      </c>
      <c r="O8" s="202">
        <f>PP6!O8</f>
        <v>0.1875</v>
      </c>
      <c r="P8" s="202">
        <f>PP6!P8</f>
        <v>0.1875</v>
      </c>
      <c r="Q8" s="202">
        <f>PP6!Q8</f>
        <v>0.1875</v>
      </c>
      <c r="R8" s="202">
        <f>PP6!R8</f>
        <v>0</v>
      </c>
      <c r="T8" s="38" t="s">
        <v>45</v>
      </c>
      <c r="U8" s="39"/>
      <c r="V8" s="9"/>
      <c r="X8" s="57"/>
      <c r="Y8" s="57"/>
      <c r="Z8" s="167"/>
      <c r="AA8" s="170">
        <v>0</v>
      </c>
      <c r="AB8" s="170"/>
      <c r="AC8" s="170"/>
    </row>
    <row r="9" spans="10:29" ht="24" customHeight="1">
      <c r="J9" s="16" t="s">
        <v>26</v>
      </c>
      <c r="Z9" s="167"/>
      <c r="AA9" s="170"/>
      <c r="AB9" s="170"/>
      <c r="AC9" s="170"/>
    </row>
    <row r="10" spans="1:29" ht="9.75" customHeight="1">
      <c r="A10" s="18" t="s">
        <v>21</v>
      </c>
      <c r="B10" s="3"/>
      <c r="C10" s="29"/>
      <c r="D10" s="11"/>
      <c r="E10" s="13"/>
      <c r="F10" s="13"/>
      <c r="G10" s="20"/>
      <c r="H10" s="13"/>
      <c r="I10" s="17" t="s">
        <v>19</v>
      </c>
      <c r="J10" s="13"/>
      <c r="K10" s="2"/>
      <c r="L10" s="13"/>
      <c r="M10" s="13"/>
      <c r="N10" s="13"/>
      <c r="O10" s="13"/>
      <c r="P10" s="13"/>
      <c r="Q10" s="13"/>
      <c r="R10" s="12"/>
      <c r="T10" s="24" t="s">
        <v>23</v>
      </c>
      <c r="U10" s="13"/>
      <c r="V10" s="12"/>
      <c r="W10" s="29"/>
      <c r="X10" s="58" t="s">
        <v>33</v>
      </c>
      <c r="Y10" s="55"/>
      <c r="Z10" s="167"/>
      <c r="AA10" s="170"/>
      <c r="AB10" s="170"/>
      <c r="AC10" s="170"/>
    </row>
    <row r="11" spans="1:29" ht="12.75">
      <c r="A11" s="19" t="s">
        <v>20</v>
      </c>
      <c r="B11" s="6"/>
      <c r="C11" s="29"/>
      <c r="D11" s="50" t="s">
        <v>1</v>
      </c>
      <c r="E11" s="50" t="s">
        <v>2</v>
      </c>
      <c r="F11" s="50" t="s">
        <v>3</v>
      </c>
      <c r="G11" s="50" t="s">
        <v>4</v>
      </c>
      <c r="H11" s="50" t="s">
        <v>5</v>
      </c>
      <c r="I11" s="50" t="s">
        <v>6</v>
      </c>
      <c r="J11" s="50" t="s">
        <v>7</v>
      </c>
      <c r="K11" s="42"/>
      <c r="L11" s="50" t="s">
        <v>1</v>
      </c>
      <c r="M11" s="50" t="s">
        <v>2</v>
      </c>
      <c r="N11" s="50" t="s">
        <v>3</v>
      </c>
      <c r="O11" s="50" t="s">
        <v>4</v>
      </c>
      <c r="P11" s="50" t="s">
        <v>5</v>
      </c>
      <c r="Q11" s="50" t="s">
        <v>6</v>
      </c>
      <c r="R11" s="50" t="s">
        <v>7</v>
      </c>
      <c r="T11" s="40" t="s">
        <v>34</v>
      </c>
      <c r="U11" s="40" t="s">
        <v>35</v>
      </c>
      <c r="V11" s="40" t="s">
        <v>36</v>
      </c>
      <c r="W11" s="31"/>
      <c r="X11" s="55" t="s">
        <v>24</v>
      </c>
      <c r="Y11" s="55" t="s">
        <v>25</v>
      </c>
      <c r="Z11" s="167"/>
      <c r="AA11" s="179" t="s">
        <v>131</v>
      </c>
      <c r="AB11" s="170"/>
      <c r="AC11" s="170"/>
    </row>
    <row r="12" spans="1:29" ht="11.25" customHeight="1">
      <c r="A12" s="19"/>
      <c r="B12" s="6"/>
      <c r="C12" s="29"/>
      <c r="D12" s="84">
        <f>+M4</f>
        <v>38445</v>
      </c>
      <c r="E12" s="84">
        <f aca="true" t="shared" si="0" ref="E12:J12">D12+1</f>
        <v>38446</v>
      </c>
      <c r="F12" s="84">
        <f t="shared" si="0"/>
        <v>38447</v>
      </c>
      <c r="G12" s="84">
        <f t="shared" si="0"/>
        <v>38448</v>
      </c>
      <c r="H12" s="84">
        <f t="shared" si="0"/>
        <v>38449</v>
      </c>
      <c r="I12" s="84">
        <f t="shared" si="0"/>
        <v>38450</v>
      </c>
      <c r="J12" s="84">
        <f t="shared" si="0"/>
        <v>38451</v>
      </c>
      <c r="K12" s="84"/>
      <c r="L12" s="84">
        <f>J12+1</f>
        <v>38452</v>
      </c>
      <c r="M12" s="84">
        <f aca="true" t="shared" si="1" ref="M12:R12">L12+1</f>
        <v>38453</v>
      </c>
      <c r="N12" s="84">
        <f t="shared" si="1"/>
        <v>38454</v>
      </c>
      <c r="O12" s="84">
        <f t="shared" si="1"/>
        <v>38455</v>
      </c>
      <c r="P12" s="84">
        <f t="shared" si="1"/>
        <v>38456</v>
      </c>
      <c r="Q12" s="84">
        <f t="shared" si="1"/>
        <v>38457</v>
      </c>
      <c r="R12" s="84">
        <f t="shared" si="1"/>
        <v>38458</v>
      </c>
      <c r="T12" s="40"/>
      <c r="U12" s="40"/>
      <c r="V12" s="40"/>
      <c r="W12" s="31"/>
      <c r="X12" s="55"/>
      <c r="Y12" s="55"/>
      <c r="Z12" s="167"/>
      <c r="AA12" s="180" t="s">
        <v>132</v>
      </c>
      <c r="AB12" s="170"/>
      <c r="AC12" s="170"/>
    </row>
    <row r="13" spans="1:29" ht="13.5" customHeight="1">
      <c r="A13" s="22" t="s">
        <v>0</v>
      </c>
      <c r="B13" s="12"/>
      <c r="C13" s="29"/>
      <c r="D13" s="64">
        <f>24*(D44-D43+D46-D45+D48-D47+D50-D49)-D29-D30</f>
        <v>0</v>
      </c>
      <c r="E13" s="64">
        <f aca="true" t="shared" si="2" ref="E13:J13">24*(E44-E43+E46-E45+E48-E47+E50-E49)-E29-E30</f>
        <v>0</v>
      </c>
      <c r="F13" s="64">
        <f t="shared" si="2"/>
        <v>0</v>
      </c>
      <c r="G13" s="64">
        <f t="shared" si="2"/>
        <v>0</v>
      </c>
      <c r="H13" s="64">
        <f t="shared" si="2"/>
        <v>0</v>
      </c>
      <c r="I13" s="64">
        <f t="shared" si="2"/>
        <v>0</v>
      </c>
      <c r="J13" s="64">
        <f t="shared" si="2"/>
        <v>0</v>
      </c>
      <c r="K13" s="64"/>
      <c r="L13" s="64">
        <f aca="true" t="shared" si="3" ref="L13:R13">24*(L44-L43+L46-L45+L48-L47+L50-L49)-L29-L30</f>
        <v>0</v>
      </c>
      <c r="M13" s="64">
        <f t="shared" si="3"/>
        <v>0</v>
      </c>
      <c r="N13" s="64">
        <f t="shared" si="3"/>
        <v>0</v>
      </c>
      <c r="O13" s="64">
        <f t="shared" si="3"/>
        <v>0</v>
      </c>
      <c r="P13" s="64">
        <f t="shared" si="3"/>
        <v>0</v>
      </c>
      <c r="Q13" s="64">
        <f t="shared" si="3"/>
        <v>0</v>
      </c>
      <c r="R13" s="64">
        <f t="shared" si="3"/>
        <v>0</v>
      </c>
      <c r="T13" s="27"/>
      <c r="U13" s="28">
        <v>1</v>
      </c>
      <c r="V13" s="27"/>
      <c r="W13" s="29"/>
      <c r="X13" s="59">
        <f aca="true" t="shared" si="4" ref="X13:X24">SUM(D13:J13)</f>
        <v>0</v>
      </c>
      <c r="Y13" s="59">
        <f aca="true" t="shared" si="5" ref="Y13:Y24">SUM(L13:R13)</f>
        <v>0</v>
      </c>
      <c r="Z13" s="167"/>
      <c r="AA13" s="170"/>
      <c r="AB13" s="170"/>
      <c r="AC13" s="170"/>
    </row>
    <row r="14" spans="1:29" ht="13.5" customHeight="1">
      <c r="A14" s="22" t="s">
        <v>8</v>
      </c>
      <c r="B14" s="12"/>
      <c r="C14" s="29"/>
      <c r="D14" s="64"/>
      <c r="E14" s="64"/>
      <c r="F14" s="64"/>
      <c r="G14" s="64"/>
      <c r="H14" s="64"/>
      <c r="I14" s="64"/>
      <c r="J14" s="64"/>
      <c r="K14" s="64"/>
      <c r="L14" s="64"/>
      <c r="M14" s="64"/>
      <c r="N14" s="64"/>
      <c r="O14" s="64"/>
      <c r="P14" s="64"/>
      <c r="Q14" s="64"/>
      <c r="R14" s="64"/>
      <c r="T14" s="27"/>
      <c r="U14" s="28">
        <v>61</v>
      </c>
      <c r="V14" s="27"/>
      <c r="W14" s="29"/>
      <c r="X14" s="59">
        <f t="shared" si="4"/>
        <v>0</v>
      </c>
      <c r="Y14" s="59">
        <f t="shared" si="5"/>
        <v>0</v>
      </c>
      <c r="Z14" s="168"/>
      <c r="AA14" s="172">
        <f>+Q4-X14-Y14+AA5-AA8</f>
        <v>42</v>
      </c>
      <c r="AB14" s="171" t="s">
        <v>57</v>
      </c>
      <c r="AC14" s="170"/>
    </row>
    <row r="15" spans="1:29" ht="13.5" customHeight="1">
      <c r="A15" s="22" t="s">
        <v>9</v>
      </c>
      <c r="B15" s="12"/>
      <c r="C15" s="29"/>
      <c r="D15" s="64"/>
      <c r="E15" s="64"/>
      <c r="F15" s="64"/>
      <c r="G15" s="64"/>
      <c r="H15" s="64"/>
      <c r="I15" s="64"/>
      <c r="J15" s="64"/>
      <c r="K15" s="64"/>
      <c r="L15" s="64"/>
      <c r="M15" s="64"/>
      <c r="N15" s="64"/>
      <c r="O15" s="64"/>
      <c r="P15" s="64"/>
      <c r="Q15" s="64"/>
      <c r="R15" s="64"/>
      <c r="T15" s="27"/>
      <c r="U15" s="28">
        <v>62</v>
      </c>
      <c r="V15" s="27"/>
      <c r="W15" s="29"/>
      <c r="X15" s="59">
        <f t="shared" si="4"/>
        <v>0</v>
      </c>
      <c r="Y15" s="59">
        <f t="shared" si="5"/>
        <v>0</v>
      </c>
      <c r="Z15" s="167"/>
      <c r="AA15" s="172">
        <f>+T4-X15-Y15-X19-Y19+AA6</f>
        <v>28</v>
      </c>
      <c r="AB15" s="171" t="s">
        <v>58</v>
      </c>
      <c r="AC15" s="170"/>
    </row>
    <row r="16" spans="1:29" ht="13.5" customHeight="1">
      <c r="A16" s="22" t="s">
        <v>10</v>
      </c>
      <c r="B16" s="12"/>
      <c r="C16" s="29"/>
      <c r="D16" s="64"/>
      <c r="E16" s="64"/>
      <c r="F16" s="64"/>
      <c r="G16" s="64"/>
      <c r="H16" s="64"/>
      <c r="I16" s="64"/>
      <c r="J16" s="64"/>
      <c r="K16" s="64"/>
      <c r="L16" s="64"/>
      <c r="M16" s="64"/>
      <c r="N16" s="64"/>
      <c r="O16" s="64"/>
      <c r="P16" s="64"/>
      <c r="Q16" s="64"/>
      <c r="R16" s="64"/>
      <c r="T16" s="27"/>
      <c r="U16" s="28">
        <v>64</v>
      </c>
      <c r="V16" s="27"/>
      <c r="W16" s="29"/>
      <c r="X16" s="59">
        <f t="shared" si="4"/>
        <v>0</v>
      </c>
      <c r="Y16" s="59">
        <f t="shared" si="5"/>
        <v>0</v>
      </c>
      <c r="Z16" s="167"/>
      <c r="AA16" s="172">
        <f>+Y4-X16-Y16+X30+Y30</f>
        <v>0</v>
      </c>
      <c r="AB16" s="171" t="s">
        <v>59</v>
      </c>
      <c r="AC16" s="170"/>
    </row>
    <row r="17" spans="1:29" ht="13.5" customHeight="1">
      <c r="A17" s="22" t="s">
        <v>11</v>
      </c>
      <c r="B17" s="12"/>
      <c r="C17" s="29"/>
      <c r="D17" s="64"/>
      <c r="E17" s="64"/>
      <c r="F17" s="64"/>
      <c r="G17" s="64"/>
      <c r="H17" s="64"/>
      <c r="I17" s="64"/>
      <c r="J17" s="64"/>
      <c r="K17" s="64"/>
      <c r="L17" s="64"/>
      <c r="M17" s="64"/>
      <c r="N17" s="64"/>
      <c r="O17" s="64"/>
      <c r="P17" s="64"/>
      <c r="Q17" s="64"/>
      <c r="R17" s="64"/>
      <c r="T17" s="27"/>
      <c r="U17" s="28">
        <v>50</v>
      </c>
      <c r="V17" s="27"/>
      <c r="W17" s="29"/>
      <c r="X17" s="59">
        <f t="shared" si="4"/>
        <v>0</v>
      </c>
      <c r="Y17" s="59">
        <f t="shared" si="5"/>
        <v>0</v>
      </c>
      <c r="Z17" s="167"/>
      <c r="AA17" s="172">
        <f>+V4-X17-Y17+X29+Y29</f>
        <v>0</v>
      </c>
      <c r="AB17" s="171" t="s">
        <v>60</v>
      </c>
      <c r="AC17" s="170"/>
    </row>
    <row r="18" spans="1:29" ht="13.5" customHeight="1">
      <c r="A18" s="22" t="s">
        <v>12</v>
      </c>
      <c r="B18" s="12"/>
      <c r="C18" s="29"/>
      <c r="D18" s="64"/>
      <c r="E18" s="64"/>
      <c r="F18" s="64"/>
      <c r="G18" s="64"/>
      <c r="H18" s="64"/>
      <c r="I18" s="64"/>
      <c r="J18" s="64"/>
      <c r="K18" s="64"/>
      <c r="L18" s="64"/>
      <c r="M18" s="64"/>
      <c r="N18" s="64"/>
      <c r="O18" s="64"/>
      <c r="P18" s="64"/>
      <c r="Q18" s="64"/>
      <c r="R18" s="64"/>
      <c r="T18" s="27"/>
      <c r="U18" s="28">
        <v>66</v>
      </c>
      <c r="V18" s="27"/>
      <c r="W18" s="29"/>
      <c r="X18" s="59">
        <f t="shared" si="4"/>
        <v>0</v>
      </c>
      <c r="Y18" s="59">
        <f t="shared" si="5"/>
        <v>0</v>
      </c>
      <c r="Z18" s="167"/>
      <c r="AA18" s="171"/>
      <c r="AB18" s="170"/>
      <c r="AC18" s="170"/>
    </row>
    <row r="19" spans="1:29" ht="13.5" customHeight="1">
      <c r="A19" s="22" t="s">
        <v>13</v>
      </c>
      <c r="B19" s="12"/>
      <c r="C19" s="29"/>
      <c r="D19" s="64"/>
      <c r="E19" s="64"/>
      <c r="F19" s="64"/>
      <c r="G19" s="64"/>
      <c r="H19" s="64"/>
      <c r="I19" s="64"/>
      <c r="J19" s="64"/>
      <c r="K19" s="64"/>
      <c r="L19" s="64"/>
      <c r="M19" s="64"/>
      <c r="N19" s="64"/>
      <c r="O19" s="64"/>
      <c r="P19" s="64"/>
      <c r="Q19" s="64"/>
      <c r="R19" s="64"/>
      <c r="T19" s="28">
        <v>62</v>
      </c>
      <c r="U19" s="28">
        <v>62</v>
      </c>
      <c r="V19" s="27"/>
      <c r="W19" s="29"/>
      <c r="X19" s="59">
        <f t="shared" si="4"/>
        <v>0</v>
      </c>
      <c r="Y19" s="59">
        <f t="shared" si="5"/>
        <v>0</v>
      </c>
      <c r="Z19" s="167"/>
      <c r="AA19" s="172">
        <f>+X19+Y19+PP6!AA19</f>
        <v>0</v>
      </c>
      <c r="AB19" s="171" t="s">
        <v>121</v>
      </c>
      <c r="AC19" s="170"/>
    </row>
    <row r="20" spans="1:29" ht="13.5" customHeight="1">
      <c r="A20" s="22"/>
      <c r="B20" s="12"/>
      <c r="C20" s="29"/>
      <c r="D20" s="64"/>
      <c r="E20" s="64"/>
      <c r="F20" s="64"/>
      <c r="G20" s="64"/>
      <c r="H20" s="64"/>
      <c r="I20" s="64"/>
      <c r="J20" s="64"/>
      <c r="K20" s="64"/>
      <c r="L20" s="64"/>
      <c r="M20" s="64"/>
      <c r="N20" s="64"/>
      <c r="O20" s="64"/>
      <c r="P20" s="64"/>
      <c r="Q20" s="64"/>
      <c r="R20" s="64"/>
      <c r="T20" s="28"/>
      <c r="U20" s="28"/>
      <c r="V20" s="27"/>
      <c r="W20" s="29"/>
      <c r="X20" s="59">
        <f t="shared" si="4"/>
        <v>0</v>
      </c>
      <c r="Y20" s="59">
        <f t="shared" si="5"/>
        <v>0</v>
      </c>
      <c r="Z20" s="167"/>
      <c r="AA20" s="170"/>
      <c r="AB20" s="170"/>
      <c r="AC20" s="170"/>
    </row>
    <row r="21" spans="1:29" ht="13.5" customHeight="1">
      <c r="A21" s="22"/>
      <c r="B21" s="12"/>
      <c r="C21" s="29"/>
      <c r="D21" s="64"/>
      <c r="E21" s="64"/>
      <c r="F21" s="64"/>
      <c r="G21" s="64"/>
      <c r="H21" s="64"/>
      <c r="I21" s="64"/>
      <c r="J21" s="64"/>
      <c r="K21" s="64"/>
      <c r="L21" s="64"/>
      <c r="M21" s="64"/>
      <c r="N21" s="64"/>
      <c r="O21" s="64"/>
      <c r="P21" s="64"/>
      <c r="Q21" s="64"/>
      <c r="R21" s="64"/>
      <c r="T21" s="28"/>
      <c r="U21" s="28"/>
      <c r="V21" s="27"/>
      <c r="W21" s="29"/>
      <c r="X21" s="59">
        <f t="shared" si="4"/>
        <v>0</v>
      </c>
      <c r="Y21" s="59">
        <f t="shared" si="5"/>
        <v>0</v>
      </c>
      <c r="Z21" s="167"/>
      <c r="AA21" s="170"/>
      <c r="AB21" s="170"/>
      <c r="AC21" s="170"/>
    </row>
    <row r="22" spans="1:29" ht="13.5" customHeight="1">
      <c r="A22" s="22"/>
      <c r="B22" s="12"/>
      <c r="C22" s="29"/>
      <c r="D22" s="64"/>
      <c r="E22" s="64"/>
      <c r="F22" s="64"/>
      <c r="G22" s="64"/>
      <c r="H22" s="64"/>
      <c r="I22" s="64"/>
      <c r="J22" s="64"/>
      <c r="K22" s="64"/>
      <c r="L22" s="64"/>
      <c r="M22" s="64"/>
      <c r="N22" s="64"/>
      <c r="O22" s="64"/>
      <c r="P22" s="64"/>
      <c r="Q22" s="64"/>
      <c r="R22" s="64"/>
      <c r="T22" s="28"/>
      <c r="U22" s="28"/>
      <c r="V22" s="27"/>
      <c r="W22" s="29"/>
      <c r="X22" s="59">
        <f t="shared" si="4"/>
        <v>0</v>
      </c>
      <c r="Y22" s="59">
        <f t="shared" si="5"/>
        <v>0</v>
      </c>
      <c r="Z22" s="167"/>
      <c r="AA22" s="170"/>
      <c r="AB22" s="170"/>
      <c r="AC22" s="170"/>
    </row>
    <row r="23" spans="1:29" ht="13.5" customHeight="1">
      <c r="A23" s="22"/>
      <c r="B23" s="12"/>
      <c r="C23" s="29"/>
      <c r="D23" s="64"/>
      <c r="E23" s="64"/>
      <c r="F23" s="64"/>
      <c r="G23" s="64"/>
      <c r="H23" s="64"/>
      <c r="I23" s="64"/>
      <c r="J23" s="64"/>
      <c r="K23" s="64"/>
      <c r="L23" s="64"/>
      <c r="M23" s="64"/>
      <c r="N23" s="64"/>
      <c r="O23" s="64"/>
      <c r="P23" s="64"/>
      <c r="Q23" s="64"/>
      <c r="R23" s="64"/>
      <c r="T23" s="28"/>
      <c r="U23" s="28"/>
      <c r="V23" s="27"/>
      <c r="W23" s="29"/>
      <c r="X23" s="59">
        <f t="shared" si="4"/>
        <v>0</v>
      </c>
      <c r="Y23" s="59">
        <f t="shared" si="5"/>
        <v>0</v>
      </c>
      <c r="Z23" s="167"/>
      <c r="AA23" s="170"/>
      <c r="AB23" s="170"/>
      <c r="AC23" s="170"/>
    </row>
    <row r="24" spans="1:29" ht="13.5" customHeight="1">
      <c r="A24" s="11"/>
      <c r="B24" s="12"/>
      <c r="C24" s="29"/>
      <c r="D24" s="64"/>
      <c r="E24" s="64"/>
      <c r="F24" s="64"/>
      <c r="G24" s="64"/>
      <c r="H24" s="64"/>
      <c r="I24" s="64"/>
      <c r="J24" s="64"/>
      <c r="K24" s="64"/>
      <c r="L24" s="64"/>
      <c r="M24" s="64"/>
      <c r="N24" s="64"/>
      <c r="O24" s="64"/>
      <c r="P24" s="64"/>
      <c r="Q24" s="64"/>
      <c r="R24" s="64"/>
      <c r="T24" s="10"/>
      <c r="U24" s="10"/>
      <c r="V24" s="10"/>
      <c r="W24" s="29"/>
      <c r="X24" s="59">
        <f t="shared" si="4"/>
        <v>0</v>
      </c>
      <c r="Y24" s="59">
        <f t="shared" si="5"/>
        <v>0</v>
      </c>
      <c r="Z24" s="167"/>
      <c r="AA24" s="170"/>
      <c r="AB24" s="170"/>
      <c r="AC24" s="170"/>
    </row>
    <row r="25" spans="1:29" ht="3" customHeight="1">
      <c r="A25" s="11"/>
      <c r="B25" s="13"/>
      <c r="C25" s="5"/>
      <c r="D25" s="64"/>
      <c r="E25" s="64"/>
      <c r="F25" s="64"/>
      <c r="G25" s="64"/>
      <c r="H25" s="64"/>
      <c r="I25" s="64"/>
      <c r="J25" s="64"/>
      <c r="K25" s="64"/>
      <c r="L25" s="64"/>
      <c r="M25" s="64"/>
      <c r="N25" s="64"/>
      <c r="O25" s="64"/>
      <c r="P25" s="64"/>
      <c r="Q25" s="64"/>
      <c r="R25" s="64"/>
      <c r="S25" s="5"/>
      <c r="T25" s="13"/>
      <c r="U25" s="13"/>
      <c r="V25" s="13"/>
      <c r="W25" s="5"/>
      <c r="X25" s="59"/>
      <c r="Y25" s="59"/>
      <c r="Z25" s="167"/>
      <c r="AA25" s="170"/>
      <c r="AB25" s="170"/>
      <c r="AC25" s="170"/>
    </row>
    <row r="26" spans="1:29" ht="13.5" customHeight="1">
      <c r="A26" s="26" t="s">
        <v>14</v>
      </c>
      <c r="B26" s="12"/>
      <c r="C26" s="29"/>
      <c r="D26" s="64">
        <f aca="true" t="shared" si="6" ref="D26:J26">SUM(D13:D24)</f>
        <v>0</v>
      </c>
      <c r="E26" s="64">
        <f t="shared" si="6"/>
        <v>0</v>
      </c>
      <c r="F26" s="64">
        <f t="shared" si="6"/>
        <v>0</v>
      </c>
      <c r="G26" s="64">
        <f t="shared" si="6"/>
        <v>0</v>
      </c>
      <c r="H26" s="64">
        <f t="shared" si="6"/>
        <v>0</v>
      </c>
      <c r="I26" s="64">
        <f t="shared" si="6"/>
        <v>0</v>
      </c>
      <c r="J26" s="64">
        <f t="shared" si="6"/>
        <v>0</v>
      </c>
      <c r="K26" s="64"/>
      <c r="L26" s="64">
        <f aca="true" t="shared" si="7" ref="L26:R26">SUM(L13:L24)</f>
        <v>0</v>
      </c>
      <c r="M26" s="64">
        <f t="shared" si="7"/>
        <v>0</v>
      </c>
      <c r="N26" s="64">
        <f t="shared" si="7"/>
        <v>0</v>
      </c>
      <c r="O26" s="64">
        <f t="shared" si="7"/>
        <v>0</v>
      </c>
      <c r="P26" s="64">
        <f t="shared" si="7"/>
        <v>0</v>
      </c>
      <c r="Q26" s="64">
        <f t="shared" si="7"/>
        <v>0</v>
      </c>
      <c r="R26" s="64">
        <f t="shared" si="7"/>
        <v>0</v>
      </c>
      <c r="T26" s="10"/>
      <c r="U26" s="10"/>
      <c r="V26" s="10"/>
      <c r="W26" s="29"/>
      <c r="X26" s="59">
        <f>SUM(X13:X24)</f>
        <v>0</v>
      </c>
      <c r="Y26" s="59">
        <f>SUM(Y13:Y24)</f>
        <v>0</v>
      </c>
      <c r="Z26" s="167"/>
      <c r="AA26" s="172">
        <f>SUM(X26:Y26)</f>
        <v>0</v>
      </c>
      <c r="AB26" s="170" t="s">
        <v>116</v>
      </c>
      <c r="AC26" s="170"/>
    </row>
    <row r="27" spans="10:29" ht="24" customHeight="1">
      <c r="J27" s="16" t="s">
        <v>18</v>
      </c>
      <c r="Z27" s="167"/>
      <c r="AA27" s="170"/>
      <c r="AB27" s="170"/>
      <c r="AC27" s="170"/>
    </row>
    <row r="28" spans="1:29" ht="9" customHeight="1">
      <c r="A28" s="1"/>
      <c r="B28" s="2"/>
      <c r="C28" s="2"/>
      <c r="D28" s="2"/>
      <c r="E28" s="2"/>
      <c r="F28" s="2"/>
      <c r="G28" s="2"/>
      <c r="H28" s="2"/>
      <c r="I28" s="2"/>
      <c r="J28" s="30" t="s">
        <v>22</v>
      </c>
      <c r="K28" s="2"/>
      <c r="L28" s="2"/>
      <c r="M28" s="2"/>
      <c r="N28" s="2"/>
      <c r="O28" s="2"/>
      <c r="P28" s="2"/>
      <c r="Q28" s="2"/>
      <c r="R28" s="2"/>
      <c r="S28" s="2"/>
      <c r="T28" s="2"/>
      <c r="U28" s="2"/>
      <c r="V28" s="2"/>
      <c r="W28" s="2"/>
      <c r="X28" s="52"/>
      <c r="Y28" s="53"/>
      <c r="Z28" s="167"/>
      <c r="AA28" s="170"/>
      <c r="AB28" s="170"/>
      <c r="AC28" s="170"/>
    </row>
    <row r="29" spans="1:29" ht="13.5" customHeight="1">
      <c r="A29" s="22" t="s">
        <v>15</v>
      </c>
      <c r="B29" s="12"/>
      <c r="C29" s="5"/>
      <c r="D29" s="67"/>
      <c r="E29" s="67"/>
      <c r="F29" s="67"/>
      <c r="G29" s="67"/>
      <c r="H29" s="67"/>
      <c r="I29" s="67"/>
      <c r="J29" s="67"/>
      <c r="K29" s="68">
        <v>1</v>
      </c>
      <c r="L29" s="67"/>
      <c r="M29" s="67"/>
      <c r="N29" s="67"/>
      <c r="O29" s="67"/>
      <c r="P29" s="67"/>
      <c r="Q29" s="67"/>
      <c r="R29" s="67"/>
      <c r="S29" s="16"/>
      <c r="T29" s="41"/>
      <c r="U29" s="28">
        <v>29</v>
      </c>
      <c r="V29" s="41"/>
      <c r="W29" s="16"/>
      <c r="X29" s="73">
        <f>SUM(D29:J29)</f>
        <v>0</v>
      </c>
      <c r="Y29" s="73">
        <f>SUM(L29:R29)</f>
        <v>0</v>
      </c>
      <c r="Z29" s="167"/>
      <c r="AA29" s="170"/>
      <c r="AB29" s="170"/>
      <c r="AC29" s="170"/>
    </row>
    <row r="30" spans="1:29" ht="13.5" customHeight="1">
      <c r="A30" s="22" t="s">
        <v>16</v>
      </c>
      <c r="B30" s="12"/>
      <c r="C30" s="5"/>
      <c r="D30" s="69"/>
      <c r="E30" s="69"/>
      <c r="F30" s="69"/>
      <c r="G30" s="69"/>
      <c r="H30" s="69"/>
      <c r="I30" s="69"/>
      <c r="J30" s="69"/>
      <c r="K30" s="70"/>
      <c r="L30" s="69"/>
      <c r="M30" s="69"/>
      <c r="N30" s="69"/>
      <c r="O30" s="69"/>
      <c r="P30" s="69"/>
      <c r="Q30" s="69"/>
      <c r="R30" s="69"/>
      <c r="S30" s="16"/>
      <c r="T30" s="41"/>
      <c r="U30" s="28">
        <v>32</v>
      </c>
      <c r="V30" s="41"/>
      <c r="W30" s="16"/>
      <c r="X30" s="73">
        <f>SUM(D30:J30)</f>
        <v>0</v>
      </c>
      <c r="Y30" s="73">
        <f>SUM(L30:R30)</f>
        <v>0</v>
      </c>
      <c r="Z30" s="167"/>
      <c r="AA30" s="170"/>
      <c r="AB30" s="170"/>
      <c r="AC30" s="170"/>
    </row>
    <row r="31" spans="1:29" ht="13.5" customHeight="1">
      <c r="A31" s="22" t="s">
        <v>17</v>
      </c>
      <c r="B31" s="12"/>
      <c r="C31" s="8"/>
      <c r="D31" s="71"/>
      <c r="E31" s="71"/>
      <c r="F31" s="71"/>
      <c r="G31" s="71"/>
      <c r="H31" s="71"/>
      <c r="I31" s="71"/>
      <c r="J31" s="71"/>
      <c r="K31" s="72"/>
      <c r="L31" s="71"/>
      <c r="M31" s="71"/>
      <c r="N31" s="71"/>
      <c r="O31" s="71"/>
      <c r="P31" s="71"/>
      <c r="Q31" s="71"/>
      <c r="R31" s="71"/>
      <c r="S31" s="16"/>
      <c r="T31" s="41"/>
      <c r="U31" s="28">
        <v>71</v>
      </c>
      <c r="V31" s="41"/>
      <c r="W31" s="16"/>
      <c r="X31" s="73">
        <f>SUM(D31:J31)</f>
        <v>0</v>
      </c>
      <c r="Y31" s="73">
        <f>SUM(L31:R31)</f>
        <v>0</v>
      </c>
      <c r="Z31" s="167"/>
      <c r="AA31" s="170"/>
      <c r="AB31" s="170"/>
      <c r="AC31" s="170"/>
    </row>
    <row r="32" spans="1:29" ht="18.75" customHeight="1">
      <c r="A32" s="25" t="s">
        <v>27</v>
      </c>
      <c r="L32" s="43" t="s">
        <v>28</v>
      </c>
      <c r="Z32" s="167"/>
      <c r="AA32" s="170"/>
      <c r="AB32" s="170"/>
      <c r="AC32" s="170"/>
    </row>
    <row r="33" spans="12:29" ht="12.75">
      <c r="L33" s="43" t="s">
        <v>29</v>
      </c>
      <c r="N33" s="8"/>
      <c r="O33" s="8"/>
      <c r="P33" s="43" t="s">
        <v>30</v>
      </c>
      <c r="R33" s="8"/>
      <c r="S33" s="8"/>
      <c r="T33" s="8"/>
      <c r="U33" s="14" t="s">
        <v>31</v>
      </c>
      <c r="Z33" s="167"/>
      <c r="AA33" s="170"/>
      <c r="AB33" s="170"/>
      <c r="AC33" s="170"/>
    </row>
    <row r="34" spans="21:29" ht="6.75" customHeight="1">
      <c r="U34" s="21" t="s">
        <v>32</v>
      </c>
      <c r="Z34" s="167"/>
      <c r="AA34" s="170"/>
      <c r="AB34" s="170"/>
      <c r="AC34" s="170"/>
    </row>
    <row r="35" spans="1:29" ht="15.75">
      <c r="A35" s="77" t="s">
        <v>51</v>
      </c>
      <c r="Z35" s="167"/>
      <c r="AA35" s="170"/>
      <c r="AB35" s="170"/>
      <c r="AC35" s="170"/>
    </row>
    <row r="36" spans="26:29" ht="12.75">
      <c r="Z36" s="167"/>
      <c r="AA36" s="170"/>
      <c r="AB36" s="170"/>
      <c r="AC36" s="170"/>
    </row>
    <row r="37" spans="1:29" ht="12.75">
      <c r="A37" t="s">
        <v>52</v>
      </c>
      <c r="Z37" s="167"/>
      <c r="AA37" s="170"/>
      <c r="AB37" s="170"/>
      <c r="AC37" s="170"/>
    </row>
    <row r="38" spans="1:29" ht="12.75">
      <c r="A38" t="s">
        <v>53</v>
      </c>
      <c r="Z38" s="167"/>
      <c r="AA38" s="170"/>
      <c r="AB38" s="170"/>
      <c r="AC38" s="170"/>
    </row>
    <row r="39" spans="1:29" ht="5.25" customHeight="1" thickBot="1">
      <c r="A39" s="165"/>
      <c r="B39" s="165"/>
      <c r="C39" s="165"/>
      <c r="D39" s="165"/>
      <c r="E39" s="165"/>
      <c r="F39" s="165"/>
      <c r="G39" s="165"/>
      <c r="H39" s="165"/>
      <c r="I39" s="165"/>
      <c r="J39" s="165"/>
      <c r="K39" s="165"/>
      <c r="L39" s="165"/>
      <c r="M39" s="165"/>
      <c r="N39" s="165"/>
      <c r="O39" s="165"/>
      <c r="P39" s="165"/>
      <c r="Q39" s="165"/>
      <c r="R39" s="165"/>
      <c r="S39" s="165"/>
      <c r="T39" s="165"/>
      <c r="U39" s="165"/>
      <c r="V39" s="165"/>
      <c r="W39" s="165"/>
      <c r="X39" s="166"/>
      <c r="Y39" s="166"/>
      <c r="Z39" s="169"/>
      <c r="AA39" s="170"/>
      <c r="AB39" s="170"/>
      <c r="AC39" s="170"/>
    </row>
    <row r="40" spans="1:29" ht="13.5" thickTop="1">
      <c r="A40" s="173" t="s">
        <v>119</v>
      </c>
      <c r="B40" s="170"/>
      <c r="C40" s="170"/>
      <c r="D40" s="170"/>
      <c r="E40" s="170"/>
      <c r="F40" s="170"/>
      <c r="G40" s="170"/>
      <c r="H40" s="170"/>
      <c r="I40" s="170"/>
      <c r="J40" s="170"/>
      <c r="K40" s="170"/>
      <c r="L40" s="170"/>
      <c r="M40" s="170"/>
      <c r="N40" s="170"/>
      <c r="O40" s="170"/>
      <c r="P40" s="170"/>
      <c r="Q40" s="170"/>
      <c r="R40" s="170"/>
      <c r="S40" s="170"/>
      <c r="T40" s="170"/>
      <c r="U40" s="170"/>
      <c r="V40" s="170"/>
      <c r="W40" s="170"/>
      <c r="X40" s="172"/>
      <c r="Y40" s="172"/>
      <c r="Z40" s="170"/>
      <c r="AA40" s="170"/>
      <c r="AB40" s="170"/>
      <c r="AC40" s="170"/>
    </row>
    <row r="41" spans="1:29" ht="12.75">
      <c r="A41" s="170"/>
      <c r="B41" s="170"/>
      <c r="C41" s="170"/>
      <c r="D41" s="174" t="str">
        <f>D11</f>
        <v>Sun</v>
      </c>
      <c r="E41" s="174" t="str">
        <f aca="true" t="shared" si="8" ref="E41:R42">E11</f>
        <v>Mon</v>
      </c>
      <c r="F41" s="174" t="str">
        <f t="shared" si="8"/>
        <v>Tue</v>
      </c>
      <c r="G41" s="174" t="str">
        <f t="shared" si="8"/>
        <v>Wed</v>
      </c>
      <c r="H41" s="174" t="str">
        <f t="shared" si="8"/>
        <v>Thu</v>
      </c>
      <c r="I41" s="174" t="str">
        <f t="shared" si="8"/>
        <v>Fri</v>
      </c>
      <c r="J41" s="174" t="str">
        <f t="shared" si="8"/>
        <v>Sat</v>
      </c>
      <c r="K41" s="174">
        <f t="shared" si="8"/>
        <v>0</v>
      </c>
      <c r="L41" s="174" t="str">
        <f t="shared" si="8"/>
        <v>Sun</v>
      </c>
      <c r="M41" s="174" t="str">
        <f t="shared" si="8"/>
        <v>Mon</v>
      </c>
      <c r="N41" s="174" t="str">
        <f t="shared" si="8"/>
        <v>Tue</v>
      </c>
      <c r="O41" s="174" t="str">
        <f t="shared" si="8"/>
        <v>Wed</v>
      </c>
      <c r="P41" s="174" t="str">
        <f t="shared" si="8"/>
        <v>Thu</v>
      </c>
      <c r="Q41" s="174" t="str">
        <f t="shared" si="8"/>
        <v>Fri</v>
      </c>
      <c r="R41" s="174" t="str">
        <f t="shared" si="8"/>
        <v>Sat</v>
      </c>
      <c r="S41" s="170"/>
      <c r="T41" s="170"/>
      <c r="U41" s="170"/>
      <c r="V41" s="170"/>
      <c r="W41" s="170"/>
      <c r="X41" s="172"/>
      <c r="Y41" s="172"/>
      <c r="Z41" s="170"/>
      <c r="AA41" s="170"/>
      <c r="AB41" s="170"/>
      <c r="AC41" s="170"/>
    </row>
    <row r="42" spans="1:29" ht="12.75">
      <c r="A42" s="170"/>
      <c r="B42" s="170"/>
      <c r="C42" s="170"/>
      <c r="D42" s="175">
        <f>D12</f>
        <v>38445</v>
      </c>
      <c r="E42" s="175">
        <f t="shared" si="8"/>
        <v>38446</v>
      </c>
      <c r="F42" s="175">
        <f t="shared" si="8"/>
        <v>38447</v>
      </c>
      <c r="G42" s="175">
        <f t="shared" si="8"/>
        <v>38448</v>
      </c>
      <c r="H42" s="175">
        <f t="shared" si="8"/>
        <v>38449</v>
      </c>
      <c r="I42" s="175">
        <f t="shared" si="8"/>
        <v>38450</v>
      </c>
      <c r="J42" s="175">
        <f t="shared" si="8"/>
        <v>38451</v>
      </c>
      <c r="K42" s="175">
        <f t="shared" si="8"/>
        <v>0</v>
      </c>
      <c r="L42" s="175">
        <f t="shared" si="8"/>
        <v>38452</v>
      </c>
      <c r="M42" s="175">
        <f t="shared" si="8"/>
        <v>38453</v>
      </c>
      <c r="N42" s="175">
        <f t="shared" si="8"/>
        <v>38454</v>
      </c>
      <c r="O42" s="175">
        <f t="shared" si="8"/>
        <v>38455</v>
      </c>
      <c r="P42" s="175">
        <f t="shared" si="8"/>
        <v>38456</v>
      </c>
      <c r="Q42" s="175">
        <f t="shared" si="8"/>
        <v>38457</v>
      </c>
      <c r="R42" s="175">
        <f t="shared" si="8"/>
        <v>38458</v>
      </c>
      <c r="S42" s="170"/>
      <c r="T42" s="170"/>
      <c r="U42" s="170"/>
      <c r="V42" s="170"/>
      <c r="W42" s="170"/>
      <c r="X42" s="172"/>
      <c r="Y42" s="172"/>
      <c r="Z42" s="170"/>
      <c r="AA42" s="170"/>
      <c r="AB42" s="170"/>
      <c r="AC42" s="170"/>
    </row>
    <row r="43" spans="1:29" ht="12.75">
      <c r="A43" s="170"/>
      <c r="B43" s="170" t="s">
        <v>54</v>
      </c>
      <c r="C43" s="170"/>
      <c r="D43" s="176"/>
      <c r="E43" s="176"/>
      <c r="F43" s="176"/>
      <c r="G43" s="176"/>
      <c r="H43" s="176"/>
      <c r="I43" s="176"/>
      <c r="J43" s="176"/>
      <c r="K43" s="176"/>
      <c r="L43" s="176"/>
      <c r="M43" s="176"/>
      <c r="N43" s="176"/>
      <c r="O43" s="176"/>
      <c r="P43" s="176"/>
      <c r="Q43" s="176"/>
      <c r="R43" s="176"/>
      <c r="S43" s="170"/>
      <c r="T43" s="170"/>
      <c r="U43" s="170"/>
      <c r="V43" s="170"/>
      <c r="W43" s="170"/>
      <c r="X43" s="172"/>
      <c r="Y43" s="172"/>
      <c r="Z43" s="170"/>
      <c r="AA43" s="170"/>
      <c r="AB43" s="170"/>
      <c r="AC43" s="170"/>
    </row>
    <row r="44" spans="1:29" ht="12.75">
      <c r="A44" s="170"/>
      <c r="B44" s="170" t="s">
        <v>55</v>
      </c>
      <c r="C44" s="170"/>
      <c r="D44" s="176"/>
      <c r="E44" s="176"/>
      <c r="F44" s="176"/>
      <c r="G44" s="176"/>
      <c r="H44" s="176"/>
      <c r="I44" s="176"/>
      <c r="J44" s="176"/>
      <c r="K44" s="176"/>
      <c r="L44" s="176"/>
      <c r="M44" s="176"/>
      <c r="N44" s="176"/>
      <c r="O44" s="176"/>
      <c r="P44" s="176"/>
      <c r="Q44" s="176"/>
      <c r="R44" s="176"/>
      <c r="S44" s="170"/>
      <c r="T44" s="170"/>
      <c r="U44" s="170"/>
      <c r="V44" s="170"/>
      <c r="W44" s="170"/>
      <c r="X44" s="172"/>
      <c r="Y44" s="172"/>
      <c r="Z44" s="170"/>
      <c r="AA44" s="170"/>
      <c r="AB44" s="170"/>
      <c r="AC44" s="170"/>
    </row>
    <row r="45" spans="1:29" ht="12.75">
      <c r="A45" s="170"/>
      <c r="B45" s="170" t="s">
        <v>54</v>
      </c>
      <c r="C45" s="170"/>
      <c r="D45" s="176"/>
      <c r="E45" s="176"/>
      <c r="F45" s="176"/>
      <c r="G45" s="176"/>
      <c r="H45" s="176"/>
      <c r="I45" s="176"/>
      <c r="J45" s="176"/>
      <c r="K45" s="176"/>
      <c r="L45" s="176"/>
      <c r="M45" s="176"/>
      <c r="N45" s="176"/>
      <c r="O45" s="176"/>
      <c r="P45" s="176"/>
      <c r="Q45" s="176"/>
      <c r="R45" s="176"/>
      <c r="S45" s="170"/>
      <c r="T45" s="170"/>
      <c r="U45" s="170"/>
      <c r="V45" s="170"/>
      <c r="W45" s="170"/>
      <c r="X45" s="172"/>
      <c r="Y45" s="172"/>
      <c r="Z45" s="170"/>
      <c r="AA45" s="170"/>
      <c r="AB45" s="170"/>
      <c r="AC45" s="170"/>
    </row>
    <row r="46" spans="1:29" ht="12.75">
      <c r="A46" s="170"/>
      <c r="B46" s="170" t="s">
        <v>55</v>
      </c>
      <c r="C46" s="170"/>
      <c r="D46" s="176"/>
      <c r="E46" s="176"/>
      <c r="F46" s="176"/>
      <c r="G46" s="176"/>
      <c r="H46" s="176"/>
      <c r="I46" s="176"/>
      <c r="J46" s="176"/>
      <c r="K46" s="176"/>
      <c r="L46" s="176"/>
      <c r="M46" s="176"/>
      <c r="N46" s="176"/>
      <c r="O46" s="176"/>
      <c r="P46" s="176"/>
      <c r="Q46" s="176"/>
      <c r="R46" s="176"/>
      <c r="S46" s="170"/>
      <c r="T46" s="170"/>
      <c r="U46" s="170"/>
      <c r="V46" s="170"/>
      <c r="W46" s="170"/>
      <c r="X46" s="172"/>
      <c r="Y46" s="172"/>
      <c r="Z46" s="170"/>
      <c r="AA46" s="170"/>
      <c r="AB46" s="170"/>
      <c r="AC46" s="170"/>
    </row>
    <row r="47" spans="1:29" ht="12.75">
      <c r="A47" s="170"/>
      <c r="B47" s="170" t="s">
        <v>54</v>
      </c>
      <c r="C47" s="170"/>
      <c r="D47" s="176"/>
      <c r="E47" s="176"/>
      <c r="F47" s="176"/>
      <c r="G47" s="176"/>
      <c r="H47" s="176"/>
      <c r="I47" s="176"/>
      <c r="J47" s="176"/>
      <c r="K47" s="176"/>
      <c r="L47" s="176"/>
      <c r="M47" s="176"/>
      <c r="N47" s="176"/>
      <c r="O47" s="176"/>
      <c r="P47" s="176"/>
      <c r="Q47" s="176"/>
      <c r="R47" s="176"/>
      <c r="S47" s="170"/>
      <c r="T47" s="170"/>
      <c r="U47" s="170"/>
      <c r="V47" s="170"/>
      <c r="W47" s="170"/>
      <c r="X47" s="172"/>
      <c r="Y47" s="172"/>
      <c r="Z47" s="170"/>
      <c r="AA47" s="170"/>
      <c r="AB47" s="170"/>
      <c r="AC47" s="170"/>
    </row>
    <row r="48" spans="1:29" ht="12.75">
      <c r="A48" s="170"/>
      <c r="B48" s="170" t="s">
        <v>55</v>
      </c>
      <c r="C48" s="170"/>
      <c r="D48" s="176"/>
      <c r="E48" s="176"/>
      <c r="F48" s="176"/>
      <c r="G48" s="176"/>
      <c r="H48" s="176"/>
      <c r="I48" s="176"/>
      <c r="J48" s="176"/>
      <c r="K48" s="176"/>
      <c r="L48" s="176"/>
      <c r="M48" s="176"/>
      <c r="N48" s="176"/>
      <c r="O48" s="176"/>
      <c r="P48" s="176"/>
      <c r="Q48" s="176"/>
      <c r="R48" s="176"/>
      <c r="S48" s="170"/>
      <c r="T48" s="170"/>
      <c r="U48" s="170"/>
      <c r="V48" s="170"/>
      <c r="W48" s="170"/>
      <c r="X48" s="172"/>
      <c r="Y48" s="172"/>
      <c r="Z48" s="170"/>
      <c r="AA48" s="170"/>
      <c r="AB48" s="170"/>
      <c r="AC48" s="170"/>
    </row>
    <row r="49" spans="1:29" ht="12.75">
      <c r="A49" s="170"/>
      <c r="B49" s="170" t="s">
        <v>54</v>
      </c>
      <c r="C49" s="170"/>
      <c r="D49" s="176"/>
      <c r="E49" s="176"/>
      <c r="F49" s="176"/>
      <c r="G49" s="176"/>
      <c r="H49" s="176"/>
      <c r="I49" s="176"/>
      <c r="J49" s="176"/>
      <c r="K49" s="176"/>
      <c r="L49" s="176"/>
      <c r="M49" s="176"/>
      <c r="N49" s="176"/>
      <c r="O49" s="176"/>
      <c r="P49" s="176"/>
      <c r="Q49" s="176"/>
      <c r="R49" s="176"/>
      <c r="S49" s="170"/>
      <c r="T49" s="170"/>
      <c r="U49" s="170"/>
      <c r="V49" s="170"/>
      <c r="W49" s="170"/>
      <c r="X49" s="172"/>
      <c r="Y49" s="172"/>
      <c r="Z49" s="170"/>
      <c r="AA49" s="170"/>
      <c r="AB49" s="170"/>
      <c r="AC49" s="170"/>
    </row>
    <row r="50" spans="1:29" ht="12.75">
      <c r="A50" s="170"/>
      <c r="B50" s="170" t="s">
        <v>55</v>
      </c>
      <c r="C50" s="170"/>
      <c r="D50" s="176"/>
      <c r="E50" s="176"/>
      <c r="F50" s="176"/>
      <c r="G50" s="176"/>
      <c r="H50" s="176"/>
      <c r="I50" s="176"/>
      <c r="J50" s="176"/>
      <c r="K50" s="176"/>
      <c r="L50" s="176"/>
      <c r="M50" s="176"/>
      <c r="N50" s="176"/>
      <c r="O50" s="176"/>
      <c r="P50" s="176"/>
      <c r="Q50" s="176"/>
      <c r="R50" s="176"/>
      <c r="S50" s="170"/>
      <c r="T50" s="170"/>
      <c r="U50" s="170"/>
      <c r="V50" s="170"/>
      <c r="W50" s="170"/>
      <c r="X50" s="172"/>
      <c r="Y50" s="172"/>
      <c r="Z50" s="170"/>
      <c r="AA50" s="170"/>
      <c r="AB50" s="170"/>
      <c r="AC50" s="170"/>
    </row>
    <row r="51" spans="1:29" ht="12.75">
      <c r="A51" s="170" t="s">
        <v>120</v>
      </c>
      <c r="B51" s="170" t="s">
        <v>62</v>
      </c>
      <c r="C51" s="170"/>
      <c r="D51" s="177">
        <f aca="true" t="shared" si="9" ref="D51:J51">24*(D44-D43+D46-D45+D48-D47+D50-D49)</f>
        <v>0</v>
      </c>
      <c r="E51" s="177">
        <f t="shared" si="9"/>
        <v>0</v>
      </c>
      <c r="F51" s="177">
        <f t="shared" si="9"/>
        <v>0</v>
      </c>
      <c r="G51" s="177">
        <f t="shared" si="9"/>
        <v>0</v>
      </c>
      <c r="H51" s="177">
        <f t="shared" si="9"/>
        <v>0</v>
      </c>
      <c r="I51" s="177">
        <f t="shared" si="9"/>
        <v>0</v>
      </c>
      <c r="J51" s="177">
        <f t="shared" si="9"/>
        <v>0</v>
      </c>
      <c r="K51" s="170"/>
      <c r="L51" s="177">
        <f aca="true" t="shared" si="10" ref="L51:R51">24*(L44-L43+L46-L45+L48-L47+L50-L49)</f>
        <v>0</v>
      </c>
      <c r="M51" s="177">
        <f t="shared" si="10"/>
        <v>0</v>
      </c>
      <c r="N51" s="177">
        <f t="shared" si="10"/>
        <v>0</v>
      </c>
      <c r="O51" s="177">
        <f t="shared" si="10"/>
        <v>0</v>
      </c>
      <c r="P51" s="177">
        <f t="shared" si="10"/>
        <v>0</v>
      </c>
      <c r="Q51" s="177">
        <f t="shared" si="10"/>
        <v>0</v>
      </c>
      <c r="R51" s="177">
        <f t="shared" si="10"/>
        <v>0</v>
      </c>
      <c r="S51" s="170"/>
      <c r="T51" s="170"/>
      <c r="U51" s="170"/>
      <c r="V51" s="170"/>
      <c r="W51" s="170"/>
      <c r="X51" s="172"/>
      <c r="Y51" s="172"/>
      <c r="Z51" s="170"/>
      <c r="AA51" s="170"/>
      <c r="AB51" s="170"/>
      <c r="AC51" s="170"/>
    </row>
    <row r="52" spans="1:29" ht="12.75">
      <c r="A52" s="170"/>
      <c r="B52" s="170"/>
      <c r="C52" s="170"/>
      <c r="D52" s="170"/>
      <c r="E52" s="170"/>
      <c r="F52" s="170"/>
      <c r="G52" s="170"/>
      <c r="H52" s="170"/>
      <c r="I52" s="170"/>
      <c r="J52" s="170"/>
      <c r="K52" s="170"/>
      <c r="L52" s="170"/>
      <c r="M52" s="170"/>
      <c r="N52" s="170"/>
      <c r="O52" s="170"/>
      <c r="P52" s="170"/>
      <c r="Q52" s="170"/>
      <c r="R52" s="170"/>
      <c r="S52" s="170"/>
      <c r="T52" s="170"/>
      <c r="U52" s="170"/>
      <c r="V52" s="170"/>
      <c r="W52" s="170"/>
      <c r="X52" s="172"/>
      <c r="Y52" s="172"/>
      <c r="Z52" s="170"/>
      <c r="AA52" s="170"/>
      <c r="AB52" s="170"/>
      <c r="AC52" s="170"/>
    </row>
  </sheetData>
  <mergeCells count="6">
    <mergeCell ref="Q3:S3"/>
    <mergeCell ref="T3:U3"/>
    <mergeCell ref="V3:X3"/>
    <mergeCell ref="Q4:S4"/>
    <mergeCell ref="T4:U4"/>
    <mergeCell ref="V4:X4"/>
  </mergeCells>
  <conditionalFormatting sqref="D42:J42 L42:R42">
    <cfRule type="cellIs" priority="1" dxfId="1" operator="equal" stopIfTrue="1">
      <formula>TODAY()</formula>
    </cfRule>
  </conditionalFormatting>
  <conditionalFormatting sqref="D7:R8 D13:R26 X13:Y26 X29:Y31">
    <cfRule type="cellIs" priority="2" dxfId="2" operator="equal" stopIfTrue="1">
      <formula>0</formula>
    </cfRule>
  </conditionalFormatting>
  <conditionalFormatting sqref="AA17">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5" right="0.5" top="0.54" bottom="0.5" header="0.5" footer="0.5"/>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
  <dimension ref="A1:AC53"/>
  <sheetViews>
    <sheetView zoomScale="85" zoomScaleNormal="85" workbookViewId="0" topLeftCell="A1">
      <selection activeCell="E13" sqref="E13"/>
    </sheetView>
  </sheetViews>
  <sheetFormatPr defaultColWidth="9.140625" defaultRowHeight="12.75"/>
  <cols>
    <col min="2" max="2" width="7.00390625" style="0" customWidth="1"/>
    <col min="3" max="3" width="0.5625" style="0" customWidth="1"/>
    <col min="4" max="4" width="5.8515625" style="0" customWidth="1"/>
    <col min="5" max="6" width="5.57421875" style="0" customWidth="1"/>
    <col min="7" max="7" width="5.8515625" style="0" customWidth="1"/>
    <col min="8" max="8" width="5.57421875" style="0" customWidth="1"/>
    <col min="9" max="9" width="5.421875" style="0" customWidth="1"/>
    <col min="10" max="10" width="5.7109375" style="0" customWidth="1"/>
    <col min="11" max="11" width="0.5625" style="0" customWidth="1"/>
    <col min="12" max="13" width="5.57421875" style="0" customWidth="1"/>
    <col min="14" max="14" width="5.421875" style="0" customWidth="1"/>
    <col min="15" max="16" width="5.7109375" style="0" customWidth="1"/>
    <col min="17" max="17" width="6.28125" style="0" customWidth="1"/>
    <col min="18" max="18" width="6.57421875" style="0" customWidth="1"/>
    <col min="19" max="19" width="0.5625" style="0" customWidth="1"/>
    <col min="20" max="20" width="4.8515625" style="0" customWidth="1"/>
    <col min="21" max="21" width="5.140625" style="0" customWidth="1"/>
    <col min="22" max="22" width="4.140625" style="0" customWidth="1"/>
    <col min="23" max="23" width="0.5625" style="0" customWidth="1"/>
    <col min="24" max="25" width="6.28125" style="51" customWidth="1"/>
    <col min="26" max="26" width="1.1484375" style="0" customWidth="1"/>
  </cols>
  <sheetData>
    <row r="1" spans="10:29" ht="21.75" customHeight="1">
      <c r="J1" s="16" t="s">
        <v>46</v>
      </c>
      <c r="Z1" s="167"/>
      <c r="AA1" s="170"/>
      <c r="AB1" s="170"/>
      <c r="AC1" s="170"/>
    </row>
    <row r="2" spans="1:29" ht="12.75">
      <c r="A2" s="15" t="s">
        <v>37</v>
      </c>
      <c r="B2" s="2"/>
      <c r="C2" s="2"/>
      <c r="D2" s="2"/>
      <c r="E2" s="3"/>
      <c r="F2" s="15" t="s">
        <v>39</v>
      </c>
      <c r="G2" s="2"/>
      <c r="H2" s="3"/>
      <c r="I2" s="15" t="s">
        <v>40</v>
      </c>
      <c r="J2" s="3"/>
      <c r="L2" s="15" t="s">
        <v>41</v>
      </c>
      <c r="M2" s="2"/>
      <c r="N2" s="46">
        <v>8</v>
      </c>
      <c r="O2" s="2"/>
      <c r="P2" s="3"/>
      <c r="Q2" s="15" t="s">
        <v>139</v>
      </c>
      <c r="R2" s="2"/>
      <c r="S2" s="2"/>
      <c r="T2" s="2"/>
      <c r="U2" s="2"/>
      <c r="V2" s="2"/>
      <c r="W2" s="2"/>
      <c r="X2" s="52"/>
      <c r="Y2" s="53"/>
      <c r="Z2" s="167"/>
      <c r="AA2" s="170"/>
      <c r="AB2" s="170"/>
      <c r="AC2" s="170"/>
    </row>
    <row r="3" spans="1:29" ht="12.75">
      <c r="A3" s="4"/>
      <c r="B3" s="5"/>
      <c r="C3" s="5"/>
      <c r="D3" s="5"/>
      <c r="E3" s="6"/>
      <c r="F3" s="45" t="str">
        <f>PP1!F3</f>
        <v>xxx-xx-xxxx</v>
      </c>
      <c r="G3" s="5"/>
      <c r="H3" s="6"/>
      <c r="I3" s="45">
        <f>PP1!I3</f>
        <v>2005</v>
      </c>
      <c r="J3" s="6"/>
      <c r="L3" s="4"/>
      <c r="M3" s="5"/>
      <c r="N3" s="5"/>
      <c r="O3" s="5"/>
      <c r="P3" s="6"/>
      <c r="Q3" s="210" t="s">
        <v>47</v>
      </c>
      <c r="R3" s="211"/>
      <c r="S3" s="212"/>
      <c r="T3" s="210" t="s">
        <v>48</v>
      </c>
      <c r="U3" s="212"/>
      <c r="V3" s="213" t="s">
        <v>49</v>
      </c>
      <c r="W3" s="214"/>
      <c r="X3" s="215"/>
      <c r="Y3" s="198" t="s">
        <v>138</v>
      </c>
      <c r="Z3" s="167"/>
      <c r="AA3" s="170"/>
      <c r="AB3" s="170"/>
      <c r="AC3" s="170"/>
    </row>
    <row r="4" spans="1:29" ht="12.75">
      <c r="A4" s="44">
        <f>PP1!A4</f>
        <v>0</v>
      </c>
      <c r="B4" s="8"/>
      <c r="C4" s="8"/>
      <c r="D4" s="5"/>
      <c r="E4" s="6"/>
      <c r="F4" s="7"/>
      <c r="G4" s="8"/>
      <c r="H4" s="9"/>
      <c r="I4" s="7"/>
      <c r="J4" s="9"/>
      <c r="L4" s="34" t="s">
        <v>42</v>
      </c>
      <c r="M4" s="78">
        <f>+PP7!O4+1</f>
        <v>38459</v>
      </c>
      <c r="N4" s="37" t="s">
        <v>43</v>
      </c>
      <c r="O4" s="78">
        <f>+M4+13</f>
        <v>38472</v>
      </c>
      <c r="P4" s="9"/>
      <c r="Q4" s="219">
        <f>PP7!AA14</f>
        <v>42</v>
      </c>
      <c r="R4" s="217"/>
      <c r="S4" s="218"/>
      <c r="T4" s="219">
        <f>PP7!AA15</f>
        <v>28</v>
      </c>
      <c r="U4" s="218"/>
      <c r="V4" s="219">
        <f>PP7!AA17</f>
        <v>0</v>
      </c>
      <c r="W4" s="217"/>
      <c r="X4" s="218"/>
      <c r="Y4" s="200">
        <f>PP7!AA16</f>
        <v>0</v>
      </c>
      <c r="Z4" s="167"/>
      <c r="AA4" s="171" t="s">
        <v>56</v>
      </c>
      <c r="AB4" s="170"/>
      <c r="AC4" s="170"/>
    </row>
    <row r="5" spans="1:29" ht="12.75">
      <c r="A5" s="33"/>
      <c r="B5" s="6"/>
      <c r="D5" s="48" t="s">
        <v>1</v>
      </c>
      <c r="E5" s="48" t="s">
        <v>2</v>
      </c>
      <c r="F5" s="48" t="s">
        <v>3</v>
      </c>
      <c r="G5" s="48" t="s">
        <v>4</v>
      </c>
      <c r="H5" s="48" t="s">
        <v>5</v>
      </c>
      <c r="I5" s="48" t="s">
        <v>6</v>
      </c>
      <c r="J5" s="48" t="s">
        <v>7</v>
      </c>
      <c r="K5" s="49"/>
      <c r="L5" s="48" t="s">
        <v>1</v>
      </c>
      <c r="M5" s="48" t="s">
        <v>2</v>
      </c>
      <c r="N5" s="48" t="s">
        <v>3</v>
      </c>
      <c r="O5" s="48" t="s">
        <v>4</v>
      </c>
      <c r="P5" s="48" t="s">
        <v>5</v>
      </c>
      <c r="Q5" s="48" t="s">
        <v>6</v>
      </c>
      <c r="R5" s="47" t="s">
        <v>7</v>
      </c>
      <c r="T5" s="15" t="s">
        <v>44</v>
      </c>
      <c r="U5" s="2"/>
      <c r="V5" s="3"/>
      <c r="X5" s="55" t="s">
        <v>24</v>
      </c>
      <c r="Y5" s="55" t="s">
        <v>25</v>
      </c>
      <c r="Z5" s="167"/>
      <c r="AA5" s="170">
        <f>+PP7!AA5</f>
        <v>6</v>
      </c>
      <c r="AB5" s="171" t="s">
        <v>57</v>
      </c>
      <c r="AC5" s="170"/>
    </row>
    <row r="6" spans="1:29" ht="12.75">
      <c r="A6" s="4"/>
      <c r="B6" s="32" t="s">
        <v>38</v>
      </c>
      <c r="D6" s="36">
        <f>PP7!D6</f>
        <v>0</v>
      </c>
      <c r="E6" s="36">
        <f>PP7!E6</f>
        <v>8</v>
      </c>
      <c r="F6" s="36">
        <f>PP7!F6</f>
        <v>8</v>
      </c>
      <c r="G6" s="36">
        <f>PP7!G6</f>
        <v>8</v>
      </c>
      <c r="H6" s="36">
        <f>PP7!H6</f>
        <v>8</v>
      </c>
      <c r="I6" s="36">
        <f>PP7!I6</f>
        <v>8</v>
      </c>
      <c r="J6" s="36">
        <f>PP7!J6</f>
        <v>0</v>
      </c>
      <c r="L6" s="36">
        <f>PP7!L6</f>
        <v>0</v>
      </c>
      <c r="M6" s="36">
        <f>PP7!M6</f>
        <v>8</v>
      </c>
      <c r="N6" s="36">
        <f>PP7!N6</f>
        <v>8</v>
      </c>
      <c r="O6" s="36">
        <f>PP7!O6</f>
        <v>8</v>
      </c>
      <c r="P6" s="36">
        <f>PP7!P6</f>
        <v>8</v>
      </c>
      <c r="Q6" s="36">
        <f>PP7!Q6</f>
        <v>8</v>
      </c>
      <c r="R6" s="36">
        <f>PP7!R6</f>
        <v>0</v>
      </c>
      <c r="T6" s="35" t="s">
        <v>50</v>
      </c>
      <c r="U6" s="5"/>
      <c r="V6" s="6"/>
      <c r="X6" s="59">
        <f>SUM(D6:J6)</f>
        <v>40</v>
      </c>
      <c r="Y6" s="59">
        <f>SUM(L6:R6)</f>
        <v>40</v>
      </c>
      <c r="Z6" s="167"/>
      <c r="AA6" s="170">
        <f>+PP7!AA6</f>
        <v>4</v>
      </c>
      <c r="AB6" s="171" t="s">
        <v>58</v>
      </c>
      <c r="AC6" s="170"/>
    </row>
    <row r="7" spans="1:29" ht="12.75">
      <c r="A7" s="4"/>
      <c r="B7" s="32" t="s">
        <v>140</v>
      </c>
      <c r="D7" s="202">
        <f>PP7!D7</f>
        <v>0</v>
      </c>
      <c r="E7" s="202">
        <f>PP7!E7</f>
        <v>0.3125</v>
      </c>
      <c r="F7" s="202">
        <f>PP7!F7</f>
        <v>0.3125</v>
      </c>
      <c r="G7" s="202">
        <f>PP7!G7</f>
        <v>0.3125</v>
      </c>
      <c r="H7" s="202">
        <f>PP7!H7</f>
        <v>0.3125</v>
      </c>
      <c r="I7" s="202">
        <f>PP7!I7</f>
        <v>0.3125</v>
      </c>
      <c r="J7" s="202">
        <f>PP7!J7</f>
        <v>0</v>
      </c>
      <c r="K7" s="202"/>
      <c r="L7" s="202">
        <f>PP7!L7</f>
        <v>0</v>
      </c>
      <c r="M7" s="202">
        <f>PP7!M7</f>
        <v>0.3125</v>
      </c>
      <c r="N7" s="202">
        <f>PP7!N7</f>
        <v>0.3125</v>
      </c>
      <c r="O7" s="202">
        <f>PP7!O7</f>
        <v>0.3125</v>
      </c>
      <c r="P7" s="202">
        <f>PP7!P7</f>
        <v>0.3125</v>
      </c>
      <c r="Q7" s="202">
        <f>PP7!Q7</f>
        <v>0.3125</v>
      </c>
      <c r="R7" s="202">
        <f>PP7!R7</f>
        <v>0</v>
      </c>
      <c r="T7" s="4"/>
      <c r="U7" s="5"/>
      <c r="V7" s="6"/>
      <c r="X7" s="56"/>
      <c r="Y7" s="56"/>
      <c r="Z7" s="167"/>
      <c r="AA7" s="171" t="s">
        <v>134</v>
      </c>
      <c r="AB7" s="170"/>
      <c r="AC7" s="170"/>
    </row>
    <row r="8" spans="1:29" ht="12.75">
      <c r="A8" s="7"/>
      <c r="B8" s="203" t="s">
        <v>141</v>
      </c>
      <c r="D8" s="202">
        <f>PP7!D8</f>
        <v>0</v>
      </c>
      <c r="E8" s="202">
        <f>PP7!E8</f>
        <v>0.1875</v>
      </c>
      <c r="F8" s="202">
        <f>PP7!F8</f>
        <v>0.1875</v>
      </c>
      <c r="G8" s="202">
        <f>PP7!G8</f>
        <v>0.1875</v>
      </c>
      <c r="H8" s="202">
        <f>PP7!H8</f>
        <v>0.1875</v>
      </c>
      <c r="I8" s="202">
        <f>PP7!I8</f>
        <v>0.1875</v>
      </c>
      <c r="J8" s="202">
        <f>PP7!J8</f>
        <v>0</v>
      </c>
      <c r="K8" s="202"/>
      <c r="L8" s="202">
        <f>PP7!L8</f>
        <v>0</v>
      </c>
      <c r="M8" s="202">
        <f>PP7!M8</f>
        <v>0.1875</v>
      </c>
      <c r="N8" s="202">
        <f>PP7!N8</f>
        <v>0.1875</v>
      </c>
      <c r="O8" s="202">
        <f>PP7!O8</f>
        <v>0.1875</v>
      </c>
      <c r="P8" s="202">
        <f>PP7!P8</f>
        <v>0.1875</v>
      </c>
      <c r="Q8" s="202">
        <f>PP7!Q8</f>
        <v>0.1875</v>
      </c>
      <c r="R8" s="202">
        <f>PP7!R8</f>
        <v>0</v>
      </c>
      <c r="T8" s="38" t="s">
        <v>45</v>
      </c>
      <c r="U8" s="39"/>
      <c r="V8" s="9"/>
      <c r="X8" s="57"/>
      <c r="Y8" s="57"/>
      <c r="Z8" s="167"/>
      <c r="AA8" s="170">
        <v>0</v>
      </c>
      <c r="AB8" s="170"/>
      <c r="AC8" s="170"/>
    </row>
    <row r="9" spans="10:29" ht="24" customHeight="1">
      <c r="J9" s="16" t="s">
        <v>26</v>
      </c>
      <c r="Z9" s="167"/>
      <c r="AA9" s="170"/>
      <c r="AB9" s="170"/>
      <c r="AC9" s="170"/>
    </row>
    <row r="10" spans="1:29" ht="9.75" customHeight="1">
      <c r="A10" s="18" t="s">
        <v>21</v>
      </c>
      <c r="B10" s="3"/>
      <c r="C10" s="29"/>
      <c r="D10" s="11"/>
      <c r="E10" s="13"/>
      <c r="F10" s="13"/>
      <c r="G10" s="20"/>
      <c r="H10" s="13"/>
      <c r="I10" s="17" t="s">
        <v>19</v>
      </c>
      <c r="J10" s="13"/>
      <c r="K10" s="2"/>
      <c r="L10" s="13"/>
      <c r="M10" s="13"/>
      <c r="N10" s="13"/>
      <c r="O10" s="13"/>
      <c r="P10" s="13"/>
      <c r="Q10" s="13"/>
      <c r="R10" s="12"/>
      <c r="T10" s="24" t="s">
        <v>23</v>
      </c>
      <c r="U10" s="13"/>
      <c r="V10" s="12"/>
      <c r="W10" s="29"/>
      <c r="X10" s="58" t="s">
        <v>33</v>
      </c>
      <c r="Y10" s="55"/>
      <c r="Z10" s="167"/>
      <c r="AA10" s="170"/>
      <c r="AB10" s="170"/>
      <c r="AC10" s="170"/>
    </row>
    <row r="11" spans="1:29" ht="12.75">
      <c r="A11" s="19" t="s">
        <v>20</v>
      </c>
      <c r="B11" s="6"/>
      <c r="C11" s="29"/>
      <c r="D11" s="50" t="s">
        <v>1</v>
      </c>
      <c r="E11" s="50" t="s">
        <v>2</v>
      </c>
      <c r="F11" s="50" t="s">
        <v>3</v>
      </c>
      <c r="G11" s="50" t="s">
        <v>4</v>
      </c>
      <c r="H11" s="50" t="s">
        <v>5</v>
      </c>
      <c r="I11" s="50" t="s">
        <v>6</v>
      </c>
      <c r="J11" s="50" t="s">
        <v>7</v>
      </c>
      <c r="K11" s="42"/>
      <c r="L11" s="50" t="s">
        <v>1</v>
      </c>
      <c r="M11" s="50" t="s">
        <v>2</v>
      </c>
      <c r="N11" s="50" t="s">
        <v>3</v>
      </c>
      <c r="O11" s="50" t="s">
        <v>4</v>
      </c>
      <c r="P11" s="50" t="s">
        <v>5</v>
      </c>
      <c r="Q11" s="50" t="s">
        <v>6</v>
      </c>
      <c r="R11" s="50" t="s">
        <v>7</v>
      </c>
      <c r="T11" s="40" t="s">
        <v>34</v>
      </c>
      <c r="U11" s="40" t="s">
        <v>35</v>
      </c>
      <c r="V11" s="40" t="s">
        <v>36</v>
      </c>
      <c r="W11" s="31"/>
      <c r="X11" s="55" t="s">
        <v>24</v>
      </c>
      <c r="Y11" s="55" t="s">
        <v>25</v>
      </c>
      <c r="Z11" s="167"/>
      <c r="AA11" s="179" t="s">
        <v>131</v>
      </c>
      <c r="AB11" s="170"/>
      <c r="AC11" s="170"/>
    </row>
    <row r="12" spans="1:29" ht="11.25" customHeight="1">
      <c r="A12" s="19"/>
      <c r="B12" s="6"/>
      <c r="C12" s="29"/>
      <c r="D12" s="84">
        <f>+M4</f>
        <v>38459</v>
      </c>
      <c r="E12" s="84">
        <f aca="true" t="shared" si="0" ref="E12:J12">D12+1</f>
        <v>38460</v>
      </c>
      <c r="F12" s="84">
        <f t="shared" si="0"/>
        <v>38461</v>
      </c>
      <c r="G12" s="84">
        <f t="shared" si="0"/>
        <v>38462</v>
      </c>
      <c r="H12" s="84">
        <f t="shared" si="0"/>
        <v>38463</v>
      </c>
      <c r="I12" s="84">
        <f t="shared" si="0"/>
        <v>38464</v>
      </c>
      <c r="J12" s="84">
        <f t="shared" si="0"/>
        <v>38465</v>
      </c>
      <c r="K12" s="84"/>
      <c r="L12" s="84">
        <f>J12+1</f>
        <v>38466</v>
      </c>
      <c r="M12" s="84">
        <f aca="true" t="shared" si="1" ref="M12:R12">L12+1</f>
        <v>38467</v>
      </c>
      <c r="N12" s="84">
        <f t="shared" si="1"/>
        <v>38468</v>
      </c>
      <c r="O12" s="84">
        <f t="shared" si="1"/>
        <v>38469</v>
      </c>
      <c r="P12" s="84">
        <f t="shared" si="1"/>
        <v>38470</v>
      </c>
      <c r="Q12" s="84">
        <f t="shared" si="1"/>
        <v>38471</v>
      </c>
      <c r="R12" s="84">
        <f t="shared" si="1"/>
        <v>38472</v>
      </c>
      <c r="S12" s="84"/>
      <c r="T12" s="40"/>
      <c r="U12" s="40"/>
      <c r="V12" s="40"/>
      <c r="W12" s="31"/>
      <c r="X12" s="55"/>
      <c r="Y12" s="55"/>
      <c r="Z12" s="167"/>
      <c r="AA12" s="180" t="s">
        <v>132</v>
      </c>
      <c r="AB12" s="170"/>
      <c r="AC12" s="170"/>
    </row>
    <row r="13" spans="1:29" ht="13.5" customHeight="1">
      <c r="A13" s="22" t="s">
        <v>0</v>
      </c>
      <c r="B13" s="12"/>
      <c r="C13" s="29"/>
      <c r="D13" s="64">
        <f>24*(D44-D43+D46-D45+D48-D47+D50-D49)-D29-D30</f>
        <v>0</v>
      </c>
      <c r="E13" s="64">
        <f aca="true" t="shared" si="2" ref="E13:J13">24*(E44-E43+E46-E45+E48-E47+E50-E49)-E29-E30</f>
        <v>0</v>
      </c>
      <c r="F13" s="64">
        <f t="shared" si="2"/>
        <v>0</v>
      </c>
      <c r="G13" s="64">
        <f t="shared" si="2"/>
        <v>0</v>
      </c>
      <c r="H13" s="64">
        <f t="shared" si="2"/>
        <v>0</v>
      </c>
      <c r="I13" s="64">
        <f t="shared" si="2"/>
        <v>0</v>
      </c>
      <c r="J13" s="64">
        <f t="shared" si="2"/>
        <v>0</v>
      </c>
      <c r="K13" s="64"/>
      <c r="L13" s="64">
        <f aca="true" t="shared" si="3" ref="L13:R13">24*(L44-L43+L46-L45+L48-L47+L50-L49)-L29-L30</f>
        <v>0</v>
      </c>
      <c r="M13" s="64">
        <f t="shared" si="3"/>
        <v>0</v>
      </c>
      <c r="N13" s="64">
        <f t="shared" si="3"/>
        <v>0</v>
      </c>
      <c r="O13" s="64">
        <f t="shared" si="3"/>
        <v>0</v>
      </c>
      <c r="P13" s="64">
        <f t="shared" si="3"/>
        <v>0</v>
      </c>
      <c r="Q13" s="64">
        <f t="shared" si="3"/>
        <v>0</v>
      </c>
      <c r="R13" s="64">
        <f t="shared" si="3"/>
        <v>0</v>
      </c>
      <c r="T13" s="27"/>
      <c r="U13" s="28">
        <v>1</v>
      </c>
      <c r="V13" s="27"/>
      <c r="W13" s="29"/>
      <c r="X13" s="59">
        <f aca="true" t="shared" si="4" ref="X13:X24">SUM(D13:J13)</f>
        <v>0</v>
      </c>
      <c r="Y13" s="59">
        <f aca="true" t="shared" si="5" ref="Y13:Y24">SUM(L13:R13)</f>
        <v>0</v>
      </c>
      <c r="Z13" s="167"/>
      <c r="AA13" s="170"/>
      <c r="AB13" s="170"/>
      <c r="AC13" s="170"/>
    </row>
    <row r="14" spans="1:29" ht="13.5" customHeight="1">
      <c r="A14" s="22" t="s">
        <v>8</v>
      </c>
      <c r="B14" s="12"/>
      <c r="C14" s="29"/>
      <c r="D14" s="64"/>
      <c r="E14" s="64"/>
      <c r="F14" s="64"/>
      <c r="G14" s="64"/>
      <c r="H14" s="64"/>
      <c r="I14" s="64"/>
      <c r="J14" s="64"/>
      <c r="K14" s="64"/>
      <c r="L14" s="64"/>
      <c r="M14" s="64"/>
      <c r="N14" s="64"/>
      <c r="O14" s="64"/>
      <c r="P14" s="64"/>
      <c r="Q14" s="64"/>
      <c r="R14" s="64"/>
      <c r="T14" s="27"/>
      <c r="U14" s="28">
        <v>61</v>
      </c>
      <c r="V14" s="27"/>
      <c r="W14" s="29"/>
      <c r="X14" s="59">
        <f t="shared" si="4"/>
        <v>0</v>
      </c>
      <c r="Y14" s="59">
        <f t="shared" si="5"/>
        <v>0</v>
      </c>
      <c r="Z14" s="168"/>
      <c r="AA14" s="172">
        <f>+Q4-X14-Y14+AA5-AA8</f>
        <v>48</v>
      </c>
      <c r="AB14" s="171" t="s">
        <v>57</v>
      </c>
      <c r="AC14" s="170"/>
    </row>
    <row r="15" spans="1:29" ht="13.5" customHeight="1">
      <c r="A15" s="22" t="s">
        <v>9</v>
      </c>
      <c r="B15" s="12"/>
      <c r="C15" s="29"/>
      <c r="D15" s="64"/>
      <c r="E15" s="64"/>
      <c r="F15" s="64"/>
      <c r="G15" s="64"/>
      <c r="H15" s="64"/>
      <c r="I15" s="64"/>
      <c r="J15" s="64"/>
      <c r="K15" s="64"/>
      <c r="L15" s="64"/>
      <c r="M15" s="64"/>
      <c r="N15" s="64"/>
      <c r="O15" s="64"/>
      <c r="P15" s="64"/>
      <c r="Q15" s="64"/>
      <c r="R15" s="64"/>
      <c r="T15" s="27"/>
      <c r="U15" s="28">
        <v>62</v>
      </c>
      <c r="V15" s="27"/>
      <c r="W15" s="29"/>
      <c r="X15" s="59">
        <f t="shared" si="4"/>
        <v>0</v>
      </c>
      <c r="Y15" s="59">
        <f t="shared" si="5"/>
        <v>0</v>
      </c>
      <c r="Z15" s="167"/>
      <c r="AA15" s="172">
        <f>+T4-X15-Y15-X19-Y19+AA6</f>
        <v>32</v>
      </c>
      <c r="AB15" s="171" t="s">
        <v>58</v>
      </c>
      <c r="AC15" s="170"/>
    </row>
    <row r="16" spans="1:29" ht="13.5" customHeight="1">
      <c r="A16" s="22" t="s">
        <v>10</v>
      </c>
      <c r="B16" s="12"/>
      <c r="C16" s="29"/>
      <c r="D16" s="64"/>
      <c r="E16" s="64"/>
      <c r="F16" s="64"/>
      <c r="G16" s="64"/>
      <c r="H16" s="64"/>
      <c r="I16" s="64"/>
      <c r="J16" s="64"/>
      <c r="K16" s="64"/>
      <c r="L16" s="64"/>
      <c r="M16" s="64"/>
      <c r="N16" s="64"/>
      <c r="O16" s="64"/>
      <c r="P16" s="64"/>
      <c r="Q16" s="64"/>
      <c r="R16" s="64"/>
      <c r="T16" s="27"/>
      <c r="U16" s="28">
        <v>64</v>
      </c>
      <c r="V16" s="27"/>
      <c r="W16" s="29"/>
      <c r="X16" s="59">
        <f t="shared" si="4"/>
        <v>0</v>
      </c>
      <c r="Y16" s="59">
        <f t="shared" si="5"/>
        <v>0</v>
      </c>
      <c r="Z16" s="167"/>
      <c r="AA16" s="172">
        <f>+Y4-X16-Y16+X30+Y30</f>
        <v>0</v>
      </c>
      <c r="AB16" s="171" t="s">
        <v>59</v>
      </c>
      <c r="AC16" s="170"/>
    </row>
    <row r="17" spans="1:29" ht="13.5" customHeight="1">
      <c r="A17" s="22" t="s">
        <v>11</v>
      </c>
      <c r="B17" s="12"/>
      <c r="C17" s="29"/>
      <c r="D17" s="64"/>
      <c r="E17" s="64"/>
      <c r="F17" s="64"/>
      <c r="G17" s="64"/>
      <c r="H17" s="64"/>
      <c r="I17" s="64"/>
      <c r="J17" s="64"/>
      <c r="K17" s="64"/>
      <c r="L17" s="64"/>
      <c r="M17" s="64"/>
      <c r="N17" s="64"/>
      <c r="O17" s="64"/>
      <c r="P17" s="64"/>
      <c r="Q17" s="64"/>
      <c r="R17" s="64"/>
      <c r="T17" s="27"/>
      <c r="U17" s="28">
        <v>50</v>
      </c>
      <c r="V17" s="27"/>
      <c r="W17" s="29"/>
      <c r="X17" s="59">
        <f t="shared" si="4"/>
        <v>0</v>
      </c>
      <c r="Y17" s="59">
        <f t="shared" si="5"/>
        <v>0</v>
      </c>
      <c r="Z17" s="167"/>
      <c r="AA17" s="172">
        <f>+V4-X17-Y17+X29+Y29</f>
        <v>0</v>
      </c>
      <c r="AB17" s="171" t="s">
        <v>60</v>
      </c>
      <c r="AC17" s="170"/>
    </row>
    <row r="18" spans="1:29" ht="13.5" customHeight="1">
      <c r="A18" s="22" t="s">
        <v>12</v>
      </c>
      <c r="B18" s="12"/>
      <c r="C18" s="29"/>
      <c r="D18" s="64"/>
      <c r="E18" s="64"/>
      <c r="F18" s="64"/>
      <c r="G18" s="64"/>
      <c r="H18" s="64"/>
      <c r="I18" s="64"/>
      <c r="J18" s="64"/>
      <c r="K18" s="64"/>
      <c r="L18" s="64"/>
      <c r="M18" s="64"/>
      <c r="N18" s="64"/>
      <c r="O18" s="64"/>
      <c r="P18" s="64"/>
      <c r="Q18" s="64"/>
      <c r="R18" s="64"/>
      <c r="T18" s="27"/>
      <c r="U18" s="28">
        <v>66</v>
      </c>
      <c r="V18" s="27"/>
      <c r="W18" s="29"/>
      <c r="X18" s="59">
        <f t="shared" si="4"/>
        <v>0</v>
      </c>
      <c r="Y18" s="59">
        <f t="shared" si="5"/>
        <v>0</v>
      </c>
      <c r="Z18" s="167"/>
      <c r="AA18" s="171"/>
      <c r="AB18" s="170"/>
      <c r="AC18" s="170"/>
    </row>
    <row r="19" spans="1:29" ht="13.5" customHeight="1">
      <c r="A19" s="22" t="s">
        <v>13</v>
      </c>
      <c r="B19" s="12"/>
      <c r="C19" s="29"/>
      <c r="D19" s="64"/>
      <c r="E19" s="64"/>
      <c r="F19" s="64"/>
      <c r="G19" s="64"/>
      <c r="H19" s="64"/>
      <c r="I19" s="64"/>
      <c r="J19" s="64"/>
      <c r="K19" s="64"/>
      <c r="L19" s="64"/>
      <c r="M19" s="64"/>
      <c r="N19" s="64"/>
      <c r="O19" s="64"/>
      <c r="P19" s="64"/>
      <c r="Q19" s="64"/>
      <c r="R19" s="64"/>
      <c r="T19" s="28">
        <v>62</v>
      </c>
      <c r="U19" s="28">
        <v>62</v>
      </c>
      <c r="V19" s="27"/>
      <c r="W19" s="29"/>
      <c r="X19" s="59">
        <f t="shared" si="4"/>
        <v>0</v>
      </c>
      <c r="Y19" s="59">
        <f t="shared" si="5"/>
        <v>0</v>
      </c>
      <c r="Z19" s="167"/>
      <c r="AA19" s="172">
        <f>+X19+Y19+PP7!AA19</f>
        <v>0</v>
      </c>
      <c r="AB19" s="171" t="s">
        <v>121</v>
      </c>
      <c r="AC19" s="170"/>
    </row>
    <row r="20" spans="1:29" ht="13.5" customHeight="1">
      <c r="A20" s="22"/>
      <c r="B20" s="12"/>
      <c r="C20" s="29"/>
      <c r="D20" s="64"/>
      <c r="E20" s="64"/>
      <c r="F20" s="64"/>
      <c r="G20" s="64"/>
      <c r="H20" s="64"/>
      <c r="I20" s="64"/>
      <c r="J20" s="64"/>
      <c r="K20" s="64"/>
      <c r="L20" s="64"/>
      <c r="M20" s="64"/>
      <c r="N20" s="64"/>
      <c r="O20" s="64"/>
      <c r="P20" s="64"/>
      <c r="Q20" s="64"/>
      <c r="R20" s="64"/>
      <c r="T20" s="28"/>
      <c r="U20" s="28"/>
      <c r="V20" s="27"/>
      <c r="W20" s="29"/>
      <c r="X20" s="59">
        <f t="shared" si="4"/>
        <v>0</v>
      </c>
      <c r="Y20" s="59">
        <f t="shared" si="5"/>
        <v>0</v>
      </c>
      <c r="Z20" s="167"/>
      <c r="AA20" s="170"/>
      <c r="AB20" s="170"/>
      <c r="AC20" s="170"/>
    </row>
    <row r="21" spans="1:29" ht="13.5" customHeight="1">
      <c r="A21" s="22"/>
      <c r="B21" s="12"/>
      <c r="C21" s="29"/>
      <c r="D21" s="64"/>
      <c r="E21" s="64"/>
      <c r="F21" s="64"/>
      <c r="G21" s="64"/>
      <c r="H21" s="64"/>
      <c r="I21" s="64"/>
      <c r="J21" s="64"/>
      <c r="K21" s="64"/>
      <c r="L21" s="64"/>
      <c r="M21" s="64"/>
      <c r="N21" s="64"/>
      <c r="O21" s="64"/>
      <c r="P21" s="64"/>
      <c r="Q21" s="64"/>
      <c r="R21" s="64"/>
      <c r="T21" s="28"/>
      <c r="U21" s="28"/>
      <c r="V21" s="27"/>
      <c r="W21" s="29"/>
      <c r="X21" s="59">
        <f t="shared" si="4"/>
        <v>0</v>
      </c>
      <c r="Y21" s="59">
        <f t="shared" si="5"/>
        <v>0</v>
      </c>
      <c r="Z21" s="167"/>
      <c r="AA21" s="170"/>
      <c r="AB21" s="170"/>
      <c r="AC21" s="170"/>
    </row>
    <row r="22" spans="1:29" ht="13.5" customHeight="1">
      <c r="A22" s="22"/>
      <c r="B22" s="12"/>
      <c r="C22" s="29"/>
      <c r="D22" s="64"/>
      <c r="E22" s="64"/>
      <c r="F22" s="64"/>
      <c r="G22" s="64"/>
      <c r="H22" s="64"/>
      <c r="I22" s="64"/>
      <c r="J22" s="64"/>
      <c r="K22" s="64"/>
      <c r="L22" s="64"/>
      <c r="M22" s="64"/>
      <c r="N22" s="64"/>
      <c r="O22" s="64"/>
      <c r="P22" s="64"/>
      <c r="Q22" s="64"/>
      <c r="R22" s="64"/>
      <c r="T22" s="28"/>
      <c r="U22" s="28"/>
      <c r="V22" s="27"/>
      <c r="W22" s="29"/>
      <c r="X22" s="59">
        <f t="shared" si="4"/>
        <v>0</v>
      </c>
      <c r="Y22" s="59">
        <f t="shared" si="5"/>
        <v>0</v>
      </c>
      <c r="Z22" s="167"/>
      <c r="AA22" s="170"/>
      <c r="AB22" s="170"/>
      <c r="AC22" s="170"/>
    </row>
    <row r="23" spans="1:29" ht="13.5" customHeight="1">
      <c r="A23" s="22"/>
      <c r="B23" s="12"/>
      <c r="C23" s="29"/>
      <c r="D23" s="64"/>
      <c r="E23" s="64"/>
      <c r="F23" s="64"/>
      <c r="G23" s="64"/>
      <c r="H23" s="64"/>
      <c r="I23" s="64"/>
      <c r="J23" s="64"/>
      <c r="K23" s="64"/>
      <c r="L23" s="64"/>
      <c r="M23" s="64"/>
      <c r="N23" s="64"/>
      <c r="O23" s="64"/>
      <c r="P23" s="64"/>
      <c r="Q23" s="64"/>
      <c r="R23" s="64"/>
      <c r="T23" s="28"/>
      <c r="U23" s="28"/>
      <c r="V23" s="27"/>
      <c r="W23" s="29"/>
      <c r="X23" s="59">
        <f t="shared" si="4"/>
        <v>0</v>
      </c>
      <c r="Y23" s="59">
        <f t="shared" si="5"/>
        <v>0</v>
      </c>
      <c r="Z23" s="167"/>
      <c r="AA23" s="170"/>
      <c r="AB23" s="170"/>
      <c r="AC23" s="170"/>
    </row>
    <row r="24" spans="1:29" ht="13.5" customHeight="1">
      <c r="A24" s="11"/>
      <c r="B24" s="12"/>
      <c r="C24" s="29"/>
      <c r="D24" s="64"/>
      <c r="E24" s="64"/>
      <c r="F24" s="64"/>
      <c r="G24" s="64"/>
      <c r="H24" s="64"/>
      <c r="I24" s="64"/>
      <c r="J24" s="64"/>
      <c r="K24" s="64"/>
      <c r="L24" s="64"/>
      <c r="M24" s="64"/>
      <c r="N24" s="64"/>
      <c r="O24" s="64"/>
      <c r="P24" s="64"/>
      <c r="Q24" s="64"/>
      <c r="R24" s="64"/>
      <c r="T24" s="10"/>
      <c r="U24" s="10"/>
      <c r="V24" s="10"/>
      <c r="W24" s="29"/>
      <c r="X24" s="59">
        <f t="shared" si="4"/>
        <v>0</v>
      </c>
      <c r="Y24" s="59">
        <f t="shared" si="5"/>
        <v>0</v>
      </c>
      <c r="Z24" s="167"/>
      <c r="AA24" s="170"/>
      <c r="AB24" s="170"/>
      <c r="AC24" s="170"/>
    </row>
    <row r="25" spans="1:29" ht="3" customHeight="1">
      <c r="A25" s="11"/>
      <c r="B25" s="13"/>
      <c r="C25" s="5"/>
      <c r="D25" s="64"/>
      <c r="E25" s="64"/>
      <c r="F25" s="64"/>
      <c r="G25" s="64"/>
      <c r="H25" s="64"/>
      <c r="I25" s="64"/>
      <c r="J25" s="64"/>
      <c r="K25" s="64"/>
      <c r="L25" s="64"/>
      <c r="M25" s="64"/>
      <c r="N25" s="64"/>
      <c r="O25" s="64"/>
      <c r="P25" s="64"/>
      <c r="Q25" s="64"/>
      <c r="R25" s="64"/>
      <c r="S25" s="5"/>
      <c r="T25" s="13"/>
      <c r="U25" s="13"/>
      <c r="V25" s="13"/>
      <c r="W25" s="5"/>
      <c r="X25" s="59"/>
      <c r="Y25" s="59"/>
      <c r="Z25" s="167"/>
      <c r="AA25" s="170"/>
      <c r="AB25" s="170"/>
      <c r="AC25" s="170"/>
    </row>
    <row r="26" spans="1:29" ht="13.5" customHeight="1">
      <c r="A26" s="26" t="s">
        <v>14</v>
      </c>
      <c r="B26" s="12"/>
      <c r="C26" s="29"/>
      <c r="D26" s="64">
        <f aca="true" t="shared" si="6" ref="D26:J26">SUM(D13:D24)</f>
        <v>0</v>
      </c>
      <c r="E26" s="64">
        <f t="shared" si="6"/>
        <v>0</v>
      </c>
      <c r="F26" s="64">
        <f t="shared" si="6"/>
        <v>0</v>
      </c>
      <c r="G26" s="64">
        <f t="shared" si="6"/>
        <v>0</v>
      </c>
      <c r="H26" s="64">
        <f t="shared" si="6"/>
        <v>0</v>
      </c>
      <c r="I26" s="64">
        <f t="shared" si="6"/>
        <v>0</v>
      </c>
      <c r="J26" s="64">
        <f t="shared" si="6"/>
        <v>0</v>
      </c>
      <c r="K26" s="64"/>
      <c r="L26" s="64">
        <f aca="true" t="shared" si="7" ref="L26:R26">SUM(L13:L24)</f>
        <v>0</v>
      </c>
      <c r="M26" s="64">
        <f t="shared" si="7"/>
        <v>0</v>
      </c>
      <c r="N26" s="64">
        <f t="shared" si="7"/>
        <v>0</v>
      </c>
      <c r="O26" s="64">
        <f t="shared" si="7"/>
        <v>0</v>
      </c>
      <c r="P26" s="64">
        <f t="shared" si="7"/>
        <v>0</v>
      </c>
      <c r="Q26" s="64">
        <f t="shared" si="7"/>
        <v>0</v>
      </c>
      <c r="R26" s="64">
        <f t="shared" si="7"/>
        <v>0</v>
      </c>
      <c r="T26" s="10"/>
      <c r="U26" s="10"/>
      <c r="V26" s="10"/>
      <c r="W26" s="29"/>
      <c r="X26" s="59">
        <f>SUM(X13:X24)</f>
        <v>0</v>
      </c>
      <c r="Y26" s="59">
        <f>SUM(Y13:Y24)</f>
        <v>0</v>
      </c>
      <c r="Z26" s="167"/>
      <c r="AA26" s="172">
        <f>SUM(X26:Y26)</f>
        <v>0</v>
      </c>
      <c r="AB26" s="170" t="s">
        <v>116</v>
      </c>
      <c r="AC26" s="170"/>
    </row>
    <row r="27" spans="10:29" ht="24" customHeight="1">
      <c r="J27" s="16" t="s">
        <v>18</v>
      </c>
      <c r="Z27" s="167"/>
      <c r="AA27" s="170"/>
      <c r="AB27" s="170"/>
      <c r="AC27" s="170"/>
    </row>
    <row r="28" spans="1:29" ht="9" customHeight="1">
      <c r="A28" s="1"/>
      <c r="B28" s="2"/>
      <c r="C28" s="2"/>
      <c r="D28" s="2"/>
      <c r="E28" s="2"/>
      <c r="F28" s="2"/>
      <c r="G28" s="2"/>
      <c r="H28" s="2"/>
      <c r="I28" s="2"/>
      <c r="J28" s="30" t="s">
        <v>22</v>
      </c>
      <c r="K28" s="2"/>
      <c r="L28" s="2"/>
      <c r="M28" s="2"/>
      <c r="N28" s="2"/>
      <c r="O28" s="2"/>
      <c r="P28" s="2"/>
      <c r="Q28" s="2"/>
      <c r="R28" s="2"/>
      <c r="S28" s="2"/>
      <c r="T28" s="2"/>
      <c r="U28" s="2"/>
      <c r="V28" s="2"/>
      <c r="W28" s="2"/>
      <c r="X28" s="52"/>
      <c r="Y28" s="53"/>
      <c r="Z28" s="167"/>
      <c r="AA28" s="170"/>
      <c r="AB28" s="170"/>
      <c r="AC28" s="170"/>
    </row>
    <row r="29" spans="1:29" ht="13.5" customHeight="1">
      <c r="A29" s="22" t="s">
        <v>15</v>
      </c>
      <c r="B29" s="12"/>
      <c r="C29" s="5"/>
      <c r="D29" s="67"/>
      <c r="E29" s="67"/>
      <c r="F29" s="67"/>
      <c r="G29" s="67"/>
      <c r="H29" s="67"/>
      <c r="I29" s="67"/>
      <c r="J29" s="67"/>
      <c r="K29" s="68">
        <v>1</v>
      </c>
      <c r="L29" s="67"/>
      <c r="M29" s="67"/>
      <c r="N29" s="67"/>
      <c r="O29" s="67"/>
      <c r="P29" s="67"/>
      <c r="Q29" s="67"/>
      <c r="R29" s="67"/>
      <c r="S29" s="16"/>
      <c r="T29" s="41"/>
      <c r="U29" s="28">
        <v>29</v>
      </c>
      <c r="V29" s="41"/>
      <c r="W29" s="16"/>
      <c r="X29" s="73">
        <f>SUM(D29:J29)</f>
        <v>0</v>
      </c>
      <c r="Y29" s="73">
        <f>SUM(L29:R29)</f>
        <v>0</v>
      </c>
      <c r="Z29" s="167"/>
      <c r="AA29" s="170"/>
      <c r="AB29" s="170"/>
      <c r="AC29" s="170"/>
    </row>
    <row r="30" spans="1:29" ht="13.5" customHeight="1">
      <c r="A30" s="22" t="s">
        <v>16</v>
      </c>
      <c r="B30" s="12"/>
      <c r="C30" s="5"/>
      <c r="D30" s="69"/>
      <c r="E30" s="69"/>
      <c r="F30" s="69"/>
      <c r="G30" s="69"/>
      <c r="H30" s="69"/>
      <c r="I30" s="69"/>
      <c r="J30" s="69"/>
      <c r="K30" s="70"/>
      <c r="L30" s="69"/>
      <c r="M30" s="69"/>
      <c r="N30" s="69"/>
      <c r="O30" s="69"/>
      <c r="P30" s="69"/>
      <c r="Q30" s="69"/>
      <c r="R30" s="69"/>
      <c r="S30" s="16"/>
      <c r="T30" s="41"/>
      <c r="U30" s="28">
        <v>32</v>
      </c>
      <c r="V30" s="41"/>
      <c r="W30" s="16"/>
      <c r="X30" s="73">
        <f>SUM(D30:J30)</f>
        <v>0</v>
      </c>
      <c r="Y30" s="73">
        <f>SUM(L30:R30)</f>
        <v>0</v>
      </c>
      <c r="Z30" s="167"/>
      <c r="AA30" s="170"/>
      <c r="AB30" s="170"/>
      <c r="AC30" s="170"/>
    </row>
    <row r="31" spans="1:29" ht="13.5" customHeight="1">
      <c r="A31" s="22" t="s">
        <v>17</v>
      </c>
      <c r="B31" s="12"/>
      <c r="C31" s="8"/>
      <c r="D31" s="71"/>
      <c r="E31" s="71"/>
      <c r="F31" s="71"/>
      <c r="G31" s="71"/>
      <c r="H31" s="71"/>
      <c r="I31" s="71"/>
      <c r="J31" s="71"/>
      <c r="K31" s="72"/>
      <c r="L31" s="71"/>
      <c r="M31" s="71"/>
      <c r="N31" s="71"/>
      <c r="O31" s="71"/>
      <c r="P31" s="71"/>
      <c r="Q31" s="71"/>
      <c r="R31" s="71"/>
      <c r="S31" s="16"/>
      <c r="T31" s="41"/>
      <c r="U31" s="28">
        <v>71</v>
      </c>
      <c r="V31" s="41"/>
      <c r="W31" s="16"/>
      <c r="X31" s="73">
        <f>SUM(D31:J31)</f>
        <v>0</v>
      </c>
      <c r="Y31" s="73">
        <f>SUM(L31:R31)</f>
        <v>0</v>
      </c>
      <c r="Z31" s="167"/>
      <c r="AA31" s="170"/>
      <c r="AB31" s="170"/>
      <c r="AC31" s="170"/>
    </row>
    <row r="32" spans="1:29" ht="18.75" customHeight="1">
      <c r="A32" s="25" t="s">
        <v>27</v>
      </c>
      <c r="L32" s="43" t="s">
        <v>28</v>
      </c>
      <c r="Z32" s="167"/>
      <c r="AA32" s="170"/>
      <c r="AB32" s="170"/>
      <c r="AC32" s="170"/>
    </row>
    <row r="33" spans="12:29" ht="12.75">
      <c r="L33" s="43" t="s">
        <v>29</v>
      </c>
      <c r="N33" s="8"/>
      <c r="O33" s="8"/>
      <c r="P33" s="43" t="s">
        <v>30</v>
      </c>
      <c r="R33" s="8"/>
      <c r="S33" s="8"/>
      <c r="T33" s="8"/>
      <c r="U33" s="14" t="s">
        <v>31</v>
      </c>
      <c r="Z33" s="167"/>
      <c r="AA33" s="170"/>
      <c r="AB33" s="170"/>
      <c r="AC33" s="170"/>
    </row>
    <row r="34" spans="21:29" ht="6.75" customHeight="1">
      <c r="U34" s="21" t="s">
        <v>32</v>
      </c>
      <c r="Z34" s="167"/>
      <c r="AA34" s="170"/>
      <c r="AB34" s="170"/>
      <c r="AC34" s="170"/>
    </row>
    <row r="35" spans="1:29" ht="15.75">
      <c r="A35" s="77" t="s">
        <v>51</v>
      </c>
      <c r="Z35" s="167"/>
      <c r="AA35" s="170"/>
      <c r="AB35" s="170"/>
      <c r="AC35" s="170"/>
    </row>
    <row r="36" spans="26:29" ht="12.75">
      <c r="Z36" s="167"/>
      <c r="AA36" s="170"/>
      <c r="AB36" s="170"/>
      <c r="AC36" s="170"/>
    </row>
    <row r="37" spans="1:29" ht="12.75">
      <c r="A37" t="s">
        <v>52</v>
      </c>
      <c r="Z37" s="167"/>
      <c r="AA37" s="170"/>
      <c r="AB37" s="170"/>
      <c r="AC37" s="170"/>
    </row>
    <row r="38" spans="1:29" ht="12.75">
      <c r="A38" t="s">
        <v>53</v>
      </c>
      <c r="Z38" s="167"/>
      <c r="AA38" s="170"/>
      <c r="AB38" s="170"/>
      <c r="AC38" s="170"/>
    </row>
    <row r="39" spans="1:29" ht="6.75" customHeight="1" thickBot="1">
      <c r="A39" s="165"/>
      <c r="B39" s="165"/>
      <c r="C39" s="165"/>
      <c r="D39" s="165"/>
      <c r="E39" s="165"/>
      <c r="F39" s="165"/>
      <c r="G39" s="165"/>
      <c r="H39" s="165"/>
      <c r="I39" s="165"/>
      <c r="J39" s="165"/>
      <c r="K39" s="165"/>
      <c r="L39" s="165"/>
      <c r="M39" s="165"/>
      <c r="N39" s="165"/>
      <c r="O39" s="165"/>
      <c r="P39" s="165"/>
      <c r="Q39" s="165"/>
      <c r="R39" s="165"/>
      <c r="S39" s="165"/>
      <c r="T39" s="165"/>
      <c r="U39" s="165"/>
      <c r="V39" s="165"/>
      <c r="W39" s="165"/>
      <c r="X39" s="166"/>
      <c r="Y39" s="166"/>
      <c r="Z39" s="169"/>
      <c r="AA39" s="170"/>
      <c r="AB39" s="170"/>
      <c r="AC39" s="170"/>
    </row>
    <row r="40" spans="1:29" ht="13.5" thickTop="1">
      <c r="A40" s="173" t="s">
        <v>119</v>
      </c>
      <c r="B40" s="170"/>
      <c r="C40" s="170"/>
      <c r="D40" s="170"/>
      <c r="E40" s="170"/>
      <c r="F40" s="170"/>
      <c r="G40" s="170"/>
      <c r="H40" s="170"/>
      <c r="I40" s="170"/>
      <c r="J40" s="170"/>
      <c r="K40" s="170"/>
      <c r="L40" s="170"/>
      <c r="M40" s="170"/>
      <c r="N40" s="170"/>
      <c r="O40" s="170"/>
      <c r="P40" s="170"/>
      <c r="Q40" s="170"/>
      <c r="R40" s="170"/>
      <c r="S40" s="170"/>
      <c r="T40" s="170"/>
      <c r="U40" s="170"/>
      <c r="V40" s="170"/>
      <c r="W40" s="170"/>
      <c r="X40" s="172"/>
      <c r="Y40" s="172"/>
      <c r="Z40" s="170"/>
      <c r="AA40" s="170"/>
      <c r="AB40" s="170"/>
      <c r="AC40" s="170"/>
    </row>
    <row r="41" spans="1:29" ht="12.75">
      <c r="A41" s="170"/>
      <c r="B41" s="170"/>
      <c r="C41" s="170"/>
      <c r="D41" s="174" t="str">
        <f>D11</f>
        <v>Sun</v>
      </c>
      <c r="E41" s="174" t="str">
        <f aca="true" t="shared" si="8" ref="E41:R42">E11</f>
        <v>Mon</v>
      </c>
      <c r="F41" s="174" t="str">
        <f t="shared" si="8"/>
        <v>Tue</v>
      </c>
      <c r="G41" s="174" t="str">
        <f t="shared" si="8"/>
        <v>Wed</v>
      </c>
      <c r="H41" s="174" t="str">
        <f t="shared" si="8"/>
        <v>Thu</v>
      </c>
      <c r="I41" s="174" t="str">
        <f t="shared" si="8"/>
        <v>Fri</v>
      </c>
      <c r="J41" s="174" t="str">
        <f t="shared" si="8"/>
        <v>Sat</v>
      </c>
      <c r="K41" s="174">
        <f t="shared" si="8"/>
        <v>0</v>
      </c>
      <c r="L41" s="174" t="str">
        <f t="shared" si="8"/>
        <v>Sun</v>
      </c>
      <c r="M41" s="174" t="str">
        <f t="shared" si="8"/>
        <v>Mon</v>
      </c>
      <c r="N41" s="174" t="str">
        <f t="shared" si="8"/>
        <v>Tue</v>
      </c>
      <c r="O41" s="174" t="str">
        <f t="shared" si="8"/>
        <v>Wed</v>
      </c>
      <c r="P41" s="174" t="str">
        <f t="shared" si="8"/>
        <v>Thu</v>
      </c>
      <c r="Q41" s="174" t="str">
        <f t="shared" si="8"/>
        <v>Fri</v>
      </c>
      <c r="R41" s="174" t="str">
        <f t="shared" si="8"/>
        <v>Sat</v>
      </c>
      <c r="S41" s="170"/>
      <c r="T41" s="170"/>
      <c r="U41" s="170"/>
      <c r="V41" s="170"/>
      <c r="W41" s="170"/>
      <c r="X41" s="172"/>
      <c r="Y41" s="172"/>
      <c r="Z41" s="170"/>
      <c r="AA41" s="170"/>
      <c r="AB41" s="170"/>
      <c r="AC41" s="170"/>
    </row>
    <row r="42" spans="1:29" ht="12.75">
      <c r="A42" s="170"/>
      <c r="B42" s="170"/>
      <c r="C42" s="170"/>
      <c r="D42" s="175">
        <f>D12</f>
        <v>38459</v>
      </c>
      <c r="E42" s="175">
        <f t="shared" si="8"/>
        <v>38460</v>
      </c>
      <c r="F42" s="175">
        <f t="shared" si="8"/>
        <v>38461</v>
      </c>
      <c r="G42" s="175">
        <f t="shared" si="8"/>
        <v>38462</v>
      </c>
      <c r="H42" s="175">
        <f t="shared" si="8"/>
        <v>38463</v>
      </c>
      <c r="I42" s="175">
        <f t="shared" si="8"/>
        <v>38464</v>
      </c>
      <c r="J42" s="175">
        <f t="shared" si="8"/>
        <v>38465</v>
      </c>
      <c r="K42" s="175">
        <f t="shared" si="8"/>
        <v>0</v>
      </c>
      <c r="L42" s="175">
        <f t="shared" si="8"/>
        <v>38466</v>
      </c>
      <c r="M42" s="175">
        <f t="shared" si="8"/>
        <v>38467</v>
      </c>
      <c r="N42" s="175">
        <f t="shared" si="8"/>
        <v>38468</v>
      </c>
      <c r="O42" s="175">
        <f t="shared" si="8"/>
        <v>38469</v>
      </c>
      <c r="P42" s="175">
        <f t="shared" si="8"/>
        <v>38470</v>
      </c>
      <c r="Q42" s="175">
        <f t="shared" si="8"/>
        <v>38471</v>
      </c>
      <c r="R42" s="175">
        <f t="shared" si="8"/>
        <v>38472</v>
      </c>
      <c r="S42" s="170"/>
      <c r="T42" s="170"/>
      <c r="U42" s="170"/>
      <c r="V42" s="170"/>
      <c r="W42" s="170"/>
      <c r="X42" s="172"/>
      <c r="Y42" s="172"/>
      <c r="Z42" s="170"/>
      <c r="AA42" s="170"/>
      <c r="AB42" s="170"/>
      <c r="AC42" s="170"/>
    </row>
    <row r="43" spans="1:29" ht="12.75">
      <c r="A43" s="170"/>
      <c r="B43" s="170" t="s">
        <v>54</v>
      </c>
      <c r="C43" s="170"/>
      <c r="D43" s="176"/>
      <c r="E43" s="176"/>
      <c r="F43" s="176"/>
      <c r="G43" s="176"/>
      <c r="H43" s="176"/>
      <c r="I43" s="176"/>
      <c r="J43" s="176"/>
      <c r="K43" s="176"/>
      <c r="L43" s="176"/>
      <c r="M43" s="176"/>
      <c r="N43" s="176"/>
      <c r="O43" s="176"/>
      <c r="P43" s="176"/>
      <c r="Q43" s="176"/>
      <c r="R43" s="176"/>
      <c r="S43" s="170"/>
      <c r="T43" s="170"/>
      <c r="U43" s="170"/>
      <c r="V43" s="170"/>
      <c r="W43" s="170"/>
      <c r="X43" s="172"/>
      <c r="Y43" s="172"/>
      <c r="Z43" s="170"/>
      <c r="AA43" s="170"/>
      <c r="AB43" s="170"/>
      <c r="AC43" s="170"/>
    </row>
    <row r="44" spans="1:29" ht="12.75">
      <c r="A44" s="170"/>
      <c r="B44" s="170" t="s">
        <v>55</v>
      </c>
      <c r="C44" s="170"/>
      <c r="D44" s="176"/>
      <c r="E44" s="176"/>
      <c r="F44" s="176"/>
      <c r="G44" s="176"/>
      <c r="H44" s="176"/>
      <c r="I44" s="176"/>
      <c r="J44" s="176"/>
      <c r="K44" s="176"/>
      <c r="L44" s="176"/>
      <c r="M44" s="176"/>
      <c r="N44" s="176"/>
      <c r="O44" s="176"/>
      <c r="P44" s="176"/>
      <c r="Q44" s="176"/>
      <c r="R44" s="176"/>
      <c r="S44" s="170"/>
      <c r="T44" s="170"/>
      <c r="U44" s="170"/>
      <c r="V44" s="170"/>
      <c r="W44" s="170"/>
      <c r="X44" s="172"/>
      <c r="Y44" s="172"/>
      <c r="Z44" s="170"/>
      <c r="AA44" s="170"/>
      <c r="AB44" s="170"/>
      <c r="AC44" s="170"/>
    </row>
    <row r="45" spans="1:29" ht="12.75">
      <c r="A45" s="170"/>
      <c r="B45" s="170" t="s">
        <v>54</v>
      </c>
      <c r="C45" s="170"/>
      <c r="D45" s="176"/>
      <c r="E45" s="176"/>
      <c r="F45" s="176"/>
      <c r="G45" s="176"/>
      <c r="H45" s="176"/>
      <c r="I45" s="176"/>
      <c r="J45" s="176"/>
      <c r="K45" s="176"/>
      <c r="L45" s="176"/>
      <c r="M45" s="176"/>
      <c r="N45" s="176"/>
      <c r="O45" s="176"/>
      <c r="P45" s="176"/>
      <c r="Q45" s="176"/>
      <c r="R45" s="176"/>
      <c r="S45" s="170"/>
      <c r="T45" s="170"/>
      <c r="U45" s="170"/>
      <c r="V45" s="170"/>
      <c r="W45" s="170"/>
      <c r="X45" s="172"/>
      <c r="Y45" s="172"/>
      <c r="Z45" s="170"/>
      <c r="AA45" s="170"/>
      <c r="AB45" s="170"/>
      <c r="AC45" s="170"/>
    </row>
    <row r="46" spans="1:29" ht="12.75">
      <c r="A46" s="170"/>
      <c r="B46" s="170" t="s">
        <v>55</v>
      </c>
      <c r="C46" s="170"/>
      <c r="D46" s="176"/>
      <c r="E46" s="176"/>
      <c r="F46" s="176"/>
      <c r="G46" s="176"/>
      <c r="H46" s="176"/>
      <c r="I46" s="176"/>
      <c r="J46" s="176"/>
      <c r="K46" s="176"/>
      <c r="L46" s="176"/>
      <c r="M46" s="176"/>
      <c r="N46" s="176"/>
      <c r="O46" s="176"/>
      <c r="P46" s="176"/>
      <c r="Q46" s="176"/>
      <c r="R46" s="176"/>
      <c r="S46" s="170"/>
      <c r="T46" s="170"/>
      <c r="U46" s="170"/>
      <c r="V46" s="170"/>
      <c r="W46" s="170"/>
      <c r="X46" s="172"/>
      <c r="Y46" s="172"/>
      <c r="Z46" s="170"/>
      <c r="AA46" s="170"/>
      <c r="AB46" s="170"/>
      <c r="AC46" s="170"/>
    </row>
    <row r="47" spans="1:29" ht="12.75">
      <c r="A47" s="170"/>
      <c r="B47" s="170" t="s">
        <v>54</v>
      </c>
      <c r="C47" s="170"/>
      <c r="D47" s="176"/>
      <c r="E47" s="176"/>
      <c r="F47" s="176"/>
      <c r="G47" s="176"/>
      <c r="H47" s="176"/>
      <c r="I47" s="176"/>
      <c r="J47" s="176"/>
      <c r="K47" s="176"/>
      <c r="L47" s="176"/>
      <c r="M47" s="176"/>
      <c r="N47" s="176"/>
      <c r="O47" s="176"/>
      <c r="P47" s="176"/>
      <c r="Q47" s="176"/>
      <c r="R47" s="176"/>
      <c r="S47" s="170"/>
      <c r="T47" s="170"/>
      <c r="U47" s="170"/>
      <c r="V47" s="170"/>
      <c r="W47" s="170"/>
      <c r="X47" s="172"/>
      <c r="Y47" s="172"/>
      <c r="Z47" s="170"/>
      <c r="AA47" s="170"/>
      <c r="AB47" s="170"/>
      <c r="AC47" s="170"/>
    </row>
    <row r="48" spans="1:29" ht="12.75">
      <c r="A48" s="170"/>
      <c r="B48" s="170" t="s">
        <v>55</v>
      </c>
      <c r="C48" s="170"/>
      <c r="D48" s="176"/>
      <c r="E48" s="176"/>
      <c r="F48" s="176"/>
      <c r="G48" s="176"/>
      <c r="H48" s="176"/>
      <c r="I48" s="176"/>
      <c r="J48" s="176"/>
      <c r="K48" s="176"/>
      <c r="L48" s="176"/>
      <c r="M48" s="176"/>
      <c r="N48" s="176"/>
      <c r="O48" s="176"/>
      <c r="P48" s="176"/>
      <c r="Q48" s="176"/>
      <c r="R48" s="176"/>
      <c r="S48" s="170"/>
      <c r="T48" s="170"/>
      <c r="U48" s="170"/>
      <c r="V48" s="170"/>
      <c r="W48" s="170"/>
      <c r="X48" s="172"/>
      <c r="Y48" s="172"/>
      <c r="Z48" s="170"/>
      <c r="AA48" s="170"/>
      <c r="AB48" s="170"/>
      <c r="AC48" s="170"/>
    </row>
    <row r="49" spans="1:29" ht="12.75">
      <c r="A49" s="170"/>
      <c r="B49" s="170" t="s">
        <v>54</v>
      </c>
      <c r="C49" s="170"/>
      <c r="D49" s="176"/>
      <c r="E49" s="176"/>
      <c r="F49" s="176"/>
      <c r="G49" s="176"/>
      <c r="H49" s="176"/>
      <c r="I49" s="176"/>
      <c r="J49" s="176"/>
      <c r="K49" s="176"/>
      <c r="L49" s="176"/>
      <c r="M49" s="176"/>
      <c r="N49" s="176"/>
      <c r="O49" s="176"/>
      <c r="P49" s="176"/>
      <c r="Q49" s="176"/>
      <c r="R49" s="176"/>
      <c r="S49" s="170"/>
      <c r="T49" s="170"/>
      <c r="U49" s="170"/>
      <c r="V49" s="170"/>
      <c r="W49" s="170"/>
      <c r="X49" s="172"/>
      <c r="Y49" s="172"/>
      <c r="Z49" s="170"/>
      <c r="AA49" s="170"/>
      <c r="AB49" s="170"/>
      <c r="AC49" s="170"/>
    </row>
    <row r="50" spans="1:29" ht="12.75">
      <c r="A50" s="170"/>
      <c r="B50" s="170" t="s">
        <v>55</v>
      </c>
      <c r="C50" s="170"/>
      <c r="D50" s="176"/>
      <c r="E50" s="176"/>
      <c r="F50" s="176"/>
      <c r="G50" s="176"/>
      <c r="H50" s="176"/>
      <c r="I50" s="176"/>
      <c r="J50" s="176"/>
      <c r="K50" s="176"/>
      <c r="L50" s="176"/>
      <c r="M50" s="176"/>
      <c r="N50" s="176"/>
      <c r="O50" s="176"/>
      <c r="P50" s="176"/>
      <c r="Q50" s="176"/>
      <c r="R50" s="176"/>
      <c r="S50" s="170"/>
      <c r="T50" s="170"/>
      <c r="U50" s="170"/>
      <c r="V50" s="170"/>
      <c r="W50" s="170"/>
      <c r="X50" s="172"/>
      <c r="Y50" s="172"/>
      <c r="Z50" s="170"/>
      <c r="AA50" s="170"/>
      <c r="AB50" s="170"/>
      <c r="AC50" s="170"/>
    </row>
    <row r="51" spans="1:29" ht="12.75">
      <c r="A51" s="170" t="s">
        <v>120</v>
      </c>
      <c r="B51" s="170" t="s">
        <v>62</v>
      </c>
      <c r="C51" s="170"/>
      <c r="D51" s="177">
        <f aca="true" t="shared" si="9" ref="D51:J51">24*(D44-D43+D46-D45+D48-D47+D50-D49)</f>
        <v>0</v>
      </c>
      <c r="E51" s="177">
        <f t="shared" si="9"/>
        <v>0</v>
      </c>
      <c r="F51" s="177">
        <f t="shared" si="9"/>
        <v>0</v>
      </c>
      <c r="G51" s="177">
        <f t="shared" si="9"/>
        <v>0</v>
      </c>
      <c r="H51" s="177">
        <f t="shared" si="9"/>
        <v>0</v>
      </c>
      <c r="I51" s="177">
        <f t="shared" si="9"/>
        <v>0</v>
      </c>
      <c r="J51" s="177">
        <f t="shared" si="9"/>
        <v>0</v>
      </c>
      <c r="K51" s="170"/>
      <c r="L51" s="177">
        <f aca="true" t="shared" si="10" ref="L51:R51">24*(L44-L43+L46-L45+L48-L47+L50-L49)</f>
        <v>0</v>
      </c>
      <c r="M51" s="177">
        <f t="shared" si="10"/>
        <v>0</v>
      </c>
      <c r="N51" s="177">
        <f t="shared" si="10"/>
        <v>0</v>
      </c>
      <c r="O51" s="177">
        <f t="shared" si="10"/>
        <v>0</v>
      </c>
      <c r="P51" s="177">
        <f t="shared" si="10"/>
        <v>0</v>
      </c>
      <c r="Q51" s="177">
        <f t="shared" si="10"/>
        <v>0</v>
      </c>
      <c r="R51" s="177">
        <f t="shared" si="10"/>
        <v>0</v>
      </c>
      <c r="S51" s="170"/>
      <c r="T51" s="170"/>
      <c r="U51" s="170"/>
      <c r="V51" s="170"/>
      <c r="W51" s="170"/>
      <c r="X51" s="172"/>
      <c r="Y51" s="172"/>
      <c r="Z51" s="170"/>
      <c r="AA51" s="170"/>
      <c r="AB51" s="170"/>
      <c r="AC51" s="170"/>
    </row>
    <row r="52" spans="1:29" ht="12.75">
      <c r="A52" s="170"/>
      <c r="B52" s="170"/>
      <c r="C52" s="170"/>
      <c r="D52" s="170"/>
      <c r="E52" s="170"/>
      <c r="F52" s="170"/>
      <c r="G52" s="170"/>
      <c r="H52" s="170"/>
      <c r="I52" s="170"/>
      <c r="J52" s="170"/>
      <c r="K52" s="170"/>
      <c r="L52" s="170"/>
      <c r="M52" s="170"/>
      <c r="N52" s="170"/>
      <c r="O52" s="170"/>
      <c r="P52" s="170"/>
      <c r="Q52" s="170"/>
      <c r="R52" s="170"/>
      <c r="S52" s="170"/>
      <c r="T52" s="170"/>
      <c r="U52" s="170"/>
      <c r="V52" s="170"/>
      <c r="W52" s="170"/>
      <c r="X52" s="172"/>
      <c r="Y52" s="172"/>
      <c r="Z52" s="170"/>
      <c r="AA52" s="170"/>
      <c r="AB52" s="170"/>
      <c r="AC52" s="170"/>
    </row>
    <row r="53" spans="1:29" ht="12.75">
      <c r="A53" s="170"/>
      <c r="B53" s="170"/>
      <c r="C53" s="170"/>
      <c r="D53" s="170"/>
      <c r="E53" s="170"/>
      <c r="F53" s="170"/>
      <c r="G53" s="170"/>
      <c r="H53" s="170"/>
      <c r="I53" s="170"/>
      <c r="J53" s="170"/>
      <c r="K53" s="170"/>
      <c r="L53" s="170"/>
      <c r="M53" s="170"/>
      <c r="N53" s="170"/>
      <c r="O53" s="170"/>
      <c r="P53" s="170"/>
      <c r="Q53" s="170"/>
      <c r="R53" s="170"/>
      <c r="S53" s="170"/>
      <c r="T53" s="170"/>
      <c r="U53" s="170"/>
      <c r="V53" s="170"/>
      <c r="W53" s="170"/>
      <c r="X53" s="172"/>
      <c r="Y53" s="172"/>
      <c r="Z53" s="170"/>
      <c r="AA53" s="170"/>
      <c r="AB53" s="170"/>
      <c r="AC53" s="170"/>
    </row>
  </sheetData>
  <mergeCells count="6">
    <mergeCell ref="Q3:S3"/>
    <mergeCell ref="T3:U3"/>
    <mergeCell ref="V3:X3"/>
    <mergeCell ref="Q4:S4"/>
    <mergeCell ref="T4:U4"/>
    <mergeCell ref="V4:X4"/>
  </mergeCells>
  <conditionalFormatting sqref="D42:J42 L42:R42">
    <cfRule type="cellIs" priority="1" dxfId="1" operator="equal" stopIfTrue="1">
      <formula>TODAY()</formula>
    </cfRule>
  </conditionalFormatting>
  <conditionalFormatting sqref="D7:R8 D13:R26 X13:Y26 X29:Y31">
    <cfRule type="cellIs" priority="2" dxfId="2" operator="equal" stopIfTrue="1">
      <formula>0</formula>
    </cfRule>
  </conditionalFormatting>
  <conditionalFormatting sqref="AA17">
    <cfRule type="cellIs" priority="3" dxfId="3" operator="greaterThan" stopIfTrue="1">
      <formula>24</formula>
    </cfRule>
  </conditionalFormatting>
  <conditionalFormatting sqref="D12:S12">
    <cfRule type="cellIs" priority="4" dxfId="1" operator="equal" stopIfTrue="1">
      <formula>TODAY()</formula>
    </cfRule>
  </conditionalFormatting>
  <printOptions/>
  <pageMargins left="0.5" right="0.5" top="0.52" bottom="0.5" header="0.5" footer="0.5"/>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4"/>
  <dimension ref="A1:AC52"/>
  <sheetViews>
    <sheetView zoomScale="85" zoomScaleNormal="85" workbookViewId="0" topLeftCell="A1">
      <selection activeCell="E13" sqref="E13"/>
    </sheetView>
  </sheetViews>
  <sheetFormatPr defaultColWidth="9.140625" defaultRowHeight="12.75"/>
  <cols>
    <col min="1" max="1" width="10.421875" style="0" bestFit="1" customWidth="1"/>
    <col min="2" max="2" width="7.00390625" style="0" customWidth="1"/>
    <col min="3" max="3" width="0.5625" style="0" customWidth="1"/>
    <col min="4" max="4" width="5.8515625" style="0" customWidth="1"/>
    <col min="5" max="6" width="5.57421875" style="0" customWidth="1"/>
    <col min="7" max="7" width="5.8515625" style="0" customWidth="1"/>
    <col min="8" max="8" width="5.57421875" style="0" customWidth="1"/>
    <col min="9" max="9" width="5.421875" style="0" customWidth="1"/>
    <col min="10" max="10" width="5.7109375" style="0" customWidth="1"/>
    <col min="11" max="11" width="0.5625" style="0" customWidth="1"/>
    <col min="12" max="13" width="5.57421875" style="0" customWidth="1"/>
    <col min="14" max="14" width="5.421875" style="0" customWidth="1"/>
    <col min="15" max="16" width="5.7109375" style="0" customWidth="1"/>
    <col min="17" max="17" width="6.28125" style="0" customWidth="1"/>
    <col min="18" max="18" width="6.7109375" style="0" customWidth="1"/>
    <col min="19" max="19" width="0.5625" style="0" customWidth="1"/>
    <col min="20" max="20" width="4.8515625" style="0" customWidth="1"/>
    <col min="21" max="21" width="5.00390625" style="0" customWidth="1"/>
    <col min="22" max="22" width="4.140625" style="0" customWidth="1"/>
    <col min="23" max="23" width="0.5625" style="0" customWidth="1"/>
    <col min="24" max="25" width="6.28125" style="51" customWidth="1"/>
    <col min="26" max="26" width="0.9921875" style="0" customWidth="1"/>
  </cols>
  <sheetData>
    <row r="1" spans="10:29" ht="21.75" customHeight="1">
      <c r="J1" s="16" t="s">
        <v>46</v>
      </c>
      <c r="Z1" s="167"/>
      <c r="AA1" s="170"/>
      <c r="AB1" s="170"/>
      <c r="AC1" s="170"/>
    </row>
    <row r="2" spans="1:29" ht="12.75">
      <c r="A2" s="15" t="s">
        <v>37</v>
      </c>
      <c r="B2" s="2"/>
      <c r="C2" s="2"/>
      <c r="D2" s="2"/>
      <c r="E2" s="3"/>
      <c r="F2" s="15" t="s">
        <v>39</v>
      </c>
      <c r="G2" s="2"/>
      <c r="H2" s="3"/>
      <c r="I2" s="15" t="s">
        <v>40</v>
      </c>
      <c r="J2" s="3"/>
      <c r="L2" s="15" t="s">
        <v>41</v>
      </c>
      <c r="M2" s="2"/>
      <c r="N2" s="75">
        <f>PP8!N2+1</f>
        <v>9</v>
      </c>
      <c r="O2" s="2"/>
      <c r="P2" s="3"/>
      <c r="Q2" s="15" t="s">
        <v>139</v>
      </c>
      <c r="R2" s="2"/>
      <c r="S2" s="2"/>
      <c r="T2" s="2"/>
      <c r="U2" s="2"/>
      <c r="V2" s="2"/>
      <c r="W2" s="2"/>
      <c r="X2" s="52"/>
      <c r="Y2" s="53"/>
      <c r="Z2" s="167"/>
      <c r="AA2" s="170"/>
      <c r="AB2" s="170"/>
      <c r="AC2" s="170"/>
    </row>
    <row r="3" spans="1:29" ht="12.75">
      <c r="A3" s="4"/>
      <c r="B3" s="5"/>
      <c r="C3" s="5"/>
      <c r="D3" s="5"/>
      <c r="E3" s="6"/>
      <c r="F3" s="45" t="str">
        <f>PP1!F3</f>
        <v>xxx-xx-xxxx</v>
      </c>
      <c r="G3" s="5"/>
      <c r="H3" s="6"/>
      <c r="I3" s="45">
        <f>PP1!I3</f>
        <v>2005</v>
      </c>
      <c r="J3" s="6"/>
      <c r="L3" s="4"/>
      <c r="M3" s="5"/>
      <c r="N3" s="5"/>
      <c r="O3" s="5"/>
      <c r="P3" s="6"/>
      <c r="Q3" s="210" t="s">
        <v>47</v>
      </c>
      <c r="R3" s="211"/>
      <c r="S3" s="212"/>
      <c r="T3" s="210" t="s">
        <v>48</v>
      </c>
      <c r="U3" s="212"/>
      <c r="V3" s="213" t="s">
        <v>49</v>
      </c>
      <c r="W3" s="214"/>
      <c r="X3" s="215"/>
      <c r="Y3" s="198" t="s">
        <v>138</v>
      </c>
      <c r="Z3" s="167"/>
      <c r="AA3" s="170"/>
      <c r="AB3" s="170"/>
      <c r="AC3" s="170"/>
    </row>
    <row r="4" spans="1:29" ht="12.75">
      <c r="A4" s="44">
        <f>PP1!A4</f>
        <v>0</v>
      </c>
      <c r="B4" s="8"/>
      <c r="C4" s="8"/>
      <c r="D4" s="5"/>
      <c r="E4" s="6"/>
      <c r="F4" s="7"/>
      <c r="G4" s="8"/>
      <c r="H4" s="9"/>
      <c r="I4" s="7"/>
      <c r="J4" s="9"/>
      <c r="L4" s="34" t="s">
        <v>42</v>
      </c>
      <c r="M4" s="78">
        <f>+PP8!O4+1</f>
        <v>38473</v>
      </c>
      <c r="N4" s="37" t="s">
        <v>43</v>
      </c>
      <c r="O4" s="78">
        <f>+M4+13</f>
        <v>38486</v>
      </c>
      <c r="P4" s="9"/>
      <c r="Q4" s="219">
        <f>PP8!AA14</f>
        <v>48</v>
      </c>
      <c r="R4" s="217"/>
      <c r="S4" s="218"/>
      <c r="T4" s="219">
        <f>PP8!AA15</f>
        <v>32</v>
      </c>
      <c r="U4" s="218"/>
      <c r="V4" s="219">
        <f>PP8!AA17</f>
        <v>0</v>
      </c>
      <c r="W4" s="217"/>
      <c r="X4" s="218"/>
      <c r="Y4" s="200">
        <f>PP8!AA16</f>
        <v>0</v>
      </c>
      <c r="Z4" s="167"/>
      <c r="AA4" s="171" t="s">
        <v>56</v>
      </c>
      <c r="AB4" s="170"/>
      <c r="AC4" s="170"/>
    </row>
    <row r="5" spans="1:29" ht="12.75">
      <c r="A5" s="33"/>
      <c r="B5" s="6"/>
      <c r="D5" s="48" t="s">
        <v>1</v>
      </c>
      <c r="E5" s="48" t="s">
        <v>2</v>
      </c>
      <c r="F5" s="48" t="s">
        <v>3</v>
      </c>
      <c r="G5" s="48" t="s">
        <v>4</v>
      </c>
      <c r="H5" s="48" t="s">
        <v>5</v>
      </c>
      <c r="I5" s="48" t="s">
        <v>6</v>
      </c>
      <c r="J5" s="48" t="s">
        <v>7</v>
      </c>
      <c r="K5" s="49"/>
      <c r="L5" s="48" t="s">
        <v>1</v>
      </c>
      <c r="M5" s="48" t="s">
        <v>2</v>
      </c>
      <c r="N5" s="48" t="s">
        <v>3</v>
      </c>
      <c r="O5" s="48" t="s">
        <v>4</v>
      </c>
      <c r="P5" s="48" t="s">
        <v>5</v>
      </c>
      <c r="Q5" s="48" t="s">
        <v>6</v>
      </c>
      <c r="R5" s="47" t="s">
        <v>7</v>
      </c>
      <c r="T5" s="15" t="s">
        <v>44</v>
      </c>
      <c r="U5" s="2"/>
      <c r="V5" s="3"/>
      <c r="X5" s="55" t="s">
        <v>24</v>
      </c>
      <c r="Y5" s="55" t="s">
        <v>25</v>
      </c>
      <c r="Z5" s="167"/>
      <c r="AA5" s="170">
        <f>+PP8!AA5</f>
        <v>6</v>
      </c>
      <c r="AB5" s="171" t="s">
        <v>57</v>
      </c>
      <c r="AC5" s="170"/>
    </row>
    <row r="6" spans="1:29" ht="12.75">
      <c r="A6" s="4"/>
      <c r="B6" s="32" t="s">
        <v>38</v>
      </c>
      <c r="D6" s="36">
        <f>PP8!D6</f>
        <v>0</v>
      </c>
      <c r="E6" s="36">
        <f>PP8!E6</f>
        <v>8</v>
      </c>
      <c r="F6" s="36">
        <f>PP8!F6</f>
        <v>8</v>
      </c>
      <c r="G6" s="36">
        <f>PP8!G6</f>
        <v>8</v>
      </c>
      <c r="H6" s="36">
        <f>PP8!H6</f>
        <v>8</v>
      </c>
      <c r="I6" s="36">
        <f>PP8!I6</f>
        <v>8</v>
      </c>
      <c r="J6" s="36">
        <f>PP8!J6</f>
        <v>0</v>
      </c>
      <c r="L6" s="36">
        <f>PP8!L6</f>
        <v>0</v>
      </c>
      <c r="M6" s="36">
        <f>PP8!M6</f>
        <v>8</v>
      </c>
      <c r="N6" s="36">
        <f>PP8!N6</f>
        <v>8</v>
      </c>
      <c r="O6" s="36">
        <f>PP8!O6</f>
        <v>8</v>
      </c>
      <c r="P6" s="36">
        <f>PP8!P6</f>
        <v>8</v>
      </c>
      <c r="Q6" s="36">
        <f>PP8!Q6</f>
        <v>8</v>
      </c>
      <c r="R6" s="36">
        <f>PP8!R6</f>
        <v>0</v>
      </c>
      <c r="T6" s="35" t="s">
        <v>50</v>
      </c>
      <c r="U6" s="5"/>
      <c r="V6" s="6"/>
      <c r="X6" s="59">
        <f>SUM(D6:J6)</f>
        <v>40</v>
      </c>
      <c r="Y6" s="59">
        <f>SUM(L6:R6)</f>
        <v>40</v>
      </c>
      <c r="Z6" s="167"/>
      <c r="AA6" s="170">
        <f>+PP8!AA6</f>
        <v>4</v>
      </c>
      <c r="AB6" s="171" t="s">
        <v>58</v>
      </c>
      <c r="AC6" s="170"/>
    </row>
    <row r="7" spans="1:29" ht="12.75">
      <c r="A7" s="4"/>
      <c r="B7" s="32" t="s">
        <v>140</v>
      </c>
      <c r="D7" s="202">
        <f>PP8!D7</f>
        <v>0</v>
      </c>
      <c r="E7" s="202">
        <f>PP8!E7</f>
        <v>0.3125</v>
      </c>
      <c r="F7" s="202">
        <f>PP8!F7</f>
        <v>0.3125</v>
      </c>
      <c r="G7" s="202">
        <f>PP8!G7</f>
        <v>0.3125</v>
      </c>
      <c r="H7" s="202">
        <f>PP8!H7</f>
        <v>0.3125</v>
      </c>
      <c r="I7" s="202">
        <f>PP8!I7</f>
        <v>0.3125</v>
      </c>
      <c r="J7" s="202">
        <f>PP8!J7</f>
        <v>0</v>
      </c>
      <c r="K7" s="202"/>
      <c r="L7" s="202">
        <f>PP8!L7</f>
        <v>0</v>
      </c>
      <c r="M7" s="202">
        <f>PP8!M7</f>
        <v>0.3125</v>
      </c>
      <c r="N7" s="202">
        <f>PP8!N7</f>
        <v>0.3125</v>
      </c>
      <c r="O7" s="202">
        <f>PP8!O7</f>
        <v>0.3125</v>
      </c>
      <c r="P7" s="202">
        <f>PP8!P7</f>
        <v>0.3125</v>
      </c>
      <c r="Q7" s="202">
        <f>PP8!Q7</f>
        <v>0.3125</v>
      </c>
      <c r="R7" s="202">
        <f>PP8!R7</f>
        <v>0</v>
      </c>
      <c r="T7" s="4"/>
      <c r="U7" s="5"/>
      <c r="V7" s="6"/>
      <c r="X7" s="56"/>
      <c r="Y7" s="56"/>
      <c r="Z7" s="167"/>
      <c r="AA7" s="171" t="s">
        <v>134</v>
      </c>
      <c r="AB7" s="170"/>
      <c r="AC7" s="170"/>
    </row>
    <row r="8" spans="1:29" ht="12.75">
      <c r="A8" s="7"/>
      <c r="B8" s="203" t="s">
        <v>141</v>
      </c>
      <c r="D8" s="202">
        <f>PP8!D8</f>
        <v>0</v>
      </c>
      <c r="E8" s="202">
        <f>PP8!E8</f>
        <v>0.1875</v>
      </c>
      <c r="F8" s="202">
        <f>PP8!F8</f>
        <v>0.1875</v>
      </c>
      <c r="G8" s="202">
        <f>PP8!G8</f>
        <v>0.1875</v>
      </c>
      <c r="H8" s="202">
        <f>PP8!H8</f>
        <v>0.1875</v>
      </c>
      <c r="I8" s="202">
        <f>PP8!I8</f>
        <v>0.1875</v>
      </c>
      <c r="J8" s="202">
        <f>PP8!J8</f>
        <v>0</v>
      </c>
      <c r="K8" s="202"/>
      <c r="L8" s="202">
        <f>PP8!L8</f>
        <v>0</v>
      </c>
      <c r="M8" s="202">
        <f>PP8!M8</f>
        <v>0.1875</v>
      </c>
      <c r="N8" s="202">
        <f>PP8!N8</f>
        <v>0.1875</v>
      </c>
      <c r="O8" s="202">
        <f>PP8!O8</f>
        <v>0.1875</v>
      </c>
      <c r="P8" s="202">
        <f>PP8!P8</f>
        <v>0.1875</v>
      </c>
      <c r="Q8" s="202">
        <f>PP8!Q8</f>
        <v>0.1875</v>
      </c>
      <c r="R8" s="202">
        <f>PP8!R8</f>
        <v>0</v>
      </c>
      <c r="T8" s="38" t="s">
        <v>45</v>
      </c>
      <c r="U8" s="39"/>
      <c r="V8" s="9"/>
      <c r="X8" s="57"/>
      <c r="Y8" s="57"/>
      <c r="Z8" s="167"/>
      <c r="AA8" s="170">
        <v>0</v>
      </c>
      <c r="AB8" s="170"/>
      <c r="AC8" s="170"/>
    </row>
    <row r="9" spans="10:29" ht="24" customHeight="1">
      <c r="J9" s="16" t="s">
        <v>26</v>
      </c>
      <c r="Z9" s="167"/>
      <c r="AA9" s="170"/>
      <c r="AB9" s="170"/>
      <c r="AC9" s="170"/>
    </row>
    <row r="10" spans="1:29" ht="9.75" customHeight="1">
      <c r="A10" s="18" t="s">
        <v>21</v>
      </c>
      <c r="B10" s="3"/>
      <c r="C10" s="29"/>
      <c r="D10" s="11"/>
      <c r="E10" s="13"/>
      <c r="F10" s="13"/>
      <c r="G10" s="20"/>
      <c r="H10" s="13"/>
      <c r="I10" s="17" t="s">
        <v>19</v>
      </c>
      <c r="J10" s="13"/>
      <c r="K10" s="2"/>
      <c r="L10" s="13"/>
      <c r="M10" s="13"/>
      <c r="N10" s="13"/>
      <c r="O10" s="13"/>
      <c r="P10" s="13"/>
      <c r="Q10" s="13"/>
      <c r="R10" s="12"/>
      <c r="T10" s="24" t="s">
        <v>23</v>
      </c>
      <c r="U10" s="13"/>
      <c r="V10" s="12"/>
      <c r="W10" s="29"/>
      <c r="X10" s="58" t="s">
        <v>33</v>
      </c>
      <c r="Y10" s="55"/>
      <c r="Z10" s="167"/>
      <c r="AA10" s="170"/>
      <c r="AB10" s="170"/>
      <c r="AC10" s="170"/>
    </row>
    <row r="11" spans="1:29" ht="12.75">
      <c r="A11" s="19" t="s">
        <v>20</v>
      </c>
      <c r="B11" s="6"/>
      <c r="C11" s="29"/>
      <c r="D11" s="50" t="s">
        <v>1</v>
      </c>
      <c r="E11" s="50" t="s">
        <v>2</v>
      </c>
      <c r="F11" s="50" t="s">
        <v>3</v>
      </c>
      <c r="G11" s="50" t="s">
        <v>4</v>
      </c>
      <c r="H11" s="50" t="s">
        <v>5</v>
      </c>
      <c r="I11" s="50" t="s">
        <v>6</v>
      </c>
      <c r="J11" s="50" t="s">
        <v>7</v>
      </c>
      <c r="K11" s="42"/>
      <c r="L11" s="50" t="s">
        <v>1</v>
      </c>
      <c r="M11" s="50" t="s">
        <v>2</v>
      </c>
      <c r="N11" s="50" t="s">
        <v>3</v>
      </c>
      <c r="O11" s="50" t="s">
        <v>4</v>
      </c>
      <c r="P11" s="50" t="s">
        <v>5</v>
      </c>
      <c r="Q11" s="50" t="s">
        <v>6</v>
      </c>
      <c r="R11" s="50" t="s">
        <v>7</v>
      </c>
      <c r="T11" s="40" t="s">
        <v>34</v>
      </c>
      <c r="U11" s="40" t="s">
        <v>35</v>
      </c>
      <c r="V11" s="40" t="s">
        <v>36</v>
      </c>
      <c r="W11" s="31"/>
      <c r="X11" s="55" t="s">
        <v>24</v>
      </c>
      <c r="Y11" s="55" t="s">
        <v>25</v>
      </c>
      <c r="Z11" s="167"/>
      <c r="AA11" s="179" t="s">
        <v>131</v>
      </c>
      <c r="AB11" s="170"/>
      <c r="AC11" s="170"/>
    </row>
    <row r="12" spans="1:29" ht="11.25" customHeight="1">
      <c r="A12" s="19"/>
      <c r="B12" s="6"/>
      <c r="C12" s="29"/>
      <c r="D12" s="84">
        <f>+M4</f>
        <v>38473</v>
      </c>
      <c r="E12" s="84">
        <f aca="true" t="shared" si="0" ref="E12:J12">D12+1</f>
        <v>38474</v>
      </c>
      <c r="F12" s="84">
        <f t="shared" si="0"/>
        <v>38475</v>
      </c>
      <c r="G12" s="84">
        <f t="shared" si="0"/>
        <v>38476</v>
      </c>
      <c r="H12" s="84">
        <f t="shared" si="0"/>
        <v>38477</v>
      </c>
      <c r="I12" s="84">
        <f t="shared" si="0"/>
        <v>38478</v>
      </c>
      <c r="J12" s="84">
        <f t="shared" si="0"/>
        <v>38479</v>
      </c>
      <c r="K12" s="84"/>
      <c r="L12" s="84">
        <f>J12+1</f>
        <v>38480</v>
      </c>
      <c r="M12" s="84">
        <f aca="true" t="shared" si="1" ref="M12:R12">L12+1</f>
        <v>38481</v>
      </c>
      <c r="N12" s="84">
        <f t="shared" si="1"/>
        <v>38482</v>
      </c>
      <c r="O12" s="84">
        <f t="shared" si="1"/>
        <v>38483</v>
      </c>
      <c r="P12" s="84">
        <f t="shared" si="1"/>
        <v>38484</v>
      </c>
      <c r="Q12" s="84">
        <f t="shared" si="1"/>
        <v>38485</v>
      </c>
      <c r="R12" s="84">
        <f t="shared" si="1"/>
        <v>38486</v>
      </c>
      <c r="T12" s="40"/>
      <c r="U12" s="40"/>
      <c r="V12" s="40"/>
      <c r="W12" s="31"/>
      <c r="X12" s="55"/>
      <c r="Y12" s="55"/>
      <c r="Z12" s="167"/>
      <c r="AA12" s="180" t="s">
        <v>132</v>
      </c>
      <c r="AB12" s="170"/>
      <c r="AC12" s="170"/>
    </row>
    <row r="13" spans="1:29" ht="13.5" customHeight="1">
      <c r="A13" s="22" t="s">
        <v>0</v>
      </c>
      <c r="B13" s="12"/>
      <c r="C13" s="29"/>
      <c r="D13" s="64">
        <f>24*(D44-D43+D46-D45+D48-D47+D50-D49)-D29-D30</f>
        <v>0</v>
      </c>
      <c r="E13" s="64">
        <f aca="true" t="shared" si="2" ref="E13:J13">24*(E44-E43+E46-E45+E48-E47+E50-E49)-E29-E30</f>
        <v>0</v>
      </c>
      <c r="F13" s="64">
        <f t="shared" si="2"/>
        <v>0</v>
      </c>
      <c r="G13" s="64">
        <f t="shared" si="2"/>
        <v>0</v>
      </c>
      <c r="H13" s="64">
        <f t="shared" si="2"/>
        <v>0</v>
      </c>
      <c r="I13" s="64">
        <f t="shared" si="2"/>
        <v>0</v>
      </c>
      <c r="J13" s="64">
        <f t="shared" si="2"/>
        <v>0</v>
      </c>
      <c r="K13" s="64"/>
      <c r="L13" s="64">
        <f aca="true" t="shared" si="3" ref="L13:R13">24*(L44-L43+L46-L45+L48-L47+L50-L49)-L29-L30</f>
        <v>0</v>
      </c>
      <c r="M13" s="64">
        <f t="shared" si="3"/>
        <v>0</v>
      </c>
      <c r="N13" s="64">
        <f t="shared" si="3"/>
        <v>0</v>
      </c>
      <c r="O13" s="64">
        <f t="shared" si="3"/>
        <v>0</v>
      </c>
      <c r="P13" s="64">
        <f t="shared" si="3"/>
        <v>0</v>
      </c>
      <c r="Q13" s="64">
        <f t="shared" si="3"/>
        <v>0</v>
      </c>
      <c r="R13" s="64">
        <f t="shared" si="3"/>
        <v>0</v>
      </c>
      <c r="T13" s="27"/>
      <c r="U13" s="28">
        <v>1</v>
      </c>
      <c r="V13" s="27"/>
      <c r="W13" s="29"/>
      <c r="X13" s="59">
        <f aca="true" t="shared" si="4" ref="X13:X24">SUM(D13:J13)</f>
        <v>0</v>
      </c>
      <c r="Y13" s="59">
        <f aca="true" t="shared" si="5" ref="Y13:Y24">SUM(L13:R13)</f>
        <v>0</v>
      </c>
      <c r="Z13" s="167"/>
      <c r="AA13" s="170"/>
      <c r="AB13" s="170"/>
      <c r="AC13" s="170"/>
    </row>
    <row r="14" spans="1:29" ht="13.5" customHeight="1">
      <c r="A14" s="22" t="s">
        <v>8</v>
      </c>
      <c r="B14" s="12"/>
      <c r="C14" s="29"/>
      <c r="D14" s="64"/>
      <c r="E14" s="64"/>
      <c r="F14" s="64"/>
      <c r="G14" s="64"/>
      <c r="H14" s="64"/>
      <c r="I14" s="64"/>
      <c r="J14" s="64"/>
      <c r="K14" s="64"/>
      <c r="L14" s="64"/>
      <c r="M14" s="64"/>
      <c r="N14" s="64"/>
      <c r="O14" s="64"/>
      <c r="P14" s="64"/>
      <c r="Q14" s="64"/>
      <c r="R14" s="64"/>
      <c r="T14" s="27"/>
      <c r="U14" s="28">
        <v>61</v>
      </c>
      <c r="V14" s="27"/>
      <c r="W14" s="29"/>
      <c r="X14" s="59">
        <f t="shared" si="4"/>
        <v>0</v>
      </c>
      <c r="Y14" s="59">
        <f t="shared" si="5"/>
        <v>0</v>
      </c>
      <c r="Z14" s="168"/>
      <c r="AA14" s="172">
        <f>+Q4-X14-Y14+AA5-AA8</f>
        <v>54</v>
      </c>
      <c r="AB14" s="171" t="s">
        <v>57</v>
      </c>
      <c r="AC14" s="170"/>
    </row>
    <row r="15" spans="1:29" ht="13.5" customHeight="1">
      <c r="A15" s="22" t="s">
        <v>9</v>
      </c>
      <c r="B15" s="12"/>
      <c r="C15" s="29"/>
      <c r="D15" s="64"/>
      <c r="E15" s="64"/>
      <c r="F15" s="64"/>
      <c r="G15" s="64"/>
      <c r="H15" s="64"/>
      <c r="I15" s="64"/>
      <c r="J15" s="64"/>
      <c r="K15" s="64"/>
      <c r="L15" s="64"/>
      <c r="M15" s="64"/>
      <c r="N15" s="64"/>
      <c r="O15" s="64"/>
      <c r="P15" s="64"/>
      <c r="Q15" s="64"/>
      <c r="R15" s="64"/>
      <c r="T15" s="27"/>
      <c r="U15" s="28">
        <v>62</v>
      </c>
      <c r="V15" s="27"/>
      <c r="W15" s="29"/>
      <c r="X15" s="59">
        <f t="shared" si="4"/>
        <v>0</v>
      </c>
      <c r="Y15" s="59">
        <f t="shared" si="5"/>
        <v>0</v>
      </c>
      <c r="Z15" s="167"/>
      <c r="AA15" s="172">
        <f>+T4-X15-Y15-X19-Y19+AA6</f>
        <v>36</v>
      </c>
      <c r="AB15" s="171" t="s">
        <v>58</v>
      </c>
      <c r="AC15" s="170"/>
    </row>
    <row r="16" spans="1:29" ht="13.5" customHeight="1">
      <c r="A16" s="22" t="s">
        <v>10</v>
      </c>
      <c r="B16" s="12"/>
      <c r="C16" s="29"/>
      <c r="D16" s="64"/>
      <c r="E16" s="64"/>
      <c r="F16" s="64"/>
      <c r="G16" s="64"/>
      <c r="H16" s="64"/>
      <c r="I16" s="64"/>
      <c r="J16" s="64"/>
      <c r="K16" s="64"/>
      <c r="L16" s="64"/>
      <c r="M16" s="64"/>
      <c r="N16" s="64"/>
      <c r="O16" s="64"/>
      <c r="P16" s="64"/>
      <c r="Q16" s="64"/>
      <c r="R16" s="64"/>
      <c r="T16" s="27"/>
      <c r="U16" s="28">
        <v>64</v>
      </c>
      <c r="V16" s="27"/>
      <c r="W16" s="29"/>
      <c r="X16" s="59">
        <f t="shared" si="4"/>
        <v>0</v>
      </c>
      <c r="Y16" s="59">
        <f t="shared" si="5"/>
        <v>0</v>
      </c>
      <c r="Z16" s="167"/>
      <c r="AA16" s="172">
        <f>+Y4-X16-Y16+X30+Y30</f>
        <v>0</v>
      </c>
      <c r="AB16" s="171" t="s">
        <v>59</v>
      </c>
      <c r="AC16" s="170"/>
    </row>
    <row r="17" spans="1:29" ht="13.5" customHeight="1">
      <c r="A17" s="22" t="s">
        <v>11</v>
      </c>
      <c r="B17" s="12"/>
      <c r="C17" s="29"/>
      <c r="D17" s="64"/>
      <c r="E17" s="64"/>
      <c r="F17" s="64"/>
      <c r="G17" s="64"/>
      <c r="H17" s="64"/>
      <c r="I17" s="64"/>
      <c r="J17" s="64"/>
      <c r="K17" s="64"/>
      <c r="L17" s="64"/>
      <c r="M17" s="64"/>
      <c r="N17" s="64"/>
      <c r="O17" s="64"/>
      <c r="P17" s="64"/>
      <c r="Q17" s="64"/>
      <c r="R17" s="64"/>
      <c r="T17" s="27"/>
      <c r="U17" s="28">
        <v>50</v>
      </c>
      <c r="V17" s="27"/>
      <c r="W17" s="29"/>
      <c r="X17" s="59">
        <f t="shared" si="4"/>
        <v>0</v>
      </c>
      <c r="Y17" s="59">
        <f t="shared" si="5"/>
        <v>0</v>
      </c>
      <c r="Z17" s="167"/>
      <c r="AA17" s="172">
        <f>+V4-X17-Y17+X29+Y29</f>
        <v>0</v>
      </c>
      <c r="AB17" s="171" t="s">
        <v>60</v>
      </c>
      <c r="AC17" s="170"/>
    </row>
    <row r="18" spans="1:29" ht="13.5" customHeight="1">
      <c r="A18" s="22" t="s">
        <v>12</v>
      </c>
      <c r="B18" s="12"/>
      <c r="C18" s="29"/>
      <c r="D18" s="64"/>
      <c r="E18" s="64"/>
      <c r="F18" s="64"/>
      <c r="G18" s="64"/>
      <c r="H18" s="64"/>
      <c r="I18" s="64"/>
      <c r="J18" s="64"/>
      <c r="K18" s="64"/>
      <c r="L18" s="64"/>
      <c r="M18" s="64"/>
      <c r="N18" s="64"/>
      <c r="O18" s="64"/>
      <c r="P18" s="64"/>
      <c r="Q18" s="64"/>
      <c r="R18" s="64"/>
      <c r="T18" s="27"/>
      <c r="U18" s="28">
        <v>66</v>
      </c>
      <c r="V18" s="27"/>
      <c r="W18" s="29"/>
      <c r="X18" s="59">
        <f t="shared" si="4"/>
        <v>0</v>
      </c>
      <c r="Y18" s="59">
        <f t="shared" si="5"/>
        <v>0</v>
      </c>
      <c r="Z18" s="167"/>
      <c r="AA18" s="171"/>
      <c r="AB18" s="170"/>
      <c r="AC18" s="170"/>
    </row>
    <row r="19" spans="1:29" ht="13.5" customHeight="1">
      <c r="A19" s="22" t="s">
        <v>13</v>
      </c>
      <c r="B19" s="12"/>
      <c r="C19" s="29"/>
      <c r="D19" s="64"/>
      <c r="E19" s="64"/>
      <c r="F19" s="64"/>
      <c r="G19" s="64"/>
      <c r="H19" s="64"/>
      <c r="I19" s="64"/>
      <c r="J19" s="64"/>
      <c r="K19" s="64"/>
      <c r="L19" s="64"/>
      <c r="M19" s="64"/>
      <c r="N19" s="64"/>
      <c r="O19" s="64"/>
      <c r="P19" s="64"/>
      <c r="Q19" s="64"/>
      <c r="R19" s="64"/>
      <c r="T19" s="28">
        <v>62</v>
      </c>
      <c r="U19" s="28">
        <v>62</v>
      </c>
      <c r="V19" s="27"/>
      <c r="W19" s="29"/>
      <c r="X19" s="59">
        <f t="shared" si="4"/>
        <v>0</v>
      </c>
      <c r="Y19" s="59">
        <f t="shared" si="5"/>
        <v>0</v>
      </c>
      <c r="Z19" s="167"/>
      <c r="AA19" s="172">
        <f>+X19+Y19+PP8!AA19</f>
        <v>0</v>
      </c>
      <c r="AB19" s="171" t="s">
        <v>121</v>
      </c>
      <c r="AC19" s="170"/>
    </row>
    <row r="20" spans="1:29" ht="13.5" customHeight="1">
      <c r="A20" s="22"/>
      <c r="B20" s="12"/>
      <c r="C20" s="29"/>
      <c r="D20" s="64"/>
      <c r="E20" s="64"/>
      <c r="F20" s="64"/>
      <c r="G20" s="64"/>
      <c r="H20" s="64"/>
      <c r="I20" s="64"/>
      <c r="J20" s="64"/>
      <c r="K20" s="64"/>
      <c r="L20" s="64"/>
      <c r="M20" s="64"/>
      <c r="N20" s="64"/>
      <c r="O20" s="64"/>
      <c r="P20" s="64"/>
      <c r="Q20" s="64"/>
      <c r="R20" s="64"/>
      <c r="T20" s="28"/>
      <c r="U20" s="28"/>
      <c r="V20" s="27"/>
      <c r="W20" s="29"/>
      <c r="X20" s="59">
        <f t="shared" si="4"/>
        <v>0</v>
      </c>
      <c r="Y20" s="59">
        <f t="shared" si="5"/>
        <v>0</v>
      </c>
      <c r="Z20" s="167"/>
      <c r="AA20" s="170"/>
      <c r="AB20" s="170"/>
      <c r="AC20" s="170"/>
    </row>
    <row r="21" spans="1:29" ht="13.5" customHeight="1">
      <c r="A21" s="22"/>
      <c r="B21" s="12"/>
      <c r="C21" s="29"/>
      <c r="D21" s="64"/>
      <c r="E21" s="64"/>
      <c r="F21" s="64"/>
      <c r="G21" s="64"/>
      <c r="H21" s="64"/>
      <c r="I21" s="64"/>
      <c r="J21" s="64"/>
      <c r="K21" s="64"/>
      <c r="L21" s="64"/>
      <c r="M21" s="64"/>
      <c r="N21" s="64"/>
      <c r="O21" s="64"/>
      <c r="P21" s="64"/>
      <c r="Q21" s="64"/>
      <c r="R21" s="64"/>
      <c r="T21" s="28"/>
      <c r="U21" s="28"/>
      <c r="V21" s="27"/>
      <c r="W21" s="29"/>
      <c r="X21" s="59">
        <f t="shared" si="4"/>
        <v>0</v>
      </c>
      <c r="Y21" s="59">
        <f t="shared" si="5"/>
        <v>0</v>
      </c>
      <c r="Z21" s="167"/>
      <c r="AA21" s="170"/>
      <c r="AB21" s="170"/>
      <c r="AC21" s="170"/>
    </row>
    <row r="22" spans="1:29" ht="13.5" customHeight="1">
      <c r="A22" s="22"/>
      <c r="B22" s="12"/>
      <c r="C22" s="29"/>
      <c r="D22" s="64"/>
      <c r="E22" s="64"/>
      <c r="F22" s="64"/>
      <c r="G22" s="64"/>
      <c r="H22" s="64"/>
      <c r="I22" s="64"/>
      <c r="J22" s="64"/>
      <c r="K22" s="64"/>
      <c r="L22" s="64"/>
      <c r="M22" s="64"/>
      <c r="N22" s="64"/>
      <c r="O22" s="64"/>
      <c r="P22" s="64"/>
      <c r="Q22" s="64"/>
      <c r="R22" s="64"/>
      <c r="T22" s="28"/>
      <c r="U22" s="28"/>
      <c r="V22" s="27"/>
      <c r="W22" s="29"/>
      <c r="X22" s="59">
        <f t="shared" si="4"/>
        <v>0</v>
      </c>
      <c r="Y22" s="59">
        <f t="shared" si="5"/>
        <v>0</v>
      </c>
      <c r="Z22" s="167"/>
      <c r="AA22" s="170"/>
      <c r="AB22" s="170"/>
      <c r="AC22" s="170"/>
    </row>
    <row r="23" spans="1:29" ht="13.5" customHeight="1">
      <c r="A23" s="22"/>
      <c r="B23" s="12"/>
      <c r="C23" s="29"/>
      <c r="D23" s="64"/>
      <c r="E23" s="64"/>
      <c r="F23" s="64"/>
      <c r="G23" s="64"/>
      <c r="H23" s="64"/>
      <c r="I23" s="64"/>
      <c r="J23" s="64"/>
      <c r="K23" s="64"/>
      <c r="L23" s="64"/>
      <c r="M23" s="64"/>
      <c r="N23" s="64"/>
      <c r="O23" s="64"/>
      <c r="P23" s="64"/>
      <c r="Q23" s="64"/>
      <c r="R23" s="64"/>
      <c r="T23" s="28"/>
      <c r="U23" s="28"/>
      <c r="V23" s="27"/>
      <c r="W23" s="29"/>
      <c r="X23" s="59">
        <f t="shared" si="4"/>
        <v>0</v>
      </c>
      <c r="Y23" s="59">
        <f t="shared" si="5"/>
        <v>0</v>
      </c>
      <c r="Z23" s="167"/>
      <c r="AA23" s="170"/>
      <c r="AB23" s="170"/>
      <c r="AC23" s="170"/>
    </row>
    <row r="24" spans="1:29" ht="13.5" customHeight="1">
      <c r="A24" s="11"/>
      <c r="B24" s="12"/>
      <c r="C24" s="29"/>
      <c r="D24" s="64"/>
      <c r="E24" s="64"/>
      <c r="F24" s="64"/>
      <c r="G24" s="64"/>
      <c r="H24" s="64"/>
      <c r="I24" s="64"/>
      <c r="J24" s="64"/>
      <c r="K24" s="64"/>
      <c r="L24" s="64"/>
      <c r="M24" s="64"/>
      <c r="N24" s="64"/>
      <c r="O24" s="64"/>
      <c r="P24" s="64"/>
      <c r="Q24" s="64"/>
      <c r="R24" s="64"/>
      <c r="T24" s="10"/>
      <c r="U24" s="10"/>
      <c r="V24" s="10"/>
      <c r="W24" s="29"/>
      <c r="X24" s="59">
        <f t="shared" si="4"/>
        <v>0</v>
      </c>
      <c r="Y24" s="59">
        <f t="shared" si="5"/>
        <v>0</v>
      </c>
      <c r="Z24" s="167"/>
      <c r="AA24" s="170"/>
      <c r="AB24" s="170"/>
      <c r="AC24" s="170"/>
    </row>
    <row r="25" spans="1:29" ht="3" customHeight="1">
      <c r="A25" s="11"/>
      <c r="B25" s="13"/>
      <c r="C25" s="5"/>
      <c r="D25" s="64"/>
      <c r="E25" s="64"/>
      <c r="F25" s="64"/>
      <c r="G25" s="64"/>
      <c r="H25" s="64"/>
      <c r="I25" s="64"/>
      <c r="J25" s="64"/>
      <c r="K25" s="64"/>
      <c r="L25" s="64"/>
      <c r="M25" s="64"/>
      <c r="N25" s="64"/>
      <c r="O25" s="64"/>
      <c r="P25" s="64"/>
      <c r="Q25" s="64"/>
      <c r="R25" s="64"/>
      <c r="S25" s="5"/>
      <c r="T25" s="13"/>
      <c r="U25" s="13"/>
      <c r="V25" s="13"/>
      <c r="W25" s="5"/>
      <c r="X25" s="59"/>
      <c r="Y25" s="59"/>
      <c r="Z25" s="167"/>
      <c r="AA25" s="170"/>
      <c r="AB25" s="170"/>
      <c r="AC25" s="170"/>
    </row>
    <row r="26" spans="1:29" ht="13.5" customHeight="1">
      <c r="A26" s="26" t="s">
        <v>14</v>
      </c>
      <c r="B26" s="12"/>
      <c r="C26" s="29"/>
      <c r="D26" s="64">
        <f aca="true" t="shared" si="6" ref="D26:J26">SUM(D13:D24)</f>
        <v>0</v>
      </c>
      <c r="E26" s="64">
        <f t="shared" si="6"/>
        <v>0</v>
      </c>
      <c r="F26" s="64">
        <f t="shared" si="6"/>
        <v>0</v>
      </c>
      <c r="G26" s="64">
        <f t="shared" si="6"/>
        <v>0</v>
      </c>
      <c r="H26" s="64">
        <f t="shared" si="6"/>
        <v>0</v>
      </c>
      <c r="I26" s="64">
        <f t="shared" si="6"/>
        <v>0</v>
      </c>
      <c r="J26" s="64">
        <f t="shared" si="6"/>
        <v>0</v>
      </c>
      <c r="K26" s="64"/>
      <c r="L26" s="64">
        <f aca="true" t="shared" si="7" ref="L26:R26">SUM(L13:L24)</f>
        <v>0</v>
      </c>
      <c r="M26" s="64">
        <f t="shared" si="7"/>
        <v>0</v>
      </c>
      <c r="N26" s="64">
        <f t="shared" si="7"/>
        <v>0</v>
      </c>
      <c r="O26" s="64">
        <f t="shared" si="7"/>
        <v>0</v>
      </c>
      <c r="P26" s="64">
        <f t="shared" si="7"/>
        <v>0</v>
      </c>
      <c r="Q26" s="64">
        <f t="shared" si="7"/>
        <v>0</v>
      </c>
      <c r="R26" s="64">
        <f t="shared" si="7"/>
        <v>0</v>
      </c>
      <c r="T26" s="10"/>
      <c r="U26" s="10"/>
      <c r="V26" s="10"/>
      <c r="W26" s="29"/>
      <c r="X26" s="59">
        <f>SUM(X13:X24)</f>
        <v>0</v>
      </c>
      <c r="Y26" s="59">
        <f>SUM(Y13:Y24)</f>
        <v>0</v>
      </c>
      <c r="Z26" s="167"/>
      <c r="AA26" s="172">
        <f>SUM(X26:Y26)</f>
        <v>0</v>
      </c>
      <c r="AB26" s="170" t="s">
        <v>116</v>
      </c>
      <c r="AC26" s="170"/>
    </row>
    <row r="27" spans="10:29" ht="24" customHeight="1">
      <c r="J27" s="16" t="s">
        <v>18</v>
      </c>
      <c r="Z27" s="167"/>
      <c r="AA27" s="170"/>
      <c r="AB27" s="170"/>
      <c r="AC27" s="170"/>
    </row>
    <row r="28" spans="1:29" ht="9" customHeight="1">
      <c r="A28" s="1"/>
      <c r="B28" s="2"/>
      <c r="C28" s="2"/>
      <c r="D28" s="2"/>
      <c r="E28" s="2"/>
      <c r="F28" s="2"/>
      <c r="G28" s="2"/>
      <c r="H28" s="2"/>
      <c r="I28" s="2"/>
      <c r="J28" s="30" t="s">
        <v>22</v>
      </c>
      <c r="K28" s="2"/>
      <c r="L28" s="2"/>
      <c r="M28" s="2"/>
      <c r="N28" s="2"/>
      <c r="O28" s="2"/>
      <c r="P28" s="2"/>
      <c r="Q28" s="2"/>
      <c r="R28" s="2"/>
      <c r="S28" s="2"/>
      <c r="T28" s="2"/>
      <c r="U28" s="2"/>
      <c r="V28" s="2"/>
      <c r="W28" s="2"/>
      <c r="X28" s="52"/>
      <c r="Y28" s="53"/>
      <c r="Z28" s="167"/>
      <c r="AA28" s="170"/>
      <c r="AB28" s="170"/>
      <c r="AC28" s="170"/>
    </row>
    <row r="29" spans="1:29" ht="13.5" customHeight="1">
      <c r="A29" s="22" t="s">
        <v>15</v>
      </c>
      <c r="B29" s="12"/>
      <c r="C29" s="5"/>
      <c r="D29" s="67"/>
      <c r="E29" s="67"/>
      <c r="F29" s="67"/>
      <c r="G29" s="67"/>
      <c r="H29" s="67"/>
      <c r="I29" s="67"/>
      <c r="J29" s="67"/>
      <c r="K29" s="68">
        <v>1</v>
      </c>
      <c r="L29" s="67"/>
      <c r="M29" s="67"/>
      <c r="N29" s="67"/>
      <c r="O29" s="67"/>
      <c r="P29" s="67"/>
      <c r="Q29" s="67"/>
      <c r="R29" s="67"/>
      <c r="S29" s="16"/>
      <c r="T29" s="41"/>
      <c r="U29" s="28">
        <v>29</v>
      </c>
      <c r="V29" s="41"/>
      <c r="W29" s="16"/>
      <c r="X29" s="73">
        <f>SUM(D29:J29)</f>
        <v>0</v>
      </c>
      <c r="Y29" s="73">
        <f>SUM(L29:R29)</f>
        <v>0</v>
      </c>
      <c r="Z29" s="167"/>
      <c r="AA29" s="170"/>
      <c r="AB29" s="170"/>
      <c r="AC29" s="170"/>
    </row>
    <row r="30" spans="1:29" ht="13.5" customHeight="1">
      <c r="A30" s="22" t="s">
        <v>16</v>
      </c>
      <c r="B30" s="12"/>
      <c r="C30" s="5"/>
      <c r="D30" s="69"/>
      <c r="E30" s="69"/>
      <c r="F30" s="69"/>
      <c r="G30" s="69"/>
      <c r="H30" s="69"/>
      <c r="I30" s="69"/>
      <c r="J30" s="69"/>
      <c r="K30" s="70"/>
      <c r="L30" s="69"/>
      <c r="M30" s="69"/>
      <c r="N30" s="69"/>
      <c r="O30" s="69"/>
      <c r="P30" s="69"/>
      <c r="Q30" s="69"/>
      <c r="R30" s="69"/>
      <c r="S30" s="16"/>
      <c r="T30" s="41"/>
      <c r="U30" s="28">
        <v>32</v>
      </c>
      <c r="V30" s="41"/>
      <c r="W30" s="16"/>
      <c r="X30" s="73">
        <f>SUM(D30:J30)</f>
        <v>0</v>
      </c>
      <c r="Y30" s="73">
        <f>SUM(L30:R30)</f>
        <v>0</v>
      </c>
      <c r="Z30" s="167"/>
      <c r="AA30" s="170"/>
      <c r="AB30" s="170"/>
      <c r="AC30" s="170"/>
    </row>
    <row r="31" spans="1:29" ht="13.5" customHeight="1">
      <c r="A31" s="22" t="s">
        <v>17</v>
      </c>
      <c r="B31" s="12"/>
      <c r="C31" s="8"/>
      <c r="D31" s="71"/>
      <c r="E31" s="71"/>
      <c r="F31" s="71"/>
      <c r="G31" s="71"/>
      <c r="H31" s="71"/>
      <c r="I31" s="71"/>
      <c r="J31" s="71"/>
      <c r="K31" s="72"/>
      <c r="L31" s="71"/>
      <c r="M31" s="71"/>
      <c r="N31" s="71"/>
      <c r="O31" s="71"/>
      <c r="P31" s="71"/>
      <c r="Q31" s="71"/>
      <c r="R31" s="71"/>
      <c r="S31" s="16"/>
      <c r="T31" s="41"/>
      <c r="U31" s="28">
        <v>71</v>
      </c>
      <c r="V31" s="41"/>
      <c r="W31" s="16"/>
      <c r="X31" s="73">
        <f>SUM(D31:J31)</f>
        <v>0</v>
      </c>
      <c r="Y31" s="73">
        <f>SUM(L31:R31)</f>
        <v>0</v>
      </c>
      <c r="Z31" s="167"/>
      <c r="AA31" s="170"/>
      <c r="AB31" s="170"/>
      <c r="AC31" s="170"/>
    </row>
    <row r="32" spans="1:29" ht="18.75" customHeight="1">
      <c r="A32" s="25" t="s">
        <v>27</v>
      </c>
      <c r="L32" s="43" t="s">
        <v>28</v>
      </c>
      <c r="Z32" s="167"/>
      <c r="AA32" s="170"/>
      <c r="AB32" s="170"/>
      <c r="AC32" s="170"/>
    </row>
    <row r="33" spans="12:29" ht="12.75">
      <c r="L33" s="43" t="s">
        <v>29</v>
      </c>
      <c r="N33" s="8"/>
      <c r="O33" s="8"/>
      <c r="P33" s="43" t="s">
        <v>30</v>
      </c>
      <c r="R33" s="8"/>
      <c r="S33" s="8"/>
      <c r="T33" s="8"/>
      <c r="U33" s="14" t="s">
        <v>31</v>
      </c>
      <c r="Z33" s="167"/>
      <c r="AA33" s="170"/>
      <c r="AB33" s="170"/>
      <c r="AC33" s="170"/>
    </row>
    <row r="34" spans="21:29" ht="6.75" customHeight="1">
      <c r="U34" s="21" t="s">
        <v>32</v>
      </c>
      <c r="Z34" s="167"/>
      <c r="AA34" s="170"/>
      <c r="AB34" s="170"/>
      <c r="AC34" s="170"/>
    </row>
    <row r="35" spans="1:29" ht="15.75">
      <c r="A35" s="77" t="s">
        <v>51</v>
      </c>
      <c r="Z35" s="167"/>
      <c r="AA35" s="170"/>
      <c r="AB35" s="170"/>
      <c r="AC35" s="170"/>
    </row>
    <row r="36" spans="26:29" ht="12.75">
      <c r="Z36" s="167"/>
      <c r="AA36" s="170"/>
      <c r="AB36" s="170"/>
      <c r="AC36" s="170"/>
    </row>
    <row r="37" spans="1:29" ht="12.75">
      <c r="A37" t="s">
        <v>52</v>
      </c>
      <c r="Z37" s="167"/>
      <c r="AA37" s="170"/>
      <c r="AB37" s="170"/>
      <c r="AC37" s="170"/>
    </row>
    <row r="38" spans="1:29" ht="12.75">
      <c r="A38" t="s">
        <v>53</v>
      </c>
      <c r="Z38" s="167"/>
      <c r="AA38" s="170"/>
      <c r="AB38" s="170"/>
      <c r="AC38" s="170"/>
    </row>
    <row r="39" spans="1:29" ht="4.5" customHeight="1" thickBot="1">
      <c r="A39" s="165"/>
      <c r="B39" s="165"/>
      <c r="C39" s="165"/>
      <c r="D39" s="165"/>
      <c r="E39" s="165"/>
      <c r="F39" s="165"/>
      <c r="G39" s="165"/>
      <c r="H39" s="165"/>
      <c r="I39" s="165"/>
      <c r="J39" s="165"/>
      <c r="K39" s="165"/>
      <c r="L39" s="165"/>
      <c r="M39" s="165"/>
      <c r="N39" s="165"/>
      <c r="O39" s="165"/>
      <c r="P39" s="165"/>
      <c r="Q39" s="165"/>
      <c r="R39" s="165"/>
      <c r="S39" s="165"/>
      <c r="T39" s="165"/>
      <c r="U39" s="165"/>
      <c r="V39" s="165"/>
      <c r="W39" s="165"/>
      <c r="X39" s="166"/>
      <c r="Y39" s="166"/>
      <c r="Z39" s="169"/>
      <c r="AA39" s="170"/>
      <c r="AB39" s="170"/>
      <c r="AC39" s="170"/>
    </row>
    <row r="40" spans="1:29" ht="13.5" thickTop="1">
      <c r="A40" s="173" t="s">
        <v>119</v>
      </c>
      <c r="B40" s="170"/>
      <c r="C40" s="170"/>
      <c r="D40" s="170"/>
      <c r="E40" s="170"/>
      <c r="F40" s="170"/>
      <c r="G40" s="170"/>
      <c r="H40" s="170"/>
      <c r="I40" s="170"/>
      <c r="J40" s="170"/>
      <c r="K40" s="170"/>
      <c r="L40" s="170"/>
      <c r="M40" s="170"/>
      <c r="N40" s="170"/>
      <c r="O40" s="170"/>
      <c r="P40" s="170"/>
      <c r="Q40" s="170"/>
      <c r="R40" s="170"/>
      <c r="S40" s="170"/>
      <c r="T40" s="170"/>
      <c r="U40" s="170"/>
      <c r="V40" s="170"/>
      <c r="W40" s="170"/>
      <c r="X40" s="172"/>
      <c r="Y40" s="172"/>
      <c r="Z40" s="170"/>
      <c r="AA40" s="170"/>
      <c r="AB40" s="170"/>
      <c r="AC40" s="170"/>
    </row>
    <row r="41" spans="1:29" ht="12.75">
      <c r="A41" s="170"/>
      <c r="B41" s="170"/>
      <c r="C41" s="170"/>
      <c r="D41" s="174" t="str">
        <f>D11</f>
        <v>Sun</v>
      </c>
      <c r="E41" s="174" t="str">
        <f aca="true" t="shared" si="8" ref="E41:R42">E11</f>
        <v>Mon</v>
      </c>
      <c r="F41" s="174" t="str">
        <f t="shared" si="8"/>
        <v>Tue</v>
      </c>
      <c r="G41" s="174" t="str">
        <f t="shared" si="8"/>
        <v>Wed</v>
      </c>
      <c r="H41" s="174" t="str">
        <f t="shared" si="8"/>
        <v>Thu</v>
      </c>
      <c r="I41" s="174" t="str">
        <f t="shared" si="8"/>
        <v>Fri</v>
      </c>
      <c r="J41" s="174" t="str">
        <f t="shared" si="8"/>
        <v>Sat</v>
      </c>
      <c r="K41" s="174">
        <f t="shared" si="8"/>
        <v>0</v>
      </c>
      <c r="L41" s="174" t="str">
        <f t="shared" si="8"/>
        <v>Sun</v>
      </c>
      <c r="M41" s="174" t="str">
        <f t="shared" si="8"/>
        <v>Mon</v>
      </c>
      <c r="N41" s="174" t="str">
        <f t="shared" si="8"/>
        <v>Tue</v>
      </c>
      <c r="O41" s="174" t="str">
        <f t="shared" si="8"/>
        <v>Wed</v>
      </c>
      <c r="P41" s="174" t="str">
        <f t="shared" si="8"/>
        <v>Thu</v>
      </c>
      <c r="Q41" s="174" t="str">
        <f t="shared" si="8"/>
        <v>Fri</v>
      </c>
      <c r="R41" s="174" t="str">
        <f t="shared" si="8"/>
        <v>Sat</v>
      </c>
      <c r="S41" s="170"/>
      <c r="T41" s="170"/>
      <c r="U41" s="170"/>
      <c r="V41" s="170"/>
      <c r="W41" s="170"/>
      <c r="X41" s="172"/>
      <c r="Y41" s="172"/>
      <c r="Z41" s="170"/>
      <c r="AA41" s="170"/>
      <c r="AB41" s="170"/>
      <c r="AC41" s="170"/>
    </row>
    <row r="42" spans="1:29" ht="12.75">
      <c r="A42" s="170"/>
      <c r="B42" s="170"/>
      <c r="C42" s="170"/>
      <c r="D42" s="175">
        <f>D12</f>
        <v>38473</v>
      </c>
      <c r="E42" s="175">
        <f t="shared" si="8"/>
        <v>38474</v>
      </c>
      <c r="F42" s="175">
        <f t="shared" si="8"/>
        <v>38475</v>
      </c>
      <c r="G42" s="175">
        <f t="shared" si="8"/>
        <v>38476</v>
      </c>
      <c r="H42" s="175">
        <f t="shared" si="8"/>
        <v>38477</v>
      </c>
      <c r="I42" s="175">
        <f t="shared" si="8"/>
        <v>38478</v>
      </c>
      <c r="J42" s="175">
        <f t="shared" si="8"/>
        <v>38479</v>
      </c>
      <c r="K42" s="175">
        <f t="shared" si="8"/>
        <v>0</v>
      </c>
      <c r="L42" s="175">
        <f t="shared" si="8"/>
        <v>38480</v>
      </c>
      <c r="M42" s="175">
        <f t="shared" si="8"/>
        <v>38481</v>
      </c>
      <c r="N42" s="175">
        <f t="shared" si="8"/>
        <v>38482</v>
      </c>
      <c r="O42" s="175">
        <f t="shared" si="8"/>
        <v>38483</v>
      </c>
      <c r="P42" s="175">
        <f t="shared" si="8"/>
        <v>38484</v>
      </c>
      <c r="Q42" s="175">
        <f t="shared" si="8"/>
        <v>38485</v>
      </c>
      <c r="R42" s="175">
        <f t="shared" si="8"/>
        <v>38486</v>
      </c>
      <c r="S42" s="170"/>
      <c r="T42" s="170"/>
      <c r="U42" s="170"/>
      <c r="V42" s="170"/>
      <c r="W42" s="170"/>
      <c r="X42" s="172"/>
      <c r="Y42" s="172"/>
      <c r="Z42" s="170"/>
      <c r="AA42" s="170"/>
      <c r="AB42" s="170"/>
      <c r="AC42" s="170"/>
    </row>
    <row r="43" spans="1:29" ht="12.75">
      <c r="A43" s="170"/>
      <c r="B43" s="170" t="s">
        <v>54</v>
      </c>
      <c r="C43" s="170"/>
      <c r="D43" s="176"/>
      <c r="E43" s="176"/>
      <c r="F43" s="176"/>
      <c r="G43" s="176"/>
      <c r="H43" s="176"/>
      <c r="I43" s="176"/>
      <c r="J43" s="176"/>
      <c r="K43" s="176"/>
      <c r="L43" s="176"/>
      <c r="M43" s="176"/>
      <c r="N43" s="176"/>
      <c r="O43" s="176"/>
      <c r="P43" s="176"/>
      <c r="Q43" s="176"/>
      <c r="R43" s="176"/>
      <c r="S43" s="170"/>
      <c r="T43" s="170"/>
      <c r="U43" s="170"/>
      <c r="V43" s="170"/>
      <c r="W43" s="170"/>
      <c r="X43" s="172"/>
      <c r="Y43" s="172"/>
      <c r="Z43" s="170"/>
      <c r="AA43" s="170"/>
      <c r="AB43" s="170"/>
      <c r="AC43" s="170"/>
    </row>
    <row r="44" spans="1:29" ht="12.75">
      <c r="A44" s="170"/>
      <c r="B44" s="170" t="s">
        <v>55</v>
      </c>
      <c r="C44" s="170"/>
      <c r="D44" s="176"/>
      <c r="E44" s="176"/>
      <c r="F44" s="176"/>
      <c r="G44" s="176"/>
      <c r="H44" s="176"/>
      <c r="I44" s="176"/>
      <c r="J44" s="176"/>
      <c r="K44" s="176"/>
      <c r="L44" s="176"/>
      <c r="M44" s="176"/>
      <c r="N44" s="176"/>
      <c r="O44" s="176"/>
      <c r="P44" s="176"/>
      <c r="Q44" s="176"/>
      <c r="R44" s="176"/>
      <c r="S44" s="170"/>
      <c r="T44" s="170"/>
      <c r="U44" s="170"/>
      <c r="V44" s="170"/>
      <c r="W44" s="170"/>
      <c r="X44" s="172"/>
      <c r="Y44" s="172"/>
      <c r="Z44" s="170"/>
      <c r="AA44" s="170"/>
      <c r="AB44" s="170"/>
      <c r="AC44" s="170"/>
    </row>
    <row r="45" spans="1:29" ht="12.75">
      <c r="A45" s="170"/>
      <c r="B45" s="170" t="s">
        <v>54</v>
      </c>
      <c r="C45" s="170"/>
      <c r="D45" s="176"/>
      <c r="E45" s="176"/>
      <c r="F45" s="176"/>
      <c r="G45" s="176"/>
      <c r="H45" s="176"/>
      <c r="I45" s="176"/>
      <c r="J45" s="176"/>
      <c r="K45" s="176"/>
      <c r="L45" s="176"/>
      <c r="M45" s="176"/>
      <c r="N45" s="176"/>
      <c r="O45" s="176"/>
      <c r="P45" s="176"/>
      <c r="Q45" s="176"/>
      <c r="R45" s="176"/>
      <c r="S45" s="170"/>
      <c r="T45" s="170"/>
      <c r="U45" s="170"/>
      <c r="V45" s="170"/>
      <c r="W45" s="170"/>
      <c r="X45" s="172"/>
      <c r="Y45" s="172"/>
      <c r="Z45" s="170"/>
      <c r="AA45" s="170"/>
      <c r="AB45" s="170"/>
      <c r="AC45" s="170"/>
    </row>
    <row r="46" spans="1:29" ht="12.75">
      <c r="A46" s="170"/>
      <c r="B46" s="170" t="s">
        <v>55</v>
      </c>
      <c r="C46" s="170"/>
      <c r="D46" s="176"/>
      <c r="E46" s="176"/>
      <c r="F46" s="176"/>
      <c r="G46" s="176"/>
      <c r="H46" s="176"/>
      <c r="I46" s="176"/>
      <c r="J46" s="176"/>
      <c r="K46" s="176"/>
      <c r="L46" s="176"/>
      <c r="M46" s="176"/>
      <c r="N46" s="176"/>
      <c r="O46" s="176"/>
      <c r="P46" s="176"/>
      <c r="Q46" s="176"/>
      <c r="R46" s="176"/>
      <c r="S46" s="170"/>
      <c r="T46" s="170"/>
      <c r="U46" s="170"/>
      <c r="V46" s="170"/>
      <c r="W46" s="170"/>
      <c r="X46" s="172"/>
      <c r="Y46" s="172"/>
      <c r="Z46" s="170"/>
      <c r="AA46" s="170"/>
      <c r="AB46" s="170"/>
      <c r="AC46" s="170"/>
    </row>
    <row r="47" spans="1:29" ht="12.75">
      <c r="A47" s="170"/>
      <c r="B47" s="170" t="s">
        <v>54</v>
      </c>
      <c r="C47" s="170"/>
      <c r="D47" s="176"/>
      <c r="E47" s="176"/>
      <c r="F47" s="176"/>
      <c r="G47" s="176"/>
      <c r="H47" s="176"/>
      <c r="I47" s="176"/>
      <c r="J47" s="176"/>
      <c r="K47" s="176"/>
      <c r="L47" s="176"/>
      <c r="M47" s="176"/>
      <c r="N47" s="176"/>
      <c r="O47" s="176"/>
      <c r="P47" s="176"/>
      <c r="Q47" s="176"/>
      <c r="R47" s="176"/>
      <c r="S47" s="170"/>
      <c r="T47" s="170"/>
      <c r="U47" s="170"/>
      <c r="V47" s="170"/>
      <c r="W47" s="170"/>
      <c r="X47" s="172"/>
      <c r="Y47" s="172"/>
      <c r="Z47" s="170"/>
      <c r="AA47" s="170"/>
      <c r="AB47" s="170"/>
      <c r="AC47" s="170"/>
    </row>
    <row r="48" spans="1:29" ht="12.75">
      <c r="A48" s="170"/>
      <c r="B48" s="170" t="s">
        <v>55</v>
      </c>
      <c r="C48" s="170"/>
      <c r="D48" s="176"/>
      <c r="E48" s="176"/>
      <c r="F48" s="176"/>
      <c r="G48" s="176"/>
      <c r="H48" s="176"/>
      <c r="I48" s="176"/>
      <c r="J48" s="176"/>
      <c r="K48" s="176"/>
      <c r="L48" s="176"/>
      <c r="M48" s="176"/>
      <c r="N48" s="176"/>
      <c r="O48" s="176"/>
      <c r="P48" s="176"/>
      <c r="Q48" s="176"/>
      <c r="R48" s="176"/>
      <c r="S48" s="170"/>
      <c r="T48" s="170"/>
      <c r="U48" s="170"/>
      <c r="V48" s="170"/>
      <c r="W48" s="170"/>
      <c r="X48" s="172"/>
      <c r="Y48" s="172"/>
      <c r="Z48" s="170"/>
      <c r="AA48" s="170"/>
      <c r="AB48" s="170"/>
      <c r="AC48" s="170"/>
    </row>
    <row r="49" spans="1:29" ht="12.75">
      <c r="A49" s="170"/>
      <c r="B49" s="170" t="s">
        <v>54</v>
      </c>
      <c r="C49" s="170"/>
      <c r="D49" s="176"/>
      <c r="E49" s="176"/>
      <c r="F49" s="176"/>
      <c r="G49" s="176"/>
      <c r="H49" s="176"/>
      <c r="I49" s="176"/>
      <c r="J49" s="176"/>
      <c r="K49" s="176"/>
      <c r="L49" s="176"/>
      <c r="M49" s="176"/>
      <c r="N49" s="176"/>
      <c r="O49" s="176"/>
      <c r="P49" s="176"/>
      <c r="Q49" s="176"/>
      <c r="R49" s="176"/>
      <c r="S49" s="170"/>
      <c r="T49" s="170"/>
      <c r="U49" s="170"/>
      <c r="V49" s="170"/>
      <c r="W49" s="170"/>
      <c r="X49" s="172"/>
      <c r="Y49" s="172"/>
      <c r="Z49" s="170"/>
      <c r="AA49" s="170"/>
      <c r="AB49" s="170"/>
      <c r="AC49" s="170"/>
    </row>
    <row r="50" spans="1:29" ht="12.75">
      <c r="A50" s="170"/>
      <c r="B50" s="170" t="s">
        <v>55</v>
      </c>
      <c r="C50" s="170"/>
      <c r="D50" s="176"/>
      <c r="E50" s="176"/>
      <c r="F50" s="176"/>
      <c r="G50" s="176"/>
      <c r="H50" s="176"/>
      <c r="I50" s="176"/>
      <c r="J50" s="176"/>
      <c r="K50" s="176"/>
      <c r="L50" s="176"/>
      <c r="M50" s="176"/>
      <c r="N50" s="176"/>
      <c r="O50" s="176"/>
      <c r="P50" s="176"/>
      <c r="Q50" s="176"/>
      <c r="R50" s="176"/>
      <c r="S50" s="170"/>
      <c r="T50" s="170"/>
      <c r="U50" s="170"/>
      <c r="V50" s="170"/>
      <c r="W50" s="170"/>
      <c r="X50" s="172"/>
      <c r="Y50" s="172"/>
      <c r="Z50" s="170"/>
      <c r="AA50" s="170"/>
      <c r="AB50" s="170"/>
      <c r="AC50" s="170"/>
    </row>
    <row r="51" spans="1:29" ht="12.75">
      <c r="A51" s="170" t="s">
        <v>120</v>
      </c>
      <c r="B51" s="170" t="s">
        <v>62</v>
      </c>
      <c r="C51" s="170"/>
      <c r="D51" s="177">
        <f aca="true" t="shared" si="9" ref="D51:J51">24*(D44-D43+D46-D45+D48-D47+D50-D49)</f>
        <v>0</v>
      </c>
      <c r="E51" s="177">
        <f t="shared" si="9"/>
        <v>0</v>
      </c>
      <c r="F51" s="177">
        <f t="shared" si="9"/>
        <v>0</v>
      </c>
      <c r="G51" s="177">
        <f t="shared" si="9"/>
        <v>0</v>
      </c>
      <c r="H51" s="177">
        <f t="shared" si="9"/>
        <v>0</v>
      </c>
      <c r="I51" s="177">
        <f t="shared" si="9"/>
        <v>0</v>
      </c>
      <c r="J51" s="177">
        <f t="shared" si="9"/>
        <v>0</v>
      </c>
      <c r="K51" s="170"/>
      <c r="L51" s="177">
        <f aca="true" t="shared" si="10" ref="L51:R51">24*(L44-L43+L46-L45+L48-L47+L50-L49)</f>
        <v>0</v>
      </c>
      <c r="M51" s="177">
        <f t="shared" si="10"/>
        <v>0</v>
      </c>
      <c r="N51" s="177">
        <f t="shared" si="10"/>
        <v>0</v>
      </c>
      <c r="O51" s="177">
        <f t="shared" si="10"/>
        <v>0</v>
      </c>
      <c r="P51" s="177">
        <f t="shared" si="10"/>
        <v>0</v>
      </c>
      <c r="Q51" s="177">
        <f t="shared" si="10"/>
        <v>0</v>
      </c>
      <c r="R51" s="177">
        <f t="shared" si="10"/>
        <v>0</v>
      </c>
      <c r="S51" s="170"/>
      <c r="T51" s="170"/>
      <c r="U51" s="170"/>
      <c r="V51" s="170"/>
      <c r="W51" s="170"/>
      <c r="X51" s="172"/>
      <c r="Y51" s="172"/>
      <c r="Z51" s="170"/>
      <c r="AA51" s="170"/>
      <c r="AB51" s="170"/>
      <c r="AC51" s="170"/>
    </row>
    <row r="52" spans="1:29" ht="12.75">
      <c r="A52" s="170"/>
      <c r="B52" s="170"/>
      <c r="C52" s="170"/>
      <c r="D52" s="170"/>
      <c r="E52" s="170"/>
      <c r="F52" s="170"/>
      <c r="G52" s="170"/>
      <c r="H52" s="170"/>
      <c r="I52" s="170"/>
      <c r="J52" s="170"/>
      <c r="K52" s="170"/>
      <c r="L52" s="170"/>
      <c r="M52" s="170"/>
      <c r="N52" s="170"/>
      <c r="O52" s="170"/>
      <c r="P52" s="170"/>
      <c r="Q52" s="170"/>
      <c r="R52" s="170"/>
      <c r="S52" s="170"/>
      <c r="T52" s="170"/>
      <c r="U52" s="170"/>
      <c r="V52" s="170"/>
      <c r="W52" s="170"/>
      <c r="X52" s="172"/>
      <c r="Y52" s="172"/>
      <c r="Z52" s="170"/>
      <c r="AA52" s="170"/>
      <c r="AB52" s="170"/>
      <c r="AC52" s="170"/>
    </row>
  </sheetData>
  <mergeCells count="6">
    <mergeCell ref="Q3:S3"/>
    <mergeCell ref="T3:U3"/>
    <mergeCell ref="V3:X3"/>
    <mergeCell ref="Q4:S4"/>
    <mergeCell ref="T4:U4"/>
    <mergeCell ref="V4:X4"/>
  </mergeCells>
  <conditionalFormatting sqref="D42:J42 L42:R42">
    <cfRule type="cellIs" priority="1" dxfId="1" operator="equal" stopIfTrue="1">
      <formula>TODAY()</formula>
    </cfRule>
  </conditionalFormatting>
  <conditionalFormatting sqref="D7:R8 D13:R26 X13:Y26 X29:Y31">
    <cfRule type="cellIs" priority="2" dxfId="2" operator="equal" stopIfTrue="1">
      <formula>0</formula>
    </cfRule>
  </conditionalFormatting>
  <conditionalFormatting sqref="AA17">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5" right="0.5" top="0.54" bottom="0.5" header="0.5" footer="0.5"/>
  <pageSetup horizontalDpi="300" verticalDpi="300" orientation="landscape" r:id="rId3"/>
  <legacyDrawing r:id="rId2"/>
</worksheet>
</file>

<file path=xl/worksheets/sheet13.xml><?xml version="1.0" encoding="utf-8"?>
<worksheet xmlns="http://schemas.openxmlformats.org/spreadsheetml/2006/main" xmlns:r="http://schemas.openxmlformats.org/officeDocument/2006/relationships">
  <sheetPr codeName="Sheet5"/>
  <dimension ref="A1:AC52"/>
  <sheetViews>
    <sheetView zoomScale="85" zoomScaleNormal="85" workbookViewId="0" topLeftCell="A1">
      <selection activeCell="E13" sqref="E13"/>
    </sheetView>
  </sheetViews>
  <sheetFormatPr defaultColWidth="9.140625" defaultRowHeight="12.75"/>
  <cols>
    <col min="2" max="2" width="7.00390625" style="0" customWidth="1"/>
    <col min="3" max="3" width="0.5625" style="0" customWidth="1"/>
    <col min="4" max="4" width="5.8515625" style="0" customWidth="1"/>
    <col min="5" max="6" width="5.57421875" style="0" customWidth="1"/>
    <col min="7" max="7" width="5.8515625" style="0" customWidth="1"/>
    <col min="8" max="8" width="5.57421875" style="0" customWidth="1"/>
    <col min="9" max="9" width="5.421875" style="0" customWidth="1"/>
    <col min="10" max="10" width="5.7109375" style="0" customWidth="1"/>
    <col min="11" max="11" width="0.5625" style="0" customWidth="1"/>
    <col min="12" max="13" width="5.57421875" style="0" customWidth="1"/>
    <col min="14" max="14" width="5.421875" style="0" customWidth="1"/>
    <col min="15" max="16" width="5.7109375" style="0" customWidth="1"/>
    <col min="17" max="17" width="6.28125" style="0" customWidth="1"/>
    <col min="18" max="18" width="6.7109375" style="0" customWidth="1"/>
    <col min="19" max="19" width="0.5625" style="0" customWidth="1"/>
    <col min="20" max="21" width="4.8515625" style="0" customWidth="1"/>
    <col min="22" max="22" width="4.140625" style="0" customWidth="1"/>
    <col min="23" max="23" width="0.5625" style="0" customWidth="1"/>
    <col min="24" max="25" width="6.28125" style="51" customWidth="1"/>
    <col min="26" max="26" width="1.28515625" style="0" customWidth="1"/>
  </cols>
  <sheetData>
    <row r="1" spans="10:29" ht="21.75" customHeight="1">
      <c r="J1" s="16" t="s">
        <v>46</v>
      </c>
      <c r="Z1" s="167"/>
      <c r="AA1" s="170"/>
      <c r="AB1" s="170"/>
      <c r="AC1" s="170"/>
    </row>
    <row r="2" spans="1:29" ht="12.75">
      <c r="A2" s="15" t="s">
        <v>37</v>
      </c>
      <c r="B2" s="2"/>
      <c r="C2" s="2"/>
      <c r="D2" s="2"/>
      <c r="E2" s="3"/>
      <c r="F2" s="15" t="s">
        <v>39</v>
      </c>
      <c r="G2" s="2"/>
      <c r="H2" s="3"/>
      <c r="I2" s="15" t="s">
        <v>40</v>
      </c>
      <c r="J2" s="3"/>
      <c r="L2" s="15" t="s">
        <v>41</v>
      </c>
      <c r="M2" s="2"/>
      <c r="N2" s="75">
        <f>PP9!N2+1</f>
        <v>10</v>
      </c>
      <c r="O2" s="2"/>
      <c r="P2" s="3"/>
      <c r="Q2" s="15" t="s">
        <v>139</v>
      </c>
      <c r="R2" s="2"/>
      <c r="S2" s="2"/>
      <c r="T2" s="2"/>
      <c r="U2" s="2"/>
      <c r="V2" s="2"/>
      <c r="W2" s="2"/>
      <c r="X2" s="52"/>
      <c r="Y2" s="53"/>
      <c r="Z2" s="167"/>
      <c r="AA2" s="170"/>
      <c r="AB2" s="170"/>
      <c r="AC2" s="170"/>
    </row>
    <row r="3" spans="1:29" ht="12.75">
      <c r="A3" s="4"/>
      <c r="B3" s="5"/>
      <c r="C3" s="5"/>
      <c r="D3" s="5"/>
      <c r="E3" s="6"/>
      <c r="F3" s="45" t="str">
        <f>PP1!F3</f>
        <v>xxx-xx-xxxx</v>
      </c>
      <c r="G3" s="5"/>
      <c r="H3" s="6"/>
      <c r="I3" s="45">
        <f>PP1!I3</f>
        <v>2005</v>
      </c>
      <c r="J3" s="6"/>
      <c r="L3" s="4"/>
      <c r="M3" s="5"/>
      <c r="N3" s="5"/>
      <c r="O3" s="5"/>
      <c r="P3" s="6"/>
      <c r="Q3" s="210" t="s">
        <v>47</v>
      </c>
      <c r="R3" s="211"/>
      <c r="S3" s="212"/>
      <c r="T3" s="210" t="s">
        <v>48</v>
      </c>
      <c r="U3" s="212"/>
      <c r="V3" s="213" t="s">
        <v>49</v>
      </c>
      <c r="W3" s="214"/>
      <c r="X3" s="215"/>
      <c r="Y3" s="198" t="s">
        <v>138</v>
      </c>
      <c r="Z3" s="167"/>
      <c r="AA3" s="170"/>
      <c r="AB3" s="170"/>
      <c r="AC3" s="170"/>
    </row>
    <row r="4" spans="1:29" ht="12.75">
      <c r="A4" s="44">
        <f>PP1!A4</f>
        <v>0</v>
      </c>
      <c r="B4" s="8"/>
      <c r="C4" s="8"/>
      <c r="D4" s="5"/>
      <c r="E4" s="6"/>
      <c r="F4" s="7"/>
      <c r="G4" s="8"/>
      <c r="H4" s="9"/>
      <c r="I4" s="7"/>
      <c r="J4" s="9"/>
      <c r="L4" s="34" t="s">
        <v>42</v>
      </c>
      <c r="M4" s="78">
        <f>+PP9!O4+1</f>
        <v>38487</v>
      </c>
      <c r="N4" s="37" t="s">
        <v>43</v>
      </c>
      <c r="O4" s="78">
        <f>+M4+13</f>
        <v>38500</v>
      </c>
      <c r="P4" s="9"/>
      <c r="Q4" s="219">
        <f>PP9!AA14</f>
        <v>54</v>
      </c>
      <c r="R4" s="217"/>
      <c r="S4" s="218"/>
      <c r="T4" s="219">
        <f>PP9!AA15</f>
        <v>36</v>
      </c>
      <c r="U4" s="218"/>
      <c r="V4" s="219">
        <f>PP9!AA17</f>
        <v>0</v>
      </c>
      <c r="W4" s="217"/>
      <c r="X4" s="218"/>
      <c r="Y4" s="200">
        <f>PP9!AA16</f>
        <v>0</v>
      </c>
      <c r="Z4" s="167"/>
      <c r="AA4" s="171" t="s">
        <v>56</v>
      </c>
      <c r="AB4" s="170"/>
      <c r="AC4" s="170"/>
    </row>
    <row r="5" spans="1:29" ht="12.75">
      <c r="A5" s="33"/>
      <c r="B5" s="6"/>
      <c r="D5" s="48" t="s">
        <v>1</v>
      </c>
      <c r="E5" s="48" t="s">
        <v>2</v>
      </c>
      <c r="F5" s="48" t="s">
        <v>3</v>
      </c>
      <c r="G5" s="48" t="s">
        <v>4</v>
      </c>
      <c r="H5" s="48" t="s">
        <v>5</v>
      </c>
      <c r="I5" s="48" t="s">
        <v>6</v>
      </c>
      <c r="J5" s="48" t="s">
        <v>7</v>
      </c>
      <c r="K5" s="49"/>
      <c r="L5" s="48" t="s">
        <v>1</v>
      </c>
      <c r="M5" s="48" t="s">
        <v>2</v>
      </c>
      <c r="N5" s="48" t="s">
        <v>3</v>
      </c>
      <c r="O5" s="48" t="s">
        <v>4</v>
      </c>
      <c r="P5" s="48" t="s">
        <v>5</v>
      </c>
      <c r="Q5" s="48" t="s">
        <v>6</v>
      </c>
      <c r="R5" s="47" t="s">
        <v>7</v>
      </c>
      <c r="T5" s="15" t="s">
        <v>44</v>
      </c>
      <c r="U5" s="2"/>
      <c r="V5" s="3"/>
      <c r="X5" s="55" t="s">
        <v>24</v>
      </c>
      <c r="Y5" s="55" t="s">
        <v>25</v>
      </c>
      <c r="Z5" s="167"/>
      <c r="AA5" s="170">
        <f>+PP9!AA5</f>
        <v>6</v>
      </c>
      <c r="AB5" s="171" t="s">
        <v>57</v>
      </c>
      <c r="AC5" s="170"/>
    </row>
    <row r="6" spans="1:29" ht="12.75">
      <c r="A6" s="4"/>
      <c r="B6" s="32" t="s">
        <v>38</v>
      </c>
      <c r="D6" s="36">
        <f>PP9!D6</f>
        <v>0</v>
      </c>
      <c r="E6" s="36">
        <f>PP9!E6</f>
        <v>8</v>
      </c>
      <c r="F6" s="36">
        <f>PP9!F6</f>
        <v>8</v>
      </c>
      <c r="G6" s="36">
        <f>PP9!G6</f>
        <v>8</v>
      </c>
      <c r="H6" s="36">
        <f>PP9!H6</f>
        <v>8</v>
      </c>
      <c r="I6" s="36">
        <f>PP9!I6</f>
        <v>8</v>
      </c>
      <c r="J6" s="36">
        <f>PP9!J6</f>
        <v>0</v>
      </c>
      <c r="L6" s="36">
        <f>PP9!L6</f>
        <v>0</v>
      </c>
      <c r="M6" s="36">
        <f>PP9!M6</f>
        <v>8</v>
      </c>
      <c r="N6" s="36">
        <f>PP9!N6</f>
        <v>8</v>
      </c>
      <c r="O6" s="36">
        <f>PP9!O6</f>
        <v>8</v>
      </c>
      <c r="P6" s="36">
        <f>PP9!P6</f>
        <v>8</v>
      </c>
      <c r="Q6" s="36">
        <f>PP9!Q6</f>
        <v>8</v>
      </c>
      <c r="R6" s="36">
        <f>PP9!R6</f>
        <v>0</v>
      </c>
      <c r="T6" s="35" t="s">
        <v>50</v>
      </c>
      <c r="U6" s="5"/>
      <c r="V6" s="6"/>
      <c r="X6" s="59">
        <f>SUM(D6:J6)</f>
        <v>40</v>
      </c>
      <c r="Y6" s="59">
        <f>SUM(L6:R6)</f>
        <v>40</v>
      </c>
      <c r="Z6" s="167"/>
      <c r="AA6" s="170">
        <f>+PP9!AA6</f>
        <v>4</v>
      </c>
      <c r="AB6" s="171" t="s">
        <v>58</v>
      </c>
      <c r="AC6" s="170"/>
    </row>
    <row r="7" spans="1:29" ht="12.75">
      <c r="A7" s="4"/>
      <c r="B7" s="32" t="s">
        <v>140</v>
      </c>
      <c r="D7" s="202">
        <f>PP9!D7</f>
        <v>0</v>
      </c>
      <c r="E7" s="202">
        <f>PP9!E7</f>
        <v>0.3125</v>
      </c>
      <c r="F7" s="202">
        <f>PP9!F7</f>
        <v>0.3125</v>
      </c>
      <c r="G7" s="202">
        <f>PP9!G7</f>
        <v>0.3125</v>
      </c>
      <c r="H7" s="202">
        <f>PP9!H7</f>
        <v>0.3125</v>
      </c>
      <c r="I7" s="202">
        <f>PP9!I7</f>
        <v>0.3125</v>
      </c>
      <c r="J7" s="202">
        <f>PP9!J7</f>
        <v>0</v>
      </c>
      <c r="K7" s="202"/>
      <c r="L7" s="202">
        <f>PP9!L7</f>
        <v>0</v>
      </c>
      <c r="M7" s="202">
        <f>PP9!M7</f>
        <v>0.3125</v>
      </c>
      <c r="N7" s="202">
        <f>PP9!N7</f>
        <v>0.3125</v>
      </c>
      <c r="O7" s="202">
        <f>PP9!O7</f>
        <v>0.3125</v>
      </c>
      <c r="P7" s="202">
        <f>PP9!P7</f>
        <v>0.3125</v>
      </c>
      <c r="Q7" s="202">
        <f>PP9!Q7</f>
        <v>0.3125</v>
      </c>
      <c r="R7" s="202">
        <f>PP9!R7</f>
        <v>0</v>
      </c>
      <c r="T7" s="4"/>
      <c r="U7" s="5"/>
      <c r="V7" s="6"/>
      <c r="X7" s="56"/>
      <c r="Y7" s="56"/>
      <c r="Z7" s="167"/>
      <c r="AA7" s="171" t="s">
        <v>134</v>
      </c>
      <c r="AB7" s="170"/>
      <c r="AC7" s="170"/>
    </row>
    <row r="8" spans="1:29" ht="12.75">
      <c r="A8" s="7"/>
      <c r="B8" s="203" t="s">
        <v>141</v>
      </c>
      <c r="D8" s="202">
        <f>PP9!D8</f>
        <v>0</v>
      </c>
      <c r="E8" s="202">
        <f>PP9!E8</f>
        <v>0.1875</v>
      </c>
      <c r="F8" s="202">
        <f>PP9!F8</f>
        <v>0.1875</v>
      </c>
      <c r="G8" s="202">
        <f>PP9!G8</f>
        <v>0.1875</v>
      </c>
      <c r="H8" s="202">
        <f>PP9!H8</f>
        <v>0.1875</v>
      </c>
      <c r="I8" s="202">
        <f>PP9!I8</f>
        <v>0.1875</v>
      </c>
      <c r="J8" s="202">
        <f>PP9!J8</f>
        <v>0</v>
      </c>
      <c r="K8" s="202"/>
      <c r="L8" s="202">
        <f>PP9!L8</f>
        <v>0</v>
      </c>
      <c r="M8" s="202">
        <f>PP9!M8</f>
        <v>0.1875</v>
      </c>
      <c r="N8" s="202">
        <f>PP9!N8</f>
        <v>0.1875</v>
      </c>
      <c r="O8" s="202">
        <f>PP9!O8</f>
        <v>0.1875</v>
      </c>
      <c r="P8" s="202">
        <f>PP9!P8</f>
        <v>0.1875</v>
      </c>
      <c r="Q8" s="202">
        <f>PP9!Q8</f>
        <v>0.1875</v>
      </c>
      <c r="R8" s="202">
        <f>PP9!R8</f>
        <v>0</v>
      </c>
      <c r="T8" s="38" t="s">
        <v>45</v>
      </c>
      <c r="U8" s="39"/>
      <c r="V8" s="9"/>
      <c r="X8" s="57"/>
      <c r="Y8" s="57"/>
      <c r="Z8" s="167"/>
      <c r="AA8" s="170">
        <v>0</v>
      </c>
      <c r="AB8" s="170"/>
      <c r="AC8" s="170"/>
    </row>
    <row r="9" spans="10:29" ht="24" customHeight="1">
      <c r="J9" s="16" t="s">
        <v>26</v>
      </c>
      <c r="Z9" s="167"/>
      <c r="AA9" s="170"/>
      <c r="AB9" s="170"/>
      <c r="AC9" s="170"/>
    </row>
    <row r="10" spans="1:29" ht="9.75" customHeight="1">
      <c r="A10" s="18" t="s">
        <v>21</v>
      </c>
      <c r="B10" s="3"/>
      <c r="C10" s="29"/>
      <c r="D10" s="11"/>
      <c r="E10" s="13"/>
      <c r="F10" s="13"/>
      <c r="G10" s="20"/>
      <c r="H10" s="13"/>
      <c r="I10" s="17" t="s">
        <v>19</v>
      </c>
      <c r="J10" s="13"/>
      <c r="K10" s="2"/>
      <c r="L10" s="13"/>
      <c r="M10" s="13"/>
      <c r="N10" s="13"/>
      <c r="O10" s="13"/>
      <c r="P10" s="13"/>
      <c r="Q10" s="13"/>
      <c r="R10" s="12"/>
      <c r="T10" s="24" t="s">
        <v>23</v>
      </c>
      <c r="U10" s="13"/>
      <c r="V10" s="12"/>
      <c r="W10" s="29"/>
      <c r="X10" s="58" t="s">
        <v>33</v>
      </c>
      <c r="Y10" s="55"/>
      <c r="Z10" s="167"/>
      <c r="AA10" s="170"/>
      <c r="AB10" s="170"/>
      <c r="AC10" s="170"/>
    </row>
    <row r="11" spans="1:29" ht="12.75">
      <c r="A11" s="19" t="s">
        <v>20</v>
      </c>
      <c r="B11" s="6"/>
      <c r="C11" s="29"/>
      <c r="D11" s="50" t="s">
        <v>1</v>
      </c>
      <c r="E11" s="50" t="s">
        <v>2</v>
      </c>
      <c r="F11" s="50" t="s">
        <v>3</v>
      </c>
      <c r="G11" s="50" t="s">
        <v>4</v>
      </c>
      <c r="H11" s="50" t="s">
        <v>5</v>
      </c>
      <c r="I11" s="50" t="s">
        <v>6</v>
      </c>
      <c r="J11" s="50" t="s">
        <v>7</v>
      </c>
      <c r="K11" s="42"/>
      <c r="L11" s="50" t="s">
        <v>1</v>
      </c>
      <c r="M11" s="50" t="s">
        <v>2</v>
      </c>
      <c r="N11" s="50" t="s">
        <v>3</v>
      </c>
      <c r="O11" s="50" t="s">
        <v>4</v>
      </c>
      <c r="P11" s="50" t="s">
        <v>5</v>
      </c>
      <c r="Q11" s="50" t="s">
        <v>6</v>
      </c>
      <c r="R11" s="50" t="s">
        <v>7</v>
      </c>
      <c r="T11" s="40" t="s">
        <v>34</v>
      </c>
      <c r="U11" s="40" t="s">
        <v>35</v>
      </c>
      <c r="V11" s="40" t="s">
        <v>36</v>
      </c>
      <c r="W11" s="31"/>
      <c r="X11" s="55" t="s">
        <v>24</v>
      </c>
      <c r="Y11" s="55" t="s">
        <v>25</v>
      </c>
      <c r="Z11" s="167"/>
      <c r="AA11" s="179" t="s">
        <v>131</v>
      </c>
      <c r="AB11" s="170"/>
      <c r="AC11" s="170"/>
    </row>
    <row r="12" spans="1:29" ht="11.25" customHeight="1">
      <c r="A12" s="19"/>
      <c r="B12" s="6"/>
      <c r="C12" s="29"/>
      <c r="D12" s="84">
        <f>+M4</f>
        <v>38487</v>
      </c>
      <c r="E12" s="84">
        <f aca="true" t="shared" si="0" ref="E12:J12">D12+1</f>
        <v>38488</v>
      </c>
      <c r="F12" s="84">
        <f t="shared" si="0"/>
        <v>38489</v>
      </c>
      <c r="G12" s="84">
        <f t="shared" si="0"/>
        <v>38490</v>
      </c>
      <c r="H12" s="84">
        <f t="shared" si="0"/>
        <v>38491</v>
      </c>
      <c r="I12" s="84">
        <f t="shared" si="0"/>
        <v>38492</v>
      </c>
      <c r="J12" s="84">
        <f t="shared" si="0"/>
        <v>38493</v>
      </c>
      <c r="K12" s="84"/>
      <c r="L12" s="84">
        <f>J12+1</f>
        <v>38494</v>
      </c>
      <c r="M12" s="84">
        <f aca="true" t="shared" si="1" ref="M12:R12">L12+1</f>
        <v>38495</v>
      </c>
      <c r="N12" s="84">
        <f t="shared" si="1"/>
        <v>38496</v>
      </c>
      <c r="O12" s="84">
        <f t="shared" si="1"/>
        <v>38497</v>
      </c>
      <c r="P12" s="84">
        <f t="shared" si="1"/>
        <v>38498</v>
      </c>
      <c r="Q12" s="84">
        <f t="shared" si="1"/>
        <v>38499</v>
      </c>
      <c r="R12" s="84">
        <f t="shared" si="1"/>
        <v>38500</v>
      </c>
      <c r="T12" s="40"/>
      <c r="U12" s="40"/>
      <c r="V12" s="40"/>
      <c r="W12" s="31"/>
      <c r="X12" s="55"/>
      <c r="Y12" s="55"/>
      <c r="Z12" s="167"/>
      <c r="AA12" s="180" t="s">
        <v>132</v>
      </c>
      <c r="AB12" s="170"/>
      <c r="AC12" s="170"/>
    </row>
    <row r="13" spans="1:29" ht="13.5" customHeight="1">
      <c r="A13" s="22" t="s">
        <v>0</v>
      </c>
      <c r="B13" s="12"/>
      <c r="C13" s="29"/>
      <c r="D13" s="64">
        <f>24*(D44-D43+D46-D45+D48-D47+D50-D49)-D29-D30</f>
        <v>0</v>
      </c>
      <c r="E13" s="64">
        <f aca="true" t="shared" si="2" ref="E13:J13">24*(E44-E43+E46-E45+E48-E47+E50-E49)-E29-E30</f>
        <v>0</v>
      </c>
      <c r="F13" s="64">
        <f t="shared" si="2"/>
        <v>0</v>
      </c>
      <c r="G13" s="64">
        <f t="shared" si="2"/>
        <v>0</v>
      </c>
      <c r="H13" s="64">
        <f t="shared" si="2"/>
        <v>0</v>
      </c>
      <c r="I13" s="64">
        <f t="shared" si="2"/>
        <v>0</v>
      </c>
      <c r="J13" s="64">
        <f t="shared" si="2"/>
        <v>0</v>
      </c>
      <c r="K13" s="64"/>
      <c r="L13" s="64">
        <f aca="true" t="shared" si="3" ref="L13:R13">24*(L44-L43+L46-L45+L48-L47+L50-L49)-L29-L30</f>
        <v>0</v>
      </c>
      <c r="M13" s="64">
        <f t="shared" si="3"/>
        <v>0</v>
      </c>
      <c r="N13" s="64">
        <f t="shared" si="3"/>
        <v>0</v>
      </c>
      <c r="O13" s="64">
        <f t="shared" si="3"/>
        <v>0</v>
      </c>
      <c r="P13" s="64">
        <f t="shared" si="3"/>
        <v>0</v>
      </c>
      <c r="Q13" s="64">
        <f t="shared" si="3"/>
        <v>0</v>
      </c>
      <c r="R13" s="64">
        <f t="shared" si="3"/>
        <v>0</v>
      </c>
      <c r="T13" s="27"/>
      <c r="U13" s="28">
        <v>1</v>
      </c>
      <c r="V13" s="27"/>
      <c r="W13" s="29"/>
      <c r="X13" s="59">
        <f aca="true" t="shared" si="4" ref="X13:X24">SUM(D13:J13)</f>
        <v>0</v>
      </c>
      <c r="Y13" s="59">
        <f aca="true" t="shared" si="5" ref="Y13:Y24">SUM(L13:R13)</f>
        <v>0</v>
      </c>
      <c r="Z13" s="167"/>
      <c r="AA13" s="170"/>
      <c r="AB13" s="170"/>
      <c r="AC13" s="170"/>
    </row>
    <row r="14" spans="1:29" ht="13.5" customHeight="1">
      <c r="A14" s="22" t="s">
        <v>8</v>
      </c>
      <c r="B14" s="12"/>
      <c r="C14" s="29"/>
      <c r="D14" s="64"/>
      <c r="E14" s="64"/>
      <c r="F14" s="64"/>
      <c r="G14" s="64"/>
      <c r="H14" s="64"/>
      <c r="I14" s="64"/>
      <c r="J14" s="64"/>
      <c r="K14" s="64"/>
      <c r="L14" s="64"/>
      <c r="M14" s="64"/>
      <c r="N14" s="64"/>
      <c r="O14" s="64"/>
      <c r="P14" s="64"/>
      <c r="Q14" s="64"/>
      <c r="R14" s="64"/>
      <c r="T14" s="27"/>
      <c r="U14" s="28">
        <v>61</v>
      </c>
      <c r="V14" s="27"/>
      <c r="W14" s="29"/>
      <c r="X14" s="59">
        <f t="shared" si="4"/>
        <v>0</v>
      </c>
      <c r="Y14" s="59">
        <f t="shared" si="5"/>
        <v>0</v>
      </c>
      <c r="Z14" s="168"/>
      <c r="AA14" s="172">
        <f>+Q4-X14-Y14+AA5-AA8</f>
        <v>60</v>
      </c>
      <c r="AB14" s="171" t="s">
        <v>57</v>
      </c>
      <c r="AC14" s="170"/>
    </row>
    <row r="15" spans="1:29" ht="13.5" customHeight="1">
      <c r="A15" s="22" t="s">
        <v>9</v>
      </c>
      <c r="B15" s="12"/>
      <c r="C15" s="29"/>
      <c r="D15" s="64"/>
      <c r="E15" s="64"/>
      <c r="F15" s="64"/>
      <c r="G15" s="64"/>
      <c r="H15" s="64"/>
      <c r="I15" s="64"/>
      <c r="J15" s="64"/>
      <c r="K15" s="64"/>
      <c r="L15" s="64"/>
      <c r="M15" s="64"/>
      <c r="N15" s="64"/>
      <c r="O15" s="64"/>
      <c r="P15" s="64"/>
      <c r="Q15" s="64"/>
      <c r="R15" s="64"/>
      <c r="T15" s="27"/>
      <c r="U15" s="28">
        <v>62</v>
      </c>
      <c r="V15" s="27"/>
      <c r="W15" s="29"/>
      <c r="X15" s="59">
        <f t="shared" si="4"/>
        <v>0</v>
      </c>
      <c r="Y15" s="59">
        <f t="shared" si="5"/>
        <v>0</v>
      </c>
      <c r="Z15" s="167"/>
      <c r="AA15" s="172">
        <f>+T4-X15-Y15-X19-Y19+AA6</f>
        <v>40</v>
      </c>
      <c r="AB15" s="171" t="s">
        <v>58</v>
      </c>
      <c r="AC15" s="170"/>
    </row>
    <row r="16" spans="1:29" ht="13.5" customHeight="1">
      <c r="A16" s="22" t="s">
        <v>10</v>
      </c>
      <c r="B16" s="12"/>
      <c r="C16" s="29"/>
      <c r="D16" s="64"/>
      <c r="E16" s="64"/>
      <c r="F16" s="64"/>
      <c r="G16" s="64"/>
      <c r="H16" s="64"/>
      <c r="I16" s="64"/>
      <c r="J16" s="64"/>
      <c r="K16" s="64"/>
      <c r="L16" s="64"/>
      <c r="M16" s="64"/>
      <c r="N16" s="64"/>
      <c r="O16" s="64"/>
      <c r="P16" s="64"/>
      <c r="Q16" s="64"/>
      <c r="R16" s="64"/>
      <c r="T16" s="27"/>
      <c r="U16" s="28">
        <v>64</v>
      </c>
      <c r="V16" s="27"/>
      <c r="W16" s="29"/>
      <c r="X16" s="59">
        <f t="shared" si="4"/>
        <v>0</v>
      </c>
      <c r="Y16" s="59">
        <f t="shared" si="5"/>
        <v>0</v>
      </c>
      <c r="Z16" s="167"/>
      <c r="AA16" s="172">
        <f>+Y4-X16-Y16+X30+Y30</f>
        <v>0</v>
      </c>
      <c r="AB16" s="171" t="s">
        <v>59</v>
      </c>
      <c r="AC16" s="170"/>
    </row>
    <row r="17" spans="1:29" ht="13.5" customHeight="1">
      <c r="A17" s="22" t="s">
        <v>11</v>
      </c>
      <c r="B17" s="12"/>
      <c r="C17" s="29"/>
      <c r="D17" s="64"/>
      <c r="E17" s="64"/>
      <c r="F17" s="64"/>
      <c r="G17" s="64"/>
      <c r="H17" s="64"/>
      <c r="I17" s="64"/>
      <c r="J17" s="64"/>
      <c r="K17" s="64"/>
      <c r="L17" s="64"/>
      <c r="M17" s="64"/>
      <c r="N17" s="64"/>
      <c r="O17" s="64"/>
      <c r="P17" s="64"/>
      <c r="Q17" s="64"/>
      <c r="R17" s="64"/>
      <c r="T17" s="27"/>
      <c r="U17" s="28">
        <v>50</v>
      </c>
      <c r="V17" s="27"/>
      <c r="W17" s="29"/>
      <c r="X17" s="59">
        <f t="shared" si="4"/>
        <v>0</v>
      </c>
      <c r="Y17" s="59">
        <f t="shared" si="5"/>
        <v>0</v>
      </c>
      <c r="Z17" s="167"/>
      <c r="AA17" s="172">
        <f>+V4-X17-Y17+X29+Y29</f>
        <v>0</v>
      </c>
      <c r="AB17" s="171" t="s">
        <v>60</v>
      </c>
      <c r="AC17" s="170"/>
    </row>
    <row r="18" spans="1:29" ht="13.5" customHeight="1">
      <c r="A18" s="22" t="s">
        <v>12</v>
      </c>
      <c r="B18" s="12"/>
      <c r="C18" s="29"/>
      <c r="D18" s="64"/>
      <c r="E18" s="64"/>
      <c r="F18" s="64"/>
      <c r="G18" s="64"/>
      <c r="H18" s="64"/>
      <c r="I18" s="64"/>
      <c r="J18" s="64"/>
      <c r="K18" s="64"/>
      <c r="L18" s="64"/>
      <c r="M18" s="64"/>
      <c r="N18" s="64"/>
      <c r="O18" s="64"/>
      <c r="P18" s="64"/>
      <c r="Q18" s="64"/>
      <c r="R18" s="64"/>
      <c r="T18" s="27"/>
      <c r="U18" s="28">
        <v>66</v>
      </c>
      <c r="V18" s="27"/>
      <c r="W18" s="29"/>
      <c r="X18" s="59">
        <f t="shared" si="4"/>
        <v>0</v>
      </c>
      <c r="Y18" s="59">
        <f t="shared" si="5"/>
        <v>0</v>
      </c>
      <c r="Z18" s="167"/>
      <c r="AA18" s="171"/>
      <c r="AB18" s="170"/>
      <c r="AC18" s="170"/>
    </row>
    <row r="19" spans="1:29" ht="13.5" customHeight="1">
      <c r="A19" s="22" t="s">
        <v>13</v>
      </c>
      <c r="B19" s="12"/>
      <c r="C19" s="29"/>
      <c r="D19" s="64"/>
      <c r="E19" s="64"/>
      <c r="F19" s="64"/>
      <c r="G19" s="64"/>
      <c r="H19" s="64"/>
      <c r="I19" s="64"/>
      <c r="J19" s="64"/>
      <c r="K19" s="64"/>
      <c r="L19" s="64"/>
      <c r="M19" s="64"/>
      <c r="N19" s="64"/>
      <c r="O19" s="64"/>
      <c r="P19" s="64"/>
      <c r="Q19" s="64"/>
      <c r="R19" s="64"/>
      <c r="T19" s="28">
        <v>62</v>
      </c>
      <c r="U19" s="28">
        <v>62</v>
      </c>
      <c r="V19" s="27"/>
      <c r="W19" s="29"/>
      <c r="X19" s="59">
        <f t="shared" si="4"/>
        <v>0</v>
      </c>
      <c r="Y19" s="59">
        <f t="shared" si="5"/>
        <v>0</v>
      </c>
      <c r="Z19" s="167"/>
      <c r="AA19" s="172">
        <f>+X19+Y19+PP9!AA19</f>
        <v>0</v>
      </c>
      <c r="AB19" s="171" t="s">
        <v>121</v>
      </c>
      <c r="AC19" s="170"/>
    </row>
    <row r="20" spans="1:29" ht="13.5" customHeight="1">
      <c r="A20" s="22"/>
      <c r="B20" s="12"/>
      <c r="C20" s="29"/>
      <c r="D20" s="64"/>
      <c r="E20" s="64"/>
      <c r="F20" s="64"/>
      <c r="G20" s="64"/>
      <c r="H20" s="64"/>
      <c r="I20" s="64"/>
      <c r="J20" s="64"/>
      <c r="K20" s="64"/>
      <c r="L20" s="64"/>
      <c r="M20" s="64"/>
      <c r="N20" s="64"/>
      <c r="O20" s="64"/>
      <c r="P20" s="64"/>
      <c r="Q20" s="64"/>
      <c r="R20" s="64"/>
      <c r="T20" s="28"/>
      <c r="U20" s="28"/>
      <c r="V20" s="27"/>
      <c r="W20" s="29"/>
      <c r="X20" s="59">
        <f t="shared" si="4"/>
        <v>0</v>
      </c>
      <c r="Y20" s="59">
        <f t="shared" si="5"/>
        <v>0</v>
      </c>
      <c r="Z20" s="167"/>
      <c r="AA20" s="170"/>
      <c r="AB20" s="170"/>
      <c r="AC20" s="170"/>
    </row>
    <row r="21" spans="1:29" ht="13.5" customHeight="1">
      <c r="A21" s="22"/>
      <c r="B21" s="12"/>
      <c r="C21" s="29"/>
      <c r="D21" s="64"/>
      <c r="E21" s="64"/>
      <c r="F21" s="64"/>
      <c r="G21" s="64"/>
      <c r="H21" s="64"/>
      <c r="I21" s="64"/>
      <c r="J21" s="64"/>
      <c r="K21" s="64"/>
      <c r="L21" s="64"/>
      <c r="M21" s="64"/>
      <c r="N21" s="64"/>
      <c r="O21" s="64"/>
      <c r="P21" s="64"/>
      <c r="Q21" s="64"/>
      <c r="R21" s="64"/>
      <c r="T21" s="28"/>
      <c r="U21" s="28"/>
      <c r="V21" s="27"/>
      <c r="W21" s="29"/>
      <c r="X21" s="59">
        <f t="shared" si="4"/>
        <v>0</v>
      </c>
      <c r="Y21" s="59">
        <f t="shared" si="5"/>
        <v>0</v>
      </c>
      <c r="Z21" s="167"/>
      <c r="AA21" s="170"/>
      <c r="AB21" s="170"/>
      <c r="AC21" s="170"/>
    </row>
    <row r="22" spans="1:29" ht="13.5" customHeight="1">
      <c r="A22" s="22"/>
      <c r="B22" s="12"/>
      <c r="C22" s="29"/>
      <c r="D22" s="64"/>
      <c r="E22" s="64"/>
      <c r="F22" s="64"/>
      <c r="G22" s="64"/>
      <c r="H22" s="64"/>
      <c r="I22" s="64"/>
      <c r="J22" s="64"/>
      <c r="K22" s="64"/>
      <c r="L22" s="64"/>
      <c r="M22" s="64"/>
      <c r="N22" s="64"/>
      <c r="O22" s="64"/>
      <c r="P22" s="64"/>
      <c r="Q22" s="64"/>
      <c r="R22" s="64"/>
      <c r="T22" s="28"/>
      <c r="U22" s="28"/>
      <c r="V22" s="27"/>
      <c r="W22" s="29"/>
      <c r="X22" s="59">
        <f t="shared" si="4"/>
        <v>0</v>
      </c>
      <c r="Y22" s="59">
        <f t="shared" si="5"/>
        <v>0</v>
      </c>
      <c r="Z22" s="167"/>
      <c r="AA22" s="170"/>
      <c r="AB22" s="170"/>
      <c r="AC22" s="170"/>
    </row>
    <row r="23" spans="1:29" ht="13.5" customHeight="1">
      <c r="A23" s="22"/>
      <c r="B23" s="12"/>
      <c r="C23" s="29"/>
      <c r="D23" s="64"/>
      <c r="E23" s="64"/>
      <c r="F23" s="64"/>
      <c r="G23" s="64"/>
      <c r="H23" s="64"/>
      <c r="I23" s="64"/>
      <c r="J23" s="64"/>
      <c r="K23" s="64"/>
      <c r="L23" s="64"/>
      <c r="M23" s="64"/>
      <c r="N23" s="64"/>
      <c r="O23" s="64"/>
      <c r="P23" s="64"/>
      <c r="Q23" s="64"/>
      <c r="R23" s="64"/>
      <c r="T23" s="28"/>
      <c r="U23" s="28"/>
      <c r="V23" s="27"/>
      <c r="W23" s="29"/>
      <c r="X23" s="59">
        <f t="shared" si="4"/>
        <v>0</v>
      </c>
      <c r="Y23" s="59">
        <f t="shared" si="5"/>
        <v>0</v>
      </c>
      <c r="Z23" s="167"/>
      <c r="AA23" s="170"/>
      <c r="AB23" s="170"/>
      <c r="AC23" s="170"/>
    </row>
    <row r="24" spans="1:29" ht="13.5" customHeight="1">
      <c r="A24" s="11"/>
      <c r="B24" s="12"/>
      <c r="C24" s="29"/>
      <c r="D24" s="64"/>
      <c r="E24" s="64"/>
      <c r="F24" s="64"/>
      <c r="G24" s="64"/>
      <c r="H24" s="64"/>
      <c r="I24" s="64"/>
      <c r="J24" s="64"/>
      <c r="K24" s="64"/>
      <c r="L24" s="64"/>
      <c r="M24" s="64"/>
      <c r="N24" s="64"/>
      <c r="O24" s="64"/>
      <c r="P24" s="64"/>
      <c r="Q24" s="64"/>
      <c r="R24" s="64"/>
      <c r="T24" s="10"/>
      <c r="U24" s="10"/>
      <c r="V24" s="10"/>
      <c r="W24" s="29"/>
      <c r="X24" s="59">
        <f t="shared" si="4"/>
        <v>0</v>
      </c>
      <c r="Y24" s="59">
        <f t="shared" si="5"/>
        <v>0</v>
      </c>
      <c r="Z24" s="167"/>
      <c r="AA24" s="170"/>
      <c r="AB24" s="170"/>
      <c r="AC24" s="170"/>
    </row>
    <row r="25" spans="1:29" ht="3" customHeight="1">
      <c r="A25" s="11"/>
      <c r="B25" s="13"/>
      <c r="C25" s="5"/>
      <c r="D25" s="64"/>
      <c r="E25" s="64"/>
      <c r="F25" s="64"/>
      <c r="G25" s="64"/>
      <c r="H25" s="64"/>
      <c r="I25" s="64"/>
      <c r="J25" s="64"/>
      <c r="K25" s="64"/>
      <c r="L25" s="64"/>
      <c r="M25" s="64"/>
      <c r="N25" s="64"/>
      <c r="O25" s="64"/>
      <c r="P25" s="64"/>
      <c r="Q25" s="64"/>
      <c r="R25" s="64"/>
      <c r="S25" s="5"/>
      <c r="T25" s="13"/>
      <c r="U25" s="13"/>
      <c r="V25" s="13"/>
      <c r="W25" s="5"/>
      <c r="X25" s="59"/>
      <c r="Y25" s="59"/>
      <c r="Z25" s="167"/>
      <c r="AA25" s="170"/>
      <c r="AB25" s="170"/>
      <c r="AC25" s="170"/>
    </row>
    <row r="26" spans="1:29" ht="13.5" customHeight="1">
      <c r="A26" s="26" t="s">
        <v>14</v>
      </c>
      <c r="B26" s="12"/>
      <c r="C26" s="29"/>
      <c r="D26" s="64">
        <f aca="true" t="shared" si="6" ref="D26:J26">SUM(D13:D24)</f>
        <v>0</v>
      </c>
      <c r="E26" s="64">
        <f t="shared" si="6"/>
        <v>0</v>
      </c>
      <c r="F26" s="64">
        <f t="shared" si="6"/>
        <v>0</v>
      </c>
      <c r="G26" s="64">
        <f t="shared" si="6"/>
        <v>0</v>
      </c>
      <c r="H26" s="64">
        <f t="shared" si="6"/>
        <v>0</v>
      </c>
      <c r="I26" s="64">
        <f t="shared" si="6"/>
        <v>0</v>
      </c>
      <c r="J26" s="64">
        <f t="shared" si="6"/>
        <v>0</v>
      </c>
      <c r="K26" s="64"/>
      <c r="L26" s="64">
        <f aca="true" t="shared" si="7" ref="L26:R26">SUM(L13:L24)</f>
        <v>0</v>
      </c>
      <c r="M26" s="64">
        <f t="shared" si="7"/>
        <v>0</v>
      </c>
      <c r="N26" s="64">
        <f t="shared" si="7"/>
        <v>0</v>
      </c>
      <c r="O26" s="64">
        <f t="shared" si="7"/>
        <v>0</v>
      </c>
      <c r="P26" s="64">
        <f t="shared" si="7"/>
        <v>0</v>
      </c>
      <c r="Q26" s="64">
        <f t="shared" si="7"/>
        <v>0</v>
      </c>
      <c r="R26" s="64">
        <f t="shared" si="7"/>
        <v>0</v>
      </c>
      <c r="T26" s="10"/>
      <c r="U26" s="10"/>
      <c r="V26" s="10"/>
      <c r="W26" s="29"/>
      <c r="X26" s="59">
        <f>SUM(X13:X24)</f>
        <v>0</v>
      </c>
      <c r="Y26" s="59">
        <f>SUM(Y13:Y24)</f>
        <v>0</v>
      </c>
      <c r="Z26" s="167"/>
      <c r="AA26" s="172">
        <f>SUM(X26:Y26)</f>
        <v>0</v>
      </c>
      <c r="AB26" s="170" t="s">
        <v>116</v>
      </c>
      <c r="AC26" s="170"/>
    </row>
    <row r="27" spans="10:29" ht="24" customHeight="1">
      <c r="J27" s="16" t="s">
        <v>18</v>
      </c>
      <c r="Z27" s="167"/>
      <c r="AA27" s="170"/>
      <c r="AB27" s="170"/>
      <c r="AC27" s="170"/>
    </row>
    <row r="28" spans="1:29" ht="9" customHeight="1">
      <c r="A28" s="1"/>
      <c r="B28" s="2"/>
      <c r="C28" s="2"/>
      <c r="D28" s="2"/>
      <c r="E28" s="2"/>
      <c r="F28" s="2"/>
      <c r="G28" s="2"/>
      <c r="H28" s="2"/>
      <c r="I28" s="2"/>
      <c r="J28" s="30" t="s">
        <v>22</v>
      </c>
      <c r="K28" s="2"/>
      <c r="L28" s="2"/>
      <c r="M28" s="2"/>
      <c r="N28" s="2"/>
      <c r="O28" s="2"/>
      <c r="P28" s="2"/>
      <c r="Q28" s="2"/>
      <c r="R28" s="2"/>
      <c r="S28" s="2"/>
      <c r="T28" s="2"/>
      <c r="U28" s="2"/>
      <c r="V28" s="2"/>
      <c r="W28" s="2"/>
      <c r="X28" s="52"/>
      <c r="Y28" s="53"/>
      <c r="Z28" s="167"/>
      <c r="AA28" s="170"/>
      <c r="AB28" s="170"/>
      <c r="AC28" s="170"/>
    </row>
    <row r="29" spans="1:29" ht="13.5" customHeight="1">
      <c r="A29" s="22" t="s">
        <v>15</v>
      </c>
      <c r="B29" s="12"/>
      <c r="C29" s="5"/>
      <c r="D29" s="67"/>
      <c r="E29" s="67"/>
      <c r="F29" s="67"/>
      <c r="G29" s="67"/>
      <c r="H29" s="67"/>
      <c r="I29" s="67"/>
      <c r="J29" s="67"/>
      <c r="K29" s="68">
        <v>1</v>
      </c>
      <c r="L29" s="67"/>
      <c r="M29" s="67"/>
      <c r="N29" s="67"/>
      <c r="O29" s="67"/>
      <c r="P29" s="67"/>
      <c r="Q29" s="67"/>
      <c r="R29" s="67"/>
      <c r="S29" s="16"/>
      <c r="T29" s="41"/>
      <c r="U29" s="28">
        <v>29</v>
      </c>
      <c r="V29" s="41"/>
      <c r="W29" s="16"/>
      <c r="X29" s="73">
        <f>SUM(D29:J29)</f>
        <v>0</v>
      </c>
      <c r="Y29" s="73">
        <f>SUM(L29:R29)</f>
        <v>0</v>
      </c>
      <c r="Z29" s="167"/>
      <c r="AA29" s="170"/>
      <c r="AB29" s="170"/>
      <c r="AC29" s="170"/>
    </row>
    <row r="30" spans="1:29" ht="13.5" customHeight="1">
      <c r="A30" s="22" t="s">
        <v>16</v>
      </c>
      <c r="B30" s="12"/>
      <c r="C30" s="5"/>
      <c r="D30" s="69"/>
      <c r="E30" s="69"/>
      <c r="F30" s="69"/>
      <c r="G30" s="69"/>
      <c r="H30" s="69"/>
      <c r="I30" s="69"/>
      <c r="J30" s="69"/>
      <c r="K30" s="70"/>
      <c r="L30" s="69"/>
      <c r="M30" s="69"/>
      <c r="N30" s="69"/>
      <c r="O30" s="69"/>
      <c r="P30" s="69"/>
      <c r="Q30" s="69"/>
      <c r="R30" s="69"/>
      <c r="S30" s="16"/>
      <c r="T30" s="41"/>
      <c r="U30" s="28">
        <v>32</v>
      </c>
      <c r="V30" s="41"/>
      <c r="W30" s="16"/>
      <c r="X30" s="73">
        <f>SUM(D30:J30)</f>
        <v>0</v>
      </c>
      <c r="Y30" s="73">
        <f>SUM(L30:R30)</f>
        <v>0</v>
      </c>
      <c r="Z30" s="167"/>
      <c r="AA30" s="170"/>
      <c r="AB30" s="170"/>
      <c r="AC30" s="170"/>
    </row>
    <row r="31" spans="1:29" ht="13.5" customHeight="1">
      <c r="A31" s="22" t="s">
        <v>17</v>
      </c>
      <c r="B31" s="12"/>
      <c r="C31" s="8"/>
      <c r="D31" s="71"/>
      <c r="E31" s="71"/>
      <c r="F31" s="71"/>
      <c r="G31" s="71"/>
      <c r="H31" s="71"/>
      <c r="I31" s="71"/>
      <c r="J31" s="71"/>
      <c r="K31" s="72"/>
      <c r="L31" s="71"/>
      <c r="M31" s="71"/>
      <c r="N31" s="71"/>
      <c r="O31" s="71"/>
      <c r="P31" s="71"/>
      <c r="Q31" s="71"/>
      <c r="R31" s="71"/>
      <c r="S31" s="16"/>
      <c r="T31" s="41"/>
      <c r="U31" s="28">
        <v>71</v>
      </c>
      <c r="V31" s="41"/>
      <c r="W31" s="16"/>
      <c r="X31" s="73">
        <f>SUM(D31:J31)</f>
        <v>0</v>
      </c>
      <c r="Y31" s="73">
        <f>SUM(L31:R31)</f>
        <v>0</v>
      </c>
      <c r="Z31" s="167"/>
      <c r="AA31" s="170"/>
      <c r="AB31" s="170"/>
      <c r="AC31" s="170"/>
    </row>
    <row r="32" spans="1:29" ht="18.75" customHeight="1">
      <c r="A32" s="25" t="s">
        <v>27</v>
      </c>
      <c r="L32" s="43" t="s">
        <v>28</v>
      </c>
      <c r="Z32" s="167"/>
      <c r="AA32" s="170"/>
      <c r="AB32" s="170"/>
      <c r="AC32" s="170"/>
    </row>
    <row r="33" spans="12:29" ht="12.75">
      <c r="L33" s="43" t="s">
        <v>29</v>
      </c>
      <c r="N33" s="8"/>
      <c r="O33" s="8"/>
      <c r="P33" s="43" t="s">
        <v>30</v>
      </c>
      <c r="R33" s="8"/>
      <c r="S33" s="8"/>
      <c r="T33" s="8"/>
      <c r="U33" s="14" t="s">
        <v>31</v>
      </c>
      <c r="Z33" s="167"/>
      <c r="AA33" s="170"/>
      <c r="AB33" s="170"/>
      <c r="AC33" s="170"/>
    </row>
    <row r="34" spans="21:29" ht="6.75" customHeight="1">
      <c r="U34" s="21" t="s">
        <v>32</v>
      </c>
      <c r="Z34" s="167"/>
      <c r="AA34" s="170"/>
      <c r="AB34" s="170"/>
      <c r="AC34" s="170"/>
    </row>
    <row r="35" spans="1:29" ht="15.75">
      <c r="A35" s="77" t="s">
        <v>51</v>
      </c>
      <c r="Z35" s="167"/>
      <c r="AA35" s="170"/>
      <c r="AB35" s="170"/>
      <c r="AC35" s="170"/>
    </row>
    <row r="36" spans="26:29" ht="12.75">
      <c r="Z36" s="167"/>
      <c r="AA36" s="170"/>
      <c r="AB36" s="170"/>
      <c r="AC36" s="170"/>
    </row>
    <row r="37" spans="1:29" ht="12.75">
      <c r="A37" t="s">
        <v>52</v>
      </c>
      <c r="Z37" s="167"/>
      <c r="AA37" s="170"/>
      <c r="AB37" s="170"/>
      <c r="AC37" s="170"/>
    </row>
    <row r="38" spans="1:29" ht="12.75">
      <c r="A38" t="s">
        <v>53</v>
      </c>
      <c r="Z38" s="167"/>
      <c r="AA38" s="170"/>
      <c r="AB38" s="170"/>
      <c r="AC38" s="170"/>
    </row>
    <row r="39" spans="1:29" ht="4.5" customHeight="1" thickBot="1">
      <c r="A39" s="165"/>
      <c r="B39" s="165"/>
      <c r="C39" s="165"/>
      <c r="D39" s="165"/>
      <c r="E39" s="165"/>
      <c r="F39" s="165"/>
      <c r="G39" s="165"/>
      <c r="H39" s="165"/>
      <c r="I39" s="165"/>
      <c r="J39" s="165"/>
      <c r="K39" s="165"/>
      <c r="L39" s="165"/>
      <c r="M39" s="165"/>
      <c r="N39" s="165"/>
      <c r="O39" s="165"/>
      <c r="P39" s="165"/>
      <c r="Q39" s="165"/>
      <c r="R39" s="165"/>
      <c r="S39" s="165"/>
      <c r="T39" s="165"/>
      <c r="U39" s="165"/>
      <c r="V39" s="165"/>
      <c r="W39" s="165"/>
      <c r="X39" s="166"/>
      <c r="Y39" s="166"/>
      <c r="Z39" s="169"/>
      <c r="AA39" s="170"/>
      <c r="AB39" s="170"/>
      <c r="AC39" s="170"/>
    </row>
    <row r="40" spans="1:29" ht="13.5" thickTop="1">
      <c r="A40" s="173" t="s">
        <v>119</v>
      </c>
      <c r="B40" s="170"/>
      <c r="C40" s="170"/>
      <c r="D40" s="170"/>
      <c r="E40" s="170"/>
      <c r="F40" s="170"/>
      <c r="G40" s="170"/>
      <c r="H40" s="170"/>
      <c r="I40" s="170"/>
      <c r="J40" s="170"/>
      <c r="K40" s="170"/>
      <c r="L40" s="170"/>
      <c r="M40" s="170"/>
      <c r="N40" s="170"/>
      <c r="O40" s="170"/>
      <c r="P40" s="170"/>
      <c r="Q40" s="170"/>
      <c r="R40" s="170"/>
      <c r="S40" s="170"/>
      <c r="T40" s="170"/>
      <c r="U40" s="170"/>
      <c r="V40" s="170"/>
      <c r="W40" s="170"/>
      <c r="X40" s="172"/>
      <c r="Y40" s="172"/>
      <c r="Z40" s="170"/>
      <c r="AA40" s="170"/>
      <c r="AB40" s="170"/>
      <c r="AC40" s="170"/>
    </row>
    <row r="41" spans="1:29" ht="12.75">
      <c r="A41" s="170"/>
      <c r="B41" s="170"/>
      <c r="C41" s="170"/>
      <c r="D41" s="174" t="str">
        <f>D11</f>
        <v>Sun</v>
      </c>
      <c r="E41" s="174" t="str">
        <f aca="true" t="shared" si="8" ref="E41:R42">E11</f>
        <v>Mon</v>
      </c>
      <c r="F41" s="174" t="str">
        <f t="shared" si="8"/>
        <v>Tue</v>
      </c>
      <c r="G41" s="174" t="str">
        <f t="shared" si="8"/>
        <v>Wed</v>
      </c>
      <c r="H41" s="174" t="str">
        <f t="shared" si="8"/>
        <v>Thu</v>
      </c>
      <c r="I41" s="174" t="str">
        <f t="shared" si="8"/>
        <v>Fri</v>
      </c>
      <c r="J41" s="174" t="str">
        <f t="shared" si="8"/>
        <v>Sat</v>
      </c>
      <c r="K41" s="174">
        <f t="shared" si="8"/>
        <v>0</v>
      </c>
      <c r="L41" s="174" t="str">
        <f t="shared" si="8"/>
        <v>Sun</v>
      </c>
      <c r="M41" s="174" t="str">
        <f t="shared" si="8"/>
        <v>Mon</v>
      </c>
      <c r="N41" s="174" t="str">
        <f t="shared" si="8"/>
        <v>Tue</v>
      </c>
      <c r="O41" s="174" t="str">
        <f t="shared" si="8"/>
        <v>Wed</v>
      </c>
      <c r="P41" s="174" t="str">
        <f t="shared" si="8"/>
        <v>Thu</v>
      </c>
      <c r="Q41" s="174" t="str">
        <f t="shared" si="8"/>
        <v>Fri</v>
      </c>
      <c r="R41" s="174" t="str">
        <f t="shared" si="8"/>
        <v>Sat</v>
      </c>
      <c r="S41" s="170"/>
      <c r="T41" s="170"/>
      <c r="U41" s="170"/>
      <c r="V41" s="170"/>
      <c r="W41" s="170"/>
      <c r="X41" s="172"/>
      <c r="Y41" s="172"/>
      <c r="Z41" s="170"/>
      <c r="AA41" s="170"/>
      <c r="AB41" s="170"/>
      <c r="AC41" s="170"/>
    </row>
    <row r="42" spans="1:29" ht="12.75">
      <c r="A42" s="170"/>
      <c r="B42" s="170"/>
      <c r="C42" s="170"/>
      <c r="D42" s="175">
        <f>D12</f>
        <v>38487</v>
      </c>
      <c r="E42" s="175">
        <f t="shared" si="8"/>
        <v>38488</v>
      </c>
      <c r="F42" s="175">
        <f t="shared" si="8"/>
        <v>38489</v>
      </c>
      <c r="G42" s="175">
        <f t="shared" si="8"/>
        <v>38490</v>
      </c>
      <c r="H42" s="175">
        <f t="shared" si="8"/>
        <v>38491</v>
      </c>
      <c r="I42" s="175">
        <f t="shared" si="8"/>
        <v>38492</v>
      </c>
      <c r="J42" s="175">
        <f t="shared" si="8"/>
        <v>38493</v>
      </c>
      <c r="K42" s="175">
        <f t="shared" si="8"/>
        <v>0</v>
      </c>
      <c r="L42" s="175">
        <f t="shared" si="8"/>
        <v>38494</v>
      </c>
      <c r="M42" s="175">
        <f t="shared" si="8"/>
        <v>38495</v>
      </c>
      <c r="N42" s="175">
        <f t="shared" si="8"/>
        <v>38496</v>
      </c>
      <c r="O42" s="175">
        <f t="shared" si="8"/>
        <v>38497</v>
      </c>
      <c r="P42" s="175">
        <f t="shared" si="8"/>
        <v>38498</v>
      </c>
      <c r="Q42" s="175">
        <f t="shared" si="8"/>
        <v>38499</v>
      </c>
      <c r="R42" s="175">
        <f t="shared" si="8"/>
        <v>38500</v>
      </c>
      <c r="S42" s="170"/>
      <c r="T42" s="170"/>
      <c r="U42" s="170"/>
      <c r="V42" s="170"/>
      <c r="W42" s="170"/>
      <c r="X42" s="172"/>
      <c r="Y42" s="172"/>
      <c r="Z42" s="170"/>
      <c r="AA42" s="170"/>
      <c r="AB42" s="170"/>
      <c r="AC42" s="170"/>
    </row>
    <row r="43" spans="1:29" ht="12.75">
      <c r="A43" s="170"/>
      <c r="B43" s="170" t="s">
        <v>54</v>
      </c>
      <c r="C43" s="170"/>
      <c r="D43" s="176"/>
      <c r="E43" s="176"/>
      <c r="F43" s="176"/>
      <c r="G43" s="176"/>
      <c r="H43" s="176"/>
      <c r="I43" s="176"/>
      <c r="J43" s="176"/>
      <c r="K43" s="176"/>
      <c r="L43" s="176"/>
      <c r="M43" s="176"/>
      <c r="N43" s="176"/>
      <c r="O43" s="176"/>
      <c r="P43" s="176"/>
      <c r="Q43" s="176"/>
      <c r="R43" s="176"/>
      <c r="S43" s="170"/>
      <c r="T43" s="170"/>
      <c r="U43" s="170"/>
      <c r="V43" s="170"/>
      <c r="W43" s="170"/>
      <c r="X43" s="172"/>
      <c r="Y43" s="172"/>
      <c r="Z43" s="170"/>
      <c r="AA43" s="170"/>
      <c r="AB43" s="170"/>
      <c r="AC43" s="170"/>
    </row>
    <row r="44" spans="1:29" ht="12.75">
      <c r="A44" s="170"/>
      <c r="B44" s="170" t="s">
        <v>55</v>
      </c>
      <c r="C44" s="170"/>
      <c r="D44" s="176"/>
      <c r="E44" s="176"/>
      <c r="F44" s="176"/>
      <c r="G44" s="176"/>
      <c r="H44" s="176"/>
      <c r="I44" s="176"/>
      <c r="J44" s="176"/>
      <c r="K44" s="176"/>
      <c r="L44" s="176"/>
      <c r="M44" s="176"/>
      <c r="N44" s="176"/>
      <c r="O44" s="176"/>
      <c r="P44" s="176"/>
      <c r="Q44" s="176"/>
      <c r="R44" s="176"/>
      <c r="S44" s="170"/>
      <c r="T44" s="170"/>
      <c r="U44" s="170"/>
      <c r="V44" s="170"/>
      <c r="W44" s="170"/>
      <c r="X44" s="172"/>
      <c r="Y44" s="172"/>
      <c r="Z44" s="170"/>
      <c r="AA44" s="170"/>
      <c r="AB44" s="170"/>
      <c r="AC44" s="170"/>
    </row>
    <row r="45" spans="1:29" ht="12.75">
      <c r="A45" s="170"/>
      <c r="B45" s="170" t="s">
        <v>54</v>
      </c>
      <c r="C45" s="170"/>
      <c r="D45" s="176"/>
      <c r="E45" s="176"/>
      <c r="F45" s="176"/>
      <c r="G45" s="176"/>
      <c r="H45" s="176"/>
      <c r="I45" s="176"/>
      <c r="J45" s="176"/>
      <c r="K45" s="176"/>
      <c r="L45" s="176"/>
      <c r="M45" s="176"/>
      <c r="N45" s="176"/>
      <c r="O45" s="176"/>
      <c r="P45" s="176"/>
      <c r="Q45" s="176"/>
      <c r="R45" s="176"/>
      <c r="S45" s="170"/>
      <c r="T45" s="170"/>
      <c r="U45" s="170"/>
      <c r="V45" s="170"/>
      <c r="W45" s="170"/>
      <c r="X45" s="172"/>
      <c r="Y45" s="172"/>
      <c r="Z45" s="170"/>
      <c r="AA45" s="170"/>
      <c r="AB45" s="170"/>
      <c r="AC45" s="170"/>
    </row>
    <row r="46" spans="1:29" ht="12.75">
      <c r="A46" s="170"/>
      <c r="B46" s="170" t="s">
        <v>55</v>
      </c>
      <c r="C46" s="170"/>
      <c r="D46" s="176"/>
      <c r="E46" s="176"/>
      <c r="F46" s="176"/>
      <c r="G46" s="176"/>
      <c r="H46" s="176"/>
      <c r="I46" s="176"/>
      <c r="J46" s="176"/>
      <c r="K46" s="176"/>
      <c r="L46" s="176"/>
      <c r="M46" s="176"/>
      <c r="N46" s="176"/>
      <c r="O46" s="176"/>
      <c r="P46" s="176"/>
      <c r="Q46" s="176"/>
      <c r="R46" s="176"/>
      <c r="S46" s="170"/>
      <c r="T46" s="170"/>
      <c r="U46" s="170"/>
      <c r="V46" s="170"/>
      <c r="W46" s="170"/>
      <c r="X46" s="172"/>
      <c r="Y46" s="172"/>
      <c r="Z46" s="170"/>
      <c r="AA46" s="170"/>
      <c r="AB46" s="170"/>
      <c r="AC46" s="170"/>
    </row>
    <row r="47" spans="1:29" ht="12.75">
      <c r="A47" s="170"/>
      <c r="B47" s="170" t="s">
        <v>54</v>
      </c>
      <c r="C47" s="170"/>
      <c r="D47" s="176"/>
      <c r="E47" s="176"/>
      <c r="F47" s="176"/>
      <c r="G47" s="176"/>
      <c r="H47" s="176"/>
      <c r="I47" s="176"/>
      <c r="J47" s="176"/>
      <c r="K47" s="176"/>
      <c r="L47" s="176"/>
      <c r="M47" s="176"/>
      <c r="N47" s="176"/>
      <c r="O47" s="176"/>
      <c r="P47" s="176"/>
      <c r="Q47" s="176"/>
      <c r="R47" s="176"/>
      <c r="S47" s="170"/>
      <c r="T47" s="170"/>
      <c r="U47" s="170"/>
      <c r="V47" s="170"/>
      <c r="W47" s="170"/>
      <c r="X47" s="172"/>
      <c r="Y47" s="172"/>
      <c r="Z47" s="170"/>
      <c r="AA47" s="170"/>
      <c r="AB47" s="170"/>
      <c r="AC47" s="170"/>
    </row>
    <row r="48" spans="1:29" ht="12.75">
      <c r="A48" s="170"/>
      <c r="B48" s="170" t="s">
        <v>55</v>
      </c>
      <c r="C48" s="170"/>
      <c r="D48" s="176"/>
      <c r="E48" s="176"/>
      <c r="F48" s="176"/>
      <c r="G48" s="176"/>
      <c r="H48" s="176"/>
      <c r="I48" s="176"/>
      <c r="J48" s="176"/>
      <c r="K48" s="176"/>
      <c r="L48" s="176"/>
      <c r="M48" s="176"/>
      <c r="N48" s="176"/>
      <c r="O48" s="176"/>
      <c r="P48" s="176"/>
      <c r="Q48" s="176"/>
      <c r="R48" s="176"/>
      <c r="S48" s="170"/>
      <c r="T48" s="170"/>
      <c r="U48" s="170"/>
      <c r="V48" s="170"/>
      <c r="W48" s="170"/>
      <c r="X48" s="172"/>
      <c r="Y48" s="172"/>
      <c r="Z48" s="170"/>
      <c r="AA48" s="170"/>
      <c r="AB48" s="170"/>
      <c r="AC48" s="170"/>
    </row>
    <row r="49" spans="1:29" ht="12.75">
      <c r="A49" s="170"/>
      <c r="B49" s="170" t="s">
        <v>54</v>
      </c>
      <c r="C49" s="170"/>
      <c r="D49" s="176"/>
      <c r="E49" s="176"/>
      <c r="F49" s="176"/>
      <c r="G49" s="176"/>
      <c r="H49" s="176"/>
      <c r="I49" s="176"/>
      <c r="J49" s="176"/>
      <c r="K49" s="176"/>
      <c r="L49" s="176"/>
      <c r="M49" s="176"/>
      <c r="N49" s="176"/>
      <c r="O49" s="176"/>
      <c r="P49" s="176"/>
      <c r="Q49" s="176"/>
      <c r="R49" s="176"/>
      <c r="S49" s="170"/>
      <c r="T49" s="170"/>
      <c r="U49" s="170"/>
      <c r="V49" s="170"/>
      <c r="W49" s="170"/>
      <c r="X49" s="172"/>
      <c r="Y49" s="172"/>
      <c r="Z49" s="170"/>
      <c r="AA49" s="170"/>
      <c r="AB49" s="170"/>
      <c r="AC49" s="170"/>
    </row>
    <row r="50" spans="1:29" ht="12.75">
      <c r="A50" s="170"/>
      <c r="B50" s="170" t="s">
        <v>55</v>
      </c>
      <c r="C50" s="170"/>
      <c r="D50" s="176"/>
      <c r="E50" s="176"/>
      <c r="F50" s="176"/>
      <c r="G50" s="176"/>
      <c r="H50" s="176"/>
      <c r="I50" s="176"/>
      <c r="J50" s="176"/>
      <c r="K50" s="176"/>
      <c r="L50" s="176"/>
      <c r="M50" s="176"/>
      <c r="N50" s="176"/>
      <c r="O50" s="176"/>
      <c r="P50" s="176"/>
      <c r="Q50" s="176"/>
      <c r="R50" s="176"/>
      <c r="S50" s="170"/>
      <c r="T50" s="170"/>
      <c r="U50" s="170"/>
      <c r="V50" s="170"/>
      <c r="W50" s="170"/>
      <c r="X50" s="172"/>
      <c r="Y50" s="172"/>
      <c r="Z50" s="170"/>
      <c r="AA50" s="170"/>
      <c r="AB50" s="170"/>
      <c r="AC50" s="170"/>
    </row>
    <row r="51" spans="1:29" ht="12.75">
      <c r="A51" s="170" t="s">
        <v>120</v>
      </c>
      <c r="B51" s="170" t="s">
        <v>62</v>
      </c>
      <c r="C51" s="170"/>
      <c r="D51" s="177">
        <f aca="true" t="shared" si="9" ref="D51:J51">24*(D44-D43+D46-D45+D48-D47+D50-D49)</f>
        <v>0</v>
      </c>
      <c r="E51" s="177">
        <f t="shared" si="9"/>
        <v>0</v>
      </c>
      <c r="F51" s="177">
        <f t="shared" si="9"/>
        <v>0</v>
      </c>
      <c r="G51" s="177">
        <f t="shared" si="9"/>
        <v>0</v>
      </c>
      <c r="H51" s="177">
        <f t="shared" si="9"/>
        <v>0</v>
      </c>
      <c r="I51" s="177">
        <f t="shared" si="9"/>
        <v>0</v>
      </c>
      <c r="J51" s="177">
        <f t="shared" si="9"/>
        <v>0</v>
      </c>
      <c r="K51" s="170"/>
      <c r="L51" s="177">
        <f aca="true" t="shared" si="10" ref="L51:R51">24*(L44-L43+L46-L45+L48-L47+L50-L49)</f>
        <v>0</v>
      </c>
      <c r="M51" s="177">
        <f t="shared" si="10"/>
        <v>0</v>
      </c>
      <c r="N51" s="177">
        <f t="shared" si="10"/>
        <v>0</v>
      </c>
      <c r="O51" s="177">
        <f t="shared" si="10"/>
        <v>0</v>
      </c>
      <c r="P51" s="177">
        <f t="shared" si="10"/>
        <v>0</v>
      </c>
      <c r="Q51" s="177">
        <f t="shared" si="10"/>
        <v>0</v>
      </c>
      <c r="R51" s="177">
        <f t="shared" si="10"/>
        <v>0</v>
      </c>
      <c r="S51" s="170"/>
      <c r="T51" s="170"/>
      <c r="U51" s="170"/>
      <c r="V51" s="170"/>
      <c r="W51" s="170"/>
      <c r="X51" s="172"/>
      <c r="Y51" s="172"/>
      <c r="Z51" s="170"/>
      <c r="AA51" s="170"/>
      <c r="AB51" s="170"/>
      <c r="AC51" s="170"/>
    </row>
    <row r="52" spans="1:29" ht="12.75">
      <c r="A52" s="170"/>
      <c r="B52" s="170"/>
      <c r="C52" s="170"/>
      <c r="D52" s="170"/>
      <c r="E52" s="170"/>
      <c r="F52" s="170"/>
      <c r="G52" s="170"/>
      <c r="H52" s="170"/>
      <c r="I52" s="170"/>
      <c r="J52" s="170"/>
      <c r="K52" s="170"/>
      <c r="L52" s="170"/>
      <c r="M52" s="170"/>
      <c r="N52" s="170"/>
      <c r="O52" s="170"/>
      <c r="P52" s="170"/>
      <c r="Q52" s="170"/>
      <c r="R52" s="170"/>
      <c r="S52" s="170"/>
      <c r="T52" s="170"/>
      <c r="U52" s="170"/>
      <c r="V52" s="170"/>
      <c r="W52" s="170"/>
      <c r="X52" s="172"/>
      <c r="Y52" s="172"/>
      <c r="Z52" s="170"/>
      <c r="AA52" s="170"/>
      <c r="AB52" s="170"/>
      <c r="AC52" s="170"/>
    </row>
  </sheetData>
  <mergeCells count="6">
    <mergeCell ref="Q3:S3"/>
    <mergeCell ref="T3:U3"/>
    <mergeCell ref="V3:X3"/>
    <mergeCell ref="Q4:S4"/>
    <mergeCell ref="T4:U4"/>
    <mergeCell ref="V4:X4"/>
  </mergeCells>
  <conditionalFormatting sqref="D42:J42 L42:R42">
    <cfRule type="cellIs" priority="1" dxfId="1" operator="equal" stopIfTrue="1">
      <formula>TODAY()</formula>
    </cfRule>
  </conditionalFormatting>
  <conditionalFormatting sqref="D7:R8 D13:R26 X13:Y26 X29:Y31">
    <cfRule type="cellIs" priority="2" dxfId="2" operator="equal" stopIfTrue="1">
      <formula>0</formula>
    </cfRule>
  </conditionalFormatting>
  <conditionalFormatting sqref="AA17">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5" right="0.5" top="0.54" bottom="0.5" header="0.5" footer="0.5"/>
  <pageSetup horizontalDpi="300" verticalDpi="300" orientation="landscape" r:id="rId1"/>
</worksheet>
</file>

<file path=xl/worksheets/sheet14.xml><?xml version="1.0" encoding="utf-8"?>
<worksheet xmlns="http://schemas.openxmlformats.org/spreadsheetml/2006/main" xmlns:r="http://schemas.openxmlformats.org/officeDocument/2006/relationships">
  <sheetPr codeName="Sheet3"/>
  <dimension ref="A1:AC52"/>
  <sheetViews>
    <sheetView zoomScale="85" zoomScaleNormal="85" workbookViewId="0" topLeftCell="A1">
      <selection activeCell="E13" sqref="E13"/>
    </sheetView>
  </sheetViews>
  <sheetFormatPr defaultColWidth="9.140625" defaultRowHeight="12.75"/>
  <cols>
    <col min="2" max="2" width="7.00390625" style="0" customWidth="1"/>
    <col min="3" max="3" width="0.5625" style="0" customWidth="1"/>
    <col min="4" max="4" width="5.8515625" style="0" customWidth="1"/>
    <col min="5" max="6" width="5.57421875" style="0" customWidth="1"/>
    <col min="7" max="7" width="5.8515625" style="0" customWidth="1"/>
    <col min="8" max="8" width="5.57421875" style="0" customWidth="1"/>
    <col min="9" max="9" width="5.421875" style="0" customWidth="1"/>
    <col min="10" max="10" width="5.7109375" style="0" customWidth="1"/>
    <col min="11" max="11" width="0.5625" style="0" customWidth="1"/>
    <col min="12" max="13" width="5.57421875" style="0" customWidth="1"/>
    <col min="14" max="14" width="5.421875" style="0" customWidth="1"/>
    <col min="15" max="16" width="5.7109375" style="0" customWidth="1"/>
    <col min="17" max="17" width="6.28125" style="0" customWidth="1"/>
    <col min="18" max="18" width="6.7109375" style="0" customWidth="1"/>
    <col min="19" max="19" width="0.5625" style="0" customWidth="1"/>
    <col min="20" max="20" width="4.8515625" style="0" customWidth="1"/>
    <col min="21" max="21" width="5.00390625" style="0" customWidth="1"/>
    <col min="22" max="22" width="4.140625" style="0" customWidth="1"/>
    <col min="23" max="23" width="0.5625" style="0" customWidth="1"/>
    <col min="24" max="25" width="6.28125" style="51" customWidth="1"/>
    <col min="26" max="26" width="0.85546875" style="0" customWidth="1"/>
  </cols>
  <sheetData>
    <row r="1" spans="10:29" ht="21.75" customHeight="1">
      <c r="J1" s="16" t="s">
        <v>46</v>
      </c>
      <c r="Z1" s="167"/>
      <c r="AA1" s="170"/>
      <c r="AB1" s="170"/>
      <c r="AC1" s="170"/>
    </row>
    <row r="2" spans="1:29" ht="12.75">
      <c r="A2" s="15" t="s">
        <v>37</v>
      </c>
      <c r="B2" s="2"/>
      <c r="C2" s="2"/>
      <c r="D2" s="2"/>
      <c r="E2" s="3"/>
      <c r="F2" s="15" t="s">
        <v>39</v>
      </c>
      <c r="G2" s="2"/>
      <c r="H2" s="3"/>
      <c r="I2" s="15" t="s">
        <v>40</v>
      </c>
      <c r="J2" s="3"/>
      <c r="L2" s="15" t="s">
        <v>41</v>
      </c>
      <c r="M2" s="2"/>
      <c r="N2" s="75">
        <f>PP10!N2+1</f>
        <v>11</v>
      </c>
      <c r="O2" s="2"/>
      <c r="P2" s="3"/>
      <c r="Q2" s="15" t="s">
        <v>139</v>
      </c>
      <c r="R2" s="2"/>
      <c r="S2" s="2"/>
      <c r="T2" s="2"/>
      <c r="U2" s="2"/>
      <c r="V2" s="2"/>
      <c r="W2" s="2"/>
      <c r="X2" s="52"/>
      <c r="Y2" s="53"/>
      <c r="Z2" s="167"/>
      <c r="AA2" s="170"/>
      <c r="AB2" s="170"/>
      <c r="AC2" s="170"/>
    </row>
    <row r="3" spans="1:29" ht="12.75">
      <c r="A3" s="4"/>
      <c r="B3" s="5"/>
      <c r="C3" s="5"/>
      <c r="D3" s="5"/>
      <c r="E3" s="6"/>
      <c r="F3" s="45" t="str">
        <f>PP1!F3</f>
        <v>xxx-xx-xxxx</v>
      </c>
      <c r="G3" s="5"/>
      <c r="H3" s="6"/>
      <c r="I3" s="45">
        <f>PP1!I3</f>
        <v>2005</v>
      </c>
      <c r="J3" s="6"/>
      <c r="L3" s="4"/>
      <c r="M3" s="5"/>
      <c r="N3" s="5"/>
      <c r="O3" s="5"/>
      <c r="P3" s="6"/>
      <c r="Q3" s="210" t="s">
        <v>47</v>
      </c>
      <c r="R3" s="211"/>
      <c r="S3" s="212"/>
      <c r="T3" s="210" t="s">
        <v>48</v>
      </c>
      <c r="U3" s="212"/>
      <c r="V3" s="213" t="s">
        <v>49</v>
      </c>
      <c r="W3" s="214"/>
      <c r="X3" s="215"/>
      <c r="Y3" s="198" t="s">
        <v>138</v>
      </c>
      <c r="Z3" s="167"/>
      <c r="AA3" s="170"/>
      <c r="AB3" s="170"/>
      <c r="AC3" s="170"/>
    </row>
    <row r="4" spans="1:29" ht="12.75">
      <c r="A4" s="44">
        <f>PP1!A4</f>
        <v>0</v>
      </c>
      <c r="B4" s="8"/>
      <c r="C4" s="8"/>
      <c r="D4" s="5"/>
      <c r="E4" s="6"/>
      <c r="F4" s="7"/>
      <c r="G4" s="8"/>
      <c r="H4" s="9"/>
      <c r="I4" s="7"/>
      <c r="J4" s="9"/>
      <c r="L4" s="34" t="s">
        <v>42</v>
      </c>
      <c r="M4" s="78">
        <f>+PP10!O4+1</f>
        <v>38501</v>
      </c>
      <c r="N4" s="37" t="s">
        <v>43</v>
      </c>
      <c r="O4" s="78">
        <f>+M4+13</f>
        <v>38514</v>
      </c>
      <c r="P4" s="9"/>
      <c r="Q4" s="219">
        <f>PP10!AA14</f>
        <v>60</v>
      </c>
      <c r="R4" s="217"/>
      <c r="S4" s="218"/>
      <c r="T4" s="219">
        <f>PP10!AA15</f>
        <v>40</v>
      </c>
      <c r="U4" s="218"/>
      <c r="V4" s="219">
        <f>PP10!AA17</f>
        <v>0</v>
      </c>
      <c r="W4" s="217"/>
      <c r="X4" s="218"/>
      <c r="Y4" s="200">
        <f>PP10!AA16</f>
        <v>0</v>
      </c>
      <c r="Z4" s="167"/>
      <c r="AA4" s="171" t="s">
        <v>56</v>
      </c>
      <c r="AB4" s="170"/>
      <c r="AC4" s="170"/>
    </row>
    <row r="5" spans="1:29" ht="12.75">
      <c r="A5" s="33"/>
      <c r="B5" s="6"/>
      <c r="D5" s="48" t="s">
        <v>1</v>
      </c>
      <c r="E5" s="48" t="s">
        <v>2</v>
      </c>
      <c r="F5" s="48" t="s">
        <v>3</v>
      </c>
      <c r="G5" s="48" t="s">
        <v>4</v>
      </c>
      <c r="H5" s="48" t="s">
        <v>5</v>
      </c>
      <c r="I5" s="48" t="s">
        <v>6</v>
      </c>
      <c r="J5" s="48" t="s">
        <v>7</v>
      </c>
      <c r="K5" s="49"/>
      <c r="L5" s="48" t="s">
        <v>1</v>
      </c>
      <c r="M5" s="48" t="s">
        <v>2</v>
      </c>
      <c r="N5" s="48" t="s">
        <v>3</v>
      </c>
      <c r="O5" s="48" t="s">
        <v>4</v>
      </c>
      <c r="P5" s="48" t="s">
        <v>5</v>
      </c>
      <c r="Q5" s="48" t="s">
        <v>6</v>
      </c>
      <c r="R5" s="47" t="s">
        <v>7</v>
      </c>
      <c r="T5" s="15" t="s">
        <v>44</v>
      </c>
      <c r="U5" s="2"/>
      <c r="V5" s="3"/>
      <c r="X5" s="55" t="s">
        <v>24</v>
      </c>
      <c r="Y5" s="55" t="s">
        <v>25</v>
      </c>
      <c r="Z5" s="167"/>
      <c r="AA5" s="170">
        <f>+PP10!AA5</f>
        <v>6</v>
      </c>
      <c r="AB5" s="171" t="s">
        <v>57</v>
      </c>
      <c r="AC5" s="170"/>
    </row>
    <row r="6" spans="1:29" ht="12.75">
      <c r="A6" s="4"/>
      <c r="B6" s="32" t="s">
        <v>38</v>
      </c>
      <c r="D6" s="36">
        <f>PP10!D6</f>
        <v>0</v>
      </c>
      <c r="E6" s="36">
        <f>PP10!E6</f>
        <v>8</v>
      </c>
      <c r="F6" s="36">
        <f>PP10!F6</f>
        <v>8</v>
      </c>
      <c r="G6" s="36">
        <f>PP10!G6</f>
        <v>8</v>
      </c>
      <c r="H6" s="36">
        <f>PP10!H6</f>
        <v>8</v>
      </c>
      <c r="I6" s="36">
        <f>PP10!I6</f>
        <v>8</v>
      </c>
      <c r="J6" s="36">
        <f>PP10!J6</f>
        <v>0</v>
      </c>
      <c r="L6" s="36">
        <f>PP10!L6</f>
        <v>0</v>
      </c>
      <c r="M6" s="36">
        <f>PP10!M6</f>
        <v>8</v>
      </c>
      <c r="N6" s="36">
        <f>PP10!N6</f>
        <v>8</v>
      </c>
      <c r="O6" s="36">
        <f>PP10!O6</f>
        <v>8</v>
      </c>
      <c r="P6" s="36">
        <f>PP10!P6</f>
        <v>8</v>
      </c>
      <c r="Q6" s="36">
        <f>PP10!Q6</f>
        <v>8</v>
      </c>
      <c r="R6" s="36">
        <f>PP10!R6</f>
        <v>0</v>
      </c>
      <c r="T6" s="35" t="s">
        <v>50</v>
      </c>
      <c r="U6" s="5"/>
      <c r="V6" s="6"/>
      <c r="X6" s="59">
        <f>SUM(D6:J6)</f>
        <v>40</v>
      </c>
      <c r="Y6" s="59">
        <f>SUM(L6:R6)</f>
        <v>40</v>
      </c>
      <c r="Z6" s="167"/>
      <c r="AA6" s="170">
        <f>+PP10!AA6</f>
        <v>4</v>
      </c>
      <c r="AB6" s="171" t="s">
        <v>58</v>
      </c>
      <c r="AC6" s="170"/>
    </row>
    <row r="7" spans="1:29" ht="12.75">
      <c r="A7" s="4"/>
      <c r="B7" s="32" t="s">
        <v>140</v>
      </c>
      <c r="D7" s="202">
        <f>PP10!D7</f>
        <v>0</v>
      </c>
      <c r="E7" s="202">
        <f>PP10!E7</f>
        <v>0.3125</v>
      </c>
      <c r="F7" s="202">
        <f>PP10!F7</f>
        <v>0.3125</v>
      </c>
      <c r="G7" s="202">
        <f>PP10!G7</f>
        <v>0.3125</v>
      </c>
      <c r="H7" s="202">
        <f>PP10!H7</f>
        <v>0.3125</v>
      </c>
      <c r="I7" s="202">
        <f>PP10!I7</f>
        <v>0.3125</v>
      </c>
      <c r="J7" s="202">
        <f>PP10!J7</f>
        <v>0</v>
      </c>
      <c r="K7" s="202"/>
      <c r="L7" s="202">
        <f>PP10!L7</f>
        <v>0</v>
      </c>
      <c r="M7" s="202">
        <f>PP10!M7</f>
        <v>0.3125</v>
      </c>
      <c r="N7" s="202">
        <f>PP10!N7</f>
        <v>0.3125</v>
      </c>
      <c r="O7" s="202">
        <f>PP10!O7</f>
        <v>0.3125</v>
      </c>
      <c r="P7" s="202">
        <f>PP10!P7</f>
        <v>0.3125</v>
      </c>
      <c r="Q7" s="202">
        <f>PP10!Q7</f>
        <v>0.3125</v>
      </c>
      <c r="R7" s="202">
        <f>PP10!R7</f>
        <v>0</v>
      </c>
      <c r="T7" s="4"/>
      <c r="U7" s="5"/>
      <c r="V7" s="6"/>
      <c r="X7" s="56"/>
      <c r="Y7" s="56"/>
      <c r="Z7" s="167"/>
      <c r="AA7" s="171" t="s">
        <v>134</v>
      </c>
      <c r="AB7" s="170"/>
      <c r="AC7" s="170"/>
    </row>
    <row r="8" spans="1:29" ht="12.75">
      <c r="A8" s="7"/>
      <c r="B8" s="203" t="s">
        <v>141</v>
      </c>
      <c r="D8" s="202">
        <f>PP10!D8</f>
        <v>0</v>
      </c>
      <c r="E8" s="202">
        <f>PP10!E8</f>
        <v>0.1875</v>
      </c>
      <c r="F8" s="202">
        <f>PP10!F8</f>
        <v>0.1875</v>
      </c>
      <c r="G8" s="202">
        <f>PP10!G8</f>
        <v>0.1875</v>
      </c>
      <c r="H8" s="202">
        <f>PP10!H8</f>
        <v>0.1875</v>
      </c>
      <c r="I8" s="202">
        <f>PP10!I8</f>
        <v>0.1875</v>
      </c>
      <c r="J8" s="202">
        <f>PP10!J8</f>
        <v>0</v>
      </c>
      <c r="K8" s="202"/>
      <c r="L8" s="202">
        <f>PP10!L8</f>
        <v>0</v>
      </c>
      <c r="M8" s="202">
        <f>PP10!M8</f>
        <v>0.1875</v>
      </c>
      <c r="N8" s="202">
        <f>PP10!N8</f>
        <v>0.1875</v>
      </c>
      <c r="O8" s="202">
        <f>PP10!O8</f>
        <v>0.1875</v>
      </c>
      <c r="P8" s="202">
        <f>PP10!P8</f>
        <v>0.1875</v>
      </c>
      <c r="Q8" s="202">
        <f>PP10!Q8</f>
        <v>0.1875</v>
      </c>
      <c r="R8" s="202">
        <f>PP10!R8</f>
        <v>0</v>
      </c>
      <c r="T8" s="38" t="s">
        <v>45</v>
      </c>
      <c r="U8" s="39"/>
      <c r="V8" s="9"/>
      <c r="X8" s="57"/>
      <c r="Y8" s="57"/>
      <c r="Z8" s="167"/>
      <c r="AA8" s="170">
        <v>0</v>
      </c>
      <c r="AB8" s="170"/>
      <c r="AC8" s="170"/>
    </row>
    <row r="9" spans="10:29" ht="24" customHeight="1">
      <c r="J9" s="16" t="s">
        <v>26</v>
      </c>
      <c r="Z9" s="167"/>
      <c r="AA9" s="170"/>
      <c r="AB9" s="170"/>
      <c r="AC9" s="170"/>
    </row>
    <row r="10" spans="1:29" ht="9.75" customHeight="1">
      <c r="A10" s="18" t="s">
        <v>21</v>
      </c>
      <c r="B10" s="3"/>
      <c r="C10" s="29"/>
      <c r="D10" s="11"/>
      <c r="E10" s="13"/>
      <c r="F10" s="13"/>
      <c r="G10" s="20"/>
      <c r="H10" s="13"/>
      <c r="I10" s="17" t="s">
        <v>19</v>
      </c>
      <c r="J10" s="13"/>
      <c r="K10" s="2"/>
      <c r="L10" s="13"/>
      <c r="M10" s="13"/>
      <c r="N10" s="13"/>
      <c r="O10" s="13"/>
      <c r="P10" s="13"/>
      <c r="Q10" s="13"/>
      <c r="R10" s="12"/>
      <c r="T10" s="24" t="s">
        <v>23</v>
      </c>
      <c r="U10" s="13"/>
      <c r="V10" s="12"/>
      <c r="W10" s="29"/>
      <c r="X10" s="58" t="s">
        <v>33</v>
      </c>
      <c r="Y10" s="55"/>
      <c r="Z10" s="167"/>
      <c r="AA10" s="170"/>
      <c r="AB10" s="170"/>
      <c r="AC10" s="170"/>
    </row>
    <row r="11" spans="1:29" ht="12.75">
      <c r="A11" s="19" t="s">
        <v>20</v>
      </c>
      <c r="B11" s="6"/>
      <c r="C11" s="29"/>
      <c r="D11" s="50" t="s">
        <v>1</v>
      </c>
      <c r="E11" s="50" t="s">
        <v>2</v>
      </c>
      <c r="F11" s="50" t="s">
        <v>3</v>
      </c>
      <c r="G11" s="50" t="s">
        <v>4</v>
      </c>
      <c r="H11" s="50" t="s">
        <v>5</v>
      </c>
      <c r="I11" s="50" t="s">
        <v>6</v>
      </c>
      <c r="J11" s="50" t="s">
        <v>7</v>
      </c>
      <c r="K11" s="42"/>
      <c r="L11" s="50" t="s">
        <v>1</v>
      </c>
      <c r="M11" s="50" t="s">
        <v>2</v>
      </c>
      <c r="N11" s="50" t="s">
        <v>3</v>
      </c>
      <c r="O11" s="50" t="s">
        <v>4</v>
      </c>
      <c r="P11" s="50" t="s">
        <v>5</v>
      </c>
      <c r="Q11" s="50" t="s">
        <v>6</v>
      </c>
      <c r="R11" s="50" t="s">
        <v>7</v>
      </c>
      <c r="T11" s="40" t="s">
        <v>34</v>
      </c>
      <c r="U11" s="40" t="s">
        <v>35</v>
      </c>
      <c r="V11" s="40" t="s">
        <v>36</v>
      </c>
      <c r="W11" s="31"/>
      <c r="X11" s="55" t="s">
        <v>24</v>
      </c>
      <c r="Y11" s="55" t="s">
        <v>25</v>
      </c>
      <c r="Z11" s="167"/>
      <c r="AA11" s="179" t="s">
        <v>131</v>
      </c>
      <c r="AB11" s="170"/>
      <c r="AC11" s="170"/>
    </row>
    <row r="12" spans="1:29" ht="11.25" customHeight="1">
      <c r="A12" s="19"/>
      <c r="B12" s="6"/>
      <c r="C12" s="29"/>
      <c r="D12" s="84">
        <f>+M4</f>
        <v>38501</v>
      </c>
      <c r="E12" s="84">
        <f aca="true" t="shared" si="0" ref="E12:J12">D12+1</f>
        <v>38502</v>
      </c>
      <c r="F12" s="84">
        <f t="shared" si="0"/>
        <v>38503</v>
      </c>
      <c r="G12" s="84">
        <f t="shared" si="0"/>
        <v>38504</v>
      </c>
      <c r="H12" s="84">
        <f t="shared" si="0"/>
        <v>38505</v>
      </c>
      <c r="I12" s="84">
        <f t="shared" si="0"/>
        <v>38506</v>
      </c>
      <c r="J12" s="84">
        <f t="shared" si="0"/>
        <v>38507</v>
      </c>
      <c r="K12" s="84"/>
      <c r="L12" s="84">
        <f>J12+1</f>
        <v>38508</v>
      </c>
      <c r="M12" s="84">
        <f aca="true" t="shared" si="1" ref="M12:R12">L12+1</f>
        <v>38509</v>
      </c>
      <c r="N12" s="84">
        <f t="shared" si="1"/>
        <v>38510</v>
      </c>
      <c r="O12" s="84">
        <f t="shared" si="1"/>
        <v>38511</v>
      </c>
      <c r="P12" s="84">
        <f t="shared" si="1"/>
        <v>38512</v>
      </c>
      <c r="Q12" s="84">
        <f t="shared" si="1"/>
        <v>38513</v>
      </c>
      <c r="R12" s="84">
        <f t="shared" si="1"/>
        <v>38514</v>
      </c>
      <c r="T12" s="40"/>
      <c r="U12" s="40"/>
      <c r="V12" s="40"/>
      <c r="W12" s="31"/>
      <c r="X12" s="55"/>
      <c r="Y12" s="55"/>
      <c r="Z12" s="167"/>
      <c r="AA12" s="180" t="s">
        <v>132</v>
      </c>
      <c r="AB12" s="170"/>
      <c r="AC12" s="170"/>
    </row>
    <row r="13" spans="1:29" ht="13.5" customHeight="1">
      <c r="A13" s="22" t="s">
        <v>0</v>
      </c>
      <c r="B13" s="12"/>
      <c r="C13" s="29"/>
      <c r="D13" s="64">
        <f>24*(D44-D43+D46-D45+D48-D47+D50-D49)-D29-D30</f>
        <v>0</v>
      </c>
      <c r="E13" s="64">
        <f aca="true" t="shared" si="2" ref="E13:J13">24*(E44-E43+E46-E45+E48-E47+E50-E49)-E29-E30</f>
        <v>0</v>
      </c>
      <c r="F13" s="64">
        <f t="shared" si="2"/>
        <v>0</v>
      </c>
      <c r="G13" s="64">
        <f t="shared" si="2"/>
        <v>0</v>
      </c>
      <c r="H13" s="64">
        <f t="shared" si="2"/>
        <v>0</v>
      </c>
      <c r="I13" s="64">
        <f t="shared" si="2"/>
        <v>0</v>
      </c>
      <c r="J13" s="64">
        <f t="shared" si="2"/>
        <v>0</v>
      </c>
      <c r="K13" s="64"/>
      <c r="L13" s="64">
        <f aca="true" t="shared" si="3" ref="L13:R13">24*(L44-L43+L46-L45+L48-L47+L50-L49)-L29-L30</f>
        <v>0</v>
      </c>
      <c r="M13" s="64">
        <f t="shared" si="3"/>
        <v>0</v>
      </c>
      <c r="N13" s="64">
        <f t="shared" si="3"/>
        <v>0</v>
      </c>
      <c r="O13" s="64">
        <f t="shared" si="3"/>
        <v>0</v>
      </c>
      <c r="P13" s="64">
        <f t="shared" si="3"/>
        <v>0</v>
      </c>
      <c r="Q13" s="64">
        <f t="shared" si="3"/>
        <v>0</v>
      </c>
      <c r="R13" s="64">
        <f t="shared" si="3"/>
        <v>0</v>
      </c>
      <c r="T13" s="27"/>
      <c r="U13" s="28">
        <v>1</v>
      </c>
      <c r="V13" s="27"/>
      <c r="W13" s="29"/>
      <c r="X13" s="59">
        <f aca="true" t="shared" si="4" ref="X13:X24">SUM(D13:J13)</f>
        <v>0</v>
      </c>
      <c r="Y13" s="59">
        <f aca="true" t="shared" si="5" ref="Y13:Y24">SUM(L13:R13)</f>
        <v>0</v>
      </c>
      <c r="Z13" s="167"/>
      <c r="AA13" s="170"/>
      <c r="AB13" s="170"/>
      <c r="AC13" s="170"/>
    </row>
    <row r="14" spans="1:29" ht="13.5" customHeight="1">
      <c r="A14" s="22" t="s">
        <v>8</v>
      </c>
      <c r="B14" s="12"/>
      <c r="C14" s="29"/>
      <c r="D14" s="64"/>
      <c r="E14" s="64"/>
      <c r="F14" s="64"/>
      <c r="G14" s="64"/>
      <c r="H14" s="64"/>
      <c r="I14" s="64"/>
      <c r="J14" s="64"/>
      <c r="K14" s="64"/>
      <c r="L14" s="64"/>
      <c r="M14" s="64"/>
      <c r="N14" s="64"/>
      <c r="O14" s="64"/>
      <c r="P14" s="64"/>
      <c r="Q14" s="64"/>
      <c r="R14" s="64"/>
      <c r="T14" s="27"/>
      <c r="U14" s="28">
        <v>61</v>
      </c>
      <c r="V14" s="27"/>
      <c r="W14" s="29"/>
      <c r="X14" s="59">
        <f t="shared" si="4"/>
        <v>0</v>
      </c>
      <c r="Y14" s="59">
        <f t="shared" si="5"/>
        <v>0</v>
      </c>
      <c r="Z14" s="168"/>
      <c r="AA14" s="172">
        <f>+Q4-X14-Y14+AA5-AA8</f>
        <v>66</v>
      </c>
      <c r="AB14" s="171" t="s">
        <v>57</v>
      </c>
      <c r="AC14" s="170"/>
    </row>
    <row r="15" spans="1:29" ht="13.5" customHeight="1">
      <c r="A15" s="22" t="s">
        <v>9</v>
      </c>
      <c r="B15" s="12"/>
      <c r="C15" s="29"/>
      <c r="D15" s="64"/>
      <c r="E15" s="64"/>
      <c r="F15" s="64"/>
      <c r="G15" s="64"/>
      <c r="H15" s="64"/>
      <c r="I15" s="64"/>
      <c r="J15" s="64"/>
      <c r="K15" s="64"/>
      <c r="L15" s="64"/>
      <c r="M15" s="64"/>
      <c r="N15" s="64"/>
      <c r="O15" s="64"/>
      <c r="P15" s="64"/>
      <c r="Q15" s="64"/>
      <c r="R15" s="64"/>
      <c r="T15" s="27"/>
      <c r="U15" s="28">
        <v>62</v>
      </c>
      <c r="V15" s="27"/>
      <c r="W15" s="29"/>
      <c r="X15" s="59">
        <f t="shared" si="4"/>
        <v>0</v>
      </c>
      <c r="Y15" s="59">
        <f t="shared" si="5"/>
        <v>0</v>
      </c>
      <c r="Z15" s="167"/>
      <c r="AA15" s="172">
        <f>+T4-X15-Y15-X19-Y19+AA6</f>
        <v>44</v>
      </c>
      <c r="AB15" s="171" t="s">
        <v>58</v>
      </c>
      <c r="AC15" s="170"/>
    </row>
    <row r="16" spans="1:29" ht="13.5" customHeight="1">
      <c r="A16" s="22" t="s">
        <v>10</v>
      </c>
      <c r="B16" s="12"/>
      <c r="C16" s="29"/>
      <c r="D16" s="64"/>
      <c r="E16" s="64"/>
      <c r="F16" s="64"/>
      <c r="G16" s="64"/>
      <c r="H16" s="64"/>
      <c r="I16" s="64"/>
      <c r="J16" s="64"/>
      <c r="K16" s="64"/>
      <c r="L16" s="64"/>
      <c r="M16" s="64"/>
      <c r="N16" s="64"/>
      <c r="O16" s="64"/>
      <c r="P16" s="64"/>
      <c r="Q16" s="64"/>
      <c r="R16" s="64"/>
      <c r="T16" s="27"/>
      <c r="U16" s="28">
        <v>64</v>
      </c>
      <c r="V16" s="27"/>
      <c r="W16" s="29"/>
      <c r="X16" s="59">
        <f t="shared" si="4"/>
        <v>0</v>
      </c>
      <c r="Y16" s="59">
        <f t="shared" si="5"/>
        <v>0</v>
      </c>
      <c r="Z16" s="167"/>
      <c r="AA16" s="172">
        <f>+Y4-X16-Y16+X30+Y30</f>
        <v>0</v>
      </c>
      <c r="AB16" s="171" t="s">
        <v>59</v>
      </c>
      <c r="AC16" s="170"/>
    </row>
    <row r="17" spans="1:29" ht="13.5" customHeight="1">
      <c r="A17" s="22" t="s">
        <v>11</v>
      </c>
      <c r="B17" s="12"/>
      <c r="C17" s="29"/>
      <c r="D17" s="64"/>
      <c r="E17" s="64"/>
      <c r="F17" s="64"/>
      <c r="G17" s="64"/>
      <c r="H17" s="64"/>
      <c r="I17" s="64"/>
      <c r="J17" s="64"/>
      <c r="K17" s="64"/>
      <c r="L17" s="64"/>
      <c r="M17" s="64"/>
      <c r="N17" s="64"/>
      <c r="O17" s="64"/>
      <c r="P17" s="64"/>
      <c r="Q17" s="64"/>
      <c r="R17" s="64"/>
      <c r="T17" s="27"/>
      <c r="U17" s="28">
        <v>50</v>
      </c>
      <c r="V17" s="27"/>
      <c r="W17" s="29"/>
      <c r="X17" s="59">
        <f t="shared" si="4"/>
        <v>0</v>
      </c>
      <c r="Y17" s="59">
        <f t="shared" si="5"/>
        <v>0</v>
      </c>
      <c r="Z17" s="167"/>
      <c r="AA17" s="172">
        <f>+V4-X17-Y17+X29+Y29</f>
        <v>0</v>
      </c>
      <c r="AB17" s="171" t="s">
        <v>60</v>
      </c>
      <c r="AC17" s="170"/>
    </row>
    <row r="18" spans="1:29" ht="13.5" customHeight="1">
      <c r="A18" s="22" t="s">
        <v>12</v>
      </c>
      <c r="B18" s="12"/>
      <c r="C18" s="29"/>
      <c r="D18" s="64"/>
      <c r="E18" s="64">
        <v>8</v>
      </c>
      <c r="F18" s="64"/>
      <c r="G18" s="64"/>
      <c r="H18" s="64"/>
      <c r="I18" s="64"/>
      <c r="J18" s="64"/>
      <c r="K18" s="64"/>
      <c r="L18" s="64"/>
      <c r="M18" s="64"/>
      <c r="N18" s="64"/>
      <c r="O18" s="64"/>
      <c r="P18" s="64"/>
      <c r="Q18" s="64"/>
      <c r="R18" s="64"/>
      <c r="T18" s="27"/>
      <c r="U18" s="28">
        <v>66</v>
      </c>
      <c r="V18" s="27"/>
      <c r="W18" s="29"/>
      <c r="X18" s="59">
        <f t="shared" si="4"/>
        <v>8</v>
      </c>
      <c r="Y18" s="59">
        <f t="shared" si="5"/>
        <v>0</v>
      </c>
      <c r="Z18" s="167"/>
      <c r="AA18" s="171"/>
      <c r="AB18" s="170"/>
      <c r="AC18" s="170"/>
    </row>
    <row r="19" spans="1:29" ht="13.5" customHeight="1">
      <c r="A19" s="22" t="s">
        <v>13</v>
      </c>
      <c r="B19" s="12"/>
      <c r="C19" s="29"/>
      <c r="D19" s="64"/>
      <c r="E19" s="64"/>
      <c r="F19" s="64"/>
      <c r="G19" s="64"/>
      <c r="H19" s="64"/>
      <c r="I19" s="64"/>
      <c r="J19" s="64"/>
      <c r="K19" s="64"/>
      <c r="L19" s="64"/>
      <c r="M19" s="64"/>
      <c r="N19" s="64"/>
      <c r="O19" s="64"/>
      <c r="P19" s="64"/>
      <c r="Q19" s="64"/>
      <c r="R19" s="64"/>
      <c r="T19" s="28">
        <v>62</v>
      </c>
      <c r="U19" s="28">
        <v>62</v>
      </c>
      <c r="V19" s="27"/>
      <c r="W19" s="29"/>
      <c r="X19" s="59">
        <f t="shared" si="4"/>
        <v>0</v>
      </c>
      <c r="Y19" s="59">
        <f t="shared" si="5"/>
        <v>0</v>
      </c>
      <c r="Z19" s="167"/>
      <c r="AA19" s="172">
        <f>+X19+Y19+PP10!AA19</f>
        <v>0</v>
      </c>
      <c r="AB19" s="171" t="s">
        <v>121</v>
      </c>
      <c r="AC19" s="170"/>
    </row>
    <row r="20" spans="1:29" ht="13.5" customHeight="1">
      <c r="A20" s="22"/>
      <c r="B20" s="12"/>
      <c r="C20" s="29"/>
      <c r="D20" s="64"/>
      <c r="E20" s="64"/>
      <c r="F20" s="64"/>
      <c r="G20" s="64"/>
      <c r="H20" s="64"/>
      <c r="I20" s="64"/>
      <c r="J20" s="64"/>
      <c r="K20" s="64"/>
      <c r="L20" s="64"/>
      <c r="M20" s="64"/>
      <c r="N20" s="64"/>
      <c r="O20" s="64"/>
      <c r="P20" s="64"/>
      <c r="Q20" s="64"/>
      <c r="R20" s="64"/>
      <c r="T20" s="28"/>
      <c r="U20" s="28"/>
      <c r="V20" s="27"/>
      <c r="W20" s="29"/>
      <c r="X20" s="59">
        <f t="shared" si="4"/>
        <v>0</v>
      </c>
      <c r="Y20" s="59">
        <f t="shared" si="5"/>
        <v>0</v>
      </c>
      <c r="Z20" s="167"/>
      <c r="AA20" s="170"/>
      <c r="AB20" s="170"/>
      <c r="AC20" s="170"/>
    </row>
    <row r="21" spans="1:29" ht="13.5" customHeight="1">
      <c r="A21" s="22"/>
      <c r="B21" s="12"/>
      <c r="C21" s="29"/>
      <c r="D21" s="64"/>
      <c r="E21" s="64"/>
      <c r="F21" s="64"/>
      <c r="G21" s="64"/>
      <c r="H21" s="64"/>
      <c r="I21" s="64"/>
      <c r="J21" s="64"/>
      <c r="K21" s="64"/>
      <c r="L21" s="64"/>
      <c r="M21" s="64"/>
      <c r="N21" s="64"/>
      <c r="O21" s="64"/>
      <c r="P21" s="64"/>
      <c r="Q21" s="64"/>
      <c r="R21" s="64"/>
      <c r="T21" s="28"/>
      <c r="U21" s="28"/>
      <c r="V21" s="27"/>
      <c r="W21" s="29"/>
      <c r="X21" s="59">
        <f t="shared" si="4"/>
        <v>0</v>
      </c>
      <c r="Y21" s="59">
        <f t="shared" si="5"/>
        <v>0</v>
      </c>
      <c r="Z21" s="167"/>
      <c r="AA21" s="170"/>
      <c r="AB21" s="170"/>
      <c r="AC21" s="170"/>
    </row>
    <row r="22" spans="1:29" ht="13.5" customHeight="1">
      <c r="A22" s="22"/>
      <c r="B22" s="12"/>
      <c r="C22" s="29"/>
      <c r="D22" s="64"/>
      <c r="E22" s="64"/>
      <c r="F22" s="64"/>
      <c r="G22" s="64"/>
      <c r="H22" s="64"/>
      <c r="I22" s="64"/>
      <c r="J22" s="64"/>
      <c r="K22" s="64"/>
      <c r="L22" s="64"/>
      <c r="M22" s="64"/>
      <c r="N22" s="64"/>
      <c r="O22" s="64"/>
      <c r="P22" s="64"/>
      <c r="Q22" s="64"/>
      <c r="R22" s="64"/>
      <c r="T22" s="28"/>
      <c r="U22" s="28"/>
      <c r="V22" s="27"/>
      <c r="W22" s="29"/>
      <c r="X22" s="59">
        <f t="shared" si="4"/>
        <v>0</v>
      </c>
      <c r="Y22" s="59">
        <f t="shared" si="5"/>
        <v>0</v>
      </c>
      <c r="Z22" s="167"/>
      <c r="AA22" s="170"/>
      <c r="AB22" s="170"/>
      <c r="AC22" s="170"/>
    </row>
    <row r="23" spans="1:29" ht="13.5" customHeight="1">
      <c r="A23" s="22"/>
      <c r="B23" s="12"/>
      <c r="C23" s="29"/>
      <c r="D23" s="64"/>
      <c r="E23" s="64"/>
      <c r="F23" s="64"/>
      <c r="G23" s="64"/>
      <c r="H23" s="64"/>
      <c r="I23" s="64"/>
      <c r="J23" s="64"/>
      <c r="K23" s="64"/>
      <c r="L23" s="64"/>
      <c r="M23" s="64"/>
      <c r="N23" s="64"/>
      <c r="O23" s="64"/>
      <c r="P23" s="64"/>
      <c r="Q23" s="64"/>
      <c r="R23" s="64"/>
      <c r="T23" s="28"/>
      <c r="U23" s="28"/>
      <c r="V23" s="27"/>
      <c r="W23" s="29"/>
      <c r="X23" s="59">
        <f t="shared" si="4"/>
        <v>0</v>
      </c>
      <c r="Y23" s="59">
        <f t="shared" si="5"/>
        <v>0</v>
      </c>
      <c r="Z23" s="167"/>
      <c r="AA23" s="170"/>
      <c r="AB23" s="170"/>
      <c r="AC23" s="170"/>
    </row>
    <row r="24" spans="1:29" ht="13.5" customHeight="1">
      <c r="A24" s="11"/>
      <c r="B24" s="12"/>
      <c r="C24" s="29"/>
      <c r="D24" s="64"/>
      <c r="E24" s="64"/>
      <c r="F24" s="64"/>
      <c r="G24" s="64"/>
      <c r="H24" s="64"/>
      <c r="I24" s="64"/>
      <c r="J24" s="64"/>
      <c r="K24" s="64"/>
      <c r="L24" s="64"/>
      <c r="M24" s="64"/>
      <c r="N24" s="64"/>
      <c r="O24" s="64"/>
      <c r="P24" s="64"/>
      <c r="Q24" s="64"/>
      <c r="R24" s="64"/>
      <c r="T24" s="10"/>
      <c r="U24" s="10"/>
      <c r="V24" s="10"/>
      <c r="W24" s="29"/>
      <c r="X24" s="59">
        <f t="shared" si="4"/>
        <v>0</v>
      </c>
      <c r="Y24" s="59">
        <f t="shared" si="5"/>
        <v>0</v>
      </c>
      <c r="Z24" s="167"/>
      <c r="AA24" s="170"/>
      <c r="AB24" s="170"/>
      <c r="AC24" s="170"/>
    </row>
    <row r="25" spans="1:29" ht="3" customHeight="1">
      <c r="A25" s="11"/>
      <c r="B25" s="13"/>
      <c r="C25" s="5"/>
      <c r="D25" s="64"/>
      <c r="E25" s="64"/>
      <c r="F25" s="64"/>
      <c r="G25" s="64"/>
      <c r="H25" s="64"/>
      <c r="I25" s="64"/>
      <c r="J25" s="64"/>
      <c r="K25" s="64"/>
      <c r="L25" s="64"/>
      <c r="M25" s="64"/>
      <c r="N25" s="64"/>
      <c r="O25" s="64"/>
      <c r="P25" s="64"/>
      <c r="Q25" s="64"/>
      <c r="R25" s="64"/>
      <c r="S25" s="5"/>
      <c r="T25" s="13"/>
      <c r="U25" s="13"/>
      <c r="V25" s="13"/>
      <c r="W25" s="5"/>
      <c r="X25" s="59"/>
      <c r="Y25" s="59"/>
      <c r="Z25" s="167"/>
      <c r="AA25" s="170"/>
      <c r="AB25" s="170"/>
      <c r="AC25" s="170"/>
    </row>
    <row r="26" spans="1:29" ht="13.5" customHeight="1">
      <c r="A26" s="26" t="s">
        <v>14</v>
      </c>
      <c r="B26" s="12"/>
      <c r="C26" s="29"/>
      <c r="D26" s="64">
        <f aca="true" t="shared" si="6" ref="D26:J26">SUM(D13:D24)</f>
        <v>0</v>
      </c>
      <c r="E26" s="64">
        <f t="shared" si="6"/>
        <v>8</v>
      </c>
      <c r="F26" s="64">
        <f t="shared" si="6"/>
        <v>0</v>
      </c>
      <c r="G26" s="64">
        <f t="shared" si="6"/>
        <v>0</v>
      </c>
      <c r="H26" s="64">
        <f t="shared" si="6"/>
        <v>0</v>
      </c>
      <c r="I26" s="64">
        <f t="shared" si="6"/>
        <v>0</v>
      </c>
      <c r="J26" s="64">
        <f t="shared" si="6"/>
        <v>0</v>
      </c>
      <c r="K26" s="64"/>
      <c r="L26" s="64">
        <f aca="true" t="shared" si="7" ref="L26:R26">SUM(L13:L24)</f>
        <v>0</v>
      </c>
      <c r="M26" s="64">
        <f t="shared" si="7"/>
        <v>0</v>
      </c>
      <c r="N26" s="64">
        <f t="shared" si="7"/>
        <v>0</v>
      </c>
      <c r="O26" s="64">
        <f t="shared" si="7"/>
        <v>0</v>
      </c>
      <c r="P26" s="64">
        <f t="shared" si="7"/>
        <v>0</v>
      </c>
      <c r="Q26" s="64">
        <f t="shared" si="7"/>
        <v>0</v>
      </c>
      <c r="R26" s="64">
        <f t="shared" si="7"/>
        <v>0</v>
      </c>
      <c r="T26" s="10"/>
      <c r="U26" s="10"/>
      <c r="V26" s="10"/>
      <c r="W26" s="29"/>
      <c r="X26" s="59">
        <f>SUM(X13:X24)</f>
        <v>8</v>
      </c>
      <c r="Y26" s="59">
        <f>SUM(Y13:Y24)</f>
        <v>0</v>
      </c>
      <c r="Z26" s="167"/>
      <c r="AA26" s="172">
        <f>SUM(X26:Y26)</f>
        <v>8</v>
      </c>
      <c r="AB26" s="170" t="s">
        <v>116</v>
      </c>
      <c r="AC26" s="170"/>
    </row>
    <row r="27" spans="10:29" ht="24" customHeight="1">
      <c r="J27" s="16" t="s">
        <v>18</v>
      </c>
      <c r="Z27" s="167"/>
      <c r="AA27" s="170"/>
      <c r="AB27" s="170"/>
      <c r="AC27" s="170"/>
    </row>
    <row r="28" spans="1:29" ht="9" customHeight="1">
      <c r="A28" s="1"/>
      <c r="B28" s="2"/>
      <c r="C28" s="2"/>
      <c r="D28" s="2"/>
      <c r="E28" s="2"/>
      <c r="F28" s="2"/>
      <c r="G28" s="2"/>
      <c r="H28" s="2"/>
      <c r="I28" s="2"/>
      <c r="J28" s="30" t="s">
        <v>22</v>
      </c>
      <c r="K28" s="2"/>
      <c r="L28" s="2"/>
      <c r="M28" s="2"/>
      <c r="N28" s="2"/>
      <c r="O28" s="2"/>
      <c r="P28" s="2"/>
      <c r="Q28" s="2"/>
      <c r="R28" s="2"/>
      <c r="S28" s="2"/>
      <c r="T28" s="2"/>
      <c r="U28" s="2"/>
      <c r="V28" s="2"/>
      <c r="W28" s="2"/>
      <c r="X28" s="52"/>
      <c r="Y28" s="53"/>
      <c r="Z28" s="167"/>
      <c r="AA28" s="170"/>
      <c r="AB28" s="170"/>
      <c r="AC28" s="170"/>
    </row>
    <row r="29" spans="1:29" ht="13.5" customHeight="1">
      <c r="A29" s="22" t="s">
        <v>15</v>
      </c>
      <c r="B29" s="12"/>
      <c r="C29" s="5"/>
      <c r="D29" s="67"/>
      <c r="E29" s="67"/>
      <c r="F29" s="67"/>
      <c r="G29" s="67"/>
      <c r="H29" s="67"/>
      <c r="I29" s="67"/>
      <c r="J29" s="67"/>
      <c r="K29" s="68">
        <v>1</v>
      </c>
      <c r="L29" s="67"/>
      <c r="M29" s="67"/>
      <c r="N29" s="67"/>
      <c r="O29" s="67"/>
      <c r="P29" s="67"/>
      <c r="Q29" s="67"/>
      <c r="R29" s="67"/>
      <c r="S29" s="16"/>
      <c r="T29" s="41"/>
      <c r="U29" s="28">
        <v>29</v>
      </c>
      <c r="V29" s="41"/>
      <c r="W29" s="16"/>
      <c r="X29" s="73">
        <f>SUM(D29:J29)</f>
        <v>0</v>
      </c>
      <c r="Y29" s="73">
        <f>SUM(L29:R29)</f>
        <v>0</v>
      </c>
      <c r="Z29" s="167"/>
      <c r="AA29" s="170"/>
      <c r="AB29" s="170"/>
      <c r="AC29" s="170"/>
    </row>
    <row r="30" spans="1:29" ht="13.5" customHeight="1">
      <c r="A30" s="22" t="s">
        <v>16</v>
      </c>
      <c r="B30" s="12"/>
      <c r="C30" s="5"/>
      <c r="D30" s="69"/>
      <c r="E30" s="69"/>
      <c r="F30" s="69"/>
      <c r="G30" s="69"/>
      <c r="H30" s="69"/>
      <c r="I30" s="69"/>
      <c r="J30" s="69"/>
      <c r="K30" s="70"/>
      <c r="L30" s="69"/>
      <c r="M30" s="69"/>
      <c r="N30" s="69"/>
      <c r="O30" s="69"/>
      <c r="P30" s="69"/>
      <c r="Q30" s="69"/>
      <c r="R30" s="69"/>
      <c r="S30" s="16"/>
      <c r="T30" s="41"/>
      <c r="U30" s="28">
        <v>32</v>
      </c>
      <c r="V30" s="41"/>
      <c r="W30" s="16"/>
      <c r="X30" s="73">
        <f>SUM(D30:J30)</f>
        <v>0</v>
      </c>
      <c r="Y30" s="73">
        <f>SUM(L30:R30)</f>
        <v>0</v>
      </c>
      <c r="Z30" s="167"/>
      <c r="AA30" s="170"/>
      <c r="AB30" s="170"/>
      <c r="AC30" s="170"/>
    </row>
    <row r="31" spans="1:29" ht="13.5" customHeight="1">
      <c r="A31" s="22" t="s">
        <v>17</v>
      </c>
      <c r="B31" s="12"/>
      <c r="C31" s="8"/>
      <c r="D31" s="71"/>
      <c r="E31" s="71"/>
      <c r="F31" s="71"/>
      <c r="G31" s="71"/>
      <c r="H31" s="71"/>
      <c r="I31" s="71"/>
      <c r="J31" s="71"/>
      <c r="K31" s="72"/>
      <c r="L31" s="71"/>
      <c r="M31" s="71"/>
      <c r="N31" s="71"/>
      <c r="O31" s="71"/>
      <c r="P31" s="71"/>
      <c r="Q31" s="71"/>
      <c r="R31" s="71"/>
      <c r="S31" s="16"/>
      <c r="T31" s="41"/>
      <c r="U31" s="28">
        <v>71</v>
      </c>
      <c r="V31" s="41"/>
      <c r="W31" s="16"/>
      <c r="X31" s="73">
        <f>SUM(D31:J31)</f>
        <v>0</v>
      </c>
      <c r="Y31" s="73">
        <f>SUM(L31:R31)</f>
        <v>0</v>
      </c>
      <c r="Z31" s="167"/>
      <c r="AA31" s="170"/>
      <c r="AB31" s="170"/>
      <c r="AC31" s="170"/>
    </row>
    <row r="32" spans="1:29" ht="18.75" customHeight="1">
      <c r="A32" s="25" t="s">
        <v>27</v>
      </c>
      <c r="L32" s="43" t="s">
        <v>28</v>
      </c>
      <c r="Z32" s="167"/>
      <c r="AA32" s="170"/>
      <c r="AB32" s="170"/>
      <c r="AC32" s="170"/>
    </row>
    <row r="33" spans="12:29" ht="12.75">
      <c r="L33" s="43" t="s">
        <v>29</v>
      </c>
      <c r="N33" s="8"/>
      <c r="O33" s="8"/>
      <c r="P33" s="43" t="s">
        <v>30</v>
      </c>
      <c r="R33" s="8"/>
      <c r="S33" s="8"/>
      <c r="T33" s="8"/>
      <c r="U33" s="14" t="s">
        <v>31</v>
      </c>
      <c r="Z33" s="167"/>
      <c r="AA33" s="170"/>
      <c r="AB33" s="170"/>
      <c r="AC33" s="170"/>
    </row>
    <row r="34" spans="21:29" ht="6.75" customHeight="1">
      <c r="U34" s="21" t="s">
        <v>32</v>
      </c>
      <c r="Z34" s="167"/>
      <c r="AA34" s="170"/>
      <c r="AB34" s="170"/>
      <c r="AC34" s="170"/>
    </row>
    <row r="35" spans="1:29" ht="15.75">
      <c r="A35" s="77" t="s">
        <v>51</v>
      </c>
      <c r="Z35" s="167"/>
      <c r="AA35" s="170"/>
      <c r="AB35" s="170"/>
      <c r="AC35" s="170"/>
    </row>
    <row r="36" spans="26:29" ht="12.75">
      <c r="Z36" s="167"/>
      <c r="AA36" s="170"/>
      <c r="AB36" s="170"/>
      <c r="AC36" s="170"/>
    </row>
    <row r="37" spans="1:29" ht="12.75">
      <c r="A37" t="s">
        <v>52</v>
      </c>
      <c r="Z37" s="167"/>
      <c r="AA37" s="170"/>
      <c r="AB37" s="170"/>
      <c r="AC37" s="170"/>
    </row>
    <row r="38" spans="1:29" ht="12.75">
      <c r="A38" t="s">
        <v>53</v>
      </c>
      <c r="Z38" s="167"/>
      <c r="AA38" s="170"/>
      <c r="AB38" s="170"/>
      <c r="AC38" s="170"/>
    </row>
    <row r="39" spans="1:29" ht="5.25" customHeight="1" thickBot="1">
      <c r="A39" s="165"/>
      <c r="B39" s="165"/>
      <c r="C39" s="165"/>
      <c r="D39" s="165"/>
      <c r="E39" s="165"/>
      <c r="F39" s="165"/>
      <c r="G39" s="165"/>
      <c r="H39" s="165"/>
      <c r="I39" s="165"/>
      <c r="J39" s="165"/>
      <c r="K39" s="165"/>
      <c r="L39" s="165"/>
      <c r="M39" s="165"/>
      <c r="N39" s="165"/>
      <c r="O39" s="165"/>
      <c r="P39" s="165"/>
      <c r="Q39" s="165"/>
      <c r="R39" s="165"/>
      <c r="S39" s="165"/>
      <c r="T39" s="165"/>
      <c r="U39" s="165"/>
      <c r="V39" s="165"/>
      <c r="W39" s="165"/>
      <c r="X39" s="166"/>
      <c r="Y39" s="166"/>
      <c r="Z39" s="169"/>
      <c r="AA39" s="170"/>
      <c r="AB39" s="170"/>
      <c r="AC39" s="170"/>
    </row>
    <row r="40" spans="1:29" ht="13.5" thickTop="1">
      <c r="A40" s="173" t="s">
        <v>119</v>
      </c>
      <c r="B40" s="170"/>
      <c r="C40" s="170"/>
      <c r="D40" s="170"/>
      <c r="E40" s="170"/>
      <c r="F40" s="170"/>
      <c r="G40" s="170"/>
      <c r="H40" s="170"/>
      <c r="I40" s="170"/>
      <c r="J40" s="170"/>
      <c r="K40" s="170"/>
      <c r="L40" s="170"/>
      <c r="M40" s="170"/>
      <c r="N40" s="170"/>
      <c r="O40" s="170"/>
      <c r="P40" s="170"/>
      <c r="Q40" s="170"/>
      <c r="R40" s="170"/>
      <c r="S40" s="170"/>
      <c r="T40" s="170"/>
      <c r="U40" s="170"/>
      <c r="V40" s="170"/>
      <c r="W40" s="170"/>
      <c r="X40" s="172"/>
      <c r="Y40" s="172"/>
      <c r="Z40" s="170"/>
      <c r="AA40" s="170"/>
      <c r="AB40" s="170"/>
      <c r="AC40" s="170"/>
    </row>
    <row r="41" spans="1:29" ht="12.75">
      <c r="A41" s="170"/>
      <c r="B41" s="170"/>
      <c r="C41" s="170"/>
      <c r="D41" s="174" t="str">
        <f>D11</f>
        <v>Sun</v>
      </c>
      <c r="E41" s="174" t="str">
        <f aca="true" t="shared" si="8" ref="E41:R42">E11</f>
        <v>Mon</v>
      </c>
      <c r="F41" s="174" t="str">
        <f t="shared" si="8"/>
        <v>Tue</v>
      </c>
      <c r="G41" s="174" t="str">
        <f t="shared" si="8"/>
        <v>Wed</v>
      </c>
      <c r="H41" s="174" t="str">
        <f t="shared" si="8"/>
        <v>Thu</v>
      </c>
      <c r="I41" s="174" t="str">
        <f t="shared" si="8"/>
        <v>Fri</v>
      </c>
      <c r="J41" s="174" t="str">
        <f t="shared" si="8"/>
        <v>Sat</v>
      </c>
      <c r="K41" s="174">
        <f t="shared" si="8"/>
        <v>0</v>
      </c>
      <c r="L41" s="174" t="str">
        <f t="shared" si="8"/>
        <v>Sun</v>
      </c>
      <c r="M41" s="174" t="str">
        <f t="shared" si="8"/>
        <v>Mon</v>
      </c>
      <c r="N41" s="174" t="str">
        <f t="shared" si="8"/>
        <v>Tue</v>
      </c>
      <c r="O41" s="174" t="str">
        <f t="shared" si="8"/>
        <v>Wed</v>
      </c>
      <c r="P41" s="174" t="str">
        <f t="shared" si="8"/>
        <v>Thu</v>
      </c>
      <c r="Q41" s="174" t="str">
        <f t="shared" si="8"/>
        <v>Fri</v>
      </c>
      <c r="R41" s="174" t="str">
        <f t="shared" si="8"/>
        <v>Sat</v>
      </c>
      <c r="S41" s="170"/>
      <c r="T41" s="170"/>
      <c r="U41" s="170"/>
      <c r="V41" s="170"/>
      <c r="W41" s="170"/>
      <c r="X41" s="172"/>
      <c r="Y41" s="172"/>
      <c r="Z41" s="170"/>
      <c r="AA41" s="170"/>
      <c r="AB41" s="170"/>
      <c r="AC41" s="170"/>
    </row>
    <row r="42" spans="1:29" ht="12.75">
      <c r="A42" s="170"/>
      <c r="B42" s="170"/>
      <c r="C42" s="170"/>
      <c r="D42" s="175">
        <f>D12</f>
        <v>38501</v>
      </c>
      <c r="E42" s="175">
        <f t="shared" si="8"/>
        <v>38502</v>
      </c>
      <c r="F42" s="175">
        <f t="shared" si="8"/>
        <v>38503</v>
      </c>
      <c r="G42" s="175">
        <f t="shared" si="8"/>
        <v>38504</v>
      </c>
      <c r="H42" s="175">
        <f t="shared" si="8"/>
        <v>38505</v>
      </c>
      <c r="I42" s="175">
        <f t="shared" si="8"/>
        <v>38506</v>
      </c>
      <c r="J42" s="175">
        <f t="shared" si="8"/>
        <v>38507</v>
      </c>
      <c r="K42" s="175">
        <f t="shared" si="8"/>
        <v>0</v>
      </c>
      <c r="L42" s="175">
        <f t="shared" si="8"/>
        <v>38508</v>
      </c>
      <c r="M42" s="175">
        <f t="shared" si="8"/>
        <v>38509</v>
      </c>
      <c r="N42" s="175">
        <f t="shared" si="8"/>
        <v>38510</v>
      </c>
      <c r="O42" s="175">
        <f t="shared" si="8"/>
        <v>38511</v>
      </c>
      <c r="P42" s="175">
        <f t="shared" si="8"/>
        <v>38512</v>
      </c>
      <c r="Q42" s="175">
        <f t="shared" si="8"/>
        <v>38513</v>
      </c>
      <c r="R42" s="175">
        <f t="shared" si="8"/>
        <v>38514</v>
      </c>
      <c r="S42" s="170"/>
      <c r="T42" s="170"/>
      <c r="U42" s="170"/>
      <c r="V42" s="170"/>
      <c r="W42" s="170"/>
      <c r="X42" s="172"/>
      <c r="Y42" s="172"/>
      <c r="Z42" s="170"/>
      <c r="AA42" s="170"/>
      <c r="AB42" s="170"/>
      <c r="AC42" s="170"/>
    </row>
    <row r="43" spans="1:29" ht="12.75">
      <c r="A43" s="170"/>
      <c r="B43" s="170" t="s">
        <v>54</v>
      </c>
      <c r="C43" s="170"/>
      <c r="D43" s="176"/>
      <c r="E43" s="176"/>
      <c r="F43" s="176"/>
      <c r="G43" s="176"/>
      <c r="H43" s="176"/>
      <c r="I43" s="176"/>
      <c r="J43" s="176"/>
      <c r="K43" s="176"/>
      <c r="L43" s="176"/>
      <c r="M43" s="176"/>
      <c r="N43" s="176"/>
      <c r="O43" s="176"/>
      <c r="P43" s="176"/>
      <c r="Q43" s="176"/>
      <c r="R43" s="176"/>
      <c r="S43" s="170"/>
      <c r="T43" s="170"/>
      <c r="U43" s="170"/>
      <c r="V43" s="170"/>
      <c r="W43" s="170"/>
      <c r="X43" s="172"/>
      <c r="Y43" s="172"/>
      <c r="Z43" s="170"/>
      <c r="AA43" s="170"/>
      <c r="AB43" s="170"/>
      <c r="AC43" s="170"/>
    </row>
    <row r="44" spans="1:29" ht="12.75">
      <c r="A44" s="170"/>
      <c r="B44" s="170" t="s">
        <v>55</v>
      </c>
      <c r="C44" s="170"/>
      <c r="D44" s="176"/>
      <c r="E44" s="176"/>
      <c r="F44" s="176"/>
      <c r="G44" s="176"/>
      <c r="H44" s="176"/>
      <c r="I44" s="176"/>
      <c r="J44" s="176"/>
      <c r="K44" s="176"/>
      <c r="L44" s="176"/>
      <c r="M44" s="176"/>
      <c r="N44" s="176"/>
      <c r="O44" s="176"/>
      <c r="P44" s="176"/>
      <c r="Q44" s="176"/>
      <c r="R44" s="176"/>
      <c r="S44" s="170"/>
      <c r="T44" s="170"/>
      <c r="U44" s="170"/>
      <c r="V44" s="170"/>
      <c r="W44" s="170"/>
      <c r="X44" s="172"/>
      <c r="Y44" s="172"/>
      <c r="Z44" s="170"/>
      <c r="AA44" s="170"/>
      <c r="AB44" s="170"/>
      <c r="AC44" s="170"/>
    </row>
    <row r="45" spans="1:29" ht="12.75">
      <c r="A45" s="170"/>
      <c r="B45" s="170" t="s">
        <v>54</v>
      </c>
      <c r="C45" s="170"/>
      <c r="D45" s="176"/>
      <c r="E45" s="176"/>
      <c r="F45" s="176"/>
      <c r="G45" s="176"/>
      <c r="H45" s="176"/>
      <c r="I45" s="176"/>
      <c r="J45" s="176"/>
      <c r="K45" s="176"/>
      <c r="L45" s="176"/>
      <c r="M45" s="176"/>
      <c r="N45" s="176"/>
      <c r="O45" s="176"/>
      <c r="P45" s="176"/>
      <c r="Q45" s="176"/>
      <c r="R45" s="176"/>
      <c r="S45" s="170"/>
      <c r="T45" s="170"/>
      <c r="U45" s="170"/>
      <c r="V45" s="170"/>
      <c r="W45" s="170"/>
      <c r="X45" s="172"/>
      <c r="Y45" s="172"/>
      <c r="Z45" s="170"/>
      <c r="AA45" s="170"/>
      <c r="AB45" s="170"/>
      <c r="AC45" s="170"/>
    </row>
    <row r="46" spans="1:29" ht="12.75">
      <c r="A46" s="170"/>
      <c r="B46" s="170" t="s">
        <v>55</v>
      </c>
      <c r="C46" s="170"/>
      <c r="D46" s="176"/>
      <c r="E46" s="176"/>
      <c r="F46" s="176"/>
      <c r="G46" s="176"/>
      <c r="H46" s="176"/>
      <c r="I46" s="176"/>
      <c r="J46" s="176"/>
      <c r="K46" s="176"/>
      <c r="L46" s="176"/>
      <c r="M46" s="176"/>
      <c r="N46" s="176"/>
      <c r="O46" s="176"/>
      <c r="P46" s="176"/>
      <c r="Q46" s="176"/>
      <c r="R46" s="176"/>
      <c r="S46" s="170"/>
      <c r="T46" s="170"/>
      <c r="U46" s="170"/>
      <c r="V46" s="170"/>
      <c r="W46" s="170"/>
      <c r="X46" s="172"/>
      <c r="Y46" s="172"/>
      <c r="Z46" s="170"/>
      <c r="AA46" s="170"/>
      <c r="AB46" s="170"/>
      <c r="AC46" s="170"/>
    </row>
    <row r="47" spans="1:29" ht="12.75">
      <c r="A47" s="170"/>
      <c r="B47" s="170" t="s">
        <v>54</v>
      </c>
      <c r="C47" s="170"/>
      <c r="D47" s="176"/>
      <c r="E47" s="176"/>
      <c r="F47" s="176"/>
      <c r="G47" s="176"/>
      <c r="H47" s="176"/>
      <c r="I47" s="176"/>
      <c r="J47" s="176"/>
      <c r="K47" s="176"/>
      <c r="L47" s="176"/>
      <c r="M47" s="176"/>
      <c r="N47" s="176"/>
      <c r="O47" s="176"/>
      <c r="P47" s="176"/>
      <c r="Q47" s="176"/>
      <c r="R47" s="176"/>
      <c r="S47" s="170"/>
      <c r="T47" s="170"/>
      <c r="U47" s="170"/>
      <c r="V47" s="170"/>
      <c r="W47" s="170"/>
      <c r="X47" s="172"/>
      <c r="Y47" s="172"/>
      <c r="Z47" s="170"/>
      <c r="AA47" s="170"/>
      <c r="AB47" s="170"/>
      <c r="AC47" s="170"/>
    </row>
    <row r="48" spans="1:29" ht="12.75">
      <c r="A48" s="170"/>
      <c r="B48" s="170" t="s">
        <v>55</v>
      </c>
      <c r="C48" s="170"/>
      <c r="D48" s="176"/>
      <c r="E48" s="176"/>
      <c r="F48" s="176"/>
      <c r="G48" s="176"/>
      <c r="H48" s="176"/>
      <c r="I48" s="176"/>
      <c r="J48" s="176"/>
      <c r="K48" s="176"/>
      <c r="L48" s="176"/>
      <c r="M48" s="176"/>
      <c r="N48" s="176"/>
      <c r="O48" s="176"/>
      <c r="P48" s="176"/>
      <c r="Q48" s="176"/>
      <c r="R48" s="176"/>
      <c r="S48" s="170"/>
      <c r="T48" s="170"/>
      <c r="U48" s="170"/>
      <c r="V48" s="170"/>
      <c r="W48" s="170"/>
      <c r="X48" s="172"/>
      <c r="Y48" s="172"/>
      <c r="Z48" s="170"/>
      <c r="AA48" s="170"/>
      <c r="AB48" s="170"/>
      <c r="AC48" s="170"/>
    </row>
    <row r="49" spans="1:29" ht="12.75">
      <c r="A49" s="170"/>
      <c r="B49" s="170" t="s">
        <v>54</v>
      </c>
      <c r="C49" s="170"/>
      <c r="D49" s="176"/>
      <c r="E49" s="176"/>
      <c r="F49" s="176"/>
      <c r="G49" s="176"/>
      <c r="H49" s="176"/>
      <c r="I49" s="176"/>
      <c r="J49" s="176"/>
      <c r="K49" s="176"/>
      <c r="L49" s="176"/>
      <c r="M49" s="176"/>
      <c r="N49" s="176"/>
      <c r="O49" s="176"/>
      <c r="P49" s="176"/>
      <c r="Q49" s="176"/>
      <c r="R49" s="176"/>
      <c r="S49" s="170"/>
      <c r="T49" s="170"/>
      <c r="U49" s="170"/>
      <c r="V49" s="170"/>
      <c r="W49" s="170"/>
      <c r="X49" s="172"/>
      <c r="Y49" s="172"/>
      <c r="Z49" s="170"/>
      <c r="AA49" s="170"/>
      <c r="AB49" s="170"/>
      <c r="AC49" s="170"/>
    </row>
    <row r="50" spans="1:29" ht="12.75">
      <c r="A50" s="170"/>
      <c r="B50" s="170" t="s">
        <v>55</v>
      </c>
      <c r="C50" s="170"/>
      <c r="D50" s="176"/>
      <c r="E50" s="176"/>
      <c r="F50" s="176"/>
      <c r="G50" s="176"/>
      <c r="H50" s="176"/>
      <c r="I50" s="176"/>
      <c r="J50" s="176"/>
      <c r="K50" s="176"/>
      <c r="L50" s="176"/>
      <c r="M50" s="176"/>
      <c r="N50" s="176"/>
      <c r="O50" s="176"/>
      <c r="P50" s="176"/>
      <c r="Q50" s="176"/>
      <c r="R50" s="176"/>
      <c r="S50" s="170"/>
      <c r="T50" s="170"/>
      <c r="U50" s="170"/>
      <c r="V50" s="170"/>
      <c r="W50" s="170"/>
      <c r="X50" s="172"/>
      <c r="Y50" s="172"/>
      <c r="Z50" s="170"/>
      <c r="AA50" s="170"/>
      <c r="AB50" s="170"/>
      <c r="AC50" s="170"/>
    </row>
    <row r="51" spans="1:29" ht="12.75">
      <c r="A51" s="170" t="s">
        <v>120</v>
      </c>
      <c r="B51" s="170" t="s">
        <v>62</v>
      </c>
      <c r="C51" s="170"/>
      <c r="D51" s="177">
        <f aca="true" t="shared" si="9" ref="D51:J51">24*(D44-D43+D46-D45+D48-D47+D50-D49)</f>
        <v>0</v>
      </c>
      <c r="E51" s="177">
        <f t="shared" si="9"/>
        <v>0</v>
      </c>
      <c r="F51" s="177">
        <f t="shared" si="9"/>
        <v>0</v>
      </c>
      <c r="G51" s="177">
        <f t="shared" si="9"/>
        <v>0</v>
      </c>
      <c r="H51" s="177">
        <f t="shared" si="9"/>
        <v>0</v>
      </c>
      <c r="I51" s="177">
        <f t="shared" si="9"/>
        <v>0</v>
      </c>
      <c r="J51" s="177">
        <f t="shared" si="9"/>
        <v>0</v>
      </c>
      <c r="K51" s="170"/>
      <c r="L51" s="177">
        <f aca="true" t="shared" si="10" ref="L51:R51">24*(L44-L43+L46-L45+L48-L47+L50-L49)</f>
        <v>0</v>
      </c>
      <c r="M51" s="177">
        <f t="shared" si="10"/>
        <v>0</v>
      </c>
      <c r="N51" s="177">
        <f t="shared" si="10"/>
        <v>0</v>
      </c>
      <c r="O51" s="177">
        <f t="shared" si="10"/>
        <v>0</v>
      </c>
      <c r="P51" s="177">
        <f t="shared" si="10"/>
        <v>0</v>
      </c>
      <c r="Q51" s="177">
        <f t="shared" si="10"/>
        <v>0</v>
      </c>
      <c r="R51" s="177">
        <f t="shared" si="10"/>
        <v>0</v>
      </c>
      <c r="S51" s="170"/>
      <c r="T51" s="170"/>
      <c r="U51" s="170"/>
      <c r="V51" s="170"/>
      <c r="W51" s="170"/>
      <c r="X51" s="172"/>
      <c r="Y51" s="172"/>
      <c r="Z51" s="170"/>
      <c r="AA51" s="170"/>
      <c r="AB51" s="170"/>
      <c r="AC51" s="170"/>
    </row>
    <row r="52" spans="1:29" ht="12.75">
      <c r="A52" s="170"/>
      <c r="B52" s="170"/>
      <c r="C52" s="170"/>
      <c r="D52" s="170"/>
      <c r="E52" s="170"/>
      <c r="F52" s="170"/>
      <c r="G52" s="170"/>
      <c r="H52" s="170"/>
      <c r="I52" s="170"/>
      <c r="J52" s="170"/>
      <c r="K52" s="170"/>
      <c r="L52" s="170"/>
      <c r="M52" s="170"/>
      <c r="N52" s="170"/>
      <c r="O52" s="170"/>
      <c r="P52" s="170"/>
      <c r="Q52" s="170"/>
      <c r="R52" s="170"/>
      <c r="S52" s="170"/>
      <c r="T52" s="170"/>
      <c r="U52" s="170"/>
      <c r="V52" s="170"/>
      <c r="W52" s="170"/>
      <c r="X52" s="172"/>
      <c r="Y52" s="172"/>
      <c r="Z52" s="170"/>
      <c r="AA52" s="170"/>
      <c r="AB52" s="170"/>
      <c r="AC52" s="170"/>
    </row>
  </sheetData>
  <mergeCells count="6">
    <mergeCell ref="Q3:S3"/>
    <mergeCell ref="T3:U3"/>
    <mergeCell ref="V3:X3"/>
    <mergeCell ref="Q4:S4"/>
    <mergeCell ref="T4:U4"/>
    <mergeCell ref="V4:X4"/>
  </mergeCells>
  <conditionalFormatting sqref="D42:J42 L42:R42">
    <cfRule type="cellIs" priority="1" dxfId="1" operator="equal" stopIfTrue="1">
      <formula>TODAY()</formula>
    </cfRule>
  </conditionalFormatting>
  <conditionalFormatting sqref="D7:R8 D13:R26 X13:Y26 X29:Y31">
    <cfRule type="cellIs" priority="2" dxfId="2" operator="equal" stopIfTrue="1">
      <formula>0</formula>
    </cfRule>
  </conditionalFormatting>
  <conditionalFormatting sqref="AA17">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5" right="0.5" top="0.56" bottom="0.5" header="0.5" footer="0.5"/>
  <pageSetup horizontalDpi="300" verticalDpi="300" orientation="landscape" r:id="rId1"/>
</worksheet>
</file>

<file path=xl/worksheets/sheet15.xml><?xml version="1.0" encoding="utf-8"?>
<worksheet xmlns="http://schemas.openxmlformats.org/spreadsheetml/2006/main" xmlns:r="http://schemas.openxmlformats.org/officeDocument/2006/relationships">
  <sheetPr codeName="Sheet6"/>
  <dimension ref="A1:AC52"/>
  <sheetViews>
    <sheetView zoomScale="85" zoomScaleNormal="85" workbookViewId="0" topLeftCell="A1">
      <selection activeCell="E13" sqref="E13"/>
    </sheetView>
  </sheetViews>
  <sheetFormatPr defaultColWidth="9.140625" defaultRowHeight="12.75"/>
  <cols>
    <col min="2" max="2" width="7.00390625" style="0" customWidth="1"/>
    <col min="3" max="3" width="0.5625" style="0" customWidth="1"/>
    <col min="4" max="4" width="5.8515625" style="0" customWidth="1"/>
    <col min="5" max="6" width="5.57421875" style="0" customWidth="1"/>
    <col min="7" max="7" width="5.8515625" style="0" customWidth="1"/>
    <col min="8" max="8" width="5.57421875" style="0" customWidth="1"/>
    <col min="9" max="9" width="5.421875" style="0" customWidth="1"/>
    <col min="10" max="10" width="5.7109375" style="0" customWidth="1"/>
    <col min="11" max="11" width="0.5625" style="0" customWidth="1"/>
    <col min="12" max="13" width="5.57421875" style="0" customWidth="1"/>
    <col min="14" max="14" width="5.421875" style="0" customWidth="1"/>
    <col min="15" max="16" width="5.7109375" style="0" customWidth="1"/>
    <col min="17" max="17" width="6.28125" style="0" customWidth="1"/>
    <col min="18" max="18" width="6.57421875" style="0" customWidth="1"/>
    <col min="19" max="19" width="0.5625" style="0" customWidth="1"/>
    <col min="20" max="20" width="4.8515625" style="0" customWidth="1"/>
    <col min="21" max="21" width="5.00390625" style="0" customWidth="1"/>
    <col min="22" max="22" width="4.140625" style="0" customWidth="1"/>
    <col min="23" max="23" width="0.5625" style="0" customWidth="1"/>
    <col min="24" max="25" width="6.28125" style="51" customWidth="1"/>
    <col min="26" max="26" width="0.85546875" style="0" customWidth="1"/>
  </cols>
  <sheetData>
    <row r="1" spans="10:29" ht="21.75" customHeight="1">
      <c r="J1" s="16" t="s">
        <v>46</v>
      </c>
      <c r="Z1" s="167"/>
      <c r="AA1" s="170"/>
      <c r="AB1" s="170"/>
      <c r="AC1" s="170"/>
    </row>
    <row r="2" spans="1:29" ht="12.75">
      <c r="A2" s="15" t="s">
        <v>37</v>
      </c>
      <c r="B2" s="2"/>
      <c r="C2" s="2"/>
      <c r="D2" s="2"/>
      <c r="E2" s="3"/>
      <c r="F2" s="15" t="s">
        <v>39</v>
      </c>
      <c r="G2" s="2"/>
      <c r="H2" s="3"/>
      <c r="I2" s="15" t="s">
        <v>40</v>
      </c>
      <c r="J2" s="3"/>
      <c r="L2" s="15" t="s">
        <v>41</v>
      </c>
      <c r="M2" s="2"/>
      <c r="N2" s="76">
        <f>PP11!N2+1</f>
        <v>12</v>
      </c>
      <c r="O2" s="2"/>
      <c r="P2" s="3"/>
      <c r="Q2" s="15" t="s">
        <v>139</v>
      </c>
      <c r="R2" s="2"/>
      <c r="S2" s="2"/>
      <c r="T2" s="2"/>
      <c r="U2" s="2"/>
      <c r="V2" s="2"/>
      <c r="W2" s="2"/>
      <c r="X2" s="52"/>
      <c r="Y2" s="53"/>
      <c r="Z2" s="167"/>
      <c r="AA2" s="170"/>
      <c r="AB2" s="170"/>
      <c r="AC2" s="170"/>
    </row>
    <row r="3" spans="1:29" ht="12.75">
      <c r="A3" s="4"/>
      <c r="B3" s="5"/>
      <c r="C3" s="5"/>
      <c r="D3" s="5"/>
      <c r="E3" s="6"/>
      <c r="F3" s="45" t="str">
        <f>PP1!F3</f>
        <v>xxx-xx-xxxx</v>
      </c>
      <c r="G3" s="5"/>
      <c r="H3" s="6"/>
      <c r="I3" s="45">
        <f>PP1!I3</f>
        <v>2005</v>
      </c>
      <c r="J3" s="6"/>
      <c r="L3" s="4"/>
      <c r="M3" s="5"/>
      <c r="N3" s="5"/>
      <c r="O3" s="5"/>
      <c r="P3" s="6"/>
      <c r="Q3" s="210" t="s">
        <v>47</v>
      </c>
      <c r="R3" s="211"/>
      <c r="S3" s="212"/>
      <c r="T3" s="210" t="s">
        <v>48</v>
      </c>
      <c r="U3" s="212"/>
      <c r="V3" s="213" t="s">
        <v>49</v>
      </c>
      <c r="W3" s="214"/>
      <c r="X3" s="215"/>
      <c r="Y3" s="198" t="s">
        <v>138</v>
      </c>
      <c r="Z3" s="167"/>
      <c r="AA3" s="170"/>
      <c r="AB3" s="170"/>
      <c r="AC3" s="170"/>
    </row>
    <row r="4" spans="1:29" ht="12.75">
      <c r="A4" s="44">
        <f>PP1!A4</f>
        <v>0</v>
      </c>
      <c r="B4" s="8"/>
      <c r="C4" s="8"/>
      <c r="D4" s="5"/>
      <c r="E4" s="6"/>
      <c r="F4" s="7"/>
      <c r="G4" s="8"/>
      <c r="H4" s="9"/>
      <c r="I4" s="7"/>
      <c r="J4" s="9"/>
      <c r="L4" s="34" t="s">
        <v>42</v>
      </c>
      <c r="M4" s="78">
        <f>+PP11!O4+1</f>
        <v>38515</v>
      </c>
      <c r="N4" s="37" t="s">
        <v>43</v>
      </c>
      <c r="O4" s="78">
        <f>+M4+13</f>
        <v>38528</v>
      </c>
      <c r="P4" s="9"/>
      <c r="Q4" s="219">
        <f>PP11!AA14</f>
        <v>66</v>
      </c>
      <c r="R4" s="217"/>
      <c r="S4" s="218"/>
      <c r="T4" s="219">
        <f>PP11!AA15</f>
        <v>44</v>
      </c>
      <c r="U4" s="218"/>
      <c r="V4" s="219">
        <f>PP11!AA17</f>
        <v>0</v>
      </c>
      <c r="W4" s="217"/>
      <c r="X4" s="218"/>
      <c r="Y4" s="200">
        <f>PP11!AA16</f>
        <v>0</v>
      </c>
      <c r="Z4" s="167"/>
      <c r="AA4" s="171" t="s">
        <v>56</v>
      </c>
      <c r="AB4" s="170"/>
      <c r="AC4" s="170"/>
    </row>
    <row r="5" spans="1:29" ht="12.75">
      <c r="A5" s="33"/>
      <c r="B5" s="6"/>
      <c r="D5" s="48" t="s">
        <v>1</v>
      </c>
      <c r="E5" s="48" t="s">
        <v>2</v>
      </c>
      <c r="F5" s="48" t="s">
        <v>3</v>
      </c>
      <c r="G5" s="48" t="s">
        <v>4</v>
      </c>
      <c r="H5" s="48" t="s">
        <v>5</v>
      </c>
      <c r="I5" s="48" t="s">
        <v>6</v>
      </c>
      <c r="J5" s="48" t="s">
        <v>7</v>
      </c>
      <c r="K5" s="49"/>
      <c r="L5" s="48" t="s">
        <v>1</v>
      </c>
      <c r="M5" s="48" t="s">
        <v>2</v>
      </c>
      <c r="N5" s="48" t="s">
        <v>3</v>
      </c>
      <c r="O5" s="48" t="s">
        <v>4</v>
      </c>
      <c r="P5" s="48" t="s">
        <v>5</v>
      </c>
      <c r="Q5" s="48" t="s">
        <v>6</v>
      </c>
      <c r="R5" s="47" t="s">
        <v>7</v>
      </c>
      <c r="T5" s="15" t="s">
        <v>44</v>
      </c>
      <c r="U5" s="2"/>
      <c r="V5" s="3"/>
      <c r="X5" s="55" t="s">
        <v>24</v>
      </c>
      <c r="Y5" s="55" t="s">
        <v>25</v>
      </c>
      <c r="Z5" s="167"/>
      <c r="AA5" s="170">
        <f>+PP11!AA5</f>
        <v>6</v>
      </c>
      <c r="AB5" s="171" t="s">
        <v>57</v>
      </c>
      <c r="AC5" s="170"/>
    </row>
    <row r="6" spans="1:29" ht="12.75">
      <c r="A6" s="4"/>
      <c r="B6" s="32" t="s">
        <v>38</v>
      </c>
      <c r="D6" s="36">
        <f>PP11!D6</f>
        <v>0</v>
      </c>
      <c r="E6" s="36">
        <f>PP11!E6</f>
        <v>8</v>
      </c>
      <c r="F6" s="36">
        <f>PP11!F6</f>
        <v>8</v>
      </c>
      <c r="G6" s="36">
        <f>PP11!G6</f>
        <v>8</v>
      </c>
      <c r="H6" s="36">
        <f>PP11!H6</f>
        <v>8</v>
      </c>
      <c r="I6" s="36">
        <f>PP11!I6</f>
        <v>8</v>
      </c>
      <c r="J6" s="36">
        <f>PP11!J6</f>
        <v>0</v>
      </c>
      <c r="L6" s="36">
        <f>PP11!L6</f>
        <v>0</v>
      </c>
      <c r="M6" s="36">
        <f>PP11!M6</f>
        <v>8</v>
      </c>
      <c r="N6" s="36">
        <f>PP11!N6</f>
        <v>8</v>
      </c>
      <c r="O6" s="36">
        <f>PP11!O6</f>
        <v>8</v>
      </c>
      <c r="P6" s="36">
        <f>PP11!P6</f>
        <v>8</v>
      </c>
      <c r="Q6" s="36">
        <f>PP11!Q6</f>
        <v>8</v>
      </c>
      <c r="R6" s="36">
        <f>PP11!R6</f>
        <v>0</v>
      </c>
      <c r="T6" s="35" t="s">
        <v>50</v>
      </c>
      <c r="U6" s="5"/>
      <c r="V6" s="6"/>
      <c r="X6" s="59">
        <f>SUM(D6:J6)</f>
        <v>40</v>
      </c>
      <c r="Y6" s="59">
        <f>SUM(L6:R6)</f>
        <v>40</v>
      </c>
      <c r="Z6" s="167"/>
      <c r="AA6" s="170">
        <f>+PP11!AA6</f>
        <v>4</v>
      </c>
      <c r="AB6" s="171" t="s">
        <v>58</v>
      </c>
      <c r="AC6" s="170"/>
    </row>
    <row r="7" spans="1:29" ht="12.75">
      <c r="A7" s="4"/>
      <c r="B7" s="32" t="s">
        <v>140</v>
      </c>
      <c r="D7" s="202">
        <f>PP11!D7</f>
        <v>0</v>
      </c>
      <c r="E7" s="202">
        <f>PP11!E7</f>
        <v>0.3125</v>
      </c>
      <c r="F7" s="202">
        <f>PP11!F7</f>
        <v>0.3125</v>
      </c>
      <c r="G7" s="202">
        <f>PP11!G7</f>
        <v>0.3125</v>
      </c>
      <c r="H7" s="202">
        <f>PP11!H7</f>
        <v>0.3125</v>
      </c>
      <c r="I7" s="202">
        <f>PP11!I7</f>
        <v>0.3125</v>
      </c>
      <c r="J7" s="202">
        <f>PP11!J7</f>
        <v>0</v>
      </c>
      <c r="K7" s="202"/>
      <c r="L7" s="202">
        <f>PP11!L7</f>
        <v>0</v>
      </c>
      <c r="M7" s="202">
        <f>PP11!M7</f>
        <v>0.3125</v>
      </c>
      <c r="N7" s="202">
        <f>PP11!N7</f>
        <v>0.3125</v>
      </c>
      <c r="O7" s="202">
        <f>PP11!O7</f>
        <v>0.3125</v>
      </c>
      <c r="P7" s="202">
        <f>PP11!P7</f>
        <v>0.3125</v>
      </c>
      <c r="Q7" s="202">
        <f>PP11!Q7</f>
        <v>0.3125</v>
      </c>
      <c r="R7" s="202">
        <f>PP11!R7</f>
        <v>0</v>
      </c>
      <c r="T7" s="4"/>
      <c r="U7" s="5"/>
      <c r="V7" s="6"/>
      <c r="X7" s="56"/>
      <c r="Y7" s="56"/>
      <c r="Z7" s="167"/>
      <c r="AA7" s="171" t="s">
        <v>134</v>
      </c>
      <c r="AB7" s="170"/>
      <c r="AC7" s="170"/>
    </row>
    <row r="8" spans="1:29" ht="12.75">
      <c r="A8" s="7"/>
      <c r="B8" s="203" t="s">
        <v>141</v>
      </c>
      <c r="D8" s="202">
        <f>PP11!D8</f>
        <v>0</v>
      </c>
      <c r="E8" s="202">
        <f>PP11!E8</f>
        <v>0.1875</v>
      </c>
      <c r="F8" s="202">
        <f>PP11!F8</f>
        <v>0.1875</v>
      </c>
      <c r="G8" s="202">
        <f>PP11!G8</f>
        <v>0.1875</v>
      </c>
      <c r="H8" s="202">
        <f>PP11!H8</f>
        <v>0.1875</v>
      </c>
      <c r="I8" s="202">
        <f>PP11!I8</f>
        <v>0.1875</v>
      </c>
      <c r="J8" s="202">
        <f>PP11!J8</f>
        <v>0</v>
      </c>
      <c r="K8" s="202"/>
      <c r="L8" s="202">
        <f>PP11!L8</f>
        <v>0</v>
      </c>
      <c r="M8" s="202">
        <f>PP11!M8</f>
        <v>0.1875</v>
      </c>
      <c r="N8" s="202">
        <f>PP11!N8</f>
        <v>0.1875</v>
      </c>
      <c r="O8" s="202">
        <f>PP11!O8</f>
        <v>0.1875</v>
      </c>
      <c r="P8" s="202">
        <f>PP11!P8</f>
        <v>0.1875</v>
      </c>
      <c r="Q8" s="202">
        <f>PP11!Q8</f>
        <v>0.1875</v>
      </c>
      <c r="R8" s="202">
        <f>PP11!R8</f>
        <v>0</v>
      </c>
      <c r="T8" s="38" t="s">
        <v>45</v>
      </c>
      <c r="U8" s="39"/>
      <c r="V8" s="9"/>
      <c r="X8" s="57"/>
      <c r="Y8" s="57"/>
      <c r="Z8" s="167"/>
      <c r="AA8" s="170">
        <v>0</v>
      </c>
      <c r="AB8" s="170"/>
      <c r="AC8" s="170"/>
    </row>
    <row r="9" spans="10:29" ht="24" customHeight="1">
      <c r="J9" s="16" t="s">
        <v>26</v>
      </c>
      <c r="Z9" s="167"/>
      <c r="AA9" s="170"/>
      <c r="AB9" s="170"/>
      <c r="AC9" s="170"/>
    </row>
    <row r="10" spans="1:29" ht="9.75" customHeight="1">
      <c r="A10" s="18" t="s">
        <v>21</v>
      </c>
      <c r="B10" s="3"/>
      <c r="C10" s="29"/>
      <c r="D10" s="11"/>
      <c r="E10" s="13"/>
      <c r="F10" s="13"/>
      <c r="G10" s="20"/>
      <c r="H10" s="13"/>
      <c r="I10" s="17" t="s">
        <v>19</v>
      </c>
      <c r="J10" s="13"/>
      <c r="K10" s="2"/>
      <c r="L10" s="13"/>
      <c r="M10" s="13"/>
      <c r="N10" s="13"/>
      <c r="O10" s="13"/>
      <c r="P10" s="13"/>
      <c r="Q10" s="13"/>
      <c r="R10" s="12"/>
      <c r="T10" s="24" t="s">
        <v>23</v>
      </c>
      <c r="U10" s="13"/>
      <c r="V10" s="12"/>
      <c r="W10" s="29"/>
      <c r="X10" s="58" t="s">
        <v>33</v>
      </c>
      <c r="Y10" s="55"/>
      <c r="Z10" s="167"/>
      <c r="AA10" s="170"/>
      <c r="AB10" s="170"/>
      <c r="AC10" s="170"/>
    </row>
    <row r="11" spans="1:29" ht="12.75">
      <c r="A11" s="19" t="s">
        <v>20</v>
      </c>
      <c r="B11" s="6"/>
      <c r="C11" s="29"/>
      <c r="D11" s="50" t="s">
        <v>1</v>
      </c>
      <c r="E11" s="50" t="s">
        <v>2</v>
      </c>
      <c r="F11" s="50" t="s">
        <v>3</v>
      </c>
      <c r="G11" s="50" t="s">
        <v>4</v>
      </c>
      <c r="H11" s="50" t="s">
        <v>5</v>
      </c>
      <c r="I11" s="50" t="s">
        <v>6</v>
      </c>
      <c r="J11" s="50" t="s">
        <v>7</v>
      </c>
      <c r="K11" s="42"/>
      <c r="L11" s="50" t="s">
        <v>1</v>
      </c>
      <c r="M11" s="50" t="s">
        <v>2</v>
      </c>
      <c r="N11" s="50" t="s">
        <v>3</v>
      </c>
      <c r="O11" s="50" t="s">
        <v>4</v>
      </c>
      <c r="P11" s="50" t="s">
        <v>5</v>
      </c>
      <c r="Q11" s="50" t="s">
        <v>6</v>
      </c>
      <c r="R11" s="50" t="s">
        <v>7</v>
      </c>
      <c r="T11" s="40" t="s">
        <v>34</v>
      </c>
      <c r="U11" s="40" t="s">
        <v>35</v>
      </c>
      <c r="V11" s="40" t="s">
        <v>36</v>
      </c>
      <c r="W11" s="31"/>
      <c r="X11" s="55" t="s">
        <v>24</v>
      </c>
      <c r="Y11" s="55" t="s">
        <v>25</v>
      </c>
      <c r="Z11" s="167"/>
      <c r="AA11" s="179" t="s">
        <v>131</v>
      </c>
      <c r="AB11" s="170"/>
      <c r="AC11" s="170"/>
    </row>
    <row r="12" spans="1:29" ht="11.25" customHeight="1">
      <c r="A12" s="19"/>
      <c r="B12" s="6"/>
      <c r="C12" s="29"/>
      <c r="D12" s="84">
        <f>+M4</f>
        <v>38515</v>
      </c>
      <c r="E12" s="84">
        <f aca="true" t="shared" si="0" ref="E12:J12">D12+1</f>
        <v>38516</v>
      </c>
      <c r="F12" s="84">
        <f t="shared" si="0"/>
        <v>38517</v>
      </c>
      <c r="G12" s="84">
        <f t="shared" si="0"/>
        <v>38518</v>
      </c>
      <c r="H12" s="84">
        <f t="shared" si="0"/>
        <v>38519</v>
      </c>
      <c r="I12" s="84">
        <f t="shared" si="0"/>
        <v>38520</v>
      </c>
      <c r="J12" s="84">
        <f t="shared" si="0"/>
        <v>38521</v>
      </c>
      <c r="K12" s="84"/>
      <c r="L12" s="84">
        <f>J12+1</f>
        <v>38522</v>
      </c>
      <c r="M12" s="84">
        <f aca="true" t="shared" si="1" ref="M12:R12">L12+1</f>
        <v>38523</v>
      </c>
      <c r="N12" s="84">
        <f t="shared" si="1"/>
        <v>38524</v>
      </c>
      <c r="O12" s="84">
        <f t="shared" si="1"/>
        <v>38525</v>
      </c>
      <c r="P12" s="84">
        <f t="shared" si="1"/>
        <v>38526</v>
      </c>
      <c r="Q12" s="84">
        <f t="shared" si="1"/>
        <v>38527</v>
      </c>
      <c r="R12" s="84">
        <f t="shared" si="1"/>
        <v>38528</v>
      </c>
      <c r="T12" s="40"/>
      <c r="U12" s="40"/>
      <c r="V12" s="40"/>
      <c r="W12" s="31"/>
      <c r="X12" s="55"/>
      <c r="Y12" s="55"/>
      <c r="Z12" s="167"/>
      <c r="AA12" s="180" t="s">
        <v>132</v>
      </c>
      <c r="AB12" s="170"/>
      <c r="AC12" s="170"/>
    </row>
    <row r="13" spans="1:29" ht="13.5" customHeight="1">
      <c r="A13" s="22" t="s">
        <v>0</v>
      </c>
      <c r="B13" s="12"/>
      <c r="C13" s="29"/>
      <c r="D13" s="64">
        <f>24*(D44-D43+D46-D45+D48-D47+D50-D49)-D29-D30</f>
        <v>0</v>
      </c>
      <c r="E13" s="64">
        <f aca="true" t="shared" si="2" ref="E13:J13">24*(E44-E43+E46-E45+E48-E47+E50-E49)-E29-E30</f>
        <v>0</v>
      </c>
      <c r="F13" s="64">
        <f t="shared" si="2"/>
        <v>0</v>
      </c>
      <c r="G13" s="64">
        <f t="shared" si="2"/>
        <v>0</v>
      </c>
      <c r="H13" s="64">
        <f t="shared" si="2"/>
        <v>0</v>
      </c>
      <c r="I13" s="64">
        <f t="shared" si="2"/>
        <v>0</v>
      </c>
      <c r="J13" s="64">
        <f t="shared" si="2"/>
        <v>0</v>
      </c>
      <c r="K13" s="64"/>
      <c r="L13" s="64">
        <f aca="true" t="shared" si="3" ref="L13:R13">24*(L44-L43+L46-L45+L48-L47+L50-L49)-L29-L30</f>
        <v>0</v>
      </c>
      <c r="M13" s="64">
        <f t="shared" si="3"/>
        <v>0</v>
      </c>
      <c r="N13" s="64">
        <f t="shared" si="3"/>
        <v>0</v>
      </c>
      <c r="O13" s="64">
        <f t="shared" si="3"/>
        <v>0</v>
      </c>
      <c r="P13" s="64">
        <f t="shared" si="3"/>
        <v>0</v>
      </c>
      <c r="Q13" s="64">
        <f t="shared" si="3"/>
        <v>0</v>
      </c>
      <c r="R13" s="64">
        <f t="shared" si="3"/>
        <v>0</v>
      </c>
      <c r="T13" s="27"/>
      <c r="U13" s="28">
        <v>1</v>
      </c>
      <c r="V13" s="27"/>
      <c r="W13" s="29"/>
      <c r="X13" s="59">
        <f aca="true" t="shared" si="4" ref="X13:X24">SUM(D13:J13)</f>
        <v>0</v>
      </c>
      <c r="Y13" s="59">
        <f aca="true" t="shared" si="5" ref="Y13:Y24">SUM(L13:R13)</f>
        <v>0</v>
      </c>
      <c r="Z13" s="167"/>
      <c r="AA13" s="170"/>
      <c r="AB13" s="170"/>
      <c r="AC13" s="170"/>
    </row>
    <row r="14" spans="1:29" ht="13.5" customHeight="1">
      <c r="A14" s="22" t="s">
        <v>8</v>
      </c>
      <c r="B14" s="12"/>
      <c r="C14" s="29"/>
      <c r="D14" s="64"/>
      <c r="E14" s="64"/>
      <c r="F14" s="64"/>
      <c r="G14" s="64"/>
      <c r="H14" s="64"/>
      <c r="I14" s="64"/>
      <c r="J14" s="64"/>
      <c r="K14" s="64"/>
      <c r="L14" s="64"/>
      <c r="M14" s="64"/>
      <c r="N14" s="64"/>
      <c r="O14" s="64"/>
      <c r="P14" s="64"/>
      <c r="Q14" s="64"/>
      <c r="R14" s="64"/>
      <c r="T14" s="27"/>
      <c r="U14" s="28">
        <v>61</v>
      </c>
      <c r="V14" s="27"/>
      <c r="W14" s="29"/>
      <c r="X14" s="59">
        <f t="shared" si="4"/>
        <v>0</v>
      </c>
      <c r="Y14" s="59">
        <f t="shared" si="5"/>
        <v>0</v>
      </c>
      <c r="Z14" s="168"/>
      <c r="AA14" s="172">
        <f>+Q4-X14-Y14+AA5-AA8</f>
        <v>72</v>
      </c>
      <c r="AB14" s="171" t="s">
        <v>57</v>
      </c>
      <c r="AC14" s="170"/>
    </row>
    <row r="15" spans="1:29" ht="13.5" customHeight="1">
      <c r="A15" s="22" t="s">
        <v>9</v>
      </c>
      <c r="B15" s="12"/>
      <c r="C15" s="29"/>
      <c r="D15" s="64"/>
      <c r="E15" s="64"/>
      <c r="F15" s="64"/>
      <c r="G15" s="64"/>
      <c r="H15" s="64"/>
      <c r="I15" s="64"/>
      <c r="J15" s="64"/>
      <c r="K15" s="64"/>
      <c r="L15" s="64"/>
      <c r="M15" s="64"/>
      <c r="N15" s="64"/>
      <c r="O15" s="64"/>
      <c r="P15" s="64"/>
      <c r="Q15" s="64"/>
      <c r="R15" s="64"/>
      <c r="T15" s="27"/>
      <c r="U15" s="28">
        <v>62</v>
      </c>
      <c r="V15" s="27"/>
      <c r="W15" s="29"/>
      <c r="X15" s="59">
        <f t="shared" si="4"/>
        <v>0</v>
      </c>
      <c r="Y15" s="59">
        <f t="shared" si="5"/>
        <v>0</v>
      </c>
      <c r="Z15" s="167"/>
      <c r="AA15" s="172">
        <f>+T4-X15-Y15-X19-Y19+AA6</f>
        <v>48</v>
      </c>
      <c r="AB15" s="171" t="s">
        <v>58</v>
      </c>
      <c r="AC15" s="170"/>
    </row>
    <row r="16" spans="1:29" ht="13.5" customHeight="1">
      <c r="A16" s="22" t="s">
        <v>10</v>
      </c>
      <c r="B16" s="12"/>
      <c r="C16" s="29"/>
      <c r="D16" s="64"/>
      <c r="E16" s="64"/>
      <c r="F16" s="64"/>
      <c r="G16" s="64"/>
      <c r="H16" s="64"/>
      <c r="I16" s="64"/>
      <c r="J16" s="64"/>
      <c r="K16" s="64"/>
      <c r="L16" s="64"/>
      <c r="M16" s="64"/>
      <c r="N16" s="64"/>
      <c r="O16" s="64"/>
      <c r="P16" s="64"/>
      <c r="Q16" s="64"/>
      <c r="R16" s="64"/>
      <c r="T16" s="27"/>
      <c r="U16" s="28">
        <v>64</v>
      </c>
      <c r="V16" s="27"/>
      <c r="W16" s="29"/>
      <c r="X16" s="59">
        <f t="shared" si="4"/>
        <v>0</v>
      </c>
      <c r="Y16" s="59">
        <f t="shared" si="5"/>
        <v>0</v>
      </c>
      <c r="Z16" s="167"/>
      <c r="AA16" s="172">
        <f>+Y4-X16-Y16+X30+Y30</f>
        <v>0</v>
      </c>
      <c r="AB16" s="171" t="s">
        <v>59</v>
      </c>
      <c r="AC16" s="170"/>
    </row>
    <row r="17" spans="1:29" ht="13.5" customHeight="1">
      <c r="A17" s="22" t="s">
        <v>11</v>
      </c>
      <c r="B17" s="12"/>
      <c r="C17" s="29"/>
      <c r="D17" s="64"/>
      <c r="E17" s="64"/>
      <c r="F17" s="64"/>
      <c r="G17" s="64"/>
      <c r="H17" s="64"/>
      <c r="I17" s="64"/>
      <c r="J17" s="64"/>
      <c r="K17" s="64"/>
      <c r="L17" s="64"/>
      <c r="M17" s="64"/>
      <c r="N17" s="64"/>
      <c r="O17" s="64"/>
      <c r="P17" s="64"/>
      <c r="Q17" s="64"/>
      <c r="R17" s="64"/>
      <c r="T17" s="27"/>
      <c r="U17" s="28">
        <v>50</v>
      </c>
      <c r="V17" s="27"/>
      <c r="W17" s="29"/>
      <c r="X17" s="59">
        <f t="shared" si="4"/>
        <v>0</v>
      </c>
      <c r="Y17" s="59">
        <f t="shared" si="5"/>
        <v>0</v>
      </c>
      <c r="Z17" s="167"/>
      <c r="AA17" s="172">
        <f>+V4-X17-Y17+X29+Y29</f>
        <v>0</v>
      </c>
      <c r="AB17" s="171" t="s">
        <v>60</v>
      </c>
      <c r="AC17" s="170"/>
    </row>
    <row r="18" spans="1:29" ht="13.5" customHeight="1">
      <c r="A18" s="22" t="s">
        <v>12</v>
      </c>
      <c r="B18" s="12"/>
      <c r="C18" s="29"/>
      <c r="D18" s="64"/>
      <c r="E18" s="64"/>
      <c r="F18" s="64"/>
      <c r="G18" s="64"/>
      <c r="H18" s="64"/>
      <c r="I18" s="64"/>
      <c r="J18" s="64"/>
      <c r="K18" s="64"/>
      <c r="L18" s="64"/>
      <c r="M18" s="64"/>
      <c r="N18" s="64"/>
      <c r="O18" s="64"/>
      <c r="P18" s="64"/>
      <c r="Q18" s="64"/>
      <c r="R18" s="64"/>
      <c r="T18" s="27"/>
      <c r="U18" s="28">
        <v>66</v>
      </c>
      <c r="V18" s="27"/>
      <c r="W18" s="29"/>
      <c r="X18" s="59">
        <f t="shared" si="4"/>
        <v>0</v>
      </c>
      <c r="Y18" s="59">
        <f t="shared" si="5"/>
        <v>0</v>
      </c>
      <c r="Z18" s="167"/>
      <c r="AA18" s="171"/>
      <c r="AB18" s="170"/>
      <c r="AC18" s="170"/>
    </row>
    <row r="19" spans="1:29" ht="13.5" customHeight="1">
      <c r="A19" s="22" t="s">
        <v>13</v>
      </c>
      <c r="B19" s="12"/>
      <c r="C19" s="29"/>
      <c r="D19" s="64"/>
      <c r="E19" s="64"/>
      <c r="F19" s="64"/>
      <c r="G19" s="64"/>
      <c r="H19" s="64"/>
      <c r="I19" s="64"/>
      <c r="J19" s="64"/>
      <c r="K19" s="64"/>
      <c r="L19" s="64"/>
      <c r="M19" s="64"/>
      <c r="N19" s="64"/>
      <c r="O19" s="64"/>
      <c r="P19" s="64"/>
      <c r="Q19" s="64"/>
      <c r="R19" s="64"/>
      <c r="T19" s="28">
        <v>62</v>
      </c>
      <c r="U19" s="28">
        <v>62</v>
      </c>
      <c r="V19" s="27"/>
      <c r="W19" s="29"/>
      <c r="X19" s="59">
        <f t="shared" si="4"/>
        <v>0</v>
      </c>
      <c r="Y19" s="59">
        <f t="shared" si="5"/>
        <v>0</v>
      </c>
      <c r="Z19" s="167"/>
      <c r="AA19" s="172">
        <f>+X19+Y19+PP11!AA19</f>
        <v>0</v>
      </c>
      <c r="AB19" s="171" t="s">
        <v>121</v>
      </c>
      <c r="AC19" s="170"/>
    </row>
    <row r="20" spans="1:29" ht="13.5" customHeight="1">
      <c r="A20" s="22"/>
      <c r="B20" s="12"/>
      <c r="C20" s="29"/>
      <c r="D20" s="64"/>
      <c r="E20" s="64"/>
      <c r="F20" s="64"/>
      <c r="G20" s="64"/>
      <c r="H20" s="64"/>
      <c r="I20" s="64"/>
      <c r="J20" s="64"/>
      <c r="K20" s="64"/>
      <c r="L20" s="64"/>
      <c r="M20" s="64"/>
      <c r="N20" s="64"/>
      <c r="O20" s="64"/>
      <c r="P20" s="64"/>
      <c r="Q20" s="64"/>
      <c r="R20" s="64"/>
      <c r="T20" s="28"/>
      <c r="U20" s="28"/>
      <c r="V20" s="27"/>
      <c r="W20" s="29"/>
      <c r="X20" s="59">
        <f t="shared" si="4"/>
        <v>0</v>
      </c>
      <c r="Y20" s="59">
        <f t="shared" si="5"/>
        <v>0</v>
      </c>
      <c r="Z20" s="167"/>
      <c r="AA20" s="170"/>
      <c r="AB20" s="170"/>
      <c r="AC20" s="170"/>
    </row>
    <row r="21" spans="1:29" ht="13.5" customHeight="1">
      <c r="A21" s="22"/>
      <c r="B21" s="12"/>
      <c r="C21" s="29"/>
      <c r="D21" s="64"/>
      <c r="E21" s="64"/>
      <c r="F21" s="64"/>
      <c r="G21" s="64"/>
      <c r="H21" s="64"/>
      <c r="I21" s="64"/>
      <c r="J21" s="64"/>
      <c r="K21" s="64"/>
      <c r="L21" s="64"/>
      <c r="M21" s="64"/>
      <c r="N21" s="64"/>
      <c r="O21" s="64"/>
      <c r="P21" s="64"/>
      <c r="Q21" s="64"/>
      <c r="R21" s="64"/>
      <c r="T21" s="28"/>
      <c r="U21" s="28"/>
      <c r="V21" s="27"/>
      <c r="W21" s="29"/>
      <c r="X21" s="59">
        <f t="shared" si="4"/>
        <v>0</v>
      </c>
      <c r="Y21" s="59">
        <f t="shared" si="5"/>
        <v>0</v>
      </c>
      <c r="Z21" s="167"/>
      <c r="AA21" s="170"/>
      <c r="AB21" s="170"/>
      <c r="AC21" s="170"/>
    </row>
    <row r="22" spans="1:29" ht="13.5" customHeight="1">
      <c r="A22" s="22"/>
      <c r="B22" s="12"/>
      <c r="C22" s="29"/>
      <c r="D22" s="64"/>
      <c r="E22" s="64"/>
      <c r="F22" s="64"/>
      <c r="G22" s="64"/>
      <c r="H22" s="64"/>
      <c r="I22" s="64"/>
      <c r="J22" s="64"/>
      <c r="K22" s="64"/>
      <c r="L22" s="64"/>
      <c r="M22" s="64"/>
      <c r="N22" s="64"/>
      <c r="O22" s="64"/>
      <c r="P22" s="64"/>
      <c r="Q22" s="64"/>
      <c r="R22" s="64"/>
      <c r="T22" s="28"/>
      <c r="U22" s="28"/>
      <c r="V22" s="27"/>
      <c r="W22" s="29"/>
      <c r="X22" s="59">
        <f t="shared" si="4"/>
        <v>0</v>
      </c>
      <c r="Y22" s="59">
        <f t="shared" si="5"/>
        <v>0</v>
      </c>
      <c r="Z22" s="167"/>
      <c r="AA22" s="170"/>
      <c r="AB22" s="170"/>
      <c r="AC22" s="170"/>
    </row>
    <row r="23" spans="1:29" ht="13.5" customHeight="1">
      <c r="A23" s="22"/>
      <c r="B23" s="12"/>
      <c r="C23" s="29"/>
      <c r="D23" s="64"/>
      <c r="E23" s="64"/>
      <c r="F23" s="64"/>
      <c r="G23" s="64"/>
      <c r="H23" s="64"/>
      <c r="I23" s="64"/>
      <c r="J23" s="64"/>
      <c r="K23" s="64"/>
      <c r="L23" s="64"/>
      <c r="M23" s="64"/>
      <c r="N23" s="64"/>
      <c r="O23" s="64"/>
      <c r="P23" s="64"/>
      <c r="Q23" s="64"/>
      <c r="R23" s="64"/>
      <c r="T23" s="28"/>
      <c r="U23" s="28"/>
      <c r="V23" s="27"/>
      <c r="W23" s="29"/>
      <c r="X23" s="59">
        <f t="shared" si="4"/>
        <v>0</v>
      </c>
      <c r="Y23" s="59">
        <f t="shared" si="5"/>
        <v>0</v>
      </c>
      <c r="Z23" s="167"/>
      <c r="AA23" s="170"/>
      <c r="AB23" s="170"/>
      <c r="AC23" s="170"/>
    </row>
    <row r="24" spans="1:29" ht="13.5" customHeight="1">
      <c r="A24" s="11"/>
      <c r="B24" s="12"/>
      <c r="C24" s="29"/>
      <c r="D24" s="64"/>
      <c r="E24" s="64"/>
      <c r="F24" s="64"/>
      <c r="G24" s="64"/>
      <c r="H24" s="64"/>
      <c r="I24" s="64"/>
      <c r="J24" s="64"/>
      <c r="K24" s="64"/>
      <c r="L24" s="64"/>
      <c r="M24" s="64"/>
      <c r="N24" s="64"/>
      <c r="O24" s="64"/>
      <c r="P24" s="64"/>
      <c r="Q24" s="64"/>
      <c r="R24" s="64"/>
      <c r="T24" s="10"/>
      <c r="U24" s="10"/>
      <c r="V24" s="10"/>
      <c r="W24" s="29"/>
      <c r="X24" s="59">
        <f t="shared" si="4"/>
        <v>0</v>
      </c>
      <c r="Y24" s="59">
        <f t="shared" si="5"/>
        <v>0</v>
      </c>
      <c r="Z24" s="167"/>
      <c r="AA24" s="170"/>
      <c r="AB24" s="170"/>
      <c r="AC24" s="170"/>
    </row>
    <row r="25" spans="1:29" ht="3" customHeight="1">
      <c r="A25" s="11"/>
      <c r="B25" s="13"/>
      <c r="C25" s="5"/>
      <c r="D25" s="64"/>
      <c r="E25" s="64"/>
      <c r="F25" s="64"/>
      <c r="G25" s="64"/>
      <c r="H25" s="64"/>
      <c r="I25" s="64"/>
      <c r="J25" s="64"/>
      <c r="K25" s="64"/>
      <c r="L25" s="64"/>
      <c r="M25" s="64"/>
      <c r="N25" s="64"/>
      <c r="O25" s="64"/>
      <c r="P25" s="64"/>
      <c r="Q25" s="64"/>
      <c r="R25" s="64"/>
      <c r="S25" s="5"/>
      <c r="T25" s="13"/>
      <c r="U25" s="13"/>
      <c r="V25" s="13"/>
      <c r="W25" s="5"/>
      <c r="X25" s="59"/>
      <c r="Y25" s="59"/>
      <c r="Z25" s="167"/>
      <c r="AA25" s="170"/>
      <c r="AB25" s="170"/>
      <c r="AC25" s="170"/>
    </row>
    <row r="26" spans="1:29" ht="13.5" customHeight="1">
      <c r="A26" s="26" t="s">
        <v>14</v>
      </c>
      <c r="B26" s="12"/>
      <c r="C26" s="29"/>
      <c r="D26" s="64">
        <f aca="true" t="shared" si="6" ref="D26:J26">SUM(D13:D24)</f>
        <v>0</v>
      </c>
      <c r="E26" s="64">
        <f t="shared" si="6"/>
        <v>0</v>
      </c>
      <c r="F26" s="64">
        <f t="shared" si="6"/>
        <v>0</v>
      </c>
      <c r="G26" s="64">
        <f t="shared" si="6"/>
        <v>0</v>
      </c>
      <c r="H26" s="64">
        <f t="shared" si="6"/>
        <v>0</v>
      </c>
      <c r="I26" s="64">
        <f t="shared" si="6"/>
        <v>0</v>
      </c>
      <c r="J26" s="64">
        <f t="shared" si="6"/>
        <v>0</v>
      </c>
      <c r="K26" s="64"/>
      <c r="L26" s="64">
        <f aca="true" t="shared" si="7" ref="L26:R26">SUM(L13:L24)</f>
        <v>0</v>
      </c>
      <c r="M26" s="64">
        <f t="shared" si="7"/>
        <v>0</v>
      </c>
      <c r="N26" s="64">
        <f t="shared" si="7"/>
        <v>0</v>
      </c>
      <c r="O26" s="64">
        <f t="shared" si="7"/>
        <v>0</v>
      </c>
      <c r="P26" s="64">
        <f t="shared" si="7"/>
        <v>0</v>
      </c>
      <c r="Q26" s="64">
        <f t="shared" si="7"/>
        <v>0</v>
      </c>
      <c r="R26" s="64">
        <f t="shared" si="7"/>
        <v>0</v>
      </c>
      <c r="T26" s="10"/>
      <c r="U26" s="10"/>
      <c r="V26" s="10"/>
      <c r="W26" s="29"/>
      <c r="X26" s="59">
        <f>SUM(X13:X24)</f>
        <v>0</v>
      </c>
      <c r="Y26" s="59">
        <f>SUM(Y13:Y24)</f>
        <v>0</v>
      </c>
      <c r="Z26" s="167"/>
      <c r="AA26" s="172">
        <f>SUM(X26:Y26)</f>
        <v>0</v>
      </c>
      <c r="AB26" s="170" t="s">
        <v>116</v>
      </c>
      <c r="AC26" s="170"/>
    </row>
    <row r="27" spans="10:29" ht="24" customHeight="1">
      <c r="J27" s="16" t="s">
        <v>18</v>
      </c>
      <c r="Z27" s="167"/>
      <c r="AA27" s="170"/>
      <c r="AB27" s="170"/>
      <c r="AC27" s="170"/>
    </row>
    <row r="28" spans="1:29" ht="9" customHeight="1">
      <c r="A28" s="1"/>
      <c r="B28" s="2"/>
      <c r="C28" s="2"/>
      <c r="D28" s="2"/>
      <c r="E28" s="2"/>
      <c r="F28" s="2"/>
      <c r="G28" s="2"/>
      <c r="H28" s="2"/>
      <c r="I28" s="2"/>
      <c r="J28" s="30" t="s">
        <v>22</v>
      </c>
      <c r="K28" s="2"/>
      <c r="L28" s="2"/>
      <c r="M28" s="2"/>
      <c r="N28" s="2"/>
      <c r="O28" s="2"/>
      <c r="P28" s="2"/>
      <c r="Q28" s="2"/>
      <c r="R28" s="2"/>
      <c r="S28" s="2"/>
      <c r="T28" s="2"/>
      <c r="U28" s="2"/>
      <c r="V28" s="2"/>
      <c r="W28" s="2"/>
      <c r="X28" s="52"/>
      <c r="Y28" s="53"/>
      <c r="Z28" s="167"/>
      <c r="AA28" s="170"/>
      <c r="AB28" s="170"/>
      <c r="AC28" s="170"/>
    </row>
    <row r="29" spans="1:29" ht="13.5" customHeight="1">
      <c r="A29" s="22" t="s">
        <v>15</v>
      </c>
      <c r="B29" s="12"/>
      <c r="C29" s="5"/>
      <c r="D29" s="67"/>
      <c r="E29" s="67"/>
      <c r="F29" s="67"/>
      <c r="G29" s="67"/>
      <c r="H29" s="67"/>
      <c r="I29" s="67"/>
      <c r="J29" s="67"/>
      <c r="K29" s="68">
        <v>1</v>
      </c>
      <c r="L29" s="67"/>
      <c r="M29" s="67"/>
      <c r="N29" s="67"/>
      <c r="O29" s="67"/>
      <c r="P29" s="67"/>
      <c r="Q29" s="67"/>
      <c r="R29" s="67"/>
      <c r="S29" s="16"/>
      <c r="T29" s="41"/>
      <c r="U29" s="28">
        <v>29</v>
      </c>
      <c r="V29" s="41"/>
      <c r="W29" s="16"/>
      <c r="X29" s="73">
        <f>SUM(D29:J29)</f>
        <v>0</v>
      </c>
      <c r="Y29" s="73">
        <f>SUM(L29:R29)</f>
        <v>0</v>
      </c>
      <c r="Z29" s="167"/>
      <c r="AA29" s="170"/>
      <c r="AB29" s="170"/>
      <c r="AC29" s="170"/>
    </row>
    <row r="30" spans="1:29" ht="13.5" customHeight="1">
      <c r="A30" s="22" t="s">
        <v>16</v>
      </c>
      <c r="B30" s="12"/>
      <c r="C30" s="5"/>
      <c r="D30" s="69"/>
      <c r="E30" s="69"/>
      <c r="F30" s="69"/>
      <c r="G30" s="69"/>
      <c r="H30" s="69"/>
      <c r="I30" s="69"/>
      <c r="J30" s="69"/>
      <c r="K30" s="70"/>
      <c r="L30" s="69"/>
      <c r="M30" s="69"/>
      <c r="N30" s="69"/>
      <c r="O30" s="69"/>
      <c r="P30" s="69"/>
      <c r="Q30" s="69"/>
      <c r="R30" s="69"/>
      <c r="S30" s="16"/>
      <c r="T30" s="41"/>
      <c r="U30" s="28">
        <v>32</v>
      </c>
      <c r="V30" s="41"/>
      <c r="W30" s="16"/>
      <c r="X30" s="73">
        <f>SUM(D30:J30)</f>
        <v>0</v>
      </c>
      <c r="Y30" s="73">
        <f>SUM(L30:R30)</f>
        <v>0</v>
      </c>
      <c r="Z30" s="167"/>
      <c r="AA30" s="170"/>
      <c r="AB30" s="170"/>
      <c r="AC30" s="170"/>
    </row>
    <row r="31" spans="1:29" ht="13.5" customHeight="1">
      <c r="A31" s="22" t="s">
        <v>17</v>
      </c>
      <c r="B31" s="12"/>
      <c r="C31" s="8"/>
      <c r="D31" s="71"/>
      <c r="E31" s="71"/>
      <c r="F31" s="71"/>
      <c r="G31" s="71"/>
      <c r="H31" s="71"/>
      <c r="I31" s="71"/>
      <c r="J31" s="71"/>
      <c r="K31" s="72"/>
      <c r="L31" s="71"/>
      <c r="M31" s="71"/>
      <c r="N31" s="71"/>
      <c r="O31" s="71"/>
      <c r="P31" s="71"/>
      <c r="Q31" s="71"/>
      <c r="R31" s="71"/>
      <c r="S31" s="16"/>
      <c r="T31" s="41"/>
      <c r="U31" s="28">
        <v>71</v>
      </c>
      <c r="V31" s="41"/>
      <c r="W31" s="16"/>
      <c r="X31" s="73">
        <f>SUM(D31:J31)</f>
        <v>0</v>
      </c>
      <c r="Y31" s="73">
        <f>SUM(L31:R31)</f>
        <v>0</v>
      </c>
      <c r="Z31" s="167"/>
      <c r="AA31" s="170"/>
      <c r="AB31" s="170"/>
      <c r="AC31" s="170"/>
    </row>
    <row r="32" spans="1:29" ht="18.75" customHeight="1">
      <c r="A32" s="25" t="s">
        <v>27</v>
      </c>
      <c r="L32" s="43" t="s">
        <v>28</v>
      </c>
      <c r="Z32" s="167"/>
      <c r="AA32" s="170"/>
      <c r="AB32" s="170"/>
      <c r="AC32" s="170"/>
    </row>
    <row r="33" spans="12:29" ht="12.75">
      <c r="L33" s="43" t="s">
        <v>29</v>
      </c>
      <c r="N33" s="8"/>
      <c r="O33" s="8"/>
      <c r="P33" s="43" t="s">
        <v>30</v>
      </c>
      <c r="R33" s="8"/>
      <c r="S33" s="8"/>
      <c r="T33" s="8"/>
      <c r="U33" s="14" t="s">
        <v>31</v>
      </c>
      <c r="Z33" s="167"/>
      <c r="AA33" s="170"/>
      <c r="AB33" s="170"/>
      <c r="AC33" s="170"/>
    </row>
    <row r="34" spans="21:29" ht="6.75" customHeight="1">
      <c r="U34" s="21" t="s">
        <v>32</v>
      </c>
      <c r="Z34" s="167"/>
      <c r="AA34" s="170"/>
      <c r="AB34" s="170"/>
      <c r="AC34" s="170"/>
    </row>
    <row r="35" spans="1:29" ht="15.75">
      <c r="A35" s="77" t="s">
        <v>51</v>
      </c>
      <c r="Z35" s="167"/>
      <c r="AA35" s="170"/>
      <c r="AB35" s="170"/>
      <c r="AC35" s="170"/>
    </row>
    <row r="36" spans="26:29" ht="12.75">
      <c r="Z36" s="167"/>
      <c r="AA36" s="170"/>
      <c r="AB36" s="170"/>
      <c r="AC36" s="170"/>
    </row>
    <row r="37" spans="1:29" ht="12.75">
      <c r="A37" t="s">
        <v>52</v>
      </c>
      <c r="Z37" s="167"/>
      <c r="AA37" s="170"/>
      <c r="AB37" s="170"/>
      <c r="AC37" s="170"/>
    </row>
    <row r="38" spans="1:29" ht="12.75">
      <c r="A38" t="s">
        <v>53</v>
      </c>
      <c r="Z38" s="167"/>
      <c r="AA38" s="170"/>
      <c r="AB38" s="170"/>
      <c r="AC38" s="170"/>
    </row>
    <row r="39" spans="1:29" ht="4.5" customHeight="1" thickBot="1">
      <c r="A39" s="165"/>
      <c r="B39" s="165"/>
      <c r="C39" s="165"/>
      <c r="D39" s="165"/>
      <c r="E39" s="165"/>
      <c r="F39" s="165"/>
      <c r="G39" s="165"/>
      <c r="H39" s="165"/>
      <c r="I39" s="165"/>
      <c r="J39" s="165"/>
      <c r="K39" s="165"/>
      <c r="L39" s="165"/>
      <c r="M39" s="165"/>
      <c r="N39" s="165"/>
      <c r="O39" s="165"/>
      <c r="P39" s="165"/>
      <c r="Q39" s="165"/>
      <c r="R39" s="165"/>
      <c r="S39" s="165"/>
      <c r="T39" s="165"/>
      <c r="U39" s="165"/>
      <c r="V39" s="165"/>
      <c r="W39" s="165"/>
      <c r="X39" s="166"/>
      <c r="Y39" s="166"/>
      <c r="Z39" s="169"/>
      <c r="AA39" s="170"/>
      <c r="AB39" s="170"/>
      <c r="AC39" s="170"/>
    </row>
    <row r="40" spans="1:29" ht="13.5" thickTop="1">
      <c r="A40" s="173" t="s">
        <v>119</v>
      </c>
      <c r="B40" s="170"/>
      <c r="C40" s="170"/>
      <c r="D40" s="170"/>
      <c r="E40" s="170"/>
      <c r="F40" s="170"/>
      <c r="G40" s="170"/>
      <c r="H40" s="170"/>
      <c r="I40" s="170"/>
      <c r="J40" s="170"/>
      <c r="K40" s="170"/>
      <c r="L40" s="170"/>
      <c r="M40" s="170"/>
      <c r="N40" s="170"/>
      <c r="O40" s="170"/>
      <c r="P40" s="170"/>
      <c r="Q40" s="170"/>
      <c r="R40" s="170"/>
      <c r="S40" s="170"/>
      <c r="T40" s="170"/>
      <c r="U40" s="170"/>
      <c r="V40" s="170"/>
      <c r="W40" s="170"/>
      <c r="X40" s="172"/>
      <c r="Y40" s="172"/>
      <c r="Z40" s="170"/>
      <c r="AA40" s="170"/>
      <c r="AB40" s="170"/>
      <c r="AC40" s="170"/>
    </row>
    <row r="41" spans="1:29" ht="12.75">
      <c r="A41" s="170"/>
      <c r="B41" s="170"/>
      <c r="C41" s="170"/>
      <c r="D41" s="174" t="str">
        <f>D11</f>
        <v>Sun</v>
      </c>
      <c r="E41" s="174" t="str">
        <f aca="true" t="shared" si="8" ref="E41:R42">E11</f>
        <v>Mon</v>
      </c>
      <c r="F41" s="174" t="str">
        <f t="shared" si="8"/>
        <v>Tue</v>
      </c>
      <c r="G41" s="174" t="str">
        <f t="shared" si="8"/>
        <v>Wed</v>
      </c>
      <c r="H41" s="174" t="str">
        <f t="shared" si="8"/>
        <v>Thu</v>
      </c>
      <c r="I41" s="174" t="str">
        <f t="shared" si="8"/>
        <v>Fri</v>
      </c>
      <c r="J41" s="174" t="str">
        <f t="shared" si="8"/>
        <v>Sat</v>
      </c>
      <c r="K41" s="174">
        <f t="shared" si="8"/>
        <v>0</v>
      </c>
      <c r="L41" s="174" t="str">
        <f t="shared" si="8"/>
        <v>Sun</v>
      </c>
      <c r="M41" s="174" t="str">
        <f t="shared" si="8"/>
        <v>Mon</v>
      </c>
      <c r="N41" s="174" t="str">
        <f t="shared" si="8"/>
        <v>Tue</v>
      </c>
      <c r="O41" s="174" t="str">
        <f t="shared" si="8"/>
        <v>Wed</v>
      </c>
      <c r="P41" s="174" t="str">
        <f t="shared" si="8"/>
        <v>Thu</v>
      </c>
      <c r="Q41" s="174" t="str">
        <f t="shared" si="8"/>
        <v>Fri</v>
      </c>
      <c r="R41" s="174" t="str">
        <f t="shared" si="8"/>
        <v>Sat</v>
      </c>
      <c r="S41" s="170"/>
      <c r="T41" s="170"/>
      <c r="U41" s="170"/>
      <c r="V41" s="170"/>
      <c r="W41" s="170"/>
      <c r="X41" s="172"/>
      <c r="Y41" s="172"/>
      <c r="Z41" s="170"/>
      <c r="AA41" s="170"/>
      <c r="AB41" s="170"/>
      <c r="AC41" s="170"/>
    </row>
    <row r="42" spans="1:29" ht="12.75">
      <c r="A42" s="170"/>
      <c r="B42" s="170"/>
      <c r="C42" s="170"/>
      <c r="D42" s="175">
        <f>D12</f>
        <v>38515</v>
      </c>
      <c r="E42" s="175">
        <f t="shared" si="8"/>
        <v>38516</v>
      </c>
      <c r="F42" s="175">
        <f t="shared" si="8"/>
        <v>38517</v>
      </c>
      <c r="G42" s="175">
        <f t="shared" si="8"/>
        <v>38518</v>
      </c>
      <c r="H42" s="175">
        <f t="shared" si="8"/>
        <v>38519</v>
      </c>
      <c r="I42" s="175">
        <f t="shared" si="8"/>
        <v>38520</v>
      </c>
      <c r="J42" s="175">
        <f t="shared" si="8"/>
        <v>38521</v>
      </c>
      <c r="K42" s="175">
        <f t="shared" si="8"/>
        <v>0</v>
      </c>
      <c r="L42" s="175">
        <f t="shared" si="8"/>
        <v>38522</v>
      </c>
      <c r="M42" s="175">
        <f t="shared" si="8"/>
        <v>38523</v>
      </c>
      <c r="N42" s="175">
        <f t="shared" si="8"/>
        <v>38524</v>
      </c>
      <c r="O42" s="175">
        <f t="shared" si="8"/>
        <v>38525</v>
      </c>
      <c r="P42" s="175">
        <f t="shared" si="8"/>
        <v>38526</v>
      </c>
      <c r="Q42" s="175">
        <f t="shared" si="8"/>
        <v>38527</v>
      </c>
      <c r="R42" s="175">
        <f t="shared" si="8"/>
        <v>38528</v>
      </c>
      <c r="S42" s="170"/>
      <c r="T42" s="170"/>
      <c r="U42" s="170"/>
      <c r="V42" s="170"/>
      <c r="W42" s="170"/>
      <c r="X42" s="172"/>
      <c r="Y42" s="172"/>
      <c r="Z42" s="170"/>
      <c r="AA42" s="170"/>
      <c r="AB42" s="170"/>
      <c r="AC42" s="170"/>
    </row>
    <row r="43" spans="1:29" ht="12.75">
      <c r="A43" s="170"/>
      <c r="B43" s="170" t="s">
        <v>54</v>
      </c>
      <c r="C43" s="170"/>
      <c r="D43" s="176"/>
      <c r="E43" s="176"/>
      <c r="F43" s="176"/>
      <c r="G43" s="176"/>
      <c r="H43" s="176"/>
      <c r="I43" s="176"/>
      <c r="J43" s="176"/>
      <c r="K43" s="176"/>
      <c r="L43" s="176"/>
      <c r="M43" s="176"/>
      <c r="N43" s="176"/>
      <c r="O43" s="176"/>
      <c r="P43" s="176"/>
      <c r="Q43" s="176"/>
      <c r="R43" s="176"/>
      <c r="S43" s="170"/>
      <c r="T43" s="170"/>
      <c r="U43" s="170"/>
      <c r="V43" s="170"/>
      <c r="W43" s="170"/>
      <c r="X43" s="172"/>
      <c r="Y43" s="172"/>
      <c r="Z43" s="170"/>
      <c r="AA43" s="170"/>
      <c r="AB43" s="170"/>
      <c r="AC43" s="170"/>
    </row>
    <row r="44" spans="1:29" ht="12.75">
      <c r="A44" s="170"/>
      <c r="B44" s="170" t="s">
        <v>55</v>
      </c>
      <c r="C44" s="170"/>
      <c r="D44" s="176"/>
      <c r="E44" s="176"/>
      <c r="F44" s="176"/>
      <c r="G44" s="176"/>
      <c r="H44" s="176"/>
      <c r="I44" s="176"/>
      <c r="J44" s="176"/>
      <c r="K44" s="176"/>
      <c r="L44" s="176"/>
      <c r="M44" s="176"/>
      <c r="N44" s="176"/>
      <c r="O44" s="176"/>
      <c r="P44" s="176"/>
      <c r="Q44" s="176"/>
      <c r="R44" s="176"/>
      <c r="S44" s="170"/>
      <c r="T44" s="170"/>
      <c r="U44" s="170"/>
      <c r="V44" s="170"/>
      <c r="W44" s="170"/>
      <c r="X44" s="172"/>
      <c r="Y44" s="172"/>
      <c r="Z44" s="170"/>
      <c r="AA44" s="170"/>
      <c r="AB44" s="170"/>
      <c r="AC44" s="170"/>
    </row>
    <row r="45" spans="1:29" ht="12.75">
      <c r="A45" s="170"/>
      <c r="B45" s="170" t="s">
        <v>54</v>
      </c>
      <c r="C45" s="170"/>
      <c r="D45" s="176"/>
      <c r="E45" s="176"/>
      <c r="F45" s="176"/>
      <c r="G45" s="176"/>
      <c r="H45" s="176"/>
      <c r="I45" s="176"/>
      <c r="J45" s="176"/>
      <c r="K45" s="176"/>
      <c r="L45" s="176"/>
      <c r="M45" s="176"/>
      <c r="N45" s="176"/>
      <c r="O45" s="176"/>
      <c r="P45" s="176"/>
      <c r="Q45" s="176"/>
      <c r="R45" s="176"/>
      <c r="S45" s="170"/>
      <c r="T45" s="170"/>
      <c r="U45" s="170"/>
      <c r="V45" s="170"/>
      <c r="W45" s="170"/>
      <c r="X45" s="172"/>
      <c r="Y45" s="172"/>
      <c r="Z45" s="170"/>
      <c r="AA45" s="170"/>
      <c r="AB45" s="170"/>
      <c r="AC45" s="170"/>
    </row>
    <row r="46" spans="1:29" ht="12.75">
      <c r="A46" s="170"/>
      <c r="B46" s="170" t="s">
        <v>55</v>
      </c>
      <c r="C46" s="170"/>
      <c r="D46" s="176"/>
      <c r="E46" s="176"/>
      <c r="F46" s="176"/>
      <c r="G46" s="176"/>
      <c r="H46" s="176"/>
      <c r="I46" s="176"/>
      <c r="J46" s="176"/>
      <c r="K46" s="176"/>
      <c r="L46" s="176"/>
      <c r="M46" s="176"/>
      <c r="N46" s="176"/>
      <c r="O46" s="176"/>
      <c r="P46" s="176"/>
      <c r="Q46" s="176"/>
      <c r="R46" s="176"/>
      <c r="S46" s="170"/>
      <c r="T46" s="170"/>
      <c r="U46" s="170"/>
      <c r="V46" s="170"/>
      <c r="W46" s="170"/>
      <c r="X46" s="172"/>
      <c r="Y46" s="172"/>
      <c r="Z46" s="170"/>
      <c r="AA46" s="170"/>
      <c r="AB46" s="170"/>
      <c r="AC46" s="170"/>
    </row>
    <row r="47" spans="1:29" ht="12.75">
      <c r="A47" s="170"/>
      <c r="B47" s="170" t="s">
        <v>54</v>
      </c>
      <c r="C47" s="170"/>
      <c r="D47" s="176"/>
      <c r="E47" s="176"/>
      <c r="F47" s="176"/>
      <c r="G47" s="176"/>
      <c r="H47" s="176"/>
      <c r="I47" s="176"/>
      <c r="J47" s="176"/>
      <c r="K47" s="176"/>
      <c r="L47" s="176"/>
      <c r="M47" s="176"/>
      <c r="N47" s="176"/>
      <c r="O47" s="176"/>
      <c r="P47" s="176"/>
      <c r="Q47" s="176"/>
      <c r="R47" s="176"/>
      <c r="S47" s="170"/>
      <c r="T47" s="170"/>
      <c r="U47" s="170"/>
      <c r="V47" s="170"/>
      <c r="W47" s="170"/>
      <c r="X47" s="172"/>
      <c r="Y47" s="172"/>
      <c r="Z47" s="170"/>
      <c r="AA47" s="170"/>
      <c r="AB47" s="170"/>
      <c r="AC47" s="170"/>
    </row>
    <row r="48" spans="1:29" ht="12.75">
      <c r="A48" s="170"/>
      <c r="B48" s="170" t="s">
        <v>55</v>
      </c>
      <c r="C48" s="170"/>
      <c r="D48" s="176"/>
      <c r="E48" s="176"/>
      <c r="F48" s="176"/>
      <c r="G48" s="176"/>
      <c r="H48" s="176"/>
      <c r="I48" s="176"/>
      <c r="J48" s="176"/>
      <c r="K48" s="176"/>
      <c r="L48" s="176"/>
      <c r="M48" s="176"/>
      <c r="N48" s="176"/>
      <c r="O48" s="176"/>
      <c r="P48" s="176"/>
      <c r="Q48" s="176"/>
      <c r="R48" s="176"/>
      <c r="S48" s="170"/>
      <c r="T48" s="170"/>
      <c r="U48" s="170"/>
      <c r="V48" s="170"/>
      <c r="W48" s="170"/>
      <c r="X48" s="172"/>
      <c r="Y48" s="172"/>
      <c r="Z48" s="170"/>
      <c r="AA48" s="170"/>
      <c r="AB48" s="170"/>
      <c r="AC48" s="170"/>
    </row>
    <row r="49" spans="1:29" ht="12.75">
      <c r="A49" s="170"/>
      <c r="B49" s="170" t="s">
        <v>54</v>
      </c>
      <c r="C49" s="170"/>
      <c r="D49" s="176"/>
      <c r="E49" s="176"/>
      <c r="F49" s="176"/>
      <c r="G49" s="176"/>
      <c r="H49" s="176"/>
      <c r="I49" s="176"/>
      <c r="J49" s="176"/>
      <c r="K49" s="176"/>
      <c r="L49" s="176"/>
      <c r="M49" s="176"/>
      <c r="N49" s="176"/>
      <c r="O49" s="176"/>
      <c r="P49" s="176"/>
      <c r="Q49" s="176"/>
      <c r="R49" s="176"/>
      <c r="S49" s="170"/>
      <c r="T49" s="170"/>
      <c r="U49" s="170"/>
      <c r="V49" s="170"/>
      <c r="W49" s="170"/>
      <c r="X49" s="172"/>
      <c r="Y49" s="172"/>
      <c r="Z49" s="170"/>
      <c r="AA49" s="170"/>
      <c r="AB49" s="170"/>
      <c r="AC49" s="170"/>
    </row>
    <row r="50" spans="1:29" ht="12.75">
      <c r="A50" s="170"/>
      <c r="B50" s="170" t="s">
        <v>55</v>
      </c>
      <c r="C50" s="170"/>
      <c r="D50" s="176"/>
      <c r="E50" s="176"/>
      <c r="F50" s="176"/>
      <c r="G50" s="176"/>
      <c r="H50" s="176"/>
      <c r="I50" s="176"/>
      <c r="J50" s="176"/>
      <c r="K50" s="176"/>
      <c r="L50" s="176"/>
      <c r="M50" s="176"/>
      <c r="N50" s="176"/>
      <c r="O50" s="176"/>
      <c r="P50" s="176"/>
      <c r="Q50" s="176"/>
      <c r="R50" s="176"/>
      <c r="S50" s="170"/>
      <c r="T50" s="170"/>
      <c r="U50" s="170"/>
      <c r="V50" s="170"/>
      <c r="W50" s="170"/>
      <c r="X50" s="172"/>
      <c r="Y50" s="172"/>
      <c r="Z50" s="170"/>
      <c r="AA50" s="170"/>
      <c r="AB50" s="170"/>
      <c r="AC50" s="170"/>
    </row>
    <row r="51" spans="1:29" ht="12.75">
      <c r="A51" s="170" t="s">
        <v>120</v>
      </c>
      <c r="B51" s="170" t="s">
        <v>62</v>
      </c>
      <c r="C51" s="170"/>
      <c r="D51" s="177">
        <f aca="true" t="shared" si="9" ref="D51:J51">24*(D44-D43+D46-D45+D48-D47+D50-D49)</f>
        <v>0</v>
      </c>
      <c r="E51" s="177">
        <f t="shared" si="9"/>
        <v>0</v>
      </c>
      <c r="F51" s="177">
        <f t="shared" si="9"/>
        <v>0</v>
      </c>
      <c r="G51" s="177">
        <f t="shared" si="9"/>
        <v>0</v>
      </c>
      <c r="H51" s="177">
        <f t="shared" si="9"/>
        <v>0</v>
      </c>
      <c r="I51" s="177">
        <f t="shared" si="9"/>
        <v>0</v>
      </c>
      <c r="J51" s="177">
        <f t="shared" si="9"/>
        <v>0</v>
      </c>
      <c r="K51" s="170"/>
      <c r="L51" s="177">
        <f aca="true" t="shared" si="10" ref="L51:R51">24*(L44-L43+L46-L45+L48-L47+L50-L49)</f>
        <v>0</v>
      </c>
      <c r="M51" s="177">
        <f t="shared" si="10"/>
        <v>0</v>
      </c>
      <c r="N51" s="177">
        <f t="shared" si="10"/>
        <v>0</v>
      </c>
      <c r="O51" s="177">
        <f t="shared" si="10"/>
        <v>0</v>
      </c>
      <c r="P51" s="177">
        <f t="shared" si="10"/>
        <v>0</v>
      </c>
      <c r="Q51" s="177">
        <f t="shared" si="10"/>
        <v>0</v>
      </c>
      <c r="R51" s="177">
        <f t="shared" si="10"/>
        <v>0</v>
      </c>
      <c r="S51" s="170"/>
      <c r="T51" s="170"/>
      <c r="U51" s="170"/>
      <c r="V51" s="170"/>
      <c r="W51" s="170"/>
      <c r="X51" s="172"/>
      <c r="Y51" s="172"/>
      <c r="Z51" s="170"/>
      <c r="AA51" s="170"/>
      <c r="AB51" s="170"/>
      <c r="AC51" s="170"/>
    </row>
    <row r="52" spans="1:29" ht="12.75">
      <c r="A52" s="170"/>
      <c r="B52" s="170"/>
      <c r="C52" s="170"/>
      <c r="D52" s="170"/>
      <c r="E52" s="170"/>
      <c r="F52" s="170"/>
      <c r="G52" s="170"/>
      <c r="H52" s="170"/>
      <c r="I52" s="170"/>
      <c r="J52" s="170"/>
      <c r="K52" s="170"/>
      <c r="L52" s="170"/>
      <c r="M52" s="170"/>
      <c r="N52" s="170"/>
      <c r="O52" s="170"/>
      <c r="P52" s="170"/>
      <c r="Q52" s="170"/>
      <c r="R52" s="170"/>
      <c r="S52" s="170"/>
      <c r="T52" s="170"/>
      <c r="U52" s="170"/>
      <c r="V52" s="170"/>
      <c r="W52" s="170"/>
      <c r="X52" s="172"/>
      <c r="Y52" s="172"/>
      <c r="Z52" s="170"/>
      <c r="AA52" s="170"/>
      <c r="AB52" s="170"/>
      <c r="AC52" s="170"/>
    </row>
  </sheetData>
  <mergeCells count="6">
    <mergeCell ref="Q3:S3"/>
    <mergeCell ref="T3:U3"/>
    <mergeCell ref="V3:X3"/>
    <mergeCell ref="Q4:S4"/>
    <mergeCell ref="T4:U4"/>
    <mergeCell ref="V4:X4"/>
  </mergeCells>
  <conditionalFormatting sqref="D42:J42 L42:R42">
    <cfRule type="cellIs" priority="1" dxfId="1" operator="equal" stopIfTrue="1">
      <formula>TODAY()</formula>
    </cfRule>
  </conditionalFormatting>
  <conditionalFormatting sqref="D7:R8 D13:R26 X13:Y26 X29:Y31">
    <cfRule type="cellIs" priority="2" dxfId="2" operator="equal" stopIfTrue="1">
      <formula>0</formula>
    </cfRule>
  </conditionalFormatting>
  <conditionalFormatting sqref="AA17">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5" right="0.5" top="0.53" bottom="0.5" header="0.5" footer="0.5"/>
  <pageSetup horizontalDpi="300" verticalDpi="300" orientation="landscape" r:id="rId1"/>
</worksheet>
</file>

<file path=xl/worksheets/sheet16.xml><?xml version="1.0" encoding="utf-8"?>
<worksheet xmlns="http://schemas.openxmlformats.org/spreadsheetml/2006/main" xmlns:r="http://schemas.openxmlformats.org/officeDocument/2006/relationships">
  <sheetPr codeName="Sheet7"/>
  <dimension ref="A1:AC52"/>
  <sheetViews>
    <sheetView zoomScale="85" zoomScaleNormal="85" workbookViewId="0" topLeftCell="A1">
      <selection activeCell="E13" sqref="E13"/>
    </sheetView>
  </sheetViews>
  <sheetFormatPr defaultColWidth="9.140625" defaultRowHeight="12.75"/>
  <cols>
    <col min="2" max="2" width="7.00390625" style="0" customWidth="1"/>
    <col min="3" max="3" width="0.5625" style="0" customWidth="1"/>
    <col min="4" max="4" width="5.8515625" style="0" customWidth="1"/>
    <col min="5" max="6" width="5.57421875" style="0" customWidth="1"/>
    <col min="7" max="7" width="5.8515625" style="0" customWidth="1"/>
    <col min="8" max="8" width="5.57421875" style="0" customWidth="1"/>
    <col min="9" max="9" width="5.421875" style="0" customWidth="1"/>
    <col min="10" max="10" width="5.7109375" style="0" customWidth="1"/>
    <col min="11" max="11" width="0.5625" style="0" customWidth="1"/>
    <col min="12" max="13" width="5.57421875" style="0" customWidth="1"/>
    <col min="14" max="14" width="5.421875" style="0" customWidth="1"/>
    <col min="15" max="16" width="5.7109375" style="0" customWidth="1"/>
    <col min="17" max="17" width="6.28125" style="0" customWidth="1"/>
    <col min="18" max="18" width="6.57421875" style="0" customWidth="1"/>
    <col min="19" max="19" width="0.5625" style="0" customWidth="1"/>
    <col min="20" max="21" width="4.8515625" style="0" customWidth="1"/>
    <col min="22" max="22" width="4.140625" style="0" customWidth="1"/>
    <col min="23" max="23" width="0.5625" style="0" customWidth="1"/>
    <col min="24" max="25" width="6.28125" style="51" customWidth="1"/>
    <col min="26" max="26" width="1.1484375" style="0" customWidth="1"/>
  </cols>
  <sheetData>
    <row r="1" spans="10:29" ht="21.75" customHeight="1">
      <c r="J1" s="16" t="s">
        <v>46</v>
      </c>
      <c r="Z1" s="167"/>
      <c r="AA1" s="170"/>
      <c r="AB1" s="170"/>
      <c r="AC1" s="170"/>
    </row>
    <row r="2" spans="1:29" ht="12.75">
      <c r="A2" s="15" t="s">
        <v>37</v>
      </c>
      <c r="B2" s="2"/>
      <c r="C2" s="2"/>
      <c r="D2" s="2"/>
      <c r="E2" s="3"/>
      <c r="F2" s="15" t="s">
        <v>39</v>
      </c>
      <c r="G2" s="2"/>
      <c r="H2" s="3"/>
      <c r="I2" s="15" t="s">
        <v>40</v>
      </c>
      <c r="J2" s="3"/>
      <c r="L2" s="15" t="s">
        <v>41</v>
      </c>
      <c r="M2" s="2"/>
      <c r="N2" s="76">
        <f>PP12!N2+1</f>
        <v>13</v>
      </c>
      <c r="O2" s="2"/>
      <c r="P2" s="3"/>
      <c r="Q2" s="15" t="s">
        <v>139</v>
      </c>
      <c r="R2" s="2"/>
      <c r="S2" s="2"/>
      <c r="T2" s="2"/>
      <c r="U2" s="2"/>
      <c r="V2" s="2"/>
      <c r="W2" s="2"/>
      <c r="X2" s="52"/>
      <c r="Y2" s="53"/>
      <c r="Z2" s="167"/>
      <c r="AA2" s="170"/>
      <c r="AB2" s="170"/>
      <c r="AC2" s="170"/>
    </row>
    <row r="3" spans="1:29" ht="12.75">
      <c r="A3" s="4"/>
      <c r="B3" s="5"/>
      <c r="C3" s="5"/>
      <c r="D3" s="5"/>
      <c r="E3" s="6"/>
      <c r="F3" s="45" t="str">
        <f>PP1!F3</f>
        <v>xxx-xx-xxxx</v>
      </c>
      <c r="G3" s="5"/>
      <c r="H3" s="6"/>
      <c r="I3" s="45">
        <f>PP1!I3</f>
        <v>2005</v>
      </c>
      <c r="J3" s="6"/>
      <c r="L3" s="4"/>
      <c r="M3" s="5"/>
      <c r="N3" s="5"/>
      <c r="O3" s="5"/>
      <c r="P3" s="6"/>
      <c r="Q3" s="210" t="s">
        <v>47</v>
      </c>
      <c r="R3" s="211"/>
      <c r="S3" s="212"/>
      <c r="T3" s="210" t="s">
        <v>48</v>
      </c>
      <c r="U3" s="212"/>
      <c r="V3" s="213" t="s">
        <v>49</v>
      </c>
      <c r="W3" s="214"/>
      <c r="X3" s="215"/>
      <c r="Y3" s="198" t="s">
        <v>138</v>
      </c>
      <c r="Z3" s="167"/>
      <c r="AA3" s="170"/>
      <c r="AB3" s="170"/>
      <c r="AC3" s="170"/>
    </row>
    <row r="4" spans="1:29" ht="12.75">
      <c r="A4" s="44">
        <f>PP1!A4</f>
        <v>0</v>
      </c>
      <c r="B4" s="8"/>
      <c r="C4" s="8"/>
      <c r="D4" s="5"/>
      <c r="E4" s="6"/>
      <c r="F4" s="7"/>
      <c r="G4" s="8"/>
      <c r="H4" s="9"/>
      <c r="I4" s="7"/>
      <c r="J4" s="9"/>
      <c r="L4" s="34" t="s">
        <v>42</v>
      </c>
      <c r="M4" s="78">
        <f>+PP12!O4+1</f>
        <v>38529</v>
      </c>
      <c r="N4" s="37" t="s">
        <v>43</v>
      </c>
      <c r="O4" s="78">
        <f>+M4+13</f>
        <v>38542</v>
      </c>
      <c r="P4" s="9"/>
      <c r="Q4" s="219">
        <f>PP12!AA14</f>
        <v>72</v>
      </c>
      <c r="R4" s="217"/>
      <c r="S4" s="218"/>
      <c r="T4" s="219">
        <f>PP12!AA15</f>
        <v>48</v>
      </c>
      <c r="U4" s="218"/>
      <c r="V4" s="219">
        <f>PP12!AA17</f>
        <v>0</v>
      </c>
      <c r="W4" s="217"/>
      <c r="X4" s="218"/>
      <c r="Y4" s="200">
        <f>PP12!AA16</f>
        <v>0</v>
      </c>
      <c r="Z4" s="167"/>
      <c r="AA4" s="171" t="s">
        <v>56</v>
      </c>
      <c r="AB4" s="170"/>
      <c r="AC4" s="170"/>
    </row>
    <row r="5" spans="1:29" ht="12.75">
      <c r="A5" s="33"/>
      <c r="B5" s="6"/>
      <c r="D5" s="48" t="s">
        <v>1</v>
      </c>
      <c r="E5" s="48" t="s">
        <v>2</v>
      </c>
      <c r="F5" s="48" t="s">
        <v>3</v>
      </c>
      <c r="G5" s="48" t="s">
        <v>4</v>
      </c>
      <c r="H5" s="48" t="s">
        <v>5</v>
      </c>
      <c r="I5" s="48" t="s">
        <v>6</v>
      </c>
      <c r="J5" s="48" t="s">
        <v>7</v>
      </c>
      <c r="K5" s="49"/>
      <c r="L5" s="48" t="s">
        <v>1</v>
      </c>
      <c r="M5" s="48" t="s">
        <v>2</v>
      </c>
      <c r="N5" s="48" t="s">
        <v>3</v>
      </c>
      <c r="O5" s="48" t="s">
        <v>4</v>
      </c>
      <c r="P5" s="48" t="s">
        <v>5</v>
      </c>
      <c r="Q5" s="48" t="s">
        <v>6</v>
      </c>
      <c r="R5" s="47" t="s">
        <v>7</v>
      </c>
      <c r="T5" s="15" t="s">
        <v>44</v>
      </c>
      <c r="U5" s="2"/>
      <c r="V5" s="3"/>
      <c r="X5" s="55" t="s">
        <v>24</v>
      </c>
      <c r="Y5" s="55" t="s">
        <v>25</v>
      </c>
      <c r="Z5" s="167"/>
      <c r="AA5" s="170">
        <f>+PP12!AA5</f>
        <v>6</v>
      </c>
      <c r="AB5" s="171" t="s">
        <v>57</v>
      </c>
      <c r="AC5" s="170"/>
    </row>
    <row r="6" spans="1:29" ht="12.75">
      <c r="A6" s="4"/>
      <c r="B6" s="32" t="s">
        <v>38</v>
      </c>
      <c r="D6" s="36">
        <f>PP12!D6</f>
        <v>0</v>
      </c>
      <c r="E6" s="36">
        <f>PP12!E6</f>
        <v>8</v>
      </c>
      <c r="F6" s="36">
        <f>PP12!F6</f>
        <v>8</v>
      </c>
      <c r="G6" s="36">
        <f>PP12!G6</f>
        <v>8</v>
      </c>
      <c r="H6" s="36">
        <f>PP12!H6</f>
        <v>8</v>
      </c>
      <c r="I6" s="36">
        <f>PP12!I6</f>
        <v>8</v>
      </c>
      <c r="J6" s="36">
        <f>PP12!J6</f>
        <v>0</v>
      </c>
      <c r="L6" s="36">
        <f>PP12!L6</f>
        <v>0</v>
      </c>
      <c r="M6" s="36">
        <f>PP12!M6</f>
        <v>8</v>
      </c>
      <c r="N6" s="36">
        <f>PP12!N6</f>
        <v>8</v>
      </c>
      <c r="O6" s="36">
        <f>PP12!O6</f>
        <v>8</v>
      </c>
      <c r="P6" s="36">
        <f>PP12!P6</f>
        <v>8</v>
      </c>
      <c r="Q6" s="36">
        <f>PP12!Q6</f>
        <v>8</v>
      </c>
      <c r="R6" s="36">
        <f>PP12!R6</f>
        <v>0</v>
      </c>
      <c r="T6" s="35" t="s">
        <v>50</v>
      </c>
      <c r="U6" s="5"/>
      <c r="V6" s="6"/>
      <c r="X6" s="59">
        <f>SUM(D6:J6)</f>
        <v>40</v>
      </c>
      <c r="Y6" s="59">
        <f>SUM(L6:R6)</f>
        <v>40</v>
      </c>
      <c r="Z6" s="167"/>
      <c r="AA6" s="170">
        <f>+PP12!AA6</f>
        <v>4</v>
      </c>
      <c r="AB6" s="171" t="s">
        <v>58</v>
      </c>
      <c r="AC6" s="170"/>
    </row>
    <row r="7" spans="1:29" ht="12.75">
      <c r="A7" s="4"/>
      <c r="B7" s="32" t="s">
        <v>140</v>
      </c>
      <c r="D7" s="202">
        <f>PP12!D7</f>
        <v>0</v>
      </c>
      <c r="E7" s="202">
        <f>PP12!E7</f>
        <v>0.3125</v>
      </c>
      <c r="F7" s="202">
        <f>PP12!F7</f>
        <v>0.3125</v>
      </c>
      <c r="G7" s="202">
        <f>PP12!G7</f>
        <v>0.3125</v>
      </c>
      <c r="H7" s="202">
        <f>PP12!H7</f>
        <v>0.3125</v>
      </c>
      <c r="I7" s="202">
        <f>PP12!I7</f>
        <v>0.3125</v>
      </c>
      <c r="J7" s="202">
        <f>PP12!J7</f>
        <v>0</v>
      </c>
      <c r="K7" s="202"/>
      <c r="L7" s="202">
        <f>PP12!L7</f>
        <v>0</v>
      </c>
      <c r="M7" s="202">
        <f>PP12!M7</f>
        <v>0.3125</v>
      </c>
      <c r="N7" s="202">
        <f>PP12!N7</f>
        <v>0.3125</v>
      </c>
      <c r="O7" s="202">
        <f>PP12!O7</f>
        <v>0.3125</v>
      </c>
      <c r="P7" s="202">
        <f>PP12!P7</f>
        <v>0.3125</v>
      </c>
      <c r="Q7" s="202">
        <f>PP12!Q7</f>
        <v>0.3125</v>
      </c>
      <c r="R7" s="202">
        <f>PP12!R7</f>
        <v>0</v>
      </c>
      <c r="T7" s="4"/>
      <c r="U7" s="5"/>
      <c r="V7" s="6"/>
      <c r="X7" s="56"/>
      <c r="Y7" s="56"/>
      <c r="Z7" s="167"/>
      <c r="AA7" s="171" t="s">
        <v>134</v>
      </c>
      <c r="AB7" s="170"/>
      <c r="AC7" s="170"/>
    </row>
    <row r="8" spans="1:29" ht="12.75">
      <c r="A8" s="7"/>
      <c r="B8" s="203" t="s">
        <v>141</v>
      </c>
      <c r="D8" s="202">
        <f>PP12!D8</f>
        <v>0</v>
      </c>
      <c r="E8" s="202">
        <f>PP12!E8</f>
        <v>0.1875</v>
      </c>
      <c r="F8" s="202">
        <f>PP12!F8</f>
        <v>0.1875</v>
      </c>
      <c r="G8" s="202">
        <f>PP12!G8</f>
        <v>0.1875</v>
      </c>
      <c r="H8" s="202">
        <f>PP12!H8</f>
        <v>0.1875</v>
      </c>
      <c r="I8" s="202">
        <f>PP12!I8</f>
        <v>0.1875</v>
      </c>
      <c r="J8" s="202">
        <f>PP12!J8</f>
        <v>0</v>
      </c>
      <c r="K8" s="202"/>
      <c r="L8" s="202">
        <f>PP12!L8</f>
        <v>0</v>
      </c>
      <c r="M8" s="202">
        <f>PP12!M8</f>
        <v>0.1875</v>
      </c>
      <c r="N8" s="202">
        <f>PP12!N8</f>
        <v>0.1875</v>
      </c>
      <c r="O8" s="202">
        <f>PP12!O8</f>
        <v>0.1875</v>
      </c>
      <c r="P8" s="202">
        <f>PP12!P8</f>
        <v>0.1875</v>
      </c>
      <c r="Q8" s="202">
        <f>PP12!Q8</f>
        <v>0.1875</v>
      </c>
      <c r="R8" s="202">
        <f>PP12!R8</f>
        <v>0</v>
      </c>
      <c r="T8" s="38" t="s">
        <v>45</v>
      </c>
      <c r="U8" s="39"/>
      <c r="V8" s="9"/>
      <c r="X8" s="57"/>
      <c r="Y8" s="57"/>
      <c r="Z8" s="167"/>
      <c r="AA8" s="170">
        <v>0</v>
      </c>
      <c r="AB8" s="170"/>
      <c r="AC8" s="170"/>
    </row>
    <row r="9" spans="10:29" ht="24" customHeight="1">
      <c r="J9" s="16" t="s">
        <v>26</v>
      </c>
      <c r="Z9" s="167"/>
      <c r="AA9" s="170"/>
      <c r="AB9" s="170"/>
      <c r="AC9" s="170"/>
    </row>
    <row r="10" spans="1:29" ht="9.75" customHeight="1">
      <c r="A10" s="18" t="s">
        <v>21</v>
      </c>
      <c r="B10" s="3"/>
      <c r="C10" s="29"/>
      <c r="D10" s="11"/>
      <c r="E10" s="13"/>
      <c r="F10" s="13"/>
      <c r="G10" s="20"/>
      <c r="H10" s="13"/>
      <c r="I10" s="17" t="s">
        <v>19</v>
      </c>
      <c r="J10" s="13"/>
      <c r="K10" s="2"/>
      <c r="L10" s="13"/>
      <c r="M10" s="13"/>
      <c r="N10" s="13"/>
      <c r="O10" s="13"/>
      <c r="P10" s="13"/>
      <c r="Q10" s="13"/>
      <c r="R10" s="12"/>
      <c r="T10" s="24" t="s">
        <v>23</v>
      </c>
      <c r="U10" s="13"/>
      <c r="V10" s="12"/>
      <c r="W10" s="29"/>
      <c r="X10" s="58" t="s">
        <v>33</v>
      </c>
      <c r="Y10" s="55"/>
      <c r="Z10" s="167"/>
      <c r="AA10" s="170"/>
      <c r="AB10" s="170"/>
      <c r="AC10" s="170"/>
    </row>
    <row r="11" spans="1:29" ht="12.75">
      <c r="A11" s="19" t="s">
        <v>20</v>
      </c>
      <c r="B11" s="6"/>
      <c r="C11" s="29"/>
      <c r="D11" s="50" t="s">
        <v>1</v>
      </c>
      <c r="E11" s="50" t="s">
        <v>2</v>
      </c>
      <c r="F11" s="50" t="s">
        <v>3</v>
      </c>
      <c r="G11" s="50" t="s">
        <v>4</v>
      </c>
      <c r="H11" s="50" t="s">
        <v>5</v>
      </c>
      <c r="I11" s="50" t="s">
        <v>6</v>
      </c>
      <c r="J11" s="50" t="s">
        <v>7</v>
      </c>
      <c r="K11" s="42"/>
      <c r="L11" s="50" t="s">
        <v>1</v>
      </c>
      <c r="M11" s="50" t="s">
        <v>2</v>
      </c>
      <c r="N11" s="50" t="s">
        <v>3</v>
      </c>
      <c r="O11" s="50" t="s">
        <v>4</v>
      </c>
      <c r="P11" s="50" t="s">
        <v>5</v>
      </c>
      <c r="Q11" s="50" t="s">
        <v>6</v>
      </c>
      <c r="R11" s="50" t="s">
        <v>7</v>
      </c>
      <c r="T11" s="40" t="s">
        <v>34</v>
      </c>
      <c r="U11" s="40" t="s">
        <v>35</v>
      </c>
      <c r="V11" s="40" t="s">
        <v>36</v>
      </c>
      <c r="W11" s="31"/>
      <c r="X11" s="55" t="s">
        <v>24</v>
      </c>
      <c r="Y11" s="55" t="s">
        <v>25</v>
      </c>
      <c r="Z11" s="167"/>
      <c r="AA11" s="179" t="s">
        <v>131</v>
      </c>
      <c r="AB11" s="170"/>
      <c r="AC11" s="170"/>
    </row>
    <row r="12" spans="1:29" ht="11.25" customHeight="1">
      <c r="A12" s="19"/>
      <c r="B12" s="6"/>
      <c r="C12" s="29"/>
      <c r="D12" s="84">
        <f>+M4</f>
        <v>38529</v>
      </c>
      <c r="E12" s="84">
        <f aca="true" t="shared" si="0" ref="E12:J12">D12+1</f>
        <v>38530</v>
      </c>
      <c r="F12" s="84">
        <f t="shared" si="0"/>
        <v>38531</v>
      </c>
      <c r="G12" s="84">
        <f t="shared" si="0"/>
        <v>38532</v>
      </c>
      <c r="H12" s="84">
        <f t="shared" si="0"/>
        <v>38533</v>
      </c>
      <c r="I12" s="84">
        <f t="shared" si="0"/>
        <v>38534</v>
      </c>
      <c r="J12" s="84">
        <f t="shared" si="0"/>
        <v>38535</v>
      </c>
      <c r="K12" s="84"/>
      <c r="L12" s="84">
        <f>J12+1</f>
        <v>38536</v>
      </c>
      <c r="M12" s="84">
        <f aca="true" t="shared" si="1" ref="M12:R12">L12+1</f>
        <v>38537</v>
      </c>
      <c r="N12" s="84">
        <f t="shared" si="1"/>
        <v>38538</v>
      </c>
      <c r="O12" s="84">
        <f t="shared" si="1"/>
        <v>38539</v>
      </c>
      <c r="P12" s="84">
        <f t="shared" si="1"/>
        <v>38540</v>
      </c>
      <c r="Q12" s="84">
        <f t="shared" si="1"/>
        <v>38541</v>
      </c>
      <c r="R12" s="84">
        <f t="shared" si="1"/>
        <v>38542</v>
      </c>
      <c r="T12" s="40"/>
      <c r="U12" s="40"/>
      <c r="V12" s="40"/>
      <c r="W12" s="31"/>
      <c r="X12" s="55"/>
      <c r="Y12" s="55"/>
      <c r="Z12" s="167"/>
      <c r="AA12" s="180" t="s">
        <v>132</v>
      </c>
      <c r="AB12" s="170"/>
      <c r="AC12" s="170"/>
    </row>
    <row r="13" spans="1:29" ht="13.5" customHeight="1">
      <c r="A13" s="22" t="s">
        <v>0</v>
      </c>
      <c r="B13" s="12"/>
      <c r="C13" s="29"/>
      <c r="D13" s="64">
        <f>24*(D44-D43+D46-D45+D48-D47+D50-D49)-D29-D30</f>
        <v>0</v>
      </c>
      <c r="E13" s="64">
        <f aca="true" t="shared" si="2" ref="E13:J13">24*(E44-E43+E46-E45+E48-E47+E50-E49)-E29-E30</f>
        <v>0</v>
      </c>
      <c r="F13" s="64">
        <f t="shared" si="2"/>
        <v>0</v>
      </c>
      <c r="G13" s="64">
        <f t="shared" si="2"/>
        <v>0</v>
      </c>
      <c r="H13" s="64">
        <f t="shared" si="2"/>
        <v>0</v>
      </c>
      <c r="I13" s="64">
        <f t="shared" si="2"/>
        <v>0</v>
      </c>
      <c r="J13" s="64">
        <f t="shared" si="2"/>
        <v>0</v>
      </c>
      <c r="K13" s="64"/>
      <c r="L13" s="64">
        <f aca="true" t="shared" si="3" ref="L13:R13">24*(L44-L43+L46-L45+L48-L47+L50-L49)-L29-L30</f>
        <v>0</v>
      </c>
      <c r="M13" s="64">
        <f t="shared" si="3"/>
        <v>0</v>
      </c>
      <c r="N13" s="64">
        <f t="shared" si="3"/>
        <v>0</v>
      </c>
      <c r="O13" s="64">
        <f t="shared" si="3"/>
        <v>0</v>
      </c>
      <c r="P13" s="64">
        <f t="shared" si="3"/>
        <v>0</v>
      </c>
      <c r="Q13" s="64">
        <f t="shared" si="3"/>
        <v>0</v>
      </c>
      <c r="R13" s="64">
        <f t="shared" si="3"/>
        <v>0</v>
      </c>
      <c r="T13" s="27"/>
      <c r="U13" s="28">
        <v>1</v>
      </c>
      <c r="V13" s="27"/>
      <c r="W13" s="29"/>
      <c r="X13" s="59">
        <f aca="true" t="shared" si="4" ref="X13:X24">SUM(D13:J13)</f>
        <v>0</v>
      </c>
      <c r="Y13" s="59">
        <f aca="true" t="shared" si="5" ref="Y13:Y24">SUM(L13:R13)</f>
        <v>0</v>
      </c>
      <c r="Z13" s="167"/>
      <c r="AA13" s="170"/>
      <c r="AB13" s="170"/>
      <c r="AC13" s="170"/>
    </row>
    <row r="14" spans="1:29" ht="13.5" customHeight="1">
      <c r="A14" s="22" t="s">
        <v>8</v>
      </c>
      <c r="B14" s="12"/>
      <c r="C14" s="29"/>
      <c r="D14" s="64"/>
      <c r="E14" s="64"/>
      <c r="F14" s="64"/>
      <c r="G14" s="64"/>
      <c r="H14" s="64"/>
      <c r="I14" s="64"/>
      <c r="J14" s="64"/>
      <c r="K14" s="64"/>
      <c r="L14" s="64"/>
      <c r="M14" s="64"/>
      <c r="N14" s="64"/>
      <c r="O14" s="64"/>
      <c r="P14" s="64"/>
      <c r="Q14" s="64"/>
      <c r="R14" s="64"/>
      <c r="T14" s="27"/>
      <c r="U14" s="28">
        <v>61</v>
      </c>
      <c r="V14" s="27"/>
      <c r="W14" s="29"/>
      <c r="X14" s="59">
        <f t="shared" si="4"/>
        <v>0</v>
      </c>
      <c r="Y14" s="59">
        <f t="shared" si="5"/>
        <v>0</v>
      </c>
      <c r="Z14" s="168"/>
      <c r="AA14" s="172">
        <f>+Q4-X14-Y14+AA5-AA8</f>
        <v>78</v>
      </c>
      <c r="AB14" s="171" t="s">
        <v>57</v>
      </c>
      <c r="AC14" s="170"/>
    </row>
    <row r="15" spans="1:29" ht="13.5" customHeight="1">
      <c r="A15" s="22" t="s">
        <v>9</v>
      </c>
      <c r="B15" s="12"/>
      <c r="C15" s="29"/>
      <c r="D15" s="64"/>
      <c r="E15" s="64"/>
      <c r="F15" s="64"/>
      <c r="G15" s="64"/>
      <c r="H15" s="64"/>
      <c r="I15" s="64"/>
      <c r="J15" s="64"/>
      <c r="K15" s="64"/>
      <c r="L15" s="64"/>
      <c r="M15" s="64"/>
      <c r="N15" s="64"/>
      <c r="O15" s="64"/>
      <c r="P15" s="64"/>
      <c r="Q15" s="64"/>
      <c r="R15" s="64"/>
      <c r="T15" s="27"/>
      <c r="U15" s="28">
        <v>62</v>
      </c>
      <c r="V15" s="27"/>
      <c r="W15" s="29"/>
      <c r="X15" s="59">
        <f t="shared" si="4"/>
        <v>0</v>
      </c>
      <c r="Y15" s="59">
        <f t="shared" si="5"/>
        <v>0</v>
      </c>
      <c r="Z15" s="167"/>
      <c r="AA15" s="172">
        <f>+T4-X15-Y15-X19-Y19+AA6</f>
        <v>52</v>
      </c>
      <c r="AB15" s="171" t="s">
        <v>58</v>
      </c>
      <c r="AC15" s="170"/>
    </row>
    <row r="16" spans="1:29" ht="13.5" customHeight="1">
      <c r="A16" s="22" t="s">
        <v>10</v>
      </c>
      <c r="B16" s="12"/>
      <c r="C16" s="29"/>
      <c r="D16" s="64"/>
      <c r="E16" s="64"/>
      <c r="F16" s="64"/>
      <c r="G16" s="64"/>
      <c r="H16" s="64"/>
      <c r="I16" s="64"/>
      <c r="J16" s="64"/>
      <c r="K16" s="64"/>
      <c r="L16" s="64"/>
      <c r="M16" s="64"/>
      <c r="N16" s="64"/>
      <c r="O16" s="64"/>
      <c r="P16" s="64"/>
      <c r="Q16" s="64"/>
      <c r="R16" s="64"/>
      <c r="T16" s="27"/>
      <c r="U16" s="28">
        <v>64</v>
      </c>
      <c r="V16" s="27"/>
      <c r="W16" s="29"/>
      <c r="X16" s="59">
        <f t="shared" si="4"/>
        <v>0</v>
      </c>
      <c r="Y16" s="59">
        <f t="shared" si="5"/>
        <v>0</v>
      </c>
      <c r="Z16" s="167"/>
      <c r="AA16" s="172">
        <f>+Y4-X16-Y16+X30+Y30</f>
        <v>0</v>
      </c>
      <c r="AB16" s="171" t="s">
        <v>59</v>
      </c>
      <c r="AC16" s="170"/>
    </row>
    <row r="17" spans="1:29" ht="13.5" customHeight="1">
      <c r="A17" s="22" t="s">
        <v>11</v>
      </c>
      <c r="B17" s="12"/>
      <c r="C17" s="29"/>
      <c r="D17" s="64"/>
      <c r="E17" s="64"/>
      <c r="F17" s="64"/>
      <c r="G17" s="64"/>
      <c r="H17" s="64"/>
      <c r="I17" s="64"/>
      <c r="J17" s="64"/>
      <c r="K17" s="64"/>
      <c r="L17" s="64"/>
      <c r="M17" s="64"/>
      <c r="N17" s="64"/>
      <c r="O17" s="64"/>
      <c r="P17" s="64"/>
      <c r="Q17" s="64"/>
      <c r="R17" s="64"/>
      <c r="T17" s="27"/>
      <c r="U17" s="28">
        <v>50</v>
      </c>
      <c r="V17" s="27"/>
      <c r="W17" s="29"/>
      <c r="X17" s="59">
        <f t="shared" si="4"/>
        <v>0</v>
      </c>
      <c r="Y17" s="59">
        <f t="shared" si="5"/>
        <v>0</v>
      </c>
      <c r="Z17" s="167"/>
      <c r="AA17" s="172">
        <f>+V4-X17-Y17+X29+Y29</f>
        <v>0</v>
      </c>
      <c r="AB17" s="171" t="s">
        <v>60</v>
      </c>
      <c r="AC17" s="170"/>
    </row>
    <row r="18" spans="1:29" ht="13.5" customHeight="1">
      <c r="A18" s="22" t="s">
        <v>12</v>
      </c>
      <c r="B18" s="12"/>
      <c r="C18" s="29"/>
      <c r="D18" s="64"/>
      <c r="E18" s="64"/>
      <c r="F18" s="64"/>
      <c r="G18" s="64"/>
      <c r="H18" s="64"/>
      <c r="I18" s="64"/>
      <c r="J18" s="64"/>
      <c r="K18" s="64"/>
      <c r="L18" s="64"/>
      <c r="M18" s="64">
        <v>8</v>
      </c>
      <c r="N18" s="64"/>
      <c r="O18" s="64"/>
      <c r="P18" s="64"/>
      <c r="Q18" s="64"/>
      <c r="R18" s="64"/>
      <c r="T18" s="27"/>
      <c r="U18" s="28">
        <v>66</v>
      </c>
      <c r="V18" s="27"/>
      <c r="W18" s="29"/>
      <c r="X18" s="59">
        <f t="shared" si="4"/>
        <v>0</v>
      </c>
      <c r="Y18" s="59">
        <f t="shared" si="5"/>
        <v>8</v>
      </c>
      <c r="Z18" s="167"/>
      <c r="AA18" s="171"/>
      <c r="AB18" s="170"/>
      <c r="AC18" s="170"/>
    </row>
    <row r="19" spans="1:29" ht="13.5" customHeight="1">
      <c r="A19" s="22" t="s">
        <v>13</v>
      </c>
      <c r="B19" s="12"/>
      <c r="C19" s="29"/>
      <c r="D19" s="64"/>
      <c r="E19" s="64"/>
      <c r="F19" s="64"/>
      <c r="G19" s="64"/>
      <c r="H19" s="64"/>
      <c r="I19" s="64"/>
      <c r="J19" s="64"/>
      <c r="K19" s="64"/>
      <c r="L19" s="64"/>
      <c r="M19" s="64"/>
      <c r="N19" s="64"/>
      <c r="O19" s="64"/>
      <c r="P19" s="64"/>
      <c r="Q19" s="64"/>
      <c r="R19" s="64"/>
      <c r="T19" s="28">
        <v>62</v>
      </c>
      <c r="U19" s="28">
        <v>62</v>
      </c>
      <c r="V19" s="27"/>
      <c r="W19" s="29"/>
      <c r="X19" s="59">
        <f t="shared" si="4"/>
        <v>0</v>
      </c>
      <c r="Y19" s="59">
        <f t="shared" si="5"/>
        <v>0</v>
      </c>
      <c r="Z19" s="167"/>
      <c r="AA19" s="172">
        <f>+X19+Y19+PP12!AA19</f>
        <v>0</v>
      </c>
      <c r="AB19" s="171" t="s">
        <v>121</v>
      </c>
      <c r="AC19" s="170"/>
    </row>
    <row r="20" spans="1:29" ht="13.5" customHeight="1">
      <c r="A20" s="22"/>
      <c r="B20" s="12"/>
      <c r="C20" s="29"/>
      <c r="D20" s="64"/>
      <c r="E20" s="64"/>
      <c r="F20" s="64"/>
      <c r="G20" s="64"/>
      <c r="H20" s="64"/>
      <c r="I20" s="64"/>
      <c r="J20" s="64"/>
      <c r="K20" s="64"/>
      <c r="L20" s="64"/>
      <c r="M20" s="64"/>
      <c r="N20" s="64"/>
      <c r="O20" s="64"/>
      <c r="P20" s="64"/>
      <c r="Q20" s="64"/>
      <c r="R20" s="64"/>
      <c r="T20" s="28"/>
      <c r="U20" s="28"/>
      <c r="V20" s="27"/>
      <c r="W20" s="29"/>
      <c r="X20" s="59">
        <f t="shared" si="4"/>
        <v>0</v>
      </c>
      <c r="Y20" s="59">
        <f t="shared" si="5"/>
        <v>0</v>
      </c>
      <c r="Z20" s="167"/>
      <c r="AA20" s="170"/>
      <c r="AB20" s="170"/>
      <c r="AC20" s="170"/>
    </row>
    <row r="21" spans="1:29" ht="13.5" customHeight="1">
      <c r="A21" s="22"/>
      <c r="B21" s="12"/>
      <c r="C21" s="29"/>
      <c r="D21" s="64"/>
      <c r="E21" s="64"/>
      <c r="F21" s="64"/>
      <c r="G21" s="64"/>
      <c r="H21" s="64"/>
      <c r="I21" s="64"/>
      <c r="J21" s="64"/>
      <c r="K21" s="64"/>
      <c r="L21" s="64"/>
      <c r="M21" s="64"/>
      <c r="N21" s="64"/>
      <c r="O21" s="64"/>
      <c r="P21" s="64"/>
      <c r="Q21" s="64"/>
      <c r="R21" s="64"/>
      <c r="T21" s="28"/>
      <c r="U21" s="28"/>
      <c r="V21" s="27"/>
      <c r="W21" s="29"/>
      <c r="X21" s="59">
        <f t="shared" si="4"/>
        <v>0</v>
      </c>
      <c r="Y21" s="59">
        <f t="shared" si="5"/>
        <v>0</v>
      </c>
      <c r="Z21" s="167"/>
      <c r="AA21" s="170"/>
      <c r="AB21" s="170"/>
      <c r="AC21" s="170"/>
    </row>
    <row r="22" spans="1:29" ht="13.5" customHeight="1">
      <c r="A22" s="22"/>
      <c r="B22" s="12"/>
      <c r="C22" s="29"/>
      <c r="D22" s="64"/>
      <c r="E22" s="64"/>
      <c r="F22" s="64"/>
      <c r="G22" s="64"/>
      <c r="H22" s="64"/>
      <c r="I22" s="64"/>
      <c r="J22" s="64"/>
      <c r="K22" s="64"/>
      <c r="L22" s="64"/>
      <c r="M22" s="64"/>
      <c r="N22" s="64"/>
      <c r="O22" s="64"/>
      <c r="P22" s="64"/>
      <c r="Q22" s="64"/>
      <c r="R22" s="64"/>
      <c r="T22" s="28"/>
      <c r="U22" s="28"/>
      <c r="V22" s="27"/>
      <c r="W22" s="29"/>
      <c r="X22" s="59">
        <f t="shared" si="4"/>
        <v>0</v>
      </c>
      <c r="Y22" s="59">
        <f t="shared" si="5"/>
        <v>0</v>
      </c>
      <c r="Z22" s="167"/>
      <c r="AA22" s="170"/>
      <c r="AB22" s="170"/>
      <c r="AC22" s="170"/>
    </row>
    <row r="23" spans="1:29" ht="13.5" customHeight="1">
      <c r="A23" s="22"/>
      <c r="B23" s="12"/>
      <c r="C23" s="29"/>
      <c r="D23" s="64"/>
      <c r="E23" s="64"/>
      <c r="F23" s="64"/>
      <c r="G23" s="64"/>
      <c r="H23" s="64"/>
      <c r="I23" s="64"/>
      <c r="J23" s="64"/>
      <c r="K23" s="64"/>
      <c r="L23" s="64"/>
      <c r="M23" s="64"/>
      <c r="N23" s="64"/>
      <c r="O23" s="64"/>
      <c r="P23" s="64"/>
      <c r="Q23" s="64"/>
      <c r="R23" s="64"/>
      <c r="T23" s="28"/>
      <c r="U23" s="28"/>
      <c r="V23" s="27"/>
      <c r="W23" s="29"/>
      <c r="X23" s="59">
        <f t="shared" si="4"/>
        <v>0</v>
      </c>
      <c r="Y23" s="59">
        <f t="shared" si="5"/>
        <v>0</v>
      </c>
      <c r="Z23" s="167"/>
      <c r="AA23" s="170"/>
      <c r="AB23" s="170"/>
      <c r="AC23" s="170"/>
    </row>
    <row r="24" spans="1:29" ht="13.5" customHeight="1">
      <c r="A24" s="11"/>
      <c r="B24" s="12"/>
      <c r="C24" s="29"/>
      <c r="D24" s="64"/>
      <c r="E24" s="64"/>
      <c r="F24" s="64"/>
      <c r="G24" s="64"/>
      <c r="H24" s="64"/>
      <c r="I24" s="64"/>
      <c r="J24" s="64"/>
      <c r="K24" s="64"/>
      <c r="L24" s="64"/>
      <c r="M24" s="64"/>
      <c r="N24" s="64"/>
      <c r="O24" s="64"/>
      <c r="P24" s="64"/>
      <c r="Q24" s="64"/>
      <c r="R24" s="64"/>
      <c r="T24" s="10"/>
      <c r="U24" s="10"/>
      <c r="V24" s="10"/>
      <c r="W24" s="29"/>
      <c r="X24" s="59">
        <f t="shared" si="4"/>
        <v>0</v>
      </c>
      <c r="Y24" s="59">
        <f t="shared" si="5"/>
        <v>0</v>
      </c>
      <c r="Z24" s="167"/>
      <c r="AA24" s="170"/>
      <c r="AB24" s="170"/>
      <c r="AC24" s="170"/>
    </row>
    <row r="25" spans="1:29" ht="3" customHeight="1">
      <c r="A25" s="11"/>
      <c r="B25" s="13"/>
      <c r="C25" s="5"/>
      <c r="D25" s="64"/>
      <c r="E25" s="64"/>
      <c r="F25" s="64"/>
      <c r="G25" s="64"/>
      <c r="H25" s="64"/>
      <c r="I25" s="64"/>
      <c r="J25" s="64"/>
      <c r="K25" s="64"/>
      <c r="L25" s="64"/>
      <c r="M25" s="64"/>
      <c r="N25" s="64"/>
      <c r="O25" s="64"/>
      <c r="P25" s="64"/>
      <c r="Q25" s="64"/>
      <c r="R25" s="64"/>
      <c r="S25" s="5"/>
      <c r="T25" s="13"/>
      <c r="U25" s="13"/>
      <c r="V25" s="13"/>
      <c r="W25" s="5"/>
      <c r="X25" s="59"/>
      <c r="Y25" s="59"/>
      <c r="Z25" s="167"/>
      <c r="AA25" s="170"/>
      <c r="AB25" s="170"/>
      <c r="AC25" s="170"/>
    </row>
    <row r="26" spans="1:29" ht="13.5" customHeight="1">
      <c r="A26" s="26" t="s">
        <v>14</v>
      </c>
      <c r="B26" s="12"/>
      <c r="C26" s="29"/>
      <c r="D26" s="64">
        <f aca="true" t="shared" si="6" ref="D26:J26">SUM(D13:D24)</f>
        <v>0</v>
      </c>
      <c r="E26" s="64">
        <f t="shared" si="6"/>
        <v>0</v>
      </c>
      <c r="F26" s="64">
        <f t="shared" si="6"/>
        <v>0</v>
      </c>
      <c r="G26" s="64">
        <f t="shared" si="6"/>
        <v>0</v>
      </c>
      <c r="H26" s="64">
        <f t="shared" si="6"/>
        <v>0</v>
      </c>
      <c r="I26" s="64">
        <f t="shared" si="6"/>
        <v>0</v>
      </c>
      <c r="J26" s="64">
        <f t="shared" si="6"/>
        <v>0</v>
      </c>
      <c r="K26" s="64"/>
      <c r="L26" s="64">
        <f aca="true" t="shared" si="7" ref="L26:R26">SUM(L13:L24)</f>
        <v>0</v>
      </c>
      <c r="M26" s="64">
        <f t="shared" si="7"/>
        <v>8</v>
      </c>
      <c r="N26" s="64">
        <f t="shared" si="7"/>
        <v>0</v>
      </c>
      <c r="O26" s="64">
        <f t="shared" si="7"/>
        <v>0</v>
      </c>
      <c r="P26" s="64">
        <f t="shared" si="7"/>
        <v>0</v>
      </c>
      <c r="Q26" s="64">
        <f t="shared" si="7"/>
        <v>0</v>
      </c>
      <c r="R26" s="64">
        <f t="shared" si="7"/>
        <v>0</v>
      </c>
      <c r="T26" s="10"/>
      <c r="U26" s="10"/>
      <c r="V26" s="10"/>
      <c r="W26" s="29"/>
      <c r="X26" s="59">
        <f>SUM(X13:X24)</f>
        <v>0</v>
      </c>
      <c r="Y26" s="59">
        <f>SUM(Y13:Y24)</f>
        <v>8</v>
      </c>
      <c r="Z26" s="167"/>
      <c r="AA26" s="172">
        <f>SUM(X26:Y26)</f>
        <v>8</v>
      </c>
      <c r="AB26" s="170" t="s">
        <v>116</v>
      </c>
      <c r="AC26" s="170"/>
    </row>
    <row r="27" spans="10:29" ht="24" customHeight="1">
      <c r="J27" s="16" t="s">
        <v>18</v>
      </c>
      <c r="Z27" s="167"/>
      <c r="AA27" s="170"/>
      <c r="AB27" s="170"/>
      <c r="AC27" s="170"/>
    </row>
    <row r="28" spans="1:29" ht="9" customHeight="1">
      <c r="A28" s="1"/>
      <c r="B28" s="2"/>
      <c r="C28" s="2"/>
      <c r="D28" s="2"/>
      <c r="E28" s="2"/>
      <c r="F28" s="2"/>
      <c r="G28" s="2"/>
      <c r="H28" s="2"/>
      <c r="I28" s="2"/>
      <c r="J28" s="30" t="s">
        <v>22</v>
      </c>
      <c r="K28" s="2"/>
      <c r="L28" s="2"/>
      <c r="M28" s="2"/>
      <c r="N28" s="2"/>
      <c r="O28" s="2"/>
      <c r="P28" s="2"/>
      <c r="Q28" s="2"/>
      <c r="R28" s="2"/>
      <c r="S28" s="2"/>
      <c r="T28" s="2"/>
      <c r="U28" s="2"/>
      <c r="V28" s="2"/>
      <c r="W28" s="2"/>
      <c r="X28" s="52"/>
      <c r="Y28" s="53"/>
      <c r="Z28" s="167"/>
      <c r="AA28" s="170"/>
      <c r="AB28" s="170"/>
      <c r="AC28" s="170"/>
    </row>
    <row r="29" spans="1:29" ht="13.5" customHeight="1">
      <c r="A29" s="22" t="s">
        <v>15</v>
      </c>
      <c r="B29" s="12"/>
      <c r="C29" s="5"/>
      <c r="D29" s="67"/>
      <c r="E29" s="67"/>
      <c r="F29" s="67"/>
      <c r="G29" s="67"/>
      <c r="H29" s="67"/>
      <c r="I29" s="67"/>
      <c r="J29" s="67"/>
      <c r="K29" s="68">
        <v>1</v>
      </c>
      <c r="L29" s="67"/>
      <c r="M29" s="67"/>
      <c r="N29" s="67"/>
      <c r="O29" s="67"/>
      <c r="P29" s="67"/>
      <c r="Q29" s="67"/>
      <c r="R29" s="67"/>
      <c r="S29" s="16"/>
      <c r="T29" s="41"/>
      <c r="U29" s="28">
        <v>29</v>
      </c>
      <c r="V29" s="41"/>
      <c r="W29" s="16"/>
      <c r="X29" s="73">
        <f>SUM(D29:J29)</f>
        <v>0</v>
      </c>
      <c r="Y29" s="73">
        <f>SUM(L29:R29)</f>
        <v>0</v>
      </c>
      <c r="Z29" s="167"/>
      <c r="AA29" s="170"/>
      <c r="AB29" s="170"/>
      <c r="AC29" s="170"/>
    </row>
    <row r="30" spans="1:29" ht="13.5" customHeight="1">
      <c r="A30" s="22" t="s">
        <v>16</v>
      </c>
      <c r="B30" s="12"/>
      <c r="C30" s="5"/>
      <c r="D30" s="69"/>
      <c r="E30" s="69"/>
      <c r="F30" s="69"/>
      <c r="G30" s="69"/>
      <c r="H30" s="69"/>
      <c r="I30" s="69"/>
      <c r="J30" s="69"/>
      <c r="K30" s="70"/>
      <c r="L30" s="69"/>
      <c r="M30" s="69"/>
      <c r="N30" s="69"/>
      <c r="O30" s="69"/>
      <c r="P30" s="69"/>
      <c r="Q30" s="69"/>
      <c r="R30" s="69"/>
      <c r="S30" s="16"/>
      <c r="T30" s="41"/>
      <c r="U30" s="28">
        <v>32</v>
      </c>
      <c r="V30" s="41"/>
      <c r="W30" s="16"/>
      <c r="X30" s="73">
        <f>SUM(D30:J30)</f>
        <v>0</v>
      </c>
      <c r="Y30" s="73">
        <f>SUM(L30:R30)</f>
        <v>0</v>
      </c>
      <c r="Z30" s="167"/>
      <c r="AA30" s="170"/>
      <c r="AB30" s="170"/>
      <c r="AC30" s="170"/>
    </row>
    <row r="31" spans="1:29" ht="13.5" customHeight="1">
      <c r="A31" s="22" t="s">
        <v>17</v>
      </c>
      <c r="B31" s="12"/>
      <c r="C31" s="8"/>
      <c r="D31" s="71"/>
      <c r="E31" s="71"/>
      <c r="F31" s="71"/>
      <c r="G31" s="71"/>
      <c r="H31" s="71"/>
      <c r="I31" s="71"/>
      <c r="J31" s="71"/>
      <c r="K31" s="72"/>
      <c r="L31" s="71"/>
      <c r="M31" s="71"/>
      <c r="N31" s="71"/>
      <c r="O31" s="71"/>
      <c r="P31" s="71"/>
      <c r="Q31" s="71"/>
      <c r="R31" s="71"/>
      <c r="S31" s="16"/>
      <c r="T31" s="41"/>
      <c r="U31" s="28">
        <v>71</v>
      </c>
      <c r="V31" s="41"/>
      <c r="W31" s="16"/>
      <c r="X31" s="73">
        <f>SUM(D31:J31)</f>
        <v>0</v>
      </c>
      <c r="Y31" s="73">
        <f>SUM(L31:R31)</f>
        <v>0</v>
      </c>
      <c r="Z31" s="167"/>
      <c r="AA31" s="170"/>
      <c r="AB31" s="170"/>
      <c r="AC31" s="170"/>
    </row>
    <row r="32" spans="1:29" ht="18.75" customHeight="1">
      <c r="A32" s="25" t="s">
        <v>27</v>
      </c>
      <c r="L32" s="43" t="s">
        <v>28</v>
      </c>
      <c r="Z32" s="167"/>
      <c r="AA32" s="170"/>
      <c r="AB32" s="170"/>
      <c r="AC32" s="170"/>
    </row>
    <row r="33" spans="12:29" ht="12.75">
      <c r="L33" s="43" t="s">
        <v>29</v>
      </c>
      <c r="N33" s="8"/>
      <c r="O33" s="8"/>
      <c r="P33" s="43" t="s">
        <v>30</v>
      </c>
      <c r="R33" s="8"/>
      <c r="S33" s="8"/>
      <c r="T33" s="8"/>
      <c r="U33" s="14" t="s">
        <v>31</v>
      </c>
      <c r="Z33" s="167"/>
      <c r="AA33" s="170"/>
      <c r="AB33" s="170"/>
      <c r="AC33" s="170"/>
    </row>
    <row r="34" spans="21:29" ht="6.75" customHeight="1">
      <c r="U34" s="21" t="s">
        <v>32</v>
      </c>
      <c r="Z34" s="167"/>
      <c r="AA34" s="170"/>
      <c r="AB34" s="170"/>
      <c r="AC34" s="170"/>
    </row>
    <row r="35" spans="1:29" ht="15.75">
      <c r="A35" s="77" t="s">
        <v>51</v>
      </c>
      <c r="Z35" s="167"/>
      <c r="AA35" s="170"/>
      <c r="AB35" s="170"/>
      <c r="AC35" s="170"/>
    </row>
    <row r="36" spans="26:29" ht="12.75">
      <c r="Z36" s="167"/>
      <c r="AA36" s="170"/>
      <c r="AB36" s="170"/>
      <c r="AC36" s="170"/>
    </row>
    <row r="37" spans="1:29" ht="12.75">
      <c r="A37" t="s">
        <v>52</v>
      </c>
      <c r="Z37" s="167"/>
      <c r="AA37" s="170"/>
      <c r="AB37" s="170"/>
      <c r="AC37" s="170"/>
    </row>
    <row r="38" spans="1:29" ht="12.75">
      <c r="A38" t="s">
        <v>53</v>
      </c>
      <c r="Z38" s="167"/>
      <c r="AA38" s="170"/>
      <c r="AB38" s="170"/>
      <c r="AC38" s="170"/>
    </row>
    <row r="39" spans="1:29" ht="4.5" customHeight="1" thickBot="1">
      <c r="A39" s="165"/>
      <c r="B39" s="165"/>
      <c r="C39" s="165"/>
      <c r="D39" s="165"/>
      <c r="E39" s="165"/>
      <c r="F39" s="165"/>
      <c r="G39" s="165"/>
      <c r="H39" s="165"/>
      <c r="I39" s="165"/>
      <c r="J39" s="165"/>
      <c r="K39" s="165"/>
      <c r="L39" s="165"/>
      <c r="M39" s="165"/>
      <c r="N39" s="165"/>
      <c r="O39" s="165"/>
      <c r="P39" s="165"/>
      <c r="Q39" s="165"/>
      <c r="R39" s="165"/>
      <c r="S39" s="165"/>
      <c r="T39" s="165"/>
      <c r="U39" s="165"/>
      <c r="V39" s="165"/>
      <c r="W39" s="165"/>
      <c r="X39" s="166"/>
      <c r="Y39" s="166"/>
      <c r="Z39" s="169"/>
      <c r="AA39" s="170"/>
      <c r="AB39" s="170"/>
      <c r="AC39" s="170"/>
    </row>
    <row r="40" spans="1:29" ht="13.5" thickTop="1">
      <c r="A40" s="173" t="s">
        <v>119</v>
      </c>
      <c r="B40" s="170"/>
      <c r="C40" s="170"/>
      <c r="D40" s="170"/>
      <c r="E40" s="170"/>
      <c r="F40" s="170"/>
      <c r="G40" s="170"/>
      <c r="H40" s="170"/>
      <c r="I40" s="170"/>
      <c r="J40" s="170"/>
      <c r="K40" s="170"/>
      <c r="L40" s="170"/>
      <c r="M40" s="170"/>
      <c r="N40" s="170"/>
      <c r="O40" s="170"/>
      <c r="P40" s="170"/>
      <c r="Q40" s="170"/>
      <c r="R40" s="170"/>
      <c r="S40" s="170"/>
      <c r="T40" s="170"/>
      <c r="U40" s="170"/>
      <c r="V40" s="170"/>
      <c r="W40" s="170"/>
      <c r="X40" s="172"/>
      <c r="Y40" s="172"/>
      <c r="Z40" s="170"/>
      <c r="AA40" s="170"/>
      <c r="AB40" s="170"/>
      <c r="AC40" s="170"/>
    </row>
    <row r="41" spans="1:29" ht="12.75">
      <c r="A41" s="170"/>
      <c r="B41" s="170"/>
      <c r="C41" s="170"/>
      <c r="D41" s="174" t="str">
        <f>D11</f>
        <v>Sun</v>
      </c>
      <c r="E41" s="174" t="str">
        <f aca="true" t="shared" si="8" ref="E41:R42">E11</f>
        <v>Mon</v>
      </c>
      <c r="F41" s="174" t="str">
        <f t="shared" si="8"/>
        <v>Tue</v>
      </c>
      <c r="G41" s="174" t="str">
        <f t="shared" si="8"/>
        <v>Wed</v>
      </c>
      <c r="H41" s="174" t="str">
        <f t="shared" si="8"/>
        <v>Thu</v>
      </c>
      <c r="I41" s="174" t="str">
        <f t="shared" si="8"/>
        <v>Fri</v>
      </c>
      <c r="J41" s="174" t="str">
        <f t="shared" si="8"/>
        <v>Sat</v>
      </c>
      <c r="K41" s="174">
        <f t="shared" si="8"/>
        <v>0</v>
      </c>
      <c r="L41" s="174" t="str">
        <f t="shared" si="8"/>
        <v>Sun</v>
      </c>
      <c r="M41" s="174" t="str">
        <f t="shared" si="8"/>
        <v>Mon</v>
      </c>
      <c r="N41" s="174" t="str">
        <f t="shared" si="8"/>
        <v>Tue</v>
      </c>
      <c r="O41" s="174" t="str">
        <f t="shared" si="8"/>
        <v>Wed</v>
      </c>
      <c r="P41" s="174" t="str">
        <f t="shared" si="8"/>
        <v>Thu</v>
      </c>
      <c r="Q41" s="174" t="str">
        <f t="shared" si="8"/>
        <v>Fri</v>
      </c>
      <c r="R41" s="174" t="str">
        <f t="shared" si="8"/>
        <v>Sat</v>
      </c>
      <c r="S41" s="170"/>
      <c r="T41" s="170"/>
      <c r="U41" s="170"/>
      <c r="V41" s="170"/>
      <c r="W41" s="170"/>
      <c r="X41" s="172"/>
      <c r="Y41" s="172"/>
      <c r="Z41" s="170"/>
      <c r="AA41" s="170"/>
      <c r="AB41" s="170"/>
      <c r="AC41" s="170"/>
    </row>
    <row r="42" spans="1:29" ht="12.75">
      <c r="A42" s="170"/>
      <c r="B42" s="170"/>
      <c r="C42" s="170"/>
      <c r="D42" s="175">
        <f>D12</f>
        <v>38529</v>
      </c>
      <c r="E42" s="175">
        <f t="shared" si="8"/>
        <v>38530</v>
      </c>
      <c r="F42" s="175">
        <f t="shared" si="8"/>
        <v>38531</v>
      </c>
      <c r="G42" s="175">
        <f t="shared" si="8"/>
        <v>38532</v>
      </c>
      <c r="H42" s="175">
        <f t="shared" si="8"/>
        <v>38533</v>
      </c>
      <c r="I42" s="175">
        <f t="shared" si="8"/>
        <v>38534</v>
      </c>
      <c r="J42" s="175">
        <f t="shared" si="8"/>
        <v>38535</v>
      </c>
      <c r="K42" s="175">
        <f t="shared" si="8"/>
        <v>0</v>
      </c>
      <c r="L42" s="175">
        <f t="shared" si="8"/>
        <v>38536</v>
      </c>
      <c r="M42" s="175">
        <f t="shared" si="8"/>
        <v>38537</v>
      </c>
      <c r="N42" s="175">
        <f t="shared" si="8"/>
        <v>38538</v>
      </c>
      <c r="O42" s="175">
        <f t="shared" si="8"/>
        <v>38539</v>
      </c>
      <c r="P42" s="175">
        <f t="shared" si="8"/>
        <v>38540</v>
      </c>
      <c r="Q42" s="175">
        <f t="shared" si="8"/>
        <v>38541</v>
      </c>
      <c r="R42" s="175">
        <f t="shared" si="8"/>
        <v>38542</v>
      </c>
      <c r="S42" s="170"/>
      <c r="T42" s="170"/>
      <c r="U42" s="170"/>
      <c r="V42" s="170"/>
      <c r="W42" s="170"/>
      <c r="X42" s="172"/>
      <c r="Y42" s="172"/>
      <c r="Z42" s="170"/>
      <c r="AA42" s="170"/>
      <c r="AB42" s="170"/>
      <c r="AC42" s="170"/>
    </row>
    <row r="43" spans="1:29" ht="12.75">
      <c r="A43" s="170"/>
      <c r="B43" s="170" t="s">
        <v>54</v>
      </c>
      <c r="C43" s="170"/>
      <c r="D43" s="176"/>
      <c r="E43" s="176"/>
      <c r="F43" s="176"/>
      <c r="G43" s="176"/>
      <c r="H43" s="176"/>
      <c r="I43" s="176"/>
      <c r="J43" s="176"/>
      <c r="K43" s="176"/>
      <c r="L43" s="176"/>
      <c r="M43" s="176"/>
      <c r="N43" s="176"/>
      <c r="O43" s="176"/>
      <c r="P43" s="176"/>
      <c r="Q43" s="176"/>
      <c r="R43" s="176"/>
      <c r="S43" s="170"/>
      <c r="T43" s="170"/>
      <c r="U43" s="170"/>
      <c r="V43" s="170"/>
      <c r="W43" s="170"/>
      <c r="X43" s="172"/>
      <c r="Y43" s="172"/>
      <c r="Z43" s="170"/>
      <c r="AA43" s="170"/>
      <c r="AB43" s="170"/>
      <c r="AC43" s="170"/>
    </row>
    <row r="44" spans="1:29" ht="12.75">
      <c r="A44" s="170"/>
      <c r="B44" s="170" t="s">
        <v>55</v>
      </c>
      <c r="C44" s="170"/>
      <c r="D44" s="176"/>
      <c r="E44" s="176"/>
      <c r="F44" s="176"/>
      <c r="G44" s="176"/>
      <c r="H44" s="176"/>
      <c r="I44" s="176"/>
      <c r="J44" s="176"/>
      <c r="K44" s="176"/>
      <c r="L44" s="176"/>
      <c r="M44" s="176"/>
      <c r="N44" s="176"/>
      <c r="O44" s="176"/>
      <c r="P44" s="176"/>
      <c r="Q44" s="176"/>
      <c r="R44" s="176"/>
      <c r="S44" s="170"/>
      <c r="T44" s="170"/>
      <c r="U44" s="170"/>
      <c r="V44" s="170"/>
      <c r="W44" s="170"/>
      <c r="X44" s="172"/>
      <c r="Y44" s="172"/>
      <c r="Z44" s="170"/>
      <c r="AA44" s="170"/>
      <c r="AB44" s="170"/>
      <c r="AC44" s="170"/>
    </row>
    <row r="45" spans="1:29" ht="12.75">
      <c r="A45" s="170"/>
      <c r="B45" s="170" t="s">
        <v>54</v>
      </c>
      <c r="C45" s="170"/>
      <c r="D45" s="176"/>
      <c r="E45" s="176"/>
      <c r="F45" s="176"/>
      <c r="G45" s="176"/>
      <c r="H45" s="176"/>
      <c r="I45" s="176"/>
      <c r="J45" s="176"/>
      <c r="K45" s="176"/>
      <c r="L45" s="176"/>
      <c r="M45" s="176"/>
      <c r="N45" s="176"/>
      <c r="O45" s="176"/>
      <c r="P45" s="176"/>
      <c r="Q45" s="176"/>
      <c r="R45" s="176"/>
      <c r="S45" s="170"/>
      <c r="T45" s="170"/>
      <c r="U45" s="170"/>
      <c r="V45" s="170"/>
      <c r="W45" s="170"/>
      <c r="X45" s="172"/>
      <c r="Y45" s="172"/>
      <c r="Z45" s="170"/>
      <c r="AA45" s="170"/>
      <c r="AB45" s="170"/>
      <c r="AC45" s="170"/>
    </row>
    <row r="46" spans="1:29" ht="12.75">
      <c r="A46" s="170"/>
      <c r="B46" s="170" t="s">
        <v>55</v>
      </c>
      <c r="C46" s="170"/>
      <c r="D46" s="176"/>
      <c r="E46" s="176"/>
      <c r="F46" s="176"/>
      <c r="G46" s="176"/>
      <c r="H46" s="176"/>
      <c r="I46" s="176"/>
      <c r="J46" s="176"/>
      <c r="K46" s="176"/>
      <c r="L46" s="176"/>
      <c r="M46" s="176"/>
      <c r="N46" s="176"/>
      <c r="O46" s="176"/>
      <c r="P46" s="176"/>
      <c r="Q46" s="176"/>
      <c r="R46" s="176"/>
      <c r="S46" s="170"/>
      <c r="T46" s="170"/>
      <c r="U46" s="170"/>
      <c r="V46" s="170"/>
      <c r="W46" s="170"/>
      <c r="X46" s="172"/>
      <c r="Y46" s="172"/>
      <c r="Z46" s="170"/>
      <c r="AA46" s="170"/>
      <c r="AB46" s="170"/>
      <c r="AC46" s="170"/>
    </row>
    <row r="47" spans="1:29" ht="12.75">
      <c r="A47" s="170"/>
      <c r="B47" s="170" t="s">
        <v>54</v>
      </c>
      <c r="C47" s="170"/>
      <c r="D47" s="176"/>
      <c r="E47" s="176"/>
      <c r="F47" s="176"/>
      <c r="G47" s="176"/>
      <c r="H47" s="176"/>
      <c r="I47" s="176"/>
      <c r="J47" s="176"/>
      <c r="K47" s="176"/>
      <c r="L47" s="176"/>
      <c r="M47" s="176"/>
      <c r="N47" s="176"/>
      <c r="O47" s="176"/>
      <c r="P47" s="176"/>
      <c r="Q47" s="176"/>
      <c r="R47" s="176"/>
      <c r="S47" s="170"/>
      <c r="T47" s="170"/>
      <c r="U47" s="170"/>
      <c r="V47" s="170"/>
      <c r="W47" s="170"/>
      <c r="X47" s="172"/>
      <c r="Y47" s="172"/>
      <c r="Z47" s="170"/>
      <c r="AA47" s="170"/>
      <c r="AB47" s="170"/>
      <c r="AC47" s="170"/>
    </row>
    <row r="48" spans="1:29" ht="12.75">
      <c r="A48" s="170"/>
      <c r="B48" s="170" t="s">
        <v>55</v>
      </c>
      <c r="C48" s="170"/>
      <c r="D48" s="176"/>
      <c r="E48" s="176"/>
      <c r="F48" s="176"/>
      <c r="G48" s="176"/>
      <c r="H48" s="176"/>
      <c r="I48" s="176"/>
      <c r="J48" s="176"/>
      <c r="K48" s="176"/>
      <c r="L48" s="176"/>
      <c r="M48" s="176"/>
      <c r="N48" s="176"/>
      <c r="O48" s="176"/>
      <c r="P48" s="176"/>
      <c r="Q48" s="176"/>
      <c r="R48" s="176"/>
      <c r="S48" s="170"/>
      <c r="T48" s="170"/>
      <c r="U48" s="170"/>
      <c r="V48" s="170"/>
      <c r="W48" s="170"/>
      <c r="X48" s="172"/>
      <c r="Y48" s="172"/>
      <c r="Z48" s="170"/>
      <c r="AA48" s="170"/>
      <c r="AB48" s="170"/>
      <c r="AC48" s="170"/>
    </row>
    <row r="49" spans="1:29" ht="12.75">
      <c r="A49" s="170"/>
      <c r="B49" s="170" t="s">
        <v>54</v>
      </c>
      <c r="C49" s="170"/>
      <c r="D49" s="176"/>
      <c r="E49" s="176"/>
      <c r="F49" s="176"/>
      <c r="G49" s="176"/>
      <c r="H49" s="176"/>
      <c r="I49" s="176"/>
      <c r="J49" s="176"/>
      <c r="K49" s="176"/>
      <c r="L49" s="176"/>
      <c r="M49" s="176"/>
      <c r="N49" s="176"/>
      <c r="O49" s="176"/>
      <c r="P49" s="176"/>
      <c r="Q49" s="176"/>
      <c r="R49" s="176"/>
      <c r="S49" s="170"/>
      <c r="T49" s="170"/>
      <c r="U49" s="170"/>
      <c r="V49" s="170"/>
      <c r="W49" s="170"/>
      <c r="X49" s="172"/>
      <c r="Y49" s="172"/>
      <c r="Z49" s="170"/>
      <c r="AA49" s="170"/>
      <c r="AB49" s="170"/>
      <c r="AC49" s="170"/>
    </row>
    <row r="50" spans="1:29" ht="12.75">
      <c r="A50" s="170"/>
      <c r="B50" s="170" t="s">
        <v>55</v>
      </c>
      <c r="C50" s="170"/>
      <c r="D50" s="176"/>
      <c r="E50" s="176"/>
      <c r="F50" s="176"/>
      <c r="G50" s="176"/>
      <c r="H50" s="176"/>
      <c r="I50" s="176"/>
      <c r="J50" s="176"/>
      <c r="K50" s="176"/>
      <c r="L50" s="176"/>
      <c r="M50" s="176"/>
      <c r="N50" s="176"/>
      <c r="O50" s="176"/>
      <c r="P50" s="176"/>
      <c r="Q50" s="176"/>
      <c r="R50" s="176"/>
      <c r="S50" s="170"/>
      <c r="T50" s="170"/>
      <c r="U50" s="170"/>
      <c r="V50" s="170"/>
      <c r="W50" s="170"/>
      <c r="X50" s="172"/>
      <c r="Y50" s="172"/>
      <c r="Z50" s="170"/>
      <c r="AA50" s="170"/>
      <c r="AB50" s="170"/>
      <c r="AC50" s="170"/>
    </row>
    <row r="51" spans="1:29" ht="12.75">
      <c r="A51" s="170" t="s">
        <v>120</v>
      </c>
      <c r="B51" s="170" t="s">
        <v>62</v>
      </c>
      <c r="C51" s="170"/>
      <c r="D51" s="177">
        <f aca="true" t="shared" si="9" ref="D51:J51">24*(D44-D43+D46-D45+D48-D47+D50-D49)</f>
        <v>0</v>
      </c>
      <c r="E51" s="177">
        <f t="shared" si="9"/>
        <v>0</v>
      </c>
      <c r="F51" s="177">
        <f t="shared" si="9"/>
        <v>0</v>
      </c>
      <c r="G51" s="177">
        <f t="shared" si="9"/>
        <v>0</v>
      </c>
      <c r="H51" s="177">
        <f t="shared" si="9"/>
        <v>0</v>
      </c>
      <c r="I51" s="177">
        <f t="shared" si="9"/>
        <v>0</v>
      </c>
      <c r="J51" s="177">
        <f t="shared" si="9"/>
        <v>0</v>
      </c>
      <c r="K51" s="170"/>
      <c r="L51" s="177">
        <f aca="true" t="shared" si="10" ref="L51:R51">24*(L44-L43+L46-L45+L48-L47+L50-L49)</f>
        <v>0</v>
      </c>
      <c r="M51" s="177">
        <f t="shared" si="10"/>
        <v>0</v>
      </c>
      <c r="N51" s="177">
        <f t="shared" si="10"/>
        <v>0</v>
      </c>
      <c r="O51" s="177">
        <f t="shared" si="10"/>
        <v>0</v>
      </c>
      <c r="P51" s="177">
        <f t="shared" si="10"/>
        <v>0</v>
      </c>
      <c r="Q51" s="177">
        <f t="shared" si="10"/>
        <v>0</v>
      </c>
      <c r="R51" s="177">
        <f t="shared" si="10"/>
        <v>0</v>
      </c>
      <c r="S51" s="170"/>
      <c r="T51" s="170"/>
      <c r="U51" s="170"/>
      <c r="V51" s="170"/>
      <c r="W51" s="170"/>
      <c r="X51" s="172"/>
      <c r="Y51" s="172"/>
      <c r="Z51" s="170"/>
      <c r="AA51" s="170"/>
      <c r="AB51" s="170"/>
      <c r="AC51" s="170"/>
    </row>
    <row r="52" spans="1:29" ht="12.75">
      <c r="A52" s="170"/>
      <c r="B52" s="170"/>
      <c r="C52" s="170"/>
      <c r="D52" s="170"/>
      <c r="E52" s="170"/>
      <c r="F52" s="170"/>
      <c r="G52" s="170"/>
      <c r="H52" s="170"/>
      <c r="I52" s="170"/>
      <c r="J52" s="170"/>
      <c r="K52" s="170"/>
      <c r="L52" s="170"/>
      <c r="M52" s="170"/>
      <c r="N52" s="170"/>
      <c r="O52" s="170"/>
      <c r="P52" s="170"/>
      <c r="Q52" s="170"/>
      <c r="R52" s="170"/>
      <c r="S52" s="170"/>
      <c r="T52" s="170"/>
      <c r="U52" s="170"/>
      <c r="V52" s="170"/>
      <c r="W52" s="170"/>
      <c r="X52" s="172"/>
      <c r="Y52" s="172"/>
      <c r="Z52" s="170"/>
      <c r="AA52" s="170"/>
      <c r="AB52" s="170"/>
      <c r="AC52" s="170"/>
    </row>
  </sheetData>
  <mergeCells count="6">
    <mergeCell ref="Q3:S3"/>
    <mergeCell ref="T3:U3"/>
    <mergeCell ref="V3:X3"/>
    <mergeCell ref="Q4:S4"/>
    <mergeCell ref="T4:U4"/>
    <mergeCell ref="V4:X4"/>
  </mergeCells>
  <conditionalFormatting sqref="D42:J42 L42:R42">
    <cfRule type="cellIs" priority="1" dxfId="1" operator="equal" stopIfTrue="1">
      <formula>TODAY()</formula>
    </cfRule>
  </conditionalFormatting>
  <conditionalFormatting sqref="D7:R8 D13:R26 X13:Y26 X29:Y31">
    <cfRule type="cellIs" priority="2" dxfId="2" operator="equal" stopIfTrue="1">
      <formula>0</formula>
    </cfRule>
  </conditionalFormatting>
  <conditionalFormatting sqref="AA17">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75" right="0.59" top="0.57" bottom="0.55" header="0.5" footer="0.5"/>
  <pageSetup horizontalDpi="300" verticalDpi="300" orientation="landscape" r:id="rId1"/>
</worksheet>
</file>

<file path=xl/worksheets/sheet17.xml><?xml version="1.0" encoding="utf-8"?>
<worksheet xmlns="http://schemas.openxmlformats.org/spreadsheetml/2006/main" xmlns:r="http://schemas.openxmlformats.org/officeDocument/2006/relationships">
  <sheetPr codeName="Sheet8"/>
  <dimension ref="A1:AC52"/>
  <sheetViews>
    <sheetView zoomScale="85" zoomScaleNormal="85" workbookViewId="0" topLeftCell="A1">
      <selection activeCell="E13" sqref="E13"/>
    </sheetView>
  </sheetViews>
  <sheetFormatPr defaultColWidth="9.140625" defaultRowHeight="12.75"/>
  <cols>
    <col min="2" max="2" width="7.00390625" style="0" customWidth="1"/>
    <col min="3" max="3" width="0.5625" style="0" customWidth="1"/>
    <col min="4" max="4" width="5.8515625" style="0" customWidth="1"/>
    <col min="5" max="6" width="5.57421875" style="0" customWidth="1"/>
    <col min="7" max="7" width="5.8515625" style="0" customWidth="1"/>
    <col min="8" max="8" width="5.57421875" style="0" customWidth="1"/>
    <col min="9" max="9" width="5.421875" style="0" customWidth="1"/>
    <col min="10" max="10" width="5.7109375" style="0" customWidth="1"/>
    <col min="11" max="11" width="0.5625" style="0" customWidth="1"/>
    <col min="12" max="12" width="5.57421875" style="0" customWidth="1"/>
    <col min="13" max="13" width="6.00390625" style="0" customWidth="1"/>
    <col min="14" max="14" width="5.421875" style="0" customWidth="1"/>
    <col min="15" max="16" width="5.7109375" style="0" customWidth="1"/>
    <col min="17" max="17" width="6.28125" style="0" customWidth="1"/>
    <col min="18" max="18" width="6.57421875" style="0" customWidth="1"/>
    <col min="19" max="19" width="0.5625" style="0" customWidth="1"/>
    <col min="20" max="21" width="4.8515625" style="0" customWidth="1"/>
    <col min="22" max="22" width="4.140625" style="0" customWidth="1"/>
    <col min="23" max="23" width="0.5625" style="0" customWidth="1"/>
    <col min="24" max="25" width="6.28125" style="51" customWidth="1"/>
    <col min="26" max="26" width="1.421875" style="0" customWidth="1"/>
  </cols>
  <sheetData>
    <row r="1" spans="10:29" ht="21.75" customHeight="1">
      <c r="J1" s="16" t="s">
        <v>46</v>
      </c>
      <c r="Z1" s="167"/>
      <c r="AA1" s="170"/>
      <c r="AB1" s="170"/>
      <c r="AC1" s="170"/>
    </row>
    <row r="2" spans="1:29" ht="12.75">
      <c r="A2" s="15" t="s">
        <v>37</v>
      </c>
      <c r="B2" s="2"/>
      <c r="C2" s="2"/>
      <c r="D2" s="2"/>
      <c r="E2" s="3"/>
      <c r="F2" s="15" t="s">
        <v>39</v>
      </c>
      <c r="G2" s="2"/>
      <c r="H2" s="3"/>
      <c r="I2" s="15" t="s">
        <v>40</v>
      </c>
      <c r="J2" s="3"/>
      <c r="L2" s="15" t="s">
        <v>41</v>
      </c>
      <c r="M2" s="2"/>
      <c r="N2" s="76">
        <f>PP13!N2+1</f>
        <v>14</v>
      </c>
      <c r="O2" s="2"/>
      <c r="P2" s="3"/>
      <c r="Q2" s="15" t="s">
        <v>139</v>
      </c>
      <c r="R2" s="2"/>
      <c r="S2" s="2"/>
      <c r="T2" s="2"/>
      <c r="U2" s="2"/>
      <c r="V2" s="2"/>
      <c r="W2" s="2"/>
      <c r="X2" s="52"/>
      <c r="Y2" s="53"/>
      <c r="Z2" s="167"/>
      <c r="AA2" s="170"/>
      <c r="AB2" s="170"/>
      <c r="AC2" s="170"/>
    </row>
    <row r="3" spans="1:29" ht="12.75">
      <c r="A3" s="4"/>
      <c r="B3" s="5"/>
      <c r="C3" s="5"/>
      <c r="D3" s="5"/>
      <c r="E3" s="6"/>
      <c r="F3" s="45" t="str">
        <f>PP1!F3</f>
        <v>xxx-xx-xxxx</v>
      </c>
      <c r="G3" s="5"/>
      <c r="H3" s="6"/>
      <c r="I3" s="45">
        <f>PP1!I3</f>
        <v>2005</v>
      </c>
      <c r="J3" s="6"/>
      <c r="L3" s="4"/>
      <c r="M3" s="5"/>
      <c r="N3" s="5"/>
      <c r="O3" s="5"/>
      <c r="P3" s="6"/>
      <c r="Q3" s="210" t="s">
        <v>47</v>
      </c>
      <c r="R3" s="211"/>
      <c r="S3" s="212"/>
      <c r="T3" s="210" t="s">
        <v>48</v>
      </c>
      <c r="U3" s="212"/>
      <c r="V3" s="213" t="s">
        <v>49</v>
      </c>
      <c r="W3" s="214"/>
      <c r="X3" s="215"/>
      <c r="Y3" s="198" t="s">
        <v>138</v>
      </c>
      <c r="Z3" s="167"/>
      <c r="AA3" s="170"/>
      <c r="AB3" s="170"/>
      <c r="AC3" s="170"/>
    </row>
    <row r="4" spans="1:29" ht="12.75">
      <c r="A4" s="44">
        <f>PP1!A4</f>
        <v>0</v>
      </c>
      <c r="B4" s="8"/>
      <c r="C4" s="8"/>
      <c r="D4" s="5"/>
      <c r="E4" s="6"/>
      <c r="F4" s="7"/>
      <c r="G4" s="8"/>
      <c r="H4" s="9"/>
      <c r="I4" s="7"/>
      <c r="J4" s="9"/>
      <c r="L4" s="34" t="s">
        <v>42</v>
      </c>
      <c r="M4" s="78">
        <f>+PP13!O4+1</f>
        <v>38543</v>
      </c>
      <c r="N4" s="37" t="s">
        <v>43</v>
      </c>
      <c r="O4" s="78">
        <f>+M4+13</f>
        <v>38556</v>
      </c>
      <c r="P4" s="9"/>
      <c r="Q4" s="219">
        <f>PP13!AA14</f>
        <v>78</v>
      </c>
      <c r="R4" s="217"/>
      <c r="S4" s="218"/>
      <c r="T4" s="219">
        <f>PP13!AA15</f>
        <v>52</v>
      </c>
      <c r="U4" s="218"/>
      <c r="V4" s="219">
        <f>PP13!AA17</f>
        <v>0</v>
      </c>
      <c r="W4" s="217"/>
      <c r="X4" s="218"/>
      <c r="Y4" s="200">
        <f>PP13!AA16</f>
        <v>0</v>
      </c>
      <c r="Z4" s="167"/>
      <c r="AA4" s="171" t="s">
        <v>56</v>
      </c>
      <c r="AB4" s="170"/>
      <c r="AC4" s="170"/>
    </row>
    <row r="5" spans="1:29" ht="12.75">
      <c r="A5" s="33"/>
      <c r="B5" s="6"/>
      <c r="D5" s="48" t="s">
        <v>1</v>
      </c>
      <c r="E5" s="48" t="s">
        <v>2</v>
      </c>
      <c r="F5" s="48" t="s">
        <v>3</v>
      </c>
      <c r="G5" s="48" t="s">
        <v>4</v>
      </c>
      <c r="H5" s="48" t="s">
        <v>5</v>
      </c>
      <c r="I5" s="48" t="s">
        <v>6</v>
      </c>
      <c r="J5" s="48" t="s">
        <v>7</v>
      </c>
      <c r="K5" s="49"/>
      <c r="L5" s="48" t="s">
        <v>1</v>
      </c>
      <c r="M5" s="48" t="s">
        <v>2</v>
      </c>
      <c r="N5" s="48" t="s">
        <v>3</v>
      </c>
      <c r="O5" s="48" t="s">
        <v>4</v>
      </c>
      <c r="P5" s="48" t="s">
        <v>5</v>
      </c>
      <c r="Q5" s="48" t="s">
        <v>6</v>
      </c>
      <c r="R5" s="47" t="s">
        <v>7</v>
      </c>
      <c r="T5" s="15" t="s">
        <v>44</v>
      </c>
      <c r="U5" s="2"/>
      <c r="V5" s="3"/>
      <c r="X5" s="55" t="s">
        <v>24</v>
      </c>
      <c r="Y5" s="55" t="s">
        <v>25</v>
      </c>
      <c r="Z5" s="167"/>
      <c r="AA5" s="170">
        <f>+PP13!AA5</f>
        <v>6</v>
      </c>
      <c r="AB5" s="171" t="s">
        <v>57</v>
      </c>
      <c r="AC5" s="170"/>
    </row>
    <row r="6" spans="1:29" ht="12.75">
      <c r="A6" s="4"/>
      <c r="B6" s="32" t="s">
        <v>38</v>
      </c>
      <c r="D6" s="36">
        <f>PP13!D6</f>
        <v>0</v>
      </c>
      <c r="E6" s="36">
        <f>PP13!E6</f>
        <v>8</v>
      </c>
      <c r="F6" s="36">
        <f>PP13!F6</f>
        <v>8</v>
      </c>
      <c r="G6" s="36">
        <f>PP13!G6</f>
        <v>8</v>
      </c>
      <c r="H6" s="36">
        <f>PP13!H6</f>
        <v>8</v>
      </c>
      <c r="I6" s="36">
        <f>PP13!I6</f>
        <v>8</v>
      </c>
      <c r="J6" s="36">
        <f>PP13!J6</f>
        <v>0</v>
      </c>
      <c r="L6" s="36">
        <f>PP13!L6</f>
        <v>0</v>
      </c>
      <c r="M6" s="36">
        <f>PP13!M6</f>
        <v>8</v>
      </c>
      <c r="N6" s="36">
        <f>PP13!N6</f>
        <v>8</v>
      </c>
      <c r="O6" s="36">
        <f>PP13!O6</f>
        <v>8</v>
      </c>
      <c r="P6" s="36">
        <f>PP13!P6</f>
        <v>8</v>
      </c>
      <c r="Q6" s="36">
        <f>PP13!Q6</f>
        <v>8</v>
      </c>
      <c r="R6" s="36">
        <f>PP13!R6</f>
        <v>0</v>
      </c>
      <c r="T6" s="35" t="s">
        <v>50</v>
      </c>
      <c r="U6" s="5"/>
      <c r="V6" s="6"/>
      <c r="X6" s="59">
        <f>SUM(D6:J6)</f>
        <v>40</v>
      </c>
      <c r="Y6" s="59">
        <f>SUM(L6:R6)</f>
        <v>40</v>
      </c>
      <c r="Z6" s="167"/>
      <c r="AA6" s="170">
        <f>+PP13!AA6</f>
        <v>4</v>
      </c>
      <c r="AB6" s="171" t="s">
        <v>58</v>
      </c>
      <c r="AC6" s="170"/>
    </row>
    <row r="7" spans="1:29" ht="12.75">
      <c r="A7" s="4"/>
      <c r="B7" s="32" t="s">
        <v>140</v>
      </c>
      <c r="D7" s="202">
        <f>PP13!D7</f>
        <v>0</v>
      </c>
      <c r="E7" s="202">
        <f>PP13!E7</f>
        <v>0.3125</v>
      </c>
      <c r="F7" s="202">
        <f>PP13!F7</f>
        <v>0.3125</v>
      </c>
      <c r="G7" s="202">
        <f>PP13!G7</f>
        <v>0.3125</v>
      </c>
      <c r="H7" s="202">
        <f>PP13!H7</f>
        <v>0.3125</v>
      </c>
      <c r="I7" s="202">
        <f>PP13!I7</f>
        <v>0.3125</v>
      </c>
      <c r="J7" s="202">
        <f>PP13!J7</f>
        <v>0</v>
      </c>
      <c r="K7" s="202"/>
      <c r="L7" s="202">
        <f>PP13!L7</f>
        <v>0</v>
      </c>
      <c r="M7" s="202">
        <f>PP13!M7</f>
        <v>0.3125</v>
      </c>
      <c r="N7" s="202">
        <f>PP13!N7</f>
        <v>0.3125</v>
      </c>
      <c r="O7" s="202">
        <f>PP13!O7</f>
        <v>0.3125</v>
      </c>
      <c r="P7" s="202">
        <f>PP13!P7</f>
        <v>0.3125</v>
      </c>
      <c r="Q7" s="202">
        <f>PP13!Q7</f>
        <v>0.3125</v>
      </c>
      <c r="R7" s="202">
        <f>PP13!R7</f>
        <v>0</v>
      </c>
      <c r="T7" s="4"/>
      <c r="U7" s="5"/>
      <c r="V7" s="6"/>
      <c r="X7" s="56"/>
      <c r="Y7" s="56"/>
      <c r="Z7" s="167"/>
      <c r="AA7" s="171" t="s">
        <v>134</v>
      </c>
      <c r="AB7" s="170"/>
      <c r="AC7" s="170"/>
    </row>
    <row r="8" spans="1:29" ht="12.75">
      <c r="A8" s="7"/>
      <c r="B8" s="203" t="s">
        <v>141</v>
      </c>
      <c r="D8" s="202">
        <f>PP13!D8</f>
        <v>0</v>
      </c>
      <c r="E8" s="202">
        <f>PP13!E8</f>
        <v>0.1875</v>
      </c>
      <c r="F8" s="202">
        <f>PP13!F8</f>
        <v>0.1875</v>
      </c>
      <c r="G8" s="202">
        <f>PP13!G8</f>
        <v>0.1875</v>
      </c>
      <c r="H8" s="202">
        <f>PP13!H8</f>
        <v>0.1875</v>
      </c>
      <c r="I8" s="202">
        <f>PP13!I8</f>
        <v>0.1875</v>
      </c>
      <c r="J8" s="202">
        <f>PP13!J8</f>
        <v>0</v>
      </c>
      <c r="K8" s="202"/>
      <c r="L8" s="202">
        <f>PP13!L8</f>
        <v>0</v>
      </c>
      <c r="M8" s="202">
        <f>PP13!M8</f>
        <v>0.1875</v>
      </c>
      <c r="N8" s="202">
        <f>PP13!N8</f>
        <v>0.1875</v>
      </c>
      <c r="O8" s="202">
        <f>PP13!O8</f>
        <v>0.1875</v>
      </c>
      <c r="P8" s="202">
        <f>PP13!P8</f>
        <v>0.1875</v>
      </c>
      <c r="Q8" s="202">
        <f>PP13!Q8</f>
        <v>0.1875</v>
      </c>
      <c r="R8" s="202">
        <f>PP13!R8</f>
        <v>0</v>
      </c>
      <c r="T8" s="38" t="s">
        <v>45</v>
      </c>
      <c r="U8" s="39"/>
      <c r="V8" s="9"/>
      <c r="X8" s="57"/>
      <c r="Y8" s="57"/>
      <c r="Z8" s="167"/>
      <c r="AA8" s="170">
        <v>0</v>
      </c>
      <c r="AB8" s="170"/>
      <c r="AC8" s="170"/>
    </row>
    <row r="9" spans="10:29" ht="24" customHeight="1">
      <c r="J9" s="16" t="s">
        <v>26</v>
      </c>
      <c r="Z9" s="167"/>
      <c r="AA9" s="170"/>
      <c r="AB9" s="170"/>
      <c r="AC9" s="170"/>
    </row>
    <row r="10" spans="1:29" ht="9.75" customHeight="1">
      <c r="A10" s="18" t="s">
        <v>21</v>
      </c>
      <c r="B10" s="3"/>
      <c r="C10" s="29"/>
      <c r="D10" s="11"/>
      <c r="E10" s="13"/>
      <c r="F10" s="13"/>
      <c r="G10" s="20"/>
      <c r="H10" s="13"/>
      <c r="I10" s="17" t="s">
        <v>19</v>
      </c>
      <c r="J10" s="13"/>
      <c r="K10" s="2"/>
      <c r="L10" s="13"/>
      <c r="M10" s="13"/>
      <c r="N10" s="13"/>
      <c r="O10" s="13"/>
      <c r="P10" s="13"/>
      <c r="Q10" s="13"/>
      <c r="R10" s="12"/>
      <c r="T10" s="24" t="s">
        <v>23</v>
      </c>
      <c r="U10" s="13"/>
      <c r="V10" s="12"/>
      <c r="W10" s="29"/>
      <c r="X10" s="58" t="s">
        <v>33</v>
      </c>
      <c r="Y10" s="55"/>
      <c r="Z10" s="167"/>
      <c r="AA10" s="170"/>
      <c r="AB10" s="170"/>
      <c r="AC10" s="170"/>
    </row>
    <row r="11" spans="1:29" ht="12.75">
      <c r="A11" s="19" t="s">
        <v>20</v>
      </c>
      <c r="B11" s="6"/>
      <c r="C11" s="29"/>
      <c r="D11" s="50" t="s">
        <v>1</v>
      </c>
      <c r="E11" s="50" t="s">
        <v>2</v>
      </c>
      <c r="F11" s="50" t="s">
        <v>3</v>
      </c>
      <c r="G11" s="50" t="s">
        <v>4</v>
      </c>
      <c r="H11" s="50" t="s">
        <v>5</v>
      </c>
      <c r="I11" s="50" t="s">
        <v>6</v>
      </c>
      <c r="J11" s="50" t="s">
        <v>7</v>
      </c>
      <c r="K11" s="42"/>
      <c r="L11" s="50" t="s">
        <v>1</v>
      </c>
      <c r="M11" s="50" t="s">
        <v>2</v>
      </c>
      <c r="N11" s="50" t="s">
        <v>3</v>
      </c>
      <c r="O11" s="50" t="s">
        <v>4</v>
      </c>
      <c r="P11" s="50" t="s">
        <v>5</v>
      </c>
      <c r="Q11" s="50" t="s">
        <v>6</v>
      </c>
      <c r="R11" s="50" t="s">
        <v>7</v>
      </c>
      <c r="T11" s="40" t="s">
        <v>34</v>
      </c>
      <c r="U11" s="40" t="s">
        <v>35</v>
      </c>
      <c r="V11" s="40" t="s">
        <v>36</v>
      </c>
      <c r="W11" s="31"/>
      <c r="X11" s="55" t="s">
        <v>24</v>
      </c>
      <c r="Y11" s="55" t="s">
        <v>25</v>
      </c>
      <c r="Z11" s="167"/>
      <c r="AA11" s="179" t="s">
        <v>131</v>
      </c>
      <c r="AB11" s="170"/>
      <c r="AC11" s="170"/>
    </row>
    <row r="12" spans="1:29" ht="11.25" customHeight="1">
      <c r="A12" s="19"/>
      <c r="B12" s="6"/>
      <c r="C12" s="29"/>
      <c r="D12" s="84">
        <f>+M4</f>
        <v>38543</v>
      </c>
      <c r="E12" s="84">
        <f aca="true" t="shared" si="0" ref="E12:J12">D12+1</f>
        <v>38544</v>
      </c>
      <c r="F12" s="84">
        <f t="shared" si="0"/>
        <v>38545</v>
      </c>
      <c r="G12" s="84">
        <f t="shared" si="0"/>
        <v>38546</v>
      </c>
      <c r="H12" s="84">
        <f t="shared" si="0"/>
        <v>38547</v>
      </c>
      <c r="I12" s="84">
        <f t="shared" si="0"/>
        <v>38548</v>
      </c>
      <c r="J12" s="84">
        <f t="shared" si="0"/>
        <v>38549</v>
      </c>
      <c r="K12" s="84"/>
      <c r="L12" s="84">
        <f>J12+1</f>
        <v>38550</v>
      </c>
      <c r="M12" s="84">
        <f aca="true" t="shared" si="1" ref="M12:R12">L12+1</f>
        <v>38551</v>
      </c>
      <c r="N12" s="84">
        <f t="shared" si="1"/>
        <v>38552</v>
      </c>
      <c r="O12" s="84">
        <f t="shared" si="1"/>
        <v>38553</v>
      </c>
      <c r="P12" s="84">
        <f t="shared" si="1"/>
        <v>38554</v>
      </c>
      <c r="Q12" s="84">
        <f t="shared" si="1"/>
        <v>38555</v>
      </c>
      <c r="R12" s="84">
        <f t="shared" si="1"/>
        <v>38556</v>
      </c>
      <c r="T12" s="40"/>
      <c r="U12" s="40"/>
      <c r="V12" s="40"/>
      <c r="W12" s="31"/>
      <c r="X12" s="55"/>
      <c r="Y12" s="55"/>
      <c r="Z12" s="167"/>
      <c r="AA12" s="180" t="s">
        <v>132</v>
      </c>
      <c r="AB12" s="170"/>
      <c r="AC12" s="170"/>
    </row>
    <row r="13" spans="1:29" ht="13.5" customHeight="1">
      <c r="A13" s="22" t="s">
        <v>0</v>
      </c>
      <c r="B13" s="12"/>
      <c r="C13" s="29"/>
      <c r="D13" s="64">
        <f>24*(D44-D43+D46-D45+D48-D47+D50-D49)-D29-D30</f>
        <v>0</v>
      </c>
      <c r="E13" s="64">
        <f aca="true" t="shared" si="2" ref="E13:J13">24*(E44-E43+E46-E45+E48-E47+E50-E49)-E29-E30</f>
        <v>0</v>
      </c>
      <c r="F13" s="64">
        <f t="shared" si="2"/>
        <v>0</v>
      </c>
      <c r="G13" s="64">
        <f t="shared" si="2"/>
        <v>0</v>
      </c>
      <c r="H13" s="64">
        <f t="shared" si="2"/>
        <v>0</v>
      </c>
      <c r="I13" s="64">
        <f t="shared" si="2"/>
        <v>0</v>
      </c>
      <c r="J13" s="64">
        <f t="shared" si="2"/>
        <v>0</v>
      </c>
      <c r="K13" s="64"/>
      <c r="L13" s="64">
        <f aca="true" t="shared" si="3" ref="L13:R13">24*(L44-L43+L46-L45+L48-L47+L50-L49)-L29-L30</f>
        <v>0</v>
      </c>
      <c r="M13" s="64">
        <f t="shared" si="3"/>
        <v>0</v>
      </c>
      <c r="N13" s="64">
        <f t="shared" si="3"/>
        <v>0</v>
      </c>
      <c r="O13" s="64">
        <f t="shared" si="3"/>
        <v>0</v>
      </c>
      <c r="P13" s="64">
        <f t="shared" si="3"/>
        <v>0</v>
      </c>
      <c r="Q13" s="64">
        <f t="shared" si="3"/>
        <v>0</v>
      </c>
      <c r="R13" s="64">
        <f t="shared" si="3"/>
        <v>0</v>
      </c>
      <c r="T13" s="27"/>
      <c r="U13" s="28">
        <v>1</v>
      </c>
      <c r="V13" s="27"/>
      <c r="W13" s="29"/>
      <c r="X13" s="59">
        <f aca="true" t="shared" si="4" ref="X13:X24">SUM(D13:J13)</f>
        <v>0</v>
      </c>
      <c r="Y13" s="59">
        <f aca="true" t="shared" si="5" ref="Y13:Y24">SUM(L13:R13)</f>
        <v>0</v>
      </c>
      <c r="Z13" s="167"/>
      <c r="AA13" s="170"/>
      <c r="AB13" s="170"/>
      <c r="AC13" s="170"/>
    </row>
    <row r="14" spans="1:29" ht="13.5" customHeight="1">
      <c r="A14" s="22" t="s">
        <v>8</v>
      </c>
      <c r="B14" s="12"/>
      <c r="C14" s="29"/>
      <c r="D14" s="64"/>
      <c r="E14" s="64"/>
      <c r="F14" s="64"/>
      <c r="G14" s="64"/>
      <c r="H14" s="64"/>
      <c r="I14" s="64"/>
      <c r="J14" s="64"/>
      <c r="K14" s="64"/>
      <c r="L14" s="64"/>
      <c r="M14" s="64"/>
      <c r="N14" s="64"/>
      <c r="O14" s="64"/>
      <c r="P14" s="64"/>
      <c r="Q14" s="64"/>
      <c r="R14" s="64"/>
      <c r="T14" s="27"/>
      <c r="U14" s="28">
        <v>61</v>
      </c>
      <c r="V14" s="27"/>
      <c r="W14" s="29"/>
      <c r="X14" s="59">
        <f t="shared" si="4"/>
        <v>0</v>
      </c>
      <c r="Y14" s="59">
        <f t="shared" si="5"/>
        <v>0</v>
      </c>
      <c r="Z14" s="168"/>
      <c r="AA14" s="172">
        <f>+Q4-X14-Y14+AA5-AA8</f>
        <v>84</v>
      </c>
      <c r="AB14" s="171" t="s">
        <v>57</v>
      </c>
      <c r="AC14" s="170"/>
    </row>
    <row r="15" spans="1:29" ht="13.5" customHeight="1">
      <c r="A15" s="22" t="s">
        <v>9</v>
      </c>
      <c r="B15" s="12"/>
      <c r="C15" s="29"/>
      <c r="D15" s="64"/>
      <c r="E15" s="64"/>
      <c r="F15" s="64"/>
      <c r="G15" s="64"/>
      <c r="H15" s="64"/>
      <c r="I15" s="64"/>
      <c r="J15" s="64"/>
      <c r="K15" s="64"/>
      <c r="L15" s="64"/>
      <c r="M15" s="64"/>
      <c r="N15" s="64"/>
      <c r="O15" s="64"/>
      <c r="P15" s="64"/>
      <c r="Q15" s="64"/>
      <c r="R15" s="64"/>
      <c r="T15" s="27"/>
      <c r="U15" s="28">
        <v>62</v>
      </c>
      <c r="V15" s="27"/>
      <c r="W15" s="29"/>
      <c r="X15" s="59">
        <f t="shared" si="4"/>
        <v>0</v>
      </c>
      <c r="Y15" s="59">
        <f t="shared" si="5"/>
        <v>0</v>
      </c>
      <c r="Z15" s="167"/>
      <c r="AA15" s="172">
        <f>+T4-X15-Y15-X19-Y19+AA6</f>
        <v>56</v>
      </c>
      <c r="AB15" s="171" t="s">
        <v>58</v>
      </c>
      <c r="AC15" s="170"/>
    </row>
    <row r="16" spans="1:29" ht="13.5" customHeight="1">
      <c r="A16" s="22" t="s">
        <v>10</v>
      </c>
      <c r="B16" s="12"/>
      <c r="C16" s="29"/>
      <c r="D16" s="64"/>
      <c r="E16" s="64"/>
      <c r="F16" s="64"/>
      <c r="G16" s="64"/>
      <c r="H16" s="64"/>
      <c r="I16" s="64"/>
      <c r="J16" s="64"/>
      <c r="K16" s="64"/>
      <c r="L16" s="64"/>
      <c r="M16" s="64"/>
      <c r="N16" s="64"/>
      <c r="O16" s="64"/>
      <c r="P16" s="64"/>
      <c r="Q16" s="64"/>
      <c r="R16" s="64"/>
      <c r="T16" s="27"/>
      <c r="U16" s="28">
        <v>64</v>
      </c>
      <c r="V16" s="27"/>
      <c r="W16" s="29"/>
      <c r="X16" s="59">
        <f t="shared" si="4"/>
        <v>0</v>
      </c>
      <c r="Y16" s="59">
        <f t="shared" si="5"/>
        <v>0</v>
      </c>
      <c r="Z16" s="167"/>
      <c r="AA16" s="172">
        <f>+Y4-X16-Y16+X30+Y30</f>
        <v>0</v>
      </c>
      <c r="AB16" s="171" t="s">
        <v>59</v>
      </c>
      <c r="AC16" s="170"/>
    </row>
    <row r="17" spans="1:29" ht="13.5" customHeight="1">
      <c r="A17" s="22" t="s">
        <v>11</v>
      </c>
      <c r="B17" s="12"/>
      <c r="C17" s="29"/>
      <c r="D17" s="64"/>
      <c r="E17" s="64"/>
      <c r="F17" s="64"/>
      <c r="G17" s="64"/>
      <c r="H17" s="64"/>
      <c r="I17" s="64"/>
      <c r="J17" s="64"/>
      <c r="K17" s="64"/>
      <c r="L17" s="64"/>
      <c r="M17" s="64"/>
      <c r="N17" s="64"/>
      <c r="O17" s="64"/>
      <c r="P17" s="64"/>
      <c r="Q17" s="64"/>
      <c r="R17" s="64"/>
      <c r="T17" s="27"/>
      <c r="U17" s="28">
        <v>50</v>
      </c>
      <c r="V17" s="27"/>
      <c r="W17" s="29"/>
      <c r="X17" s="59">
        <f t="shared" si="4"/>
        <v>0</v>
      </c>
      <c r="Y17" s="59">
        <f t="shared" si="5"/>
        <v>0</v>
      </c>
      <c r="Z17" s="167"/>
      <c r="AA17" s="172">
        <f>+V4-X17-Y17+X29+Y29</f>
        <v>0</v>
      </c>
      <c r="AB17" s="171" t="s">
        <v>60</v>
      </c>
      <c r="AC17" s="170"/>
    </row>
    <row r="18" spans="1:29" ht="13.5" customHeight="1">
      <c r="A18" s="22" t="s">
        <v>12</v>
      </c>
      <c r="B18" s="12"/>
      <c r="C18" s="29"/>
      <c r="D18" s="64"/>
      <c r="E18" s="64"/>
      <c r="F18" s="64"/>
      <c r="G18" s="64"/>
      <c r="H18" s="64"/>
      <c r="I18" s="64"/>
      <c r="J18" s="64"/>
      <c r="K18" s="64"/>
      <c r="L18" s="64"/>
      <c r="M18" s="64"/>
      <c r="N18" s="64"/>
      <c r="O18" s="64"/>
      <c r="P18" s="64"/>
      <c r="Q18" s="64"/>
      <c r="R18" s="64"/>
      <c r="T18" s="27"/>
      <c r="U18" s="28">
        <v>66</v>
      </c>
      <c r="V18" s="27"/>
      <c r="W18" s="29"/>
      <c r="X18" s="59">
        <f t="shared" si="4"/>
        <v>0</v>
      </c>
      <c r="Y18" s="59">
        <f t="shared" si="5"/>
        <v>0</v>
      </c>
      <c r="Z18" s="167"/>
      <c r="AA18" s="171"/>
      <c r="AB18" s="170"/>
      <c r="AC18" s="170"/>
    </row>
    <row r="19" spans="1:29" ht="13.5" customHeight="1">
      <c r="A19" s="22" t="s">
        <v>13</v>
      </c>
      <c r="B19" s="12"/>
      <c r="C19" s="29"/>
      <c r="D19" s="64"/>
      <c r="E19" s="64"/>
      <c r="F19" s="64"/>
      <c r="G19" s="64"/>
      <c r="H19" s="64"/>
      <c r="I19" s="64"/>
      <c r="J19" s="64"/>
      <c r="K19" s="64"/>
      <c r="L19" s="64"/>
      <c r="M19" s="64"/>
      <c r="N19" s="64"/>
      <c r="O19" s="64"/>
      <c r="P19" s="64"/>
      <c r="Q19" s="64"/>
      <c r="R19" s="64"/>
      <c r="T19" s="28">
        <v>62</v>
      </c>
      <c r="U19" s="28">
        <v>62</v>
      </c>
      <c r="V19" s="27"/>
      <c r="W19" s="29"/>
      <c r="X19" s="59">
        <f t="shared" si="4"/>
        <v>0</v>
      </c>
      <c r="Y19" s="59">
        <f t="shared" si="5"/>
        <v>0</v>
      </c>
      <c r="Z19" s="167"/>
      <c r="AA19" s="172">
        <f>+X19+Y19+PP13!AA19</f>
        <v>0</v>
      </c>
      <c r="AB19" s="171" t="s">
        <v>121</v>
      </c>
      <c r="AC19" s="170"/>
    </row>
    <row r="20" spans="1:29" ht="13.5" customHeight="1">
      <c r="A20" s="22"/>
      <c r="B20" s="12"/>
      <c r="C20" s="29"/>
      <c r="D20" s="64"/>
      <c r="E20" s="64"/>
      <c r="F20" s="64"/>
      <c r="G20" s="64"/>
      <c r="H20" s="64"/>
      <c r="I20" s="64"/>
      <c r="J20" s="64"/>
      <c r="K20" s="64"/>
      <c r="L20" s="64"/>
      <c r="M20" s="64"/>
      <c r="N20" s="64"/>
      <c r="O20" s="64"/>
      <c r="P20" s="64"/>
      <c r="Q20" s="64"/>
      <c r="R20" s="64"/>
      <c r="T20" s="28"/>
      <c r="U20" s="28"/>
      <c r="V20" s="27"/>
      <c r="W20" s="29"/>
      <c r="X20" s="59">
        <f t="shared" si="4"/>
        <v>0</v>
      </c>
      <c r="Y20" s="59">
        <f t="shared" si="5"/>
        <v>0</v>
      </c>
      <c r="Z20" s="167"/>
      <c r="AA20" s="170"/>
      <c r="AB20" s="170"/>
      <c r="AC20" s="170"/>
    </row>
    <row r="21" spans="1:29" ht="13.5" customHeight="1">
      <c r="A21" s="22"/>
      <c r="B21" s="12"/>
      <c r="C21" s="29"/>
      <c r="D21" s="64"/>
      <c r="E21" s="64"/>
      <c r="F21" s="64"/>
      <c r="G21" s="64"/>
      <c r="H21" s="64"/>
      <c r="I21" s="64"/>
      <c r="J21" s="64"/>
      <c r="K21" s="64"/>
      <c r="L21" s="64"/>
      <c r="M21" s="64"/>
      <c r="N21" s="64"/>
      <c r="O21" s="64"/>
      <c r="P21" s="64"/>
      <c r="Q21" s="64"/>
      <c r="R21" s="64"/>
      <c r="T21" s="28"/>
      <c r="U21" s="28"/>
      <c r="V21" s="27"/>
      <c r="W21" s="29"/>
      <c r="X21" s="59">
        <f t="shared" si="4"/>
        <v>0</v>
      </c>
      <c r="Y21" s="59">
        <f t="shared" si="5"/>
        <v>0</v>
      </c>
      <c r="Z21" s="167"/>
      <c r="AA21" s="170"/>
      <c r="AB21" s="170"/>
      <c r="AC21" s="170"/>
    </row>
    <row r="22" spans="1:29" ht="13.5" customHeight="1">
      <c r="A22" s="22"/>
      <c r="B22" s="12"/>
      <c r="C22" s="29"/>
      <c r="D22" s="64"/>
      <c r="E22" s="64"/>
      <c r="F22" s="64"/>
      <c r="G22" s="64"/>
      <c r="H22" s="64"/>
      <c r="I22" s="64"/>
      <c r="J22" s="64"/>
      <c r="K22" s="64"/>
      <c r="L22" s="64"/>
      <c r="M22" s="64"/>
      <c r="N22" s="64"/>
      <c r="O22" s="64"/>
      <c r="P22" s="64"/>
      <c r="Q22" s="64"/>
      <c r="R22" s="64"/>
      <c r="T22" s="28"/>
      <c r="U22" s="28"/>
      <c r="V22" s="27"/>
      <c r="W22" s="29"/>
      <c r="X22" s="59">
        <f t="shared" si="4"/>
        <v>0</v>
      </c>
      <c r="Y22" s="59">
        <f t="shared" si="5"/>
        <v>0</v>
      </c>
      <c r="Z22" s="167"/>
      <c r="AA22" s="170"/>
      <c r="AB22" s="170"/>
      <c r="AC22" s="170"/>
    </row>
    <row r="23" spans="1:29" ht="13.5" customHeight="1">
      <c r="A23" s="22"/>
      <c r="B23" s="12"/>
      <c r="C23" s="29"/>
      <c r="D23" s="64"/>
      <c r="E23" s="64"/>
      <c r="F23" s="64"/>
      <c r="G23" s="64"/>
      <c r="H23" s="64"/>
      <c r="I23" s="64"/>
      <c r="J23" s="64"/>
      <c r="K23" s="64"/>
      <c r="L23" s="64"/>
      <c r="M23" s="64"/>
      <c r="N23" s="64"/>
      <c r="O23" s="64"/>
      <c r="P23" s="64"/>
      <c r="Q23" s="64"/>
      <c r="R23" s="64"/>
      <c r="T23" s="28"/>
      <c r="U23" s="28"/>
      <c r="V23" s="27"/>
      <c r="W23" s="29"/>
      <c r="X23" s="59">
        <f t="shared" si="4"/>
        <v>0</v>
      </c>
      <c r="Y23" s="59">
        <f t="shared" si="5"/>
        <v>0</v>
      </c>
      <c r="Z23" s="167"/>
      <c r="AA23" s="170"/>
      <c r="AB23" s="170"/>
      <c r="AC23" s="170"/>
    </row>
    <row r="24" spans="1:29" ht="13.5" customHeight="1">
      <c r="A24" s="11"/>
      <c r="B24" s="12"/>
      <c r="C24" s="29"/>
      <c r="D24" s="64"/>
      <c r="E24" s="64"/>
      <c r="F24" s="64"/>
      <c r="G24" s="64"/>
      <c r="H24" s="64"/>
      <c r="I24" s="64"/>
      <c r="J24" s="64"/>
      <c r="K24" s="64"/>
      <c r="L24" s="64"/>
      <c r="M24" s="64"/>
      <c r="N24" s="64"/>
      <c r="O24" s="64"/>
      <c r="P24" s="64"/>
      <c r="Q24" s="64"/>
      <c r="R24" s="64"/>
      <c r="T24" s="10"/>
      <c r="U24" s="10"/>
      <c r="V24" s="10"/>
      <c r="W24" s="29"/>
      <c r="X24" s="59">
        <f t="shared" si="4"/>
        <v>0</v>
      </c>
      <c r="Y24" s="59">
        <f t="shared" si="5"/>
        <v>0</v>
      </c>
      <c r="Z24" s="167"/>
      <c r="AA24" s="170"/>
      <c r="AB24" s="170"/>
      <c r="AC24" s="170"/>
    </row>
    <row r="25" spans="1:29" ht="3" customHeight="1">
      <c r="A25" s="11"/>
      <c r="B25" s="13"/>
      <c r="C25" s="5"/>
      <c r="D25" s="64"/>
      <c r="E25" s="64"/>
      <c r="F25" s="64"/>
      <c r="G25" s="64"/>
      <c r="H25" s="64"/>
      <c r="I25" s="64"/>
      <c r="J25" s="64"/>
      <c r="K25" s="64"/>
      <c r="L25" s="64"/>
      <c r="M25" s="64"/>
      <c r="N25" s="64"/>
      <c r="O25" s="64"/>
      <c r="P25" s="64"/>
      <c r="Q25" s="64"/>
      <c r="R25" s="64"/>
      <c r="S25" s="5"/>
      <c r="T25" s="13"/>
      <c r="U25" s="13"/>
      <c r="V25" s="13"/>
      <c r="W25" s="5"/>
      <c r="X25" s="59"/>
      <c r="Y25" s="59"/>
      <c r="Z25" s="167"/>
      <c r="AA25" s="170"/>
      <c r="AB25" s="170"/>
      <c r="AC25" s="170"/>
    </row>
    <row r="26" spans="1:29" ht="13.5" customHeight="1">
      <c r="A26" s="26" t="s">
        <v>14</v>
      </c>
      <c r="B26" s="12"/>
      <c r="C26" s="29"/>
      <c r="D26" s="64">
        <f aca="true" t="shared" si="6" ref="D26:J26">SUM(D13:D24)</f>
        <v>0</v>
      </c>
      <c r="E26" s="64">
        <f t="shared" si="6"/>
        <v>0</v>
      </c>
      <c r="F26" s="64">
        <f t="shared" si="6"/>
        <v>0</v>
      </c>
      <c r="G26" s="64">
        <f t="shared" si="6"/>
        <v>0</v>
      </c>
      <c r="H26" s="64">
        <f t="shared" si="6"/>
        <v>0</v>
      </c>
      <c r="I26" s="64">
        <f t="shared" si="6"/>
        <v>0</v>
      </c>
      <c r="J26" s="64">
        <f t="shared" si="6"/>
        <v>0</v>
      </c>
      <c r="K26" s="64"/>
      <c r="L26" s="64">
        <f aca="true" t="shared" si="7" ref="L26:R26">SUM(L13:L24)</f>
        <v>0</v>
      </c>
      <c r="M26" s="64">
        <f t="shared" si="7"/>
        <v>0</v>
      </c>
      <c r="N26" s="64">
        <f t="shared" si="7"/>
        <v>0</v>
      </c>
      <c r="O26" s="64">
        <f t="shared" si="7"/>
        <v>0</v>
      </c>
      <c r="P26" s="64">
        <f t="shared" si="7"/>
        <v>0</v>
      </c>
      <c r="Q26" s="64">
        <f t="shared" si="7"/>
        <v>0</v>
      </c>
      <c r="R26" s="64">
        <f t="shared" si="7"/>
        <v>0</v>
      </c>
      <c r="T26" s="10"/>
      <c r="U26" s="10"/>
      <c r="V26" s="10"/>
      <c r="W26" s="29"/>
      <c r="X26" s="59">
        <f>SUM(X13:X24)</f>
        <v>0</v>
      </c>
      <c r="Y26" s="59">
        <f>SUM(Y13:Y24)</f>
        <v>0</v>
      </c>
      <c r="Z26" s="167"/>
      <c r="AA26" s="172">
        <f>SUM(X26:Y26)</f>
        <v>0</v>
      </c>
      <c r="AB26" s="170" t="s">
        <v>116</v>
      </c>
      <c r="AC26" s="170"/>
    </row>
    <row r="27" spans="10:29" ht="24" customHeight="1">
      <c r="J27" s="16" t="s">
        <v>18</v>
      </c>
      <c r="Z27" s="167"/>
      <c r="AA27" s="170"/>
      <c r="AB27" s="170"/>
      <c r="AC27" s="170"/>
    </row>
    <row r="28" spans="1:29" ht="9" customHeight="1">
      <c r="A28" s="1"/>
      <c r="B28" s="2"/>
      <c r="C28" s="2"/>
      <c r="D28" s="2"/>
      <c r="E28" s="2"/>
      <c r="F28" s="2"/>
      <c r="G28" s="2"/>
      <c r="H28" s="2"/>
      <c r="I28" s="2"/>
      <c r="J28" s="30" t="s">
        <v>22</v>
      </c>
      <c r="K28" s="2"/>
      <c r="L28" s="2"/>
      <c r="M28" s="2"/>
      <c r="N28" s="2"/>
      <c r="O28" s="2"/>
      <c r="P28" s="2"/>
      <c r="Q28" s="2"/>
      <c r="R28" s="2"/>
      <c r="S28" s="2"/>
      <c r="T28" s="2"/>
      <c r="U28" s="2"/>
      <c r="V28" s="2"/>
      <c r="W28" s="2"/>
      <c r="X28" s="52"/>
      <c r="Y28" s="53"/>
      <c r="Z28" s="167"/>
      <c r="AA28" s="170"/>
      <c r="AB28" s="170"/>
      <c r="AC28" s="170"/>
    </row>
    <row r="29" spans="1:29" ht="13.5" customHeight="1">
      <c r="A29" s="22" t="s">
        <v>15</v>
      </c>
      <c r="B29" s="12"/>
      <c r="C29" s="5"/>
      <c r="D29" s="67"/>
      <c r="E29" s="67"/>
      <c r="F29" s="67"/>
      <c r="G29" s="67"/>
      <c r="H29" s="67"/>
      <c r="I29" s="67"/>
      <c r="J29" s="67"/>
      <c r="K29" s="68">
        <v>1</v>
      </c>
      <c r="L29" s="67"/>
      <c r="M29" s="67"/>
      <c r="N29" s="67"/>
      <c r="O29" s="67"/>
      <c r="P29" s="67"/>
      <c r="Q29" s="67"/>
      <c r="R29" s="67"/>
      <c r="S29" s="16"/>
      <c r="T29" s="41"/>
      <c r="U29" s="28">
        <v>29</v>
      </c>
      <c r="V29" s="41"/>
      <c r="W29" s="16"/>
      <c r="X29" s="73">
        <f>SUM(D29:J29)</f>
        <v>0</v>
      </c>
      <c r="Y29" s="73">
        <f>SUM(L29:R29)</f>
        <v>0</v>
      </c>
      <c r="Z29" s="167"/>
      <c r="AA29" s="170"/>
      <c r="AB29" s="170"/>
      <c r="AC29" s="170"/>
    </row>
    <row r="30" spans="1:29" ht="13.5" customHeight="1">
      <c r="A30" s="22" t="s">
        <v>16</v>
      </c>
      <c r="B30" s="12"/>
      <c r="C30" s="5"/>
      <c r="D30" s="69"/>
      <c r="E30" s="69"/>
      <c r="F30" s="69"/>
      <c r="G30" s="69"/>
      <c r="H30" s="69"/>
      <c r="I30" s="69"/>
      <c r="J30" s="69"/>
      <c r="K30" s="70"/>
      <c r="L30" s="69"/>
      <c r="M30" s="69"/>
      <c r="N30" s="69"/>
      <c r="O30" s="69"/>
      <c r="P30" s="69"/>
      <c r="Q30" s="69"/>
      <c r="R30" s="69"/>
      <c r="S30" s="16"/>
      <c r="T30" s="41"/>
      <c r="U30" s="28">
        <v>32</v>
      </c>
      <c r="V30" s="41"/>
      <c r="W30" s="16"/>
      <c r="X30" s="73">
        <f>SUM(D30:J30)</f>
        <v>0</v>
      </c>
      <c r="Y30" s="73">
        <f>SUM(L30:R30)</f>
        <v>0</v>
      </c>
      <c r="Z30" s="167"/>
      <c r="AA30" s="170"/>
      <c r="AB30" s="170"/>
      <c r="AC30" s="170"/>
    </row>
    <row r="31" spans="1:29" ht="13.5" customHeight="1">
      <c r="A31" s="22" t="s">
        <v>17</v>
      </c>
      <c r="B31" s="12"/>
      <c r="C31" s="8"/>
      <c r="D31" s="71"/>
      <c r="E31" s="71"/>
      <c r="F31" s="71"/>
      <c r="G31" s="71"/>
      <c r="H31" s="71"/>
      <c r="I31" s="71"/>
      <c r="J31" s="71"/>
      <c r="K31" s="72"/>
      <c r="L31" s="71"/>
      <c r="M31" s="71"/>
      <c r="N31" s="71"/>
      <c r="O31" s="71"/>
      <c r="P31" s="71"/>
      <c r="Q31" s="71"/>
      <c r="R31" s="71"/>
      <c r="S31" s="16"/>
      <c r="T31" s="41"/>
      <c r="U31" s="28">
        <v>71</v>
      </c>
      <c r="V31" s="41"/>
      <c r="W31" s="16"/>
      <c r="X31" s="73">
        <f>SUM(D31:J31)</f>
        <v>0</v>
      </c>
      <c r="Y31" s="73">
        <f>SUM(L31:R31)</f>
        <v>0</v>
      </c>
      <c r="Z31" s="167"/>
      <c r="AA31" s="170"/>
      <c r="AB31" s="170"/>
      <c r="AC31" s="170"/>
    </row>
    <row r="32" spans="1:29" ht="18.75" customHeight="1">
      <c r="A32" s="25" t="s">
        <v>27</v>
      </c>
      <c r="L32" s="43" t="s">
        <v>28</v>
      </c>
      <c r="Z32" s="167"/>
      <c r="AA32" s="170"/>
      <c r="AB32" s="170"/>
      <c r="AC32" s="170"/>
    </row>
    <row r="33" spans="12:29" ht="12.75">
      <c r="L33" s="43" t="s">
        <v>29</v>
      </c>
      <c r="N33" s="8"/>
      <c r="O33" s="8"/>
      <c r="P33" s="43" t="s">
        <v>30</v>
      </c>
      <c r="R33" s="8"/>
      <c r="S33" s="8"/>
      <c r="T33" s="8"/>
      <c r="U33" s="14" t="s">
        <v>31</v>
      </c>
      <c r="Z33" s="167"/>
      <c r="AA33" s="170"/>
      <c r="AB33" s="170"/>
      <c r="AC33" s="170"/>
    </row>
    <row r="34" spans="21:29" ht="6.75" customHeight="1">
      <c r="U34" s="21" t="s">
        <v>32</v>
      </c>
      <c r="Z34" s="167"/>
      <c r="AA34" s="170"/>
      <c r="AB34" s="170"/>
      <c r="AC34" s="170"/>
    </row>
    <row r="35" spans="1:29" ht="15.75">
      <c r="A35" s="77" t="s">
        <v>51</v>
      </c>
      <c r="Z35" s="167"/>
      <c r="AA35" s="170"/>
      <c r="AB35" s="170"/>
      <c r="AC35" s="170"/>
    </row>
    <row r="36" spans="26:29" ht="12.75">
      <c r="Z36" s="167"/>
      <c r="AA36" s="170"/>
      <c r="AB36" s="170"/>
      <c r="AC36" s="170"/>
    </row>
    <row r="37" spans="1:29" ht="12.75">
      <c r="A37" t="s">
        <v>52</v>
      </c>
      <c r="Z37" s="167"/>
      <c r="AA37" s="170"/>
      <c r="AB37" s="170"/>
      <c r="AC37" s="170"/>
    </row>
    <row r="38" spans="1:29" ht="12.75">
      <c r="A38" t="s">
        <v>53</v>
      </c>
      <c r="Z38" s="167"/>
      <c r="AA38" s="170"/>
      <c r="AB38" s="170"/>
      <c r="AC38" s="170"/>
    </row>
    <row r="39" spans="1:29" ht="7.5" customHeight="1" thickBot="1">
      <c r="A39" s="165"/>
      <c r="B39" s="165"/>
      <c r="C39" s="165"/>
      <c r="D39" s="165"/>
      <c r="E39" s="165"/>
      <c r="F39" s="165"/>
      <c r="G39" s="165"/>
      <c r="H39" s="165"/>
      <c r="I39" s="165"/>
      <c r="J39" s="165"/>
      <c r="K39" s="165"/>
      <c r="L39" s="165"/>
      <c r="M39" s="165"/>
      <c r="N39" s="165"/>
      <c r="O39" s="165"/>
      <c r="P39" s="165"/>
      <c r="Q39" s="165"/>
      <c r="R39" s="165"/>
      <c r="S39" s="165"/>
      <c r="T39" s="165"/>
      <c r="U39" s="165"/>
      <c r="V39" s="165"/>
      <c r="W39" s="165"/>
      <c r="X39" s="166"/>
      <c r="Y39" s="166"/>
      <c r="Z39" s="169"/>
      <c r="AA39" s="170"/>
      <c r="AB39" s="170"/>
      <c r="AC39" s="170"/>
    </row>
    <row r="40" spans="1:29" ht="13.5" thickTop="1">
      <c r="A40" s="173" t="s">
        <v>119</v>
      </c>
      <c r="B40" s="170"/>
      <c r="C40" s="170"/>
      <c r="D40" s="170"/>
      <c r="E40" s="170"/>
      <c r="F40" s="170"/>
      <c r="G40" s="170"/>
      <c r="H40" s="170"/>
      <c r="I40" s="170"/>
      <c r="J40" s="170"/>
      <c r="K40" s="170"/>
      <c r="L40" s="170"/>
      <c r="M40" s="170"/>
      <c r="N40" s="170"/>
      <c r="O40" s="170"/>
      <c r="P40" s="170"/>
      <c r="Q40" s="170"/>
      <c r="R40" s="170"/>
      <c r="S40" s="170"/>
      <c r="T40" s="170"/>
      <c r="U40" s="170"/>
      <c r="V40" s="170"/>
      <c r="W40" s="170"/>
      <c r="X40" s="172"/>
      <c r="Y40" s="172"/>
      <c r="Z40" s="170"/>
      <c r="AA40" s="170"/>
      <c r="AB40" s="170"/>
      <c r="AC40" s="170"/>
    </row>
    <row r="41" spans="1:29" ht="12.75">
      <c r="A41" s="170"/>
      <c r="B41" s="170"/>
      <c r="C41" s="170"/>
      <c r="D41" s="174" t="str">
        <f>D11</f>
        <v>Sun</v>
      </c>
      <c r="E41" s="174" t="str">
        <f aca="true" t="shared" si="8" ref="E41:R42">E11</f>
        <v>Mon</v>
      </c>
      <c r="F41" s="174" t="str">
        <f t="shared" si="8"/>
        <v>Tue</v>
      </c>
      <c r="G41" s="174" t="str">
        <f t="shared" si="8"/>
        <v>Wed</v>
      </c>
      <c r="H41" s="174" t="str">
        <f t="shared" si="8"/>
        <v>Thu</v>
      </c>
      <c r="I41" s="174" t="str">
        <f t="shared" si="8"/>
        <v>Fri</v>
      </c>
      <c r="J41" s="174" t="str">
        <f t="shared" si="8"/>
        <v>Sat</v>
      </c>
      <c r="K41" s="174">
        <f t="shared" si="8"/>
        <v>0</v>
      </c>
      <c r="L41" s="174" t="str">
        <f t="shared" si="8"/>
        <v>Sun</v>
      </c>
      <c r="M41" s="174" t="str">
        <f t="shared" si="8"/>
        <v>Mon</v>
      </c>
      <c r="N41" s="174" t="str">
        <f t="shared" si="8"/>
        <v>Tue</v>
      </c>
      <c r="O41" s="174" t="str">
        <f t="shared" si="8"/>
        <v>Wed</v>
      </c>
      <c r="P41" s="174" t="str">
        <f t="shared" si="8"/>
        <v>Thu</v>
      </c>
      <c r="Q41" s="174" t="str">
        <f t="shared" si="8"/>
        <v>Fri</v>
      </c>
      <c r="R41" s="174" t="str">
        <f t="shared" si="8"/>
        <v>Sat</v>
      </c>
      <c r="S41" s="170"/>
      <c r="T41" s="170"/>
      <c r="U41" s="170"/>
      <c r="V41" s="170"/>
      <c r="W41" s="170"/>
      <c r="X41" s="172"/>
      <c r="Y41" s="172"/>
      <c r="Z41" s="170"/>
      <c r="AA41" s="170"/>
      <c r="AB41" s="170"/>
      <c r="AC41" s="170"/>
    </row>
    <row r="42" spans="1:29" ht="12.75">
      <c r="A42" s="170"/>
      <c r="B42" s="170"/>
      <c r="C42" s="170"/>
      <c r="D42" s="175">
        <f>D12</f>
        <v>38543</v>
      </c>
      <c r="E42" s="175">
        <f t="shared" si="8"/>
        <v>38544</v>
      </c>
      <c r="F42" s="175">
        <f t="shared" si="8"/>
        <v>38545</v>
      </c>
      <c r="G42" s="175">
        <f t="shared" si="8"/>
        <v>38546</v>
      </c>
      <c r="H42" s="175">
        <f t="shared" si="8"/>
        <v>38547</v>
      </c>
      <c r="I42" s="175">
        <f t="shared" si="8"/>
        <v>38548</v>
      </c>
      <c r="J42" s="175">
        <f t="shared" si="8"/>
        <v>38549</v>
      </c>
      <c r="K42" s="175">
        <f t="shared" si="8"/>
        <v>0</v>
      </c>
      <c r="L42" s="175">
        <f t="shared" si="8"/>
        <v>38550</v>
      </c>
      <c r="M42" s="175">
        <f t="shared" si="8"/>
        <v>38551</v>
      </c>
      <c r="N42" s="175">
        <f t="shared" si="8"/>
        <v>38552</v>
      </c>
      <c r="O42" s="175">
        <f t="shared" si="8"/>
        <v>38553</v>
      </c>
      <c r="P42" s="175">
        <f t="shared" si="8"/>
        <v>38554</v>
      </c>
      <c r="Q42" s="175">
        <f t="shared" si="8"/>
        <v>38555</v>
      </c>
      <c r="R42" s="175">
        <f t="shared" si="8"/>
        <v>38556</v>
      </c>
      <c r="S42" s="170"/>
      <c r="T42" s="170"/>
      <c r="U42" s="170"/>
      <c r="V42" s="170"/>
      <c r="W42" s="170"/>
      <c r="X42" s="172"/>
      <c r="Y42" s="172"/>
      <c r="Z42" s="170"/>
      <c r="AA42" s="170"/>
      <c r="AB42" s="170"/>
      <c r="AC42" s="170"/>
    </row>
    <row r="43" spans="1:29" ht="12.75">
      <c r="A43" s="170"/>
      <c r="B43" s="170" t="s">
        <v>54</v>
      </c>
      <c r="C43" s="170"/>
      <c r="D43" s="176"/>
      <c r="E43" s="176"/>
      <c r="F43" s="176"/>
      <c r="G43" s="176"/>
      <c r="H43" s="176"/>
      <c r="I43" s="176"/>
      <c r="J43" s="176"/>
      <c r="K43" s="176"/>
      <c r="L43" s="176"/>
      <c r="M43" s="176"/>
      <c r="N43" s="176"/>
      <c r="O43" s="176"/>
      <c r="P43" s="176"/>
      <c r="Q43" s="176"/>
      <c r="R43" s="176"/>
      <c r="S43" s="170"/>
      <c r="T43" s="170"/>
      <c r="U43" s="170"/>
      <c r="V43" s="170"/>
      <c r="W43" s="170"/>
      <c r="X43" s="172"/>
      <c r="Y43" s="172"/>
      <c r="Z43" s="170"/>
      <c r="AA43" s="170"/>
      <c r="AB43" s="170"/>
      <c r="AC43" s="170"/>
    </row>
    <row r="44" spans="1:29" ht="12.75">
      <c r="A44" s="170"/>
      <c r="B44" s="170" t="s">
        <v>55</v>
      </c>
      <c r="C44" s="170"/>
      <c r="D44" s="176"/>
      <c r="E44" s="176"/>
      <c r="F44" s="176"/>
      <c r="G44" s="176"/>
      <c r="H44" s="176"/>
      <c r="I44" s="176"/>
      <c r="J44" s="176"/>
      <c r="K44" s="176"/>
      <c r="L44" s="176"/>
      <c r="M44" s="176"/>
      <c r="N44" s="176"/>
      <c r="O44" s="176"/>
      <c r="P44" s="176"/>
      <c r="Q44" s="176"/>
      <c r="R44" s="176"/>
      <c r="S44" s="170"/>
      <c r="T44" s="170"/>
      <c r="U44" s="170"/>
      <c r="V44" s="170"/>
      <c r="W44" s="170"/>
      <c r="X44" s="172"/>
      <c r="Y44" s="172"/>
      <c r="Z44" s="170"/>
      <c r="AA44" s="170"/>
      <c r="AB44" s="170"/>
      <c r="AC44" s="170"/>
    </row>
    <row r="45" spans="1:29" ht="12.75">
      <c r="A45" s="170"/>
      <c r="B45" s="170" t="s">
        <v>54</v>
      </c>
      <c r="C45" s="170"/>
      <c r="D45" s="176"/>
      <c r="E45" s="176"/>
      <c r="F45" s="176"/>
      <c r="G45" s="176"/>
      <c r="H45" s="176"/>
      <c r="I45" s="176"/>
      <c r="J45" s="176"/>
      <c r="K45" s="176"/>
      <c r="L45" s="176"/>
      <c r="M45" s="176"/>
      <c r="N45" s="176"/>
      <c r="O45" s="176"/>
      <c r="P45" s="176"/>
      <c r="Q45" s="176"/>
      <c r="R45" s="176"/>
      <c r="S45" s="170"/>
      <c r="T45" s="170"/>
      <c r="U45" s="170"/>
      <c r="V45" s="170"/>
      <c r="W45" s="170"/>
      <c r="X45" s="172"/>
      <c r="Y45" s="172"/>
      <c r="Z45" s="170"/>
      <c r="AA45" s="170"/>
      <c r="AB45" s="170"/>
      <c r="AC45" s="170"/>
    </row>
    <row r="46" spans="1:29" ht="12.75">
      <c r="A46" s="170"/>
      <c r="B46" s="170" t="s">
        <v>55</v>
      </c>
      <c r="C46" s="170"/>
      <c r="D46" s="176"/>
      <c r="E46" s="176"/>
      <c r="F46" s="176"/>
      <c r="G46" s="176"/>
      <c r="H46" s="176"/>
      <c r="I46" s="176"/>
      <c r="J46" s="176"/>
      <c r="K46" s="176"/>
      <c r="L46" s="176"/>
      <c r="M46" s="176"/>
      <c r="N46" s="176"/>
      <c r="O46" s="176"/>
      <c r="P46" s="176"/>
      <c r="Q46" s="176"/>
      <c r="R46" s="176"/>
      <c r="S46" s="170"/>
      <c r="T46" s="170"/>
      <c r="U46" s="170"/>
      <c r="V46" s="170"/>
      <c r="W46" s="170"/>
      <c r="X46" s="172"/>
      <c r="Y46" s="172"/>
      <c r="Z46" s="170"/>
      <c r="AA46" s="170"/>
      <c r="AB46" s="170"/>
      <c r="AC46" s="170"/>
    </row>
    <row r="47" spans="1:29" ht="12.75">
      <c r="A47" s="170"/>
      <c r="B47" s="170" t="s">
        <v>54</v>
      </c>
      <c r="C47" s="170"/>
      <c r="D47" s="176"/>
      <c r="E47" s="176"/>
      <c r="F47" s="176"/>
      <c r="G47" s="176"/>
      <c r="H47" s="176"/>
      <c r="I47" s="176"/>
      <c r="J47" s="176"/>
      <c r="K47" s="176"/>
      <c r="L47" s="176"/>
      <c r="M47" s="176"/>
      <c r="N47" s="176"/>
      <c r="O47" s="176"/>
      <c r="P47" s="176"/>
      <c r="Q47" s="176"/>
      <c r="R47" s="176"/>
      <c r="S47" s="170"/>
      <c r="T47" s="170"/>
      <c r="U47" s="170"/>
      <c r="V47" s="170"/>
      <c r="W47" s="170"/>
      <c r="X47" s="172"/>
      <c r="Y47" s="172"/>
      <c r="Z47" s="170"/>
      <c r="AA47" s="170"/>
      <c r="AB47" s="170"/>
      <c r="AC47" s="170"/>
    </row>
    <row r="48" spans="1:29" ht="12.75">
      <c r="A48" s="170"/>
      <c r="B48" s="170" t="s">
        <v>55</v>
      </c>
      <c r="C48" s="170"/>
      <c r="D48" s="176"/>
      <c r="E48" s="176"/>
      <c r="F48" s="176"/>
      <c r="G48" s="176"/>
      <c r="H48" s="176"/>
      <c r="I48" s="176"/>
      <c r="J48" s="176"/>
      <c r="K48" s="176"/>
      <c r="L48" s="176"/>
      <c r="M48" s="176"/>
      <c r="N48" s="176"/>
      <c r="O48" s="176"/>
      <c r="P48" s="176"/>
      <c r="Q48" s="176"/>
      <c r="R48" s="176"/>
      <c r="S48" s="170"/>
      <c r="T48" s="170"/>
      <c r="U48" s="170"/>
      <c r="V48" s="170"/>
      <c r="W48" s="170"/>
      <c r="X48" s="172"/>
      <c r="Y48" s="172"/>
      <c r="Z48" s="170"/>
      <c r="AA48" s="170"/>
      <c r="AB48" s="170"/>
      <c r="AC48" s="170"/>
    </row>
    <row r="49" spans="1:29" ht="12.75">
      <c r="A49" s="170"/>
      <c r="B49" s="170" t="s">
        <v>54</v>
      </c>
      <c r="C49" s="170"/>
      <c r="D49" s="176"/>
      <c r="E49" s="176"/>
      <c r="F49" s="176"/>
      <c r="G49" s="176"/>
      <c r="H49" s="176"/>
      <c r="I49" s="176"/>
      <c r="J49" s="176"/>
      <c r="K49" s="176"/>
      <c r="L49" s="176"/>
      <c r="M49" s="176"/>
      <c r="N49" s="176"/>
      <c r="O49" s="176"/>
      <c r="P49" s="176"/>
      <c r="Q49" s="176"/>
      <c r="R49" s="176"/>
      <c r="S49" s="170"/>
      <c r="T49" s="170"/>
      <c r="U49" s="170"/>
      <c r="V49" s="170"/>
      <c r="W49" s="170"/>
      <c r="X49" s="172"/>
      <c r="Y49" s="172"/>
      <c r="Z49" s="170"/>
      <c r="AA49" s="170"/>
      <c r="AB49" s="170"/>
      <c r="AC49" s="170"/>
    </row>
    <row r="50" spans="1:29" ht="12.75">
      <c r="A50" s="170"/>
      <c r="B50" s="170" t="s">
        <v>55</v>
      </c>
      <c r="C50" s="170"/>
      <c r="D50" s="176"/>
      <c r="E50" s="176"/>
      <c r="F50" s="176"/>
      <c r="G50" s="176"/>
      <c r="H50" s="176"/>
      <c r="I50" s="176"/>
      <c r="J50" s="176"/>
      <c r="K50" s="176"/>
      <c r="L50" s="176"/>
      <c r="M50" s="176"/>
      <c r="N50" s="176"/>
      <c r="O50" s="176"/>
      <c r="P50" s="176"/>
      <c r="Q50" s="176"/>
      <c r="R50" s="176"/>
      <c r="S50" s="170"/>
      <c r="T50" s="170"/>
      <c r="U50" s="170"/>
      <c r="V50" s="170"/>
      <c r="W50" s="170"/>
      <c r="X50" s="172"/>
      <c r="Y50" s="172"/>
      <c r="Z50" s="170"/>
      <c r="AA50" s="170"/>
      <c r="AB50" s="170"/>
      <c r="AC50" s="170"/>
    </row>
    <row r="51" spans="1:29" ht="12.75">
      <c r="A51" s="170" t="s">
        <v>120</v>
      </c>
      <c r="B51" s="170" t="s">
        <v>62</v>
      </c>
      <c r="C51" s="170"/>
      <c r="D51" s="177">
        <f aca="true" t="shared" si="9" ref="D51:J51">24*(D44-D43+D46-D45+D48-D47+D50-D49)</f>
        <v>0</v>
      </c>
      <c r="E51" s="177">
        <f t="shared" si="9"/>
        <v>0</v>
      </c>
      <c r="F51" s="177">
        <f t="shared" si="9"/>
        <v>0</v>
      </c>
      <c r="G51" s="177">
        <f t="shared" si="9"/>
        <v>0</v>
      </c>
      <c r="H51" s="177">
        <f t="shared" si="9"/>
        <v>0</v>
      </c>
      <c r="I51" s="177">
        <f t="shared" si="9"/>
        <v>0</v>
      </c>
      <c r="J51" s="177">
        <f t="shared" si="9"/>
        <v>0</v>
      </c>
      <c r="K51" s="170"/>
      <c r="L51" s="177">
        <f aca="true" t="shared" si="10" ref="L51:R51">24*(L44-L43+L46-L45+L48-L47+L50-L49)</f>
        <v>0</v>
      </c>
      <c r="M51" s="177">
        <f t="shared" si="10"/>
        <v>0</v>
      </c>
      <c r="N51" s="177">
        <f t="shared" si="10"/>
        <v>0</v>
      </c>
      <c r="O51" s="177">
        <f t="shared" si="10"/>
        <v>0</v>
      </c>
      <c r="P51" s="177">
        <f t="shared" si="10"/>
        <v>0</v>
      </c>
      <c r="Q51" s="177">
        <f t="shared" si="10"/>
        <v>0</v>
      </c>
      <c r="R51" s="177">
        <f t="shared" si="10"/>
        <v>0</v>
      </c>
      <c r="S51" s="170"/>
      <c r="T51" s="170"/>
      <c r="U51" s="170"/>
      <c r="V51" s="170"/>
      <c r="W51" s="170"/>
      <c r="X51" s="172"/>
      <c r="Y51" s="172"/>
      <c r="Z51" s="170"/>
      <c r="AA51" s="170"/>
      <c r="AB51" s="170"/>
      <c r="AC51" s="170"/>
    </row>
    <row r="52" spans="1:29" ht="12.75">
      <c r="A52" s="170"/>
      <c r="B52" s="170"/>
      <c r="C52" s="170"/>
      <c r="D52" s="170"/>
      <c r="E52" s="170"/>
      <c r="F52" s="170"/>
      <c r="G52" s="170"/>
      <c r="H52" s="170"/>
      <c r="I52" s="170"/>
      <c r="J52" s="170"/>
      <c r="K52" s="170"/>
      <c r="L52" s="170"/>
      <c r="M52" s="170"/>
      <c r="N52" s="170"/>
      <c r="O52" s="170"/>
      <c r="P52" s="170"/>
      <c r="Q52" s="170"/>
      <c r="R52" s="170"/>
      <c r="S52" s="170"/>
      <c r="T52" s="170"/>
      <c r="U52" s="170"/>
      <c r="V52" s="170"/>
      <c r="W52" s="170"/>
      <c r="X52" s="172"/>
      <c r="Y52" s="172"/>
      <c r="Z52" s="170"/>
      <c r="AA52" s="170"/>
      <c r="AB52" s="170"/>
      <c r="AC52" s="170"/>
    </row>
  </sheetData>
  <mergeCells count="6">
    <mergeCell ref="Q3:S3"/>
    <mergeCell ref="T3:U3"/>
    <mergeCell ref="V3:X3"/>
    <mergeCell ref="Q4:S4"/>
    <mergeCell ref="T4:U4"/>
    <mergeCell ref="V4:X4"/>
  </mergeCells>
  <conditionalFormatting sqref="D42:J42 L42:R42">
    <cfRule type="cellIs" priority="1" dxfId="1" operator="equal" stopIfTrue="1">
      <formula>TODAY()</formula>
    </cfRule>
  </conditionalFormatting>
  <conditionalFormatting sqref="D7:R8 D13:R26 X13:Y26 X29:Y31">
    <cfRule type="cellIs" priority="2" dxfId="2" operator="equal" stopIfTrue="1">
      <formula>0</formula>
    </cfRule>
  </conditionalFormatting>
  <conditionalFormatting sqref="AA17">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5" right="0.5" top="0.54" bottom="0.5" header="0.5" footer="0.5"/>
  <pageSetup horizontalDpi="300" verticalDpi="300" orientation="landscape" r:id="rId1"/>
</worksheet>
</file>

<file path=xl/worksheets/sheet18.xml><?xml version="1.0" encoding="utf-8"?>
<worksheet xmlns="http://schemas.openxmlformats.org/spreadsheetml/2006/main" xmlns:r="http://schemas.openxmlformats.org/officeDocument/2006/relationships">
  <sheetPr codeName="Sheet9"/>
  <dimension ref="A1:AC52"/>
  <sheetViews>
    <sheetView zoomScale="85" zoomScaleNormal="85" workbookViewId="0" topLeftCell="A1">
      <selection activeCell="E13" sqref="E13"/>
    </sheetView>
  </sheetViews>
  <sheetFormatPr defaultColWidth="9.140625" defaultRowHeight="12.75"/>
  <cols>
    <col min="2" max="2" width="7.00390625" style="0" customWidth="1"/>
    <col min="3" max="3" width="0.5625" style="0" customWidth="1"/>
    <col min="4" max="4" width="5.8515625" style="0" customWidth="1"/>
    <col min="5" max="6" width="5.57421875" style="0" customWidth="1"/>
    <col min="7" max="7" width="5.8515625" style="0" customWidth="1"/>
    <col min="8" max="8" width="5.57421875" style="0" customWidth="1"/>
    <col min="9" max="9" width="5.421875" style="0" customWidth="1"/>
    <col min="10" max="10" width="5.7109375" style="0" customWidth="1"/>
    <col min="11" max="11" width="0.5625" style="0" customWidth="1"/>
    <col min="12" max="13" width="5.57421875" style="0" customWidth="1"/>
    <col min="14" max="14" width="5.421875" style="0" customWidth="1"/>
    <col min="15" max="16" width="5.7109375" style="0" customWidth="1"/>
    <col min="17" max="17" width="6.28125" style="0" customWidth="1"/>
    <col min="18" max="18" width="6.7109375" style="0" customWidth="1"/>
    <col min="19" max="19" width="0.5625" style="0" customWidth="1"/>
    <col min="20" max="21" width="5.00390625" style="0" customWidth="1"/>
    <col min="22" max="22" width="4.140625" style="0" customWidth="1"/>
    <col min="23" max="23" width="0.5625" style="0" customWidth="1"/>
    <col min="24" max="25" width="6.28125" style="51" customWidth="1"/>
    <col min="26" max="26" width="1.1484375" style="0" customWidth="1"/>
  </cols>
  <sheetData>
    <row r="1" spans="10:29" ht="21.75" customHeight="1">
      <c r="J1" s="16" t="s">
        <v>46</v>
      </c>
      <c r="Z1" s="167"/>
      <c r="AA1" s="170"/>
      <c r="AB1" s="170"/>
      <c r="AC1" s="170"/>
    </row>
    <row r="2" spans="1:29" ht="12.75">
      <c r="A2" s="15" t="s">
        <v>37</v>
      </c>
      <c r="B2" s="2"/>
      <c r="C2" s="2"/>
      <c r="D2" s="2"/>
      <c r="E2" s="3"/>
      <c r="F2" s="15" t="s">
        <v>39</v>
      </c>
      <c r="G2" s="2"/>
      <c r="H2" s="3"/>
      <c r="I2" s="15" t="s">
        <v>40</v>
      </c>
      <c r="J2" s="3"/>
      <c r="L2" s="15" t="s">
        <v>41</v>
      </c>
      <c r="M2" s="2"/>
      <c r="N2" s="76">
        <f>PP14!N2+1</f>
        <v>15</v>
      </c>
      <c r="O2" s="2"/>
      <c r="P2" s="3"/>
      <c r="Q2" s="15" t="s">
        <v>139</v>
      </c>
      <c r="R2" s="2"/>
      <c r="S2" s="2"/>
      <c r="T2" s="2"/>
      <c r="U2" s="2"/>
      <c r="V2" s="2"/>
      <c r="W2" s="2"/>
      <c r="X2" s="52"/>
      <c r="Y2" s="53"/>
      <c r="Z2" s="167"/>
      <c r="AA2" s="170"/>
      <c r="AB2" s="170"/>
      <c r="AC2" s="170"/>
    </row>
    <row r="3" spans="1:29" ht="12.75">
      <c r="A3" s="4"/>
      <c r="B3" s="5"/>
      <c r="C3" s="5"/>
      <c r="D3" s="5"/>
      <c r="E3" s="6"/>
      <c r="F3" s="45" t="str">
        <f>PP1!F3</f>
        <v>xxx-xx-xxxx</v>
      </c>
      <c r="G3" s="5"/>
      <c r="H3" s="6"/>
      <c r="I3" s="45">
        <f>PP1!I3</f>
        <v>2005</v>
      </c>
      <c r="J3" s="6"/>
      <c r="L3" s="4"/>
      <c r="M3" s="5"/>
      <c r="N3" s="5"/>
      <c r="O3" s="5"/>
      <c r="P3" s="6"/>
      <c r="Q3" s="210" t="s">
        <v>47</v>
      </c>
      <c r="R3" s="211"/>
      <c r="S3" s="212"/>
      <c r="T3" s="210" t="s">
        <v>48</v>
      </c>
      <c r="U3" s="212"/>
      <c r="V3" s="213" t="s">
        <v>49</v>
      </c>
      <c r="W3" s="214"/>
      <c r="X3" s="215"/>
      <c r="Y3" s="198" t="s">
        <v>138</v>
      </c>
      <c r="Z3" s="167"/>
      <c r="AA3" s="170"/>
      <c r="AB3" s="170"/>
      <c r="AC3" s="170"/>
    </row>
    <row r="4" spans="1:29" ht="12.75">
      <c r="A4" s="44">
        <f>PP1!A4</f>
        <v>0</v>
      </c>
      <c r="B4" s="8"/>
      <c r="C4" s="8"/>
      <c r="D4" s="5"/>
      <c r="E4" s="6"/>
      <c r="F4" s="7"/>
      <c r="G4" s="8"/>
      <c r="H4" s="9"/>
      <c r="I4" s="7"/>
      <c r="J4" s="9"/>
      <c r="L4" s="34" t="s">
        <v>42</v>
      </c>
      <c r="M4" s="78">
        <f>+PP14!O4+1</f>
        <v>38557</v>
      </c>
      <c r="N4" s="37" t="s">
        <v>43</v>
      </c>
      <c r="O4" s="78">
        <f>+M4+13</f>
        <v>38570</v>
      </c>
      <c r="P4" s="9"/>
      <c r="Q4" s="219">
        <f>PP14!AA14</f>
        <v>84</v>
      </c>
      <c r="R4" s="217"/>
      <c r="S4" s="218"/>
      <c r="T4" s="219">
        <f>PP14!AA15</f>
        <v>56</v>
      </c>
      <c r="U4" s="218"/>
      <c r="V4" s="219">
        <f>PP14!AA17</f>
        <v>0</v>
      </c>
      <c r="W4" s="217"/>
      <c r="X4" s="218"/>
      <c r="Y4" s="200">
        <f>PP14!AA16</f>
        <v>0</v>
      </c>
      <c r="Z4" s="167"/>
      <c r="AA4" s="171" t="s">
        <v>56</v>
      </c>
      <c r="AB4" s="170"/>
      <c r="AC4" s="170"/>
    </row>
    <row r="5" spans="1:29" ht="12.75">
      <c r="A5" s="33"/>
      <c r="B5" s="6"/>
      <c r="D5" s="48" t="s">
        <v>1</v>
      </c>
      <c r="E5" s="48" t="s">
        <v>2</v>
      </c>
      <c r="F5" s="48" t="s">
        <v>3</v>
      </c>
      <c r="G5" s="48" t="s">
        <v>4</v>
      </c>
      <c r="H5" s="48" t="s">
        <v>5</v>
      </c>
      <c r="I5" s="48" t="s">
        <v>6</v>
      </c>
      <c r="J5" s="48" t="s">
        <v>7</v>
      </c>
      <c r="K5" s="49"/>
      <c r="L5" s="48" t="s">
        <v>1</v>
      </c>
      <c r="M5" s="48" t="s">
        <v>2</v>
      </c>
      <c r="N5" s="48" t="s">
        <v>3</v>
      </c>
      <c r="O5" s="48" t="s">
        <v>4</v>
      </c>
      <c r="P5" s="48" t="s">
        <v>5</v>
      </c>
      <c r="Q5" s="48" t="s">
        <v>6</v>
      </c>
      <c r="R5" s="47" t="s">
        <v>7</v>
      </c>
      <c r="T5" s="15" t="s">
        <v>44</v>
      </c>
      <c r="U5" s="2"/>
      <c r="V5" s="3"/>
      <c r="X5" s="55" t="s">
        <v>24</v>
      </c>
      <c r="Y5" s="55" t="s">
        <v>25</v>
      </c>
      <c r="Z5" s="167"/>
      <c r="AA5" s="170">
        <f>+PP14!AA5</f>
        <v>6</v>
      </c>
      <c r="AB5" s="171" t="s">
        <v>57</v>
      </c>
      <c r="AC5" s="170"/>
    </row>
    <row r="6" spans="1:29" ht="12.75">
      <c r="A6" s="4"/>
      <c r="B6" s="32" t="s">
        <v>38</v>
      </c>
      <c r="D6" s="36">
        <f>PP14!D6</f>
        <v>0</v>
      </c>
      <c r="E6" s="36">
        <f>PP14!E6</f>
        <v>8</v>
      </c>
      <c r="F6" s="36">
        <f>PP14!F6</f>
        <v>8</v>
      </c>
      <c r="G6" s="36">
        <f>PP14!G6</f>
        <v>8</v>
      </c>
      <c r="H6" s="36">
        <f>PP14!H6</f>
        <v>8</v>
      </c>
      <c r="I6" s="36">
        <f>PP14!I6</f>
        <v>8</v>
      </c>
      <c r="J6" s="36">
        <f>PP14!J6</f>
        <v>0</v>
      </c>
      <c r="L6" s="36">
        <f>PP14!L6</f>
        <v>0</v>
      </c>
      <c r="M6" s="36">
        <f>PP14!M6</f>
        <v>8</v>
      </c>
      <c r="N6" s="36">
        <f>PP14!N6</f>
        <v>8</v>
      </c>
      <c r="O6" s="36">
        <f>PP14!O6</f>
        <v>8</v>
      </c>
      <c r="P6" s="36">
        <f>PP14!P6</f>
        <v>8</v>
      </c>
      <c r="Q6" s="36">
        <f>PP14!Q6</f>
        <v>8</v>
      </c>
      <c r="R6" s="36">
        <f>PP14!R6</f>
        <v>0</v>
      </c>
      <c r="T6" s="35" t="s">
        <v>50</v>
      </c>
      <c r="U6" s="5"/>
      <c r="V6" s="6"/>
      <c r="X6" s="59">
        <f>SUM(D6:J6)</f>
        <v>40</v>
      </c>
      <c r="Y6" s="59">
        <f>SUM(L6:R6)</f>
        <v>40</v>
      </c>
      <c r="Z6" s="167"/>
      <c r="AA6" s="170">
        <f>+PP14!AA6</f>
        <v>4</v>
      </c>
      <c r="AB6" s="171" t="s">
        <v>58</v>
      </c>
      <c r="AC6" s="170"/>
    </row>
    <row r="7" spans="1:29" ht="12.75">
      <c r="A7" s="4"/>
      <c r="B7" s="32" t="s">
        <v>140</v>
      </c>
      <c r="D7" s="202">
        <f>PP14!D7</f>
        <v>0</v>
      </c>
      <c r="E7" s="202">
        <f>PP14!E7</f>
        <v>0.3125</v>
      </c>
      <c r="F7" s="202">
        <f>PP14!F7</f>
        <v>0.3125</v>
      </c>
      <c r="G7" s="202">
        <f>PP14!G7</f>
        <v>0.3125</v>
      </c>
      <c r="H7" s="202">
        <f>PP14!H7</f>
        <v>0.3125</v>
      </c>
      <c r="I7" s="202">
        <f>PP14!I7</f>
        <v>0.3125</v>
      </c>
      <c r="J7" s="202">
        <f>PP14!J7</f>
        <v>0</v>
      </c>
      <c r="K7" s="202"/>
      <c r="L7" s="202">
        <f>PP14!L7</f>
        <v>0</v>
      </c>
      <c r="M7" s="202">
        <f>PP14!M7</f>
        <v>0.3125</v>
      </c>
      <c r="N7" s="202">
        <f>PP14!N7</f>
        <v>0.3125</v>
      </c>
      <c r="O7" s="202">
        <f>PP14!O7</f>
        <v>0.3125</v>
      </c>
      <c r="P7" s="202">
        <f>PP14!P7</f>
        <v>0.3125</v>
      </c>
      <c r="Q7" s="202">
        <f>PP14!Q7</f>
        <v>0.3125</v>
      </c>
      <c r="R7" s="202">
        <f>PP14!R7</f>
        <v>0</v>
      </c>
      <c r="T7" s="4"/>
      <c r="U7" s="5"/>
      <c r="V7" s="6"/>
      <c r="X7" s="56"/>
      <c r="Y7" s="56"/>
      <c r="Z7" s="167"/>
      <c r="AA7" s="171" t="s">
        <v>134</v>
      </c>
      <c r="AB7" s="170"/>
      <c r="AC7" s="170"/>
    </row>
    <row r="8" spans="1:29" ht="12.75">
      <c r="A8" s="7"/>
      <c r="B8" s="203" t="s">
        <v>141</v>
      </c>
      <c r="D8" s="202">
        <f>PP14!D8</f>
        <v>0</v>
      </c>
      <c r="E8" s="202">
        <f>PP14!E8</f>
        <v>0.1875</v>
      </c>
      <c r="F8" s="202">
        <f>PP14!F8</f>
        <v>0.1875</v>
      </c>
      <c r="G8" s="202">
        <f>PP14!G8</f>
        <v>0.1875</v>
      </c>
      <c r="H8" s="202">
        <f>PP14!H8</f>
        <v>0.1875</v>
      </c>
      <c r="I8" s="202">
        <f>PP14!I8</f>
        <v>0.1875</v>
      </c>
      <c r="J8" s="202">
        <f>PP14!J8</f>
        <v>0</v>
      </c>
      <c r="K8" s="202"/>
      <c r="L8" s="202">
        <f>PP14!L8</f>
        <v>0</v>
      </c>
      <c r="M8" s="202">
        <f>PP14!M8</f>
        <v>0.1875</v>
      </c>
      <c r="N8" s="202">
        <f>PP14!N8</f>
        <v>0.1875</v>
      </c>
      <c r="O8" s="202">
        <f>PP14!O8</f>
        <v>0.1875</v>
      </c>
      <c r="P8" s="202">
        <f>PP14!P8</f>
        <v>0.1875</v>
      </c>
      <c r="Q8" s="202">
        <f>PP14!Q8</f>
        <v>0.1875</v>
      </c>
      <c r="R8" s="202">
        <f>PP14!R8</f>
        <v>0</v>
      </c>
      <c r="T8" s="38" t="s">
        <v>45</v>
      </c>
      <c r="U8" s="39"/>
      <c r="V8" s="9"/>
      <c r="X8" s="57"/>
      <c r="Y8" s="57"/>
      <c r="Z8" s="167"/>
      <c r="AA8" s="170">
        <v>0</v>
      </c>
      <c r="AB8" s="170"/>
      <c r="AC8" s="170"/>
    </row>
    <row r="9" spans="10:29" ht="24" customHeight="1">
      <c r="J9" s="16" t="s">
        <v>26</v>
      </c>
      <c r="Z9" s="167"/>
      <c r="AA9" s="170"/>
      <c r="AB9" s="170"/>
      <c r="AC9" s="170"/>
    </row>
    <row r="10" spans="1:29" ht="9.75" customHeight="1">
      <c r="A10" s="18" t="s">
        <v>21</v>
      </c>
      <c r="B10" s="3"/>
      <c r="C10" s="29"/>
      <c r="D10" s="11"/>
      <c r="E10" s="13"/>
      <c r="F10" s="13"/>
      <c r="G10" s="20"/>
      <c r="H10" s="13"/>
      <c r="I10" s="17" t="s">
        <v>19</v>
      </c>
      <c r="J10" s="13"/>
      <c r="K10" s="2"/>
      <c r="L10" s="13"/>
      <c r="M10" s="13"/>
      <c r="N10" s="13"/>
      <c r="O10" s="13"/>
      <c r="P10" s="13"/>
      <c r="Q10" s="13"/>
      <c r="R10" s="12"/>
      <c r="T10" s="24" t="s">
        <v>23</v>
      </c>
      <c r="U10" s="13"/>
      <c r="V10" s="12"/>
      <c r="W10" s="29"/>
      <c r="X10" s="58" t="s">
        <v>33</v>
      </c>
      <c r="Y10" s="55"/>
      <c r="Z10" s="167"/>
      <c r="AA10" s="170"/>
      <c r="AB10" s="170"/>
      <c r="AC10" s="170"/>
    </row>
    <row r="11" spans="1:29" ht="12.75">
      <c r="A11" s="19" t="s">
        <v>20</v>
      </c>
      <c r="B11" s="6"/>
      <c r="C11" s="29"/>
      <c r="D11" s="50" t="s">
        <v>1</v>
      </c>
      <c r="E11" s="50" t="s">
        <v>2</v>
      </c>
      <c r="F11" s="50" t="s">
        <v>3</v>
      </c>
      <c r="G11" s="50" t="s">
        <v>4</v>
      </c>
      <c r="H11" s="50" t="s">
        <v>5</v>
      </c>
      <c r="I11" s="50" t="s">
        <v>6</v>
      </c>
      <c r="J11" s="50" t="s">
        <v>7</v>
      </c>
      <c r="K11" s="42"/>
      <c r="L11" s="50" t="s">
        <v>1</v>
      </c>
      <c r="M11" s="50" t="s">
        <v>2</v>
      </c>
      <c r="N11" s="50" t="s">
        <v>3</v>
      </c>
      <c r="O11" s="50" t="s">
        <v>4</v>
      </c>
      <c r="P11" s="50" t="s">
        <v>5</v>
      </c>
      <c r="Q11" s="50" t="s">
        <v>6</v>
      </c>
      <c r="R11" s="50" t="s">
        <v>7</v>
      </c>
      <c r="T11" s="40" t="s">
        <v>34</v>
      </c>
      <c r="U11" s="40" t="s">
        <v>35</v>
      </c>
      <c r="V11" s="40" t="s">
        <v>36</v>
      </c>
      <c r="W11" s="31"/>
      <c r="X11" s="55" t="s">
        <v>24</v>
      </c>
      <c r="Y11" s="55" t="s">
        <v>25</v>
      </c>
      <c r="Z11" s="167"/>
      <c r="AA11" s="179" t="s">
        <v>131</v>
      </c>
      <c r="AB11" s="170"/>
      <c r="AC11" s="170"/>
    </row>
    <row r="12" spans="1:29" ht="11.25" customHeight="1">
      <c r="A12" s="19"/>
      <c r="B12" s="6"/>
      <c r="C12" s="29"/>
      <c r="D12" s="84">
        <f>+M4</f>
        <v>38557</v>
      </c>
      <c r="E12" s="84">
        <f aca="true" t="shared" si="0" ref="E12:J12">D12+1</f>
        <v>38558</v>
      </c>
      <c r="F12" s="84">
        <f t="shared" si="0"/>
        <v>38559</v>
      </c>
      <c r="G12" s="84">
        <f t="shared" si="0"/>
        <v>38560</v>
      </c>
      <c r="H12" s="84">
        <f t="shared" si="0"/>
        <v>38561</v>
      </c>
      <c r="I12" s="84">
        <f t="shared" si="0"/>
        <v>38562</v>
      </c>
      <c r="J12" s="84">
        <f t="shared" si="0"/>
        <v>38563</v>
      </c>
      <c r="K12" s="84"/>
      <c r="L12" s="84">
        <f>J12+1</f>
        <v>38564</v>
      </c>
      <c r="M12" s="84">
        <f aca="true" t="shared" si="1" ref="M12:R12">L12+1</f>
        <v>38565</v>
      </c>
      <c r="N12" s="84">
        <f t="shared" si="1"/>
        <v>38566</v>
      </c>
      <c r="O12" s="84">
        <f t="shared" si="1"/>
        <v>38567</v>
      </c>
      <c r="P12" s="84">
        <f t="shared" si="1"/>
        <v>38568</v>
      </c>
      <c r="Q12" s="84">
        <f t="shared" si="1"/>
        <v>38569</v>
      </c>
      <c r="R12" s="84">
        <f t="shared" si="1"/>
        <v>38570</v>
      </c>
      <c r="T12" s="40"/>
      <c r="U12" s="40"/>
      <c r="V12" s="40"/>
      <c r="W12" s="31"/>
      <c r="X12" s="55"/>
      <c r="Y12" s="55"/>
      <c r="Z12" s="167"/>
      <c r="AA12" s="180" t="s">
        <v>132</v>
      </c>
      <c r="AB12" s="170"/>
      <c r="AC12" s="170"/>
    </row>
    <row r="13" spans="1:29" ht="13.5" customHeight="1">
      <c r="A13" s="22" t="s">
        <v>0</v>
      </c>
      <c r="B13" s="12"/>
      <c r="C13" s="29"/>
      <c r="D13" s="64">
        <f>24*(D44-D43+D46-D45+D48-D47+D50-D49)-D29-D30</f>
        <v>0</v>
      </c>
      <c r="E13" s="64">
        <f aca="true" t="shared" si="2" ref="E13:J13">24*(E44-E43+E46-E45+E48-E47+E50-E49)-E29-E30</f>
        <v>0</v>
      </c>
      <c r="F13" s="64">
        <f t="shared" si="2"/>
        <v>0</v>
      </c>
      <c r="G13" s="64">
        <f t="shared" si="2"/>
        <v>0</v>
      </c>
      <c r="H13" s="64">
        <f t="shared" si="2"/>
        <v>0</v>
      </c>
      <c r="I13" s="64">
        <f t="shared" si="2"/>
        <v>0</v>
      </c>
      <c r="J13" s="64">
        <f t="shared" si="2"/>
        <v>0</v>
      </c>
      <c r="K13" s="64"/>
      <c r="L13" s="64">
        <f aca="true" t="shared" si="3" ref="L13:R13">24*(L44-L43+L46-L45+L48-L47+L50-L49)-L29-L30</f>
        <v>0</v>
      </c>
      <c r="M13" s="64">
        <f t="shared" si="3"/>
        <v>0</v>
      </c>
      <c r="N13" s="64">
        <f t="shared" si="3"/>
        <v>0</v>
      </c>
      <c r="O13" s="64">
        <f t="shared" si="3"/>
        <v>0</v>
      </c>
      <c r="P13" s="64">
        <f t="shared" si="3"/>
        <v>0</v>
      </c>
      <c r="Q13" s="64">
        <f t="shared" si="3"/>
        <v>0</v>
      </c>
      <c r="R13" s="64">
        <f t="shared" si="3"/>
        <v>0</v>
      </c>
      <c r="T13" s="27"/>
      <c r="U13" s="28">
        <v>1</v>
      </c>
      <c r="V13" s="27"/>
      <c r="W13" s="29"/>
      <c r="X13" s="59">
        <f aca="true" t="shared" si="4" ref="X13:X24">SUM(D13:J13)</f>
        <v>0</v>
      </c>
      <c r="Y13" s="59">
        <f aca="true" t="shared" si="5" ref="Y13:Y24">SUM(L13:R13)</f>
        <v>0</v>
      </c>
      <c r="Z13" s="167"/>
      <c r="AA13" s="170"/>
      <c r="AB13" s="170"/>
      <c r="AC13" s="170"/>
    </row>
    <row r="14" spans="1:29" ht="13.5" customHeight="1">
      <c r="A14" s="22" t="s">
        <v>8</v>
      </c>
      <c r="B14" s="12"/>
      <c r="C14" s="29"/>
      <c r="D14" s="64"/>
      <c r="E14" s="64"/>
      <c r="F14" s="64"/>
      <c r="G14" s="64"/>
      <c r="H14" s="64"/>
      <c r="I14" s="64"/>
      <c r="J14" s="64"/>
      <c r="K14" s="64"/>
      <c r="L14" s="64"/>
      <c r="M14" s="64"/>
      <c r="N14" s="64"/>
      <c r="O14" s="64"/>
      <c r="P14" s="64"/>
      <c r="Q14" s="64"/>
      <c r="R14" s="64"/>
      <c r="T14" s="27"/>
      <c r="U14" s="28">
        <v>61</v>
      </c>
      <c r="V14" s="27"/>
      <c r="W14" s="29"/>
      <c r="X14" s="59">
        <f t="shared" si="4"/>
        <v>0</v>
      </c>
      <c r="Y14" s="59">
        <f t="shared" si="5"/>
        <v>0</v>
      </c>
      <c r="Z14" s="168"/>
      <c r="AA14" s="172">
        <f>+Q4-X14-Y14+AA5-AA8</f>
        <v>90</v>
      </c>
      <c r="AB14" s="171" t="s">
        <v>57</v>
      </c>
      <c r="AC14" s="170"/>
    </row>
    <row r="15" spans="1:29" ht="13.5" customHeight="1">
      <c r="A15" s="22" t="s">
        <v>9</v>
      </c>
      <c r="B15" s="12"/>
      <c r="C15" s="29"/>
      <c r="D15" s="64"/>
      <c r="E15" s="64"/>
      <c r="F15" s="64"/>
      <c r="G15" s="64"/>
      <c r="H15" s="64"/>
      <c r="I15" s="64"/>
      <c r="J15" s="64"/>
      <c r="K15" s="64"/>
      <c r="L15" s="64"/>
      <c r="M15" s="64"/>
      <c r="N15" s="64"/>
      <c r="O15" s="64"/>
      <c r="P15" s="64"/>
      <c r="Q15" s="64"/>
      <c r="R15" s="64"/>
      <c r="T15" s="27"/>
      <c r="U15" s="28">
        <v>62</v>
      </c>
      <c r="V15" s="27"/>
      <c r="W15" s="29"/>
      <c r="X15" s="59">
        <f t="shared" si="4"/>
        <v>0</v>
      </c>
      <c r="Y15" s="59">
        <f t="shared" si="5"/>
        <v>0</v>
      </c>
      <c r="Z15" s="167"/>
      <c r="AA15" s="172">
        <f>+T4-X15-Y15-X19-Y19+AA6</f>
        <v>60</v>
      </c>
      <c r="AB15" s="171" t="s">
        <v>58</v>
      </c>
      <c r="AC15" s="170"/>
    </row>
    <row r="16" spans="1:29" ht="13.5" customHeight="1">
      <c r="A16" s="22" t="s">
        <v>10</v>
      </c>
      <c r="B16" s="12"/>
      <c r="C16" s="29"/>
      <c r="D16" s="64"/>
      <c r="E16" s="64"/>
      <c r="F16" s="64"/>
      <c r="G16" s="64"/>
      <c r="H16" s="64"/>
      <c r="I16" s="64"/>
      <c r="J16" s="64"/>
      <c r="K16" s="64"/>
      <c r="L16" s="64"/>
      <c r="M16" s="64"/>
      <c r="N16" s="64"/>
      <c r="O16" s="64"/>
      <c r="P16" s="64"/>
      <c r="Q16" s="64"/>
      <c r="R16" s="64"/>
      <c r="T16" s="27"/>
      <c r="U16" s="28">
        <v>64</v>
      </c>
      <c r="V16" s="27"/>
      <c r="W16" s="29"/>
      <c r="X16" s="59">
        <f t="shared" si="4"/>
        <v>0</v>
      </c>
      <c r="Y16" s="59">
        <f t="shared" si="5"/>
        <v>0</v>
      </c>
      <c r="Z16" s="167"/>
      <c r="AA16" s="172">
        <f>+Y4-X16-Y16+X30+Y30</f>
        <v>0</v>
      </c>
      <c r="AB16" s="171" t="s">
        <v>59</v>
      </c>
      <c r="AC16" s="170"/>
    </row>
    <row r="17" spans="1:29" ht="13.5" customHeight="1">
      <c r="A17" s="22" t="s">
        <v>11</v>
      </c>
      <c r="B17" s="12"/>
      <c r="C17" s="29"/>
      <c r="D17" s="64"/>
      <c r="E17" s="64"/>
      <c r="F17" s="64"/>
      <c r="G17" s="64"/>
      <c r="H17" s="64"/>
      <c r="I17" s="64"/>
      <c r="J17" s="64"/>
      <c r="K17" s="64"/>
      <c r="L17" s="64"/>
      <c r="M17" s="64"/>
      <c r="N17" s="64"/>
      <c r="O17" s="64"/>
      <c r="P17" s="64"/>
      <c r="Q17" s="64"/>
      <c r="R17" s="64"/>
      <c r="T17" s="27"/>
      <c r="U17" s="28">
        <v>50</v>
      </c>
      <c r="V17" s="27"/>
      <c r="W17" s="29"/>
      <c r="X17" s="59">
        <f t="shared" si="4"/>
        <v>0</v>
      </c>
      <c r="Y17" s="59">
        <f t="shared" si="5"/>
        <v>0</v>
      </c>
      <c r="Z17" s="167"/>
      <c r="AA17" s="172">
        <f>+V4-X17-Y17+X29+Y29</f>
        <v>0</v>
      </c>
      <c r="AB17" s="171" t="s">
        <v>60</v>
      </c>
      <c r="AC17" s="170"/>
    </row>
    <row r="18" spans="1:29" ht="13.5" customHeight="1">
      <c r="A18" s="22" t="s">
        <v>12</v>
      </c>
      <c r="B18" s="12"/>
      <c r="C18" s="29"/>
      <c r="D18" s="64"/>
      <c r="E18" s="64"/>
      <c r="F18" s="64"/>
      <c r="G18" s="64"/>
      <c r="H18" s="64"/>
      <c r="I18" s="64"/>
      <c r="J18" s="64"/>
      <c r="K18" s="64"/>
      <c r="L18" s="64"/>
      <c r="M18" s="64"/>
      <c r="N18" s="64"/>
      <c r="O18" s="64"/>
      <c r="P18" s="64"/>
      <c r="Q18" s="64"/>
      <c r="R18" s="64"/>
      <c r="T18" s="27"/>
      <c r="U18" s="28">
        <v>66</v>
      </c>
      <c r="V18" s="27"/>
      <c r="W18" s="29"/>
      <c r="X18" s="59">
        <f t="shared" si="4"/>
        <v>0</v>
      </c>
      <c r="Y18" s="59">
        <f t="shared" si="5"/>
        <v>0</v>
      </c>
      <c r="Z18" s="167"/>
      <c r="AA18" s="171"/>
      <c r="AB18" s="170"/>
      <c r="AC18" s="170"/>
    </row>
    <row r="19" spans="1:29" ht="13.5" customHeight="1">
      <c r="A19" s="22" t="s">
        <v>13</v>
      </c>
      <c r="B19" s="12"/>
      <c r="C19" s="29"/>
      <c r="D19" s="64"/>
      <c r="E19" s="64"/>
      <c r="F19" s="64"/>
      <c r="G19" s="64"/>
      <c r="H19" s="64"/>
      <c r="I19" s="64"/>
      <c r="J19" s="64"/>
      <c r="K19" s="64"/>
      <c r="L19" s="64"/>
      <c r="M19" s="64"/>
      <c r="N19" s="64"/>
      <c r="O19" s="64"/>
      <c r="P19" s="64"/>
      <c r="Q19" s="64"/>
      <c r="R19" s="64"/>
      <c r="T19" s="28">
        <v>62</v>
      </c>
      <c r="U19" s="28">
        <v>62</v>
      </c>
      <c r="V19" s="27"/>
      <c r="W19" s="29"/>
      <c r="X19" s="59">
        <f t="shared" si="4"/>
        <v>0</v>
      </c>
      <c r="Y19" s="59">
        <f t="shared" si="5"/>
        <v>0</v>
      </c>
      <c r="Z19" s="167"/>
      <c r="AA19" s="172">
        <f>+X19+Y19+PP14!AA19</f>
        <v>0</v>
      </c>
      <c r="AB19" s="171" t="s">
        <v>121</v>
      </c>
      <c r="AC19" s="170"/>
    </row>
    <row r="20" spans="1:29" ht="13.5" customHeight="1">
      <c r="A20" s="22"/>
      <c r="B20" s="12"/>
      <c r="C20" s="29"/>
      <c r="D20" s="64"/>
      <c r="E20" s="64"/>
      <c r="F20" s="64"/>
      <c r="G20" s="64"/>
      <c r="H20" s="64"/>
      <c r="I20" s="64"/>
      <c r="J20" s="64"/>
      <c r="K20" s="64"/>
      <c r="L20" s="64"/>
      <c r="M20" s="64"/>
      <c r="N20" s="64"/>
      <c r="O20" s="64"/>
      <c r="P20" s="64"/>
      <c r="Q20" s="64"/>
      <c r="R20" s="64"/>
      <c r="T20" s="28"/>
      <c r="U20" s="28"/>
      <c r="V20" s="27"/>
      <c r="W20" s="29"/>
      <c r="X20" s="59">
        <f t="shared" si="4"/>
        <v>0</v>
      </c>
      <c r="Y20" s="59">
        <f t="shared" si="5"/>
        <v>0</v>
      </c>
      <c r="Z20" s="167"/>
      <c r="AA20" s="170"/>
      <c r="AB20" s="170"/>
      <c r="AC20" s="170"/>
    </row>
    <row r="21" spans="1:29" ht="13.5" customHeight="1">
      <c r="A21" s="22"/>
      <c r="B21" s="12"/>
      <c r="C21" s="29"/>
      <c r="D21" s="64"/>
      <c r="E21" s="64"/>
      <c r="F21" s="64"/>
      <c r="G21" s="64"/>
      <c r="H21" s="64"/>
      <c r="I21" s="64"/>
      <c r="J21" s="64"/>
      <c r="K21" s="64"/>
      <c r="L21" s="64"/>
      <c r="M21" s="64"/>
      <c r="N21" s="64"/>
      <c r="O21" s="64"/>
      <c r="P21" s="64"/>
      <c r="Q21" s="64"/>
      <c r="R21" s="64"/>
      <c r="T21" s="28"/>
      <c r="U21" s="28"/>
      <c r="V21" s="27"/>
      <c r="W21" s="29"/>
      <c r="X21" s="59">
        <f t="shared" si="4"/>
        <v>0</v>
      </c>
      <c r="Y21" s="59">
        <f t="shared" si="5"/>
        <v>0</v>
      </c>
      <c r="Z21" s="167"/>
      <c r="AA21" s="170"/>
      <c r="AB21" s="170"/>
      <c r="AC21" s="170"/>
    </row>
    <row r="22" spans="1:29" ht="13.5" customHeight="1">
      <c r="A22" s="22"/>
      <c r="B22" s="12"/>
      <c r="C22" s="29"/>
      <c r="D22" s="64"/>
      <c r="E22" s="64"/>
      <c r="F22" s="64"/>
      <c r="G22" s="64"/>
      <c r="H22" s="64"/>
      <c r="I22" s="64"/>
      <c r="J22" s="64"/>
      <c r="K22" s="64"/>
      <c r="L22" s="64"/>
      <c r="M22" s="64"/>
      <c r="N22" s="64"/>
      <c r="O22" s="64"/>
      <c r="P22" s="64"/>
      <c r="Q22" s="64"/>
      <c r="R22" s="64"/>
      <c r="T22" s="28"/>
      <c r="U22" s="28"/>
      <c r="V22" s="27"/>
      <c r="W22" s="29"/>
      <c r="X22" s="59">
        <f t="shared" si="4"/>
        <v>0</v>
      </c>
      <c r="Y22" s="59">
        <f t="shared" si="5"/>
        <v>0</v>
      </c>
      <c r="Z22" s="167"/>
      <c r="AA22" s="170"/>
      <c r="AB22" s="170"/>
      <c r="AC22" s="170"/>
    </row>
    <row r="23" spans="1:29" ht="13.5" customHeight="1">
      <c r="A23" s="22"/>
      <c r="B23" s="12"/>
      <c r="C23" s="29"/>
      <c r="D23" s="64"/>
      <c r="E23" s="64"/>
      <c r="F23" s="64"/>
      <c r="G23" s="64"/>
      <c r="H23" s="64"/>
      <c r="I23" s="64"/>
      <c r="J23" s="64"/>
      <c r="K23" s="64"/>
      <c r="L23" s="64"/>
      <c r="M23" s="64"/>
      <c r="N23" s="64"/>
      <c r="O23" s="64"/>
      <c r="P23" s="64"/>
      <c r="Q23" s="64"/>
      <c r="R23" s="64"/>
      <c r="T23" s="28"/>
      <c r="U23" s="28"/>
      <c r="V23" s="27"/>
      <c r="W23" s="29"/>
      <c r="X23" s="59">
        <f t="shared" si="4"/>
        <v>0</v>
      </c>
      <c r="Y23" s="59">
        <f t="shared" si="5"/>
        <v>0</v>
      </c>
      <c r="Z23" s="167"/>
      <c r="AA23" s="170"/>
      <c r="AB23" s="170"/>
      <c r="AC23" s="170"/>
    </row>
    <row r="24" spans="1:29" ht="13.5" customHeight="1">
      <c r="A24" s="11"/>
      <c r="B24" s="12"/>
      <c r="C24" s="29"/>
      <c r="D24" s="64"/>
      <c r="E24" s="64"/>
      <c r="F24" s="64"/>
      <c r="G24" s="64"/>
      <c r="H24" s="64"/>
      <c r="I24" s="64"/>
      <c r="J24" s="64"/>
      <c r="K24" s="64"/>
      <c r="L24" s="64"/>
      <c r="M24" s="64"/>
      <c r="N24" s="64"/>
      <c r="O24" s="64"/>
      <c r="P24" s="64"/>
      <c r="Q24" s="64"/>
      <c r="R24" s="64"/>
      <c r="T24" s="10"/>
      <c r="U24" s="10"/>
      <c r="V24" s="10"/>
      <c r="W24" s="29"/>
      <c r="X24" s="59">
        <f t="shared" si="4"/>
        <v>0</v>
      </c>
      <c r="Y24" s="59">
        <f t="shared" si="5"/>
        <v>0</v>
      </c>
      <c r="Z24" s="167"/>
      <c r="AA24" s="170"/>
      <c r="AB24" s="170"/>
      <c r="AC24" s="170"/>
    </row>
    <row r="25" spans="1:29" ht="3" customHeight="1">
      <c r="A25" s="11"/>
      <c r="B25" s="13"/>
      <c r="C25" s="5"/>
      <c r="D25" s="64"/>
      <c r="E25" s="64"/>
      <c r="F25" s="64"/>
      <c r="G25" s="64"/>
      <c r="H25" s="64"/>
      <c r="I25" s="64"/>
      <c r="J25" s="64"/>
      <c r="K25" s="64"/>
      <c r="L25" s="64"/>
      <c r="M25" s="64"/>
      <c r="N25" s="64"/>
      <c r="O25" s="64"/>
      <c r="P25" s="64"/>
      <c r="Q25" s="64"/>
      <c r="R25" s="64"/>
      <c r="S25" s="5"/>
      <c r="T25" s="13"/>
      <c r="U25" s="13"/>
      <c r="V25" s="13"/>
      <c r="W25" s="5"/>
      <c r="X25" s="59"/>
      <c r="Y25" s="59"/>
      <c r="Z25" s="167"/>
      <c r="AA25" s="170"/>
      <c r="AB25" s="170"/>
      <c r="AC25" s="170"/>
    </row>
    <row r="26" spans="1:29" ht="13.5" customHeight="1">
      <c r="A26" s="26" t="s">
        <v>14</v>
      </c>
      <c r="B26" s="12"/>
      <c r="C26" s="29"/>
      <c r="D26" s="64">
        <f aca="true" t="shared" si="6" ref="D26:J26">SUM(D13:D24)</f>
        <v>0</v>
      </c>
      <c r="E26" s="64">
        <f t="shared" si="6"/>
        <v>0</v>
      </c>
      <c r="F26" s="64">
        <f t="shared" si="6"/>
        <v>0</v>
      </c>
      <c r="G26" s="64">
        <f t="shared" si="6"/>
        <v>0</v>
      </c>
      <c r="H26" s="64">
        <f t="shared" si="6"/>
        <v>0</v>
      </c>
      <c r="I26" s="64">
        <f t="shared" si="6"/>
        <v>0</v>
      </c>
      <c r="J26" s="64">
        <f t="shared" si="6"/>
        <v>0</v>
      </c>
      <c r="K26" s="64"/>
      <c r="L26" s="64">
        <f aca="true" t="shared" si="7" ref="L26:R26">SUM(L13:L24)</f>
        <v>0</v>
      </c>
      <c r="M26" s="64">
        <f t="shared" si="7"/>
        <v>0</v>
      </c>
      <c r="N26" s="64">
        <f t="shared" si="7"/>
        <v>0</v>
      </c>
      <c r="O26" s="64">
        <f t="shared" si="7"/>
        <v>0</v>
      </c>
      <c r="P26" s="64">
        <f t="shared" si="7"/>
        <v>0</v>
      </c>
      <c r="Q26" s="64">
        <f t="shared" si="7"/>
        <v>0</v>
      </c>
      <c r="R26" s="64">
        <f t="shared" si="7"/>
        <v>0</v>
      </c>
      <c r="T26" s="10"/>
      <c r="U26" s="10"/>
      <c r="V26" s="10"/>
      <c r="W26" s="29"/>
      <c r="X26" s="59">
        <f>SUM(X13:X24)</f>
        <v>0</v>
      </c>
      <c r="Y26" s="59">
        <f>SUM(Y13:Y24)</f>
        <v>0</v>
      </c>
      <c r="Z26" s="167"/>
      <c r="AA26" s="172">
        <f>SUM(X26:Y26)</f>
        <v>0</v>
      </c>
      <c r="AB26" s="170" t="s">
        <v>116</v>
      </c>
      <c r="AC26" s="170"/>
    </row>
    <row r="27" spans="10:29" ht="24" customHeight="1">
      <c r="J27" s="16" t="s">
        <v>18</v>
      </c>
      <c r="Z27" s="167"/>
      <c r="AA27" s="170"/>
      <c r="AB27" s="170"/>
      <c r="AC27" s="170"/>
    </row>
    <row r="28" spans="1:29" ht="9" customHeight="1">
      <c r="A28" s="1"/>
      <c r="B28" s="2"/>
      <c r="C28" s="2"/>
      <c r="D28" s="2"/>
      <c r="E28" s="2"/>
      <c r="F28" s="2"/>
      <c r="G28" s="2"/>
      <c r="H28" s="2"/>
      <c r="I28" s="2"/>
      <c r="J28" s="30" t="s">
        <v>22</v>
      </c>
      <c r="K28" s="2"/>
      <c r="L28" s="2"/>
      <c r="M28" s="2"/>
      <c r="N28" s="2"/>
      <c r="O28" s="2"/>
      <c r="P28" s="2"/>
      <c r="Q28" s="2"/>
      <c r="R28" s="2"/>
      <c r="S28" s="2"/>
      <c r="T28" s="2"/>
      <c r="U28" s="2"/>
      <c r="V28" s="2"/>
      <c r="W28" s="2"/>
      <c r="X28" s="52"/>
      <c r="Y28" s="53"/>
      <c r="Z28" s="167"/>
      <c r="AA28" s="170"/>
      <c r="AB28" s="170"/>
      <c r="AC28" s="170"/>
    </row>
    <row r="29" spans="1:29" ht="13.5" customHeight="1">
      <c r="A29" s="22" t="s">
        <v>15</v>
      </c>
      <c r="B29" s="12"/>
      <c r="C29" s="5"/>
      <c r="D29" s="67"/>
      <c r="E29" s="67"/>
      <c r="F29" s="67"/>
      <c r="G29" s="67"/>
      <c r="H29" s="67"/>
      <c r="I29" s="67"/>
      <c r="J29" s="67"/>
      <c r="K29" s="68">
        <v>1</v>
      </c>
      <c r="L29" s="67"/>
      <c r="M29" s="67"/>
      <c r="N29" s="67"/>
      <c r="O29" s="67"/>
      <c r="P29" s="67"/>
      <c r="Q29" s="67"/>
      <c r="R29" s="67"/>
      <c r="S29" s="16"/>
      <c r="T29" s="41"/>
      <c r="U29" s="28">
        <v>29</v>
      </c>
      <c r="V29" s="41"/>
      <c r="W29" s="16"/>
      <c r="X29" s="73">
        <f>SUM(D29:J29)</f>
        <v>0</v>
      </c>
      <c r="Y29" s="73">
        <f>SUM(L29:R29)</f>
        <v>0</v>
      </c>
      <c r="Z29" s="167"/>
      <c r="AA29" s="170"/>
      <c r="AB29" s="170"/>
      <c r="AC29" s="170"/>
    </row>
    <row r="30" spans="1:29" ht="13.5" customHeight="1">
      <c r="A30" s="22" t="s">
        <v>16</v>
      </c>
      <c r="B30" s="12"/>
      <c r="C30" s="5"/>
      <c r="D30" s="69"/>
      <c r="E30" s="69"/>
      <c r="F30" s="69"/>
      <c r="G30" s="69"/>
      <c r="H30" s="69"/>
      <c r="I30" s="69"/>
      <c r="J30" s="69"/>
      <c r="K30" s="70"/>
      <c r="L30" s="69"/>
      <c r="M30" s="69"/>
      <c r="N30" s="69"/>
      <c r="O30" s="69"/>
      <c r="P30" s="69"/>
      <c r="Q30" s="69"/>
      <c r="R30" s="69"/>
      <c r="S30" s="16"/>
      <c r="T30" s="41"/>
      <c r="U30" s="28">
        <v>32</v>
      </c>
      <c r="V30" s="41"/>
      <c r="W30" s="16"/>
      <c r="X30" s="73">
        <f>SUM(D30:J30)</f>
        <v>0</v>
      </c>
      <c r="Y30" s="73">
        <f>SUM(L30:R30)</f>
        <v>0</v>
      </c>
      <c r="Z30" s="167"/>
      <c r="AA30" s="170"/>
      <c r="AB30" s="170"/>
      <c r="AC30" s="170"/>
    </row>
    <row r="31" spans="1:29" ht="13.5" customHeight="1">
      <c r="A31" s="22" t="s">
        <v>17</v>
      </c>
      <c r="B31" s="12"/>
      <c r="C31" s="8"/>
      <c r="D31" s="71"/>
      <c r="E31" s="71"/>
      <c r="F31" s="71"/>
      <c r="G31" s="71"/>
      <c r="H31" s="71"/>
      <c r="I31" s="71"/>
      <c r="J31" s="71"/>
      <c r="K31" s="72"/>
      <c r="L31" s="71"/>
      <c r="M31" s="71"/>
      <c r="N31" s="71"/>
      <c r="O31" s="71"/>
      <c r="P31" s="71"/>
      <c r="Q31" s="71"/>
      <c r="R31" s="71"/>
      <c r="S31" s="16"/>
      <c r="T31" s="41"/>
      <c r="U31" s="28">
        <v>71</v>
      </c>
      <c r="V31" s="41"/>
      <c r="W31" s="16"/>
      <c r="X31" s="73">
        <f>SUM(D31:J31)</f>
        <v>0</v>
      </c>
      <c r="Y31" s="73">
        <f>SUM(L31:R31)</f>
        <v>0</v>
      </c>
      <c r="Z31" s="167"/>
      <c r="AA31" s="170"/>
      <c r="AB31" s="170"/>
      <c r="AC31" s="170"/>
    </row>
    <row r="32" spans="1:29" ht="18.75" customHeight="1">
      <c r="A32" s="25" t="s">
        <v>27</v>
      </c>
      <c r="L32" s="43" t="s">
        <v>28</v>
      </c>
      <c r="Z32" s="167"/>
      <c r="AA32" s="170"/>
      <c r="AB32" s="170"/>
      <c r="AC32" s="170"/>
    </row>
    <row r="33" spans="12:29" ht="12.75">
      <c r="L33" s="43" t="s">
        <v>29</v>
      </c>
      <c r="N33" s="8"/>
      <c r="O33" s="8"/>
      <c r="P33" s="43" t="s">
        <v>30</v>
      </c>
      <c r="R33" s="8"/>
      <c r="S33" s="8"/>
      <c r="T33" s="8"/>
      <c r="U33" s="14" t="s">
        <v>31</v>
      </c>
      <c r="Z33" s="167"/>
      <c r="AA33" s="170"/>
      <c r="AB33" s="170"/>
      <c r="AC33" s="170"/>
    </row>
    <row r="34" spans="21:29" ht="6.75" customHeight="1">
      <c r="U34" s="21" t="s">
        <v>32</v>
      </c>
      <c r="Z34" s="167"/>
      <c r="AA34" s="170"/>
      <c r="AB34" s="170"/>
      <c r="AC34" s="170"/>
    </row>
    <row r="35" spans="1:29" ht="15.75">
      <c r="A35" s="77" t="s">
        <v>51</v>
      </c>
      <c r="Z35" s="167"/>
      <c r="AA35" s="170"/>
      <c r="AB35" s="170"/>
      <c r="AC35" s="170"/>
    </row>
    <row r="36" spans="26:29" ht="12.75">
      <c r="Z36" s="167"/>
      <c r="AA36" s="170"/>
      <c r="AB36" s="170"/>
      <c r="AC36" s="170"/>
    </row>
    <row r="37" spans="1:29" ht="12.75">
      <c r="A37" t="s">
        <v>52</v>
      </c>
      <c r="Z37" s="167"/>
      <c r="AA37" s="170"/>
      <c r="AB37" s="170"/>
      <c r="AC37" s="170"/>
    </row>
    <row r="38" spans="1:29" ht="12.75">
      <c r="A38" t="s">
        <v>53</v>
      </c>
      <c r="Z38" s="167"/>
      <c r="AA38" s="170"/>
      <c r="AB38" s="170"/>
      <c r="AC38" s="170"/>
    </row>
    <row r="39" spans="1:29" ht="5.25" customHeight="1" thickBot="1">
      <c r="A39" s="165"/>
      <c r="B39" s="165"/>
      <c r="C39" s="165"/>
      <c r="D39" s="165"/>
      <c r="E39" s="165"/>
      <c r="F39" s="165"/>
      <c r="G39" s="165"/>
      <c r="H39" s="165"/>
      <c r="I39" s="165"/>
      <c r="J39" s="165"/>
      <c r="K39" s="165"/>
      <c r="L39" s="165"/>
      <c r="M39" s="165"/>
      <c r="N39" s="165"/>
      <c r="O39" s="165"/>
      <c r="P39" s="165"/>
      <c r="Q39" s="165"/>
      <c r="R39" s="165"/>
      <c r="S39" s="165"/>
      <c r="T39" s="165"/>
      <c r="U39" s="165"/>
      <c r="V39" s="165"/>
      <c r="W39" s="165"/>
      <c r="X39" s="166"/>
      <c r="Y39" s="166"/>
      <c r="Z39" s="169"/>
      <c r="AA39" s="170"/>
      <c r="AB39" s="170"/>
      <c r="AC39" s="170"/>
    </row>
    <row r="40" spans="1:29" ht="13.5" thickTop="1">
      <c r="A40" s="173" t="s">
        <v>119</v>
      </c>
      <c r="B40" s="170"/>
      <c r="C40" s="170"/>
      <c r="D40" s="170"/>
      <c r="E40" s="170"/>
      <c r="F40" s="170"/>
      <c r="G40" s="170"/>
      <c r="H40" s="170"/>
      <c r="I40" s="170"/>
      <c r="J40" s="170"/>
      <c r="K40" s="170"/>
      <c r="L40" s="170"/>
      <c r="M40" s="170"/>
      <c r="N40" s="170"/>
      <c r="O40" s="170"/>
      <c r="P40" s="170"/>
      <c r="Q40" s="170"/>
      <c r="R40" s="170"/>
      <c r="S40" s="170"/>
      <c r="T40" s="170"/>
      <c r="U40" s="170"/>
      <c r="V40" s="170"/>
      <c r="W40" s="170"/>
      <c r="X40" s="172"/>
      <c r="Y40" s="172"/>
      <c r="Z40" s="170"/>
      <c r="AA40" s="170"/>
      <c r="AB40" s="170"/>
      <c r="AC40" s="170"/>
    </row>
    <row r="41" spans="1:29" ht="12.75">
      <c r="A41" s="170"/>
      <c r="B41" s="170"/>
      <c r="C41" s="170"/>
      <c r="D41" s="174" t="str">
        <f>D11</f>
        <v>Sun</v>
      </c>
      <c r="E41" s="174" t="str">
        <f aca="true" t="shared" si="8" ref="E41:R42">E11</f>
        <v>Mon</v>
      </c>
      <c r="F41" s="174" t="str">
        <f t="shared" si="8"/>
        <v>Tue</v>
      </c>
      <c r="G41" s="174" t="str">
        <f t="shared" si="8"/>
        <v>Wed</v>
      </c>
      <c r="H41" s="174" t="str">
        <f t="shared" si="8"/>
        <v>Thu</v>
      </c>
      <c r="I41" s="174" t="str">
        <f t="shared" si="8"/>
        <v>Fri</v>
      </c>
      <c r="J41" s="174" t="str">
        <f t="shared" si="8"/>
        <v>Sat</v>
      </c>
      <c r="K41" s="174">
        <f t="shared" si="8"/>
        <v>0</v>
      </c>
      <c r="L41" s="174" t="str">
        <f t="shared" si="8"/>
        <v>Sun</v>
      </c>
      <c r="M41" s="174" t="str">
        <f t="shared" si="8"/>
        <v>Mon</v>
      </c>
      <c r="N41" s="174" t="str">
        <f t="shared" si="8"/>
        <v>Tue</v>
      </c>
      <c r="O41" s="174" t="str">
        <f t="shared" si="8"/>
        <v>Wed</v>
      </c>
      <c r="P41" s="174" t="str">
        <f t="shared" si="8"/>
        <v>Thu</v>
      </c>
      <c r="Q41" s="174" t="str">
        <f t="shared" si="8"/>
        <v>Fri</v>
      </c>
      <c r="R41" s="174" t="str">
        <f t="shared" si="8"/>
        <v>Sat</v>
      </c>
      <c r="S41" s="170"/>
      <c r="T41" s="170"/>
      <c r="U41" s="170"/>
      <c r="V41" s="170"/>
      <c r="W41" s="170"/>
      <c r="X41" s="172"/>
      <c r="Y41" s="172"/>
      <c r="Z41" s="170"/>
      <c r="AA41" s="170"/>
      <c r="AB41" s="170"/>
      <c r="AC41" s="170"/>
    </row>
    <row r="42" spans="1:29" ht="12.75">
      <c r="A42" s="170"/>
      <c r="B42" s="170"/>
      <c r="C42" s="170"/>
      <c r="D42" s="175">
        <f>D12</f>
        <v>38557</v>
      </c>
      <c r="E42" s="175">
        <f t="shared" si="8"/>
        <v>38558</v>
      </c>
      <c r="F42" s="175">
        <f t="shared" si="8"/>
        <v>38559</v>
      </c>
      <c r="G42" s="175">
        <f t="shared" si="8"/>
        <v>38560</v>
      </c>
      <c r="H42" s="175">
        <f t="shared" si="8"/>
        <v>38561</v>
      </c>
      <c r="I42" s="175">
        <f t="shared" si="8"/>
        <v>38562</v>
      </c>
      <c r="J42" s="175">
        <f t="shared" si="8"/>
        <v>38563</v>
      </c>
      <c r="K42" s="175">
        <f t="shared" si="8"/>
        <v>0</v>
      </c>
      <c r="L42" s="175">
        <f t="shared" si="8"/>
        <v>38564</v>
      </c>
      <c r="M42" s="175">
        <f t="shared" si="8"/>
        <v>38565</v>
      </c>
      <c r="N42" s="175">
        <f t="shared" si="8"/>
        <v>38566</v>
      </c>
      <c r="O42" s="175">
        <f t="shared" si="8"/>
        <v>38567</v>
      </c>
      <c r="P42" s="175">
        <f t="shared" si="8"/>
        <v>38568</v>
      </c>
      <c r="Q42" s="175">
        <f t="shared" si="8"/>
        <v>38569</v>
      </c>
      <c r="R42" s="175">
        <f t="shared" si="8"/>
        <v>38570</v>
      </c>
      <c r="S42" s="170"/>
      <c r="T42" s="170"/>
      <c r="U42" s="170"/>
      <c r="V42" s="170"/>
      <c r="W42" s="170"/>
      <c r="X42" s="172"/>
      <c r="Y42" s="172"/>
      <c r="Z42" s="170"/>
      <c r="AA42" s="170"/>
      <c r="AB42" s="170"/>
      <c r="AC42" s="170"/>
    </row>
    <row r="43" spans="1:29" ht="12.75">
      <c r="A43" s="170"/>
      <c r="B43" s="170" t="s">
        <v>54</v>
      </c>
      <c r="C43" s="170"/>
      <c r="D43" s="176"/>
      <c r="E43" s="176"/>
      <c r="F43" s="176"/>
      <c r="G43" s="176"/>
      <c r="H43" s="176"/>
      <c r="I43" s="176"/>
      <c r="J43" s="176"/>
      <c r="K43" s="176"/>
      <c r="L43" s="176"/>
      <c r="M43" s="176"/>
      <c r="N43" s="176"/>
      <c r="O43" s="176"/>
      <c r="P43" s="176"/>
      <c r="Q43" s="176"/>
      <c r="R43" s="176"/>
      <c r="S43" s="170"/>
      <c r="T43" s="170"/>
      <c r="U43" s="170"/>
      <c r="V43" s="170"/>
      <c r="W43" s="170"/>
      <c r="X43" s="172"/>
      <c r="Y43" s="172"/>
      <c r="Z43" s="170"/>
      <c r="AA43" s="170"/>
      <c r="AB43" s="170"/>
      <c r="AC43" s="170"/>
    </row>
    <row r="44" spans="1:29" ht="12.75">
      <c r="A44" s="170"/>
      <c r="B44" s="170" t="s">
        <v>55</v>
      </c>
      <c r="C44" s="170"/>
      <c r="D44" s="176"/>
      <c r="E44" s="176"/>
      <c r="F44" s="176"/>
      <c r="G44" s="176"/>
      <c r="H44" s="176"/>
      <c r="I44" s="176"/>
      <c r="J44" s="176"/>
      <c r="K44" s="176"/>
      <c r="L44" s="176"/>
      <c r="M44" s="176"/>
      <c r="N44" s="176"/>
      <c r="O44" s="176"/>
      <c r="P44" s="176"/>
      <c r="Q44" s="176"/>
      <c r="R44" s="176"/>
      <c r="S44" s="170"/>
      <c r="T44" s="170"/>
      <c r="U44" s="170"/>
      <c r="V44" s="170"/>
      <c r="W44" s="170"/>
      <c r="X44" s="172"/>
      <c r="Y44" s="172"/>
      <c r="Z44" s="170"/>
      <c r="AA44" s="170"/>
      <c r="AB44" s="170"/>
      <c r="AC44" s="170"/>
    </row>
    <row r="45" spans="1:29" ht="12.75">
      <c r="A45" s="170"/>
      <c r="B45" s="170" t="s">
        <v>54</v>
      </c>
      <c r="C45" s="170"/>
      <c r="D45" s="176"/>
      <c r="E45" s="176"/>
      <c r="F45" s="176"/>
      <c r="G45" s="176"/>
      <c r="H45" s="176"/>
      <c r="I45" s="176"/>
      <c r="J45" s="176"/>
      <c r="K45" s="176"/>
      <c r="L45" s="176"/>
      <c r="M45" s="176"/>
      <c r="N45" s="176"/>
      <c r="O45" s="176"/>
      <c r="P45" s="176"/>
      <c r="Q45" s="176"/>
      <c r="R45" s="176"/>
      <c r="S45" s="170"/>
      <c r="T45" s="170"/>
      <c r="U45" s="170"/>
      <c r="V45" s="170"/>
      <c r="W45" s="170"/>
      <c r="X45" s="172"/>
      <c r="Y45" s="172"/>
      <c r="Z45" s="170"/>
      <c r="AA45" s="170"/>
      <c r="AB45" s="170"/>
      <c r="AC45" s="170"/>
    </row>
    <row r="46" spans="1:29" ht="12.75">
      <c r="A46" s="170"/>
      <c r="B46" s="170" t="s">
        <v>55</v>
      </c>
      <c r="C46" s="170"/>
      <c r="D46" s="176"/>
      <c r="E46" s="176"/>
      <c r="F46" s="176"/>
      <c r="G46" s="176"/>
      <c r="H46" s="176"/>
      <c r="I46" s="176"/>
      <c r="J46" s="176"/>
      <c r="K46" s="176"/>
      <c r="L46" s="176"/>
      <c r="M46" s="176"/>
      <c r="N46" s="176"/>
      <c r="O46" s="176"/>
      <c r="P46" s="176"/>
      <c r="Q46" s="176"/>
      <c r="R46" s="176"/>
      <c r="S46" s="170"/>
      <c r="T46" s="170"/>
      <c r="U46" s="170"/>
      <c r="V46" s="170"/>
      <c r="W46" s="170"/>
      <c r="X46" s="172"/>
      <c r="Y46" s="172"/>
      <c r="Z46" s="170"/>
      <c r="AA46" s="170"/>
      <c r="AB46" s="170"/>
      <c r="AC46" s="170"/>
    </row>
    <row r="47" spans="1:29" ht="12.75">
      <c r="A47" s="170"/>
      <c r="B47" s="170" t="s">
        <v>54</v>
      </c>
      <c r="C47" s="170"/>
      <c r="D47" s="176"/>
      <c r="E47" s="176"/>
      <c r="F47" s="176"/>
      <c r="G47" s="176"/>
      <c r="H47" s="176"/>
      <c r="I47" s="176"/>
      <c r="J47" s="176"/>
      <c r="K47" s="176"/>
      <c r="L47" s="176"/>
      <c r="M47" s="176"/>
      <c r="N47" s="176"/>
      <c r="O47" s="176"/>
      <c r="P47" s="176"/>
      <c r="Q47" s="176"/>
      <c r="R47" s="176"/>
      <c r="S47" s="170"/>
      <c r="T47" s="170"/>
      <c r="U47" s="170"/>
      <c r="V47" s="170"/>
      <c r="W47" s="170"/>
      <c r="X47" s="172"/>
      <c r="Y47" s="172"/>
      <c r="Z47" s="170"/>
      <c r="AA47" s="170"/>
      <c r="AB47" s="170"/>
      <c r="AC47" s="170"/>
    </row>
    <row r="48" spans="1:29" ht="12.75">
      <c r="A48" s="170"/>
      <c r="B48" s="170" t="s">
        <v>55</v>
      </c>
      <c r="C48" s="170"/>
      <c r="D48" s="176"/>
      <c r="E48" s="176"/>
      <c r="F48" s="176"/>
      <c r="G48" s="176"/>
      <c r="H48" s="176"/>
      <c r="I48" s="176"/>
      <c r="J48" s="176"/>
      <c r="K48" s="176"/>
      <c r="L48" s="176"/>
      <c r="M48" s="176"/>
      <c r="N48" s="176"/>
      <c r="O48" s="176"/>
      <c r="P48" s="176"/>
      <c r="Q48" s="176"/>
      <c r="R48" s="176"/>
      <c r="S48" s="170"/>
      <c r="T48" s="170"/>
      <c r="U48" s="170"/>
      <c r="V48" s="170"/>
      <c r="W48" s="170"/>
      <c r="X48" s="172"/>
      <c r="Y48" s="172"/>
      <c r="Z48" s="170"/>
      <c r="AA48" s="170"/>
      <c r="AB48" s="170"/>
      <c r="AC48" s="170"/>
    </row>
    <row r="49" spans="1:29" ht="12.75">
      <c r="A49" s="170"/>
      <c r="B49" s="170" t="s">
        <v>54</v>
      </c>
      <c r="C49" s="170"/>
      <c r="D49" s="176"/>
      <c r="E49" s="176"/>
      <c r="F49" s="176"/>
      <c r="G49" s="176"/>
      <c r="H49" s="176"/>
      <c r="I49" s="176"/>
      <c r="J49" s="176"/>
      <c r="K49" s="176"/>
      <c r="L49" s="176"/>
      <c r="M49" s="176"/>
      <c r="N49" s="176"/>
      <c r="O49" s="176"/>
      <c r="P49" s="176"/>
      <c r="Q49" s="176"/>
      <c r="R49" s="176"/>
      <c r="S49" s="170"/>
      <c r="T49" s="170"/>
      <c r="U49" s="170"/>
      <c r="V49" s="170"/>
      <c r="W49" s="170"/>
      <c r="X49" s="172"/>
      <c r="Y49" s="172"/>
      <c r="Z49" s="170"/>
      <c r="AA49" s="170"/>
      <c r="AB49" s="170"/>
      <c r="AC49" s="170"/>
    </row>
    <row r="50" spans="1:29" ht="12.75">
      <c r="A50" s="170"/>
      <c r="B50" s="170" t="s">
        <v>55</v>
      </c>
      <c r="C50" s="170"/>
      <c r="D50" s="176"/>
      <c r="E50" s="176"/>
      <c r="F50" s="176"/>
      <c r="G50" s="176"/>
      <c r="H50" s="176"/>
      <c r="I50" s="176"/>
      <c r="J50" s="176"/>
      <c r="K50" s="176"/>
      <c r="L50" s="176"/>
      <c r="M50" s="176"/>
      <c r="N50" s="176"/>
      <c r="O50" s="176"/>
      <c r="P50" s="176"/>
      <c r="Q50" s="176"/>
      <c r="R50" s="176"/>
      <c r="S50" s="170"/>
      <c r="T50" s="170"/>
      <c r="U50" s="170"/>
      <c r="V50" s="170"/>
      <c r="W50" s="170"/>
      <c r="X50" s="172"/>
      <c r="Y50" s="172"/>
      <c r="Z50" s="170"/>
      <c r="AA50" s="170"/>
      <c r="AB50" s="170"/>
      <c r="AC50" s="170"/>
    </row>
    <row r="51" spans="1:29" ht="12.75">
      <c r="A51" s="170" t="s">
        <v>120</v>
      </c>
      <c r="B51" s="170" t="s">
        <v>62</v>
      </c>
      <c r="C51" s="170"/>
      <c r="D51" s="177">
        <f aca="true" t="shared" si="9" ref="D51:J51">24*(D44-D43+D46-D45+D48-D47+D50-D49)</f>
        <v>0</v>
      </c>
      <c r="E51" s="177">
        <f t="shared" si="9"/>
        <v>0</v>
      </c>
      <c r="F51" s="177">
        <f t="shared" si="9"/>
        <v>0</v>
      </c>
      <c r="G51" s="177">
        <f t="shared" si="9"/>
        <v>0</v>
      </c>
      <c r="H51" s="177">
        <f t="shared" si="9"/>
        <v>0</v>
      </c>
      <c r="I51" s="177">
        <f t="shared" si="9"/>
        <v>0</v>
      </c>
      <c r="J51" s="177">
        <f t="shared" si="9"/>
        <v>0</v>
      </c>
      <c r="K51" s="170"/>
      <c r="L51" s="177">
        <f aca="true" t="shared" si="10" ref="L51:R51">24*(L44-L43+L46-L45+L48-L47+L50-L49)</f>
        <v>0</v>
      </c>
      <c r="M51" s="177">
        <f t="shared" si="10"/>
        <v>0</v>
      </c>
      <c r="N51" s="177">
        <f t="shared" si="10"/>
        <v>0</v>
      </c>
      <c r="O51" s="177">
        <f t="shared" si="10"/>
        <v>0</v>
      </c>
      <c r="P51" s="177">
        <f t="shared" si="10"/>
        <v>0</v>
      </c>
      <c r="Q51" s="177">
        <f t="shared" si="10"/>
        <v>0</v>
      </c>
      <c r="R51" s="177">
        <f t="shared" si="10"/>
        <v>0</v>
      </c>
      <c r="S51" s="170"/>
      <c r="T51" s="170"/>
      <c r="U51" s="170"/>
      <c r="V51" s="170"/>
      <c r="W51" s="170"/>
      <c r="X51" s="172"/>
      <c r="Y51" s="172"/>
      <c r="Z51" s="170"/>
      <c r="AA51" s="170"/>
      <c r="AB51" s="170"/>
      <c r="AC51" s="170"/>
    </row>
    <row r="52" spans="1:29" ht="12.75">
      <c r="A52" s="170"/>
      <c r="B52" s="170"/>
      <c r="C52" s="170"/>
      <c r="D52" s="170"/>
      <c r="E52" s="170"/>
      <c r="F52" s="170"/>
      <c r="G52" s="170"/>
      <c r="H52" s="170"/>
      <c r="I52" s="170"/>
      <c r="J52" s="170"/>
      <c r="K52" s="170"/>
      <c r="L52" s="170"/>
      <c r="M52" s="170"/>
      <c r="N52" s="170"/>
      <c r="O52" s="170"/>
      <c r="P52" s="170"/>
      <c r="Q52" s="170"/>
      <c r="R52" s="170"/>
      <c r="S52" s="170"/>
      <c r="T52" s="170"/>
      <c r="U52" s="170"/>
      <c r="V52" s="170"/>
      <c r="W52" s="170"/>
      <c r="X52" s="172"/>
      <c r="Y52" s="172"/>
      <c r="Z52" s="170"/>
      <c r="AA52" s="170"/>
      <c r="AB52" s="170"/>
      <c r="AC52" s="170"/>
    </row>
  </sheetData>
  <mergeCells count="6">
    <mergeCell ref="Q3:S3"/>
    <mergeCell ref="T3:U3"/>
    <mergeCell ref="V3:X3"/>
    <mergeCell ref="Q4:S4"/>
    <mergeCell ref="T4:U4"/>
    <mergeCell ref="V4:X4"/>
  </mergeCells>
  <conditionalFormatting sqref="D42:J42 L42:R42">
    <cfRule type="cellIs" priority="1" dxfId="1" operator="equal" stopIfTrue="1">
      <formula>TODAY()</formula>
    </cfRule>
  </conditionalFormatting>
  <conditionalFormatting sqref="D7:R8 D13:R26 X13:Y26 X29:Y31">
    <cfRule type="cellIs" priority="2" dxfId="2" operator="equal" stopIfTrue="1">
      <formula>0</formula>
    </cfRule>
  </conditionalFormatting>
  <conditionalFormatting sqref="AA17">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5" right="0.5" top="0.56" bottom="0.5" header="0.5" footer="0.5"/>
  <pageSetup horizontalDpi="300" verticalDpi="300" orientation="landscape" r:id="rId1"/>
</worksheet>
</file>

<file path=xl/worksheets/sheet19.xml><?xml version="1.0" encoding="utf-8"?>
<worksheet xmlns="http://schemas.openxmlformats.org/spreadsheetml/2006/main" xmlns:r="http://schemas.openxmlformats.org/officeDocument/2006/relationships">
  <sheetPr codeName="Sheet10"/>
  <dimension ref="A1:AC52"/>
  <sheetViews>
    <sheetView zoomScale="85" zoomScaleNormal="85" workbookViewId="0" topLeftCell="A1">
      <selection activeCell="E13" sqref="E13"/>
    </sheetView>
  </sheetViews>
  <sheetFormatPr defaultColWidth="9.140625" defaultRowHeight="12.75"/>
  <cols>
    <col min="2" max="2" width="7.00390625" style="0" customWidth="1"/>
    <col min="3" max="3" width="0.5625" style="0" customWidth="1"/>
    <col min="4" max="4" width="5.8515625" style="0" customWidth="1"/>
    <col min="5" max="6" width="5.57421875" style="0" customWidth="1"/>
    <col min="7" max="7" width="5.8515625" style="0" customWidth="1"/>
    <col min="8" max="8" width="5.57421875" style="0" customWidth="1"/>
    <col min="9" max="9" width="5.421875" style="0" customWidth="1"/>
    <col min="10" max="10" width="5.7109375" style="0" customWidth="1"/>
    <col min="11" max="11" width="0.5625" style="0" customWidth="1"/>
    <col min="12" max="13" width="5.57421875" style="0" customWidth="1"/>
    <col min="14" max="14" width="5.421875" style="0" customWidth="1"/>
    <col min="15" max="16" width="5.7109375" style="0" customWidth="1"/>
    <col min="17" max="17" width="6.28125" style="0" customWidth="1"/>
    <col min="18" max="18" width="6.7109375" style="0" customWidth="1"/>
    <col min="19" max="19" width="0.5625" style="0" customWidth="1"/>
    <col min="20" max="21" width="4.8515625" style="0" customWidth="1"/>
    <col min="22" max="22" width="4.140625" style="0" customWidth="1"/>
    <col min="23" max="23" width="0.5625" style="0" customWidth="1"/>
    <col min="24" max="25" width="6.28125" style="51" customWidth="1"/>
    <col min="26" max="26" width="1.28515625" style="0" customWidth="1"/>
  </cols>
  <sheetData>
    <row r="1" spans="10:29" ht="21.75" customHeight="1">
      <c r="J1" s="16" t="s">
        <v>46</v>
      </c>
      <c r="Z1" s="167"/>
      <c r="AA1" s="170"/>
      <c r="AB1" s="170"/>
      <c r="AC1" s="170"/>
    </row>
    <row r="2" spans="1:29" ht="12.75">
      <c r="A2" s="15" t="s">
        <v>37</v>
      </c>
      <c r="B2" s="2"/>
      <c r="C2" s="2"/>
      <c r="D2" s="2"/>
      <c r="E2" s="3"/>
      <c r="F2" s="15" t="s">
        <v>39</v>
      </c>
      <c r="G2" s="2"/>
      <c r="H2" s="3"/>
      <c r="I2" s="15" t="s">
        <v>40</v>
      </c>
      <c r="J2" s="3"/>
      <c r="L2" s="15" t="s">
        <v>41</v>
      </c>
      <c r="M2" s="2"/>
      <c r="N2" s="76">
        <f>PP15!N2+1</f>
        <v>16</v>
      </c>
      <c r="O2" s="2"/>
      <c r="P2" s="3"/>
      <c r="Q2" s="15" t="s">
        <v>139</v>
      </c>
      <c r="R2" s="2"/>
      <c r="S2" s="2"/>
      <c r="T2" s="2"/>
      <c r="U2" s="2"/>
      <c r="V2" s="2"/>
      <c r="W2" s="2"/>
      <c r="X2" s="52"/>
      <c r="Y2" s="53"/>
      <c r="Z2" s="167"/>
      <c r="AA2" s="170"/>
      <c r="AB2" s="170"/>
      <c r="AC2" s="170"/>
    </row>
    <row r="3" spans="1:29" ht="12.75">
      <c r="A3" s="4"/>
      <c r="B3" s="5"/>
      <c r="C3" s="5"/>
      <c r="D3" s="5"/>
      <c r="E3" s="6"/>
      <c r="F3" s="45" t="str">
        <f>PP1!F3</f>
        <v>xxx-xx-xxxx</v>
      </c>
      <c r="G3" s="5"/>
      <c r="H3" s="6"/>
      <c r="I3" s="45">
        <f>PP1!I3</f>
        <v>2005</v>
      </c>
      <c r="J3" s="6"/>
      <c r="L3" s="4"/>
      <c r="M3" s="5"/>
      <c r="N3" s="5"/>
      <c r="O3" s="5"/>
      <c r="P3" s="6"/>
      <c r="Q3" s="210" t="s">
        <v>47</v>
      </c>
      <c r="R3" s="211"/>
      <c r="S3" s="212"/>
      <c r="T3" s="210" t="s">
        <v>48</v>
      </c>
      <c r="U3" s="212"/>
      <c r="V3" s="213" t="s">
        <v>49</v>
      </c>
      <c r="W3" s="214"/>
      <c r="X3" s="215"/>
      <c r="Y3" s="198" t="s">
        <v>138</v>
      </c>
      <c r="Z3" s="167"/>
      <c r="AA3" s="170"/>
      <c r="AB3" s="170"/>
      <c r="AC3" s="170"/>
    </row>
    <row r="4" spans="1:29" ht="12.75">
      <c r="A4" s="44">
        <f>PP1!A4</f>
        <v>0</v>
      </c>
      <c r="B4" s="8"/>
      <c r="C4" s="8"/>
      <c r="D4" s="5"/>
      <c r="E4" s="6"/>
      <c r="F4" s="7"/>
      <c r="G4" s="8"/>
      <c r="H4" s="9"/>
      <c r="I4" s="7"/>
      <c r="J4" s="9"/>
      <c r="L4" s="34" t="s">
        <v>42</v>
      </c>
      <c r="M4" s="78">
        <f>+PP15!O4+1</f>
        <v>38571</v>
      </c>
      <c r="N4" s="37" t="s">
        <v>43</v>
      </c>
      <c r="O4" s="78">
        <f>+M4+13</f>
        <v>38584</v>
      </c>
      <c r="P4" s="9"/>
      <c r="Q4" s="219">
        <f>PP15!AA14</f>
        <v>90</v>
      </c>
      <c r="R4" s="217"/>
      <c r="S4" s="218"/>
      <c r="T4" s="219">
        <f>PP15!AA15</f>
        <v>60</v>
      </c>
      <c r="U4" s="218"/>
      <c r="V4" s="219">
        <f>PP15!AA17</f>
        <v>0</v>
      </c>
      <c r="W4" s="217"/>
      <c r="X4" s="218"/>
      <c r="Y4" s="200">
        <f>PP15!AA16</f>
        <v>0</v>
      </c>
      <c r="Z4" s="167"/>
      <c r="AA4" s="171" t="s">
        <v>56</v>
      </c>
      <c r="AB4" s="170"/>
      <c r="AC4" s="170"/>
    </row>
    <row r="5" spans="1:29" ht="12.75">
      <c r="A5" s="33"/>
      <c r="B5" s="6"/>
      <c r="D5" s="48" t="s">
        <v>1</v>
      </c>
      <c r="E5" s="48" t="s">
        <v>2</v>
      </c>
      <c r="F5" s="48" t="s">
        <v>3</v>
      </c>
      <c r="G5" s="48" t="s">
        <v>4</v>
      </c>
      <c r="H5" s="48" t="s">
        <v>5</v>
      </c>
      <c r="I5" s="48" t="s">
        <v>6</v>
      </c>
      <c r="J5" s="48" t="s">
        <v>7</v>
      </c>
      <c r="K5" s="49"/>
      <c r="L5" s="48" t="s">
        <v>1</v>
      </c>
      <c r="M5" s="48" t="s">
        <v>2</v>
      </c>
      <c r="N5" s="48" t="s">
        <v>3</v>
      </c>
      <c r="O5" s="48" t="s">
        <v>4</v>
      </c>
      <c r="P5" s="48" t="s">
        <v>5</v>
      </c>
      <c r="Q5" s="48" t="s">
        <v>6</v>
      </c>
      <c r="R5" s="47" t="s">
        <v>7</v>
      </c>
      <c r="T5" s="15" t="s">
        <v>44</v>
      </c>
      <c r="U5" s="2"/>
      <c r="V5" s="3"/>
      <c r="X5" s="55" t="s">
        <v>24</v>
      </c>
      <c r="Y5" s="55" t="s">
        <v>25</v>
      </c>
      <c r="Z5" s="167"/>
      <c r="AA5" s="170">
        <f>+PP15!AA5</f>
        <v>6</v>
      </c>
      <c r="AB5" s="171" t="s">
        <v>57</v>
      </c>
      <c r="AC5" s="170"/>
    </row>
    <row r="6" spans="1:29" ht="12.75">
      <c r="A6" s="4"/>
      <c r="B6" s="32" t="s">
        <v>38</v>
      </c>
      <c r="D6" s="36">
        <f>PP15!D6</f>
        <v>0</v>
      </c>
      <c r="E6" s="36">
        <f>PP15!E6</f>
        <v>8</v>
      </c>
      <c r="F6" s="36">
        <f>PP15!F6</f>
        <v>8</v>
      </c>
      <c r="G6" s="36">
        <f>PP15!G6</f>
        <v>8</v>
      </c>
      <c r="H6" s="36">
        <f>PP15!H6</f>
        <v>8</v>
      </c>
      <c r="I6" s="36">
        <f>PP15!I6</f>
        <v>8</v>
      </c>
      <c r="J6" s="36">
        <f>PP15!J6</f>
        <v>0</v>
      </c>
      <c r="L6" s="36">
        <f>PP15!L6</f>
        <v>0</v>
      </c>
      <c r="M6" s="36">
        <f>PP15!M6</f>
        <v>8</v>
      </c>
      <c r="N6" s="36">
        <f>PP15!N6</f>
        <v>8</v>
      </c>
      <c r="O6" s="36">
        <f>PP15!O6</f>
        <v>8</v>
      </c>
      <c r="P6" s="36">
        <f>PP15!P6</f>
        <v>8</v>
      </c>
      <c r="Q6" s="36">
        <f>PP15!Q6</f>
        <v>8</v>
      </c>
      <c r="R6" s="36">
        <f>PP15!R6</f>
        <v>0</v>
      </c>
      <c r="T6" s="35" t="s">
        <v>50</v>
      </c>
      <c r="U6" s="5"/>
      <c r="V6" s="6"/>
      <c r="X6" s="59">
        <f>SUM(D6:J6)</f>
        <v>40</v>
      </c>
      <c r="Y6" s="59">
        <f>SUM(L6:R6)</f>
        <v>40</v>
      </c>
      <c r="Z6" s="167"/>
      <c r="AA6" s="170">
        <f>+PP15!AA6</f>
        <v>4</v>
      </c>
      <c r="AB6" s="171" t="s">
        <v>58</v>
      </c>
      <c r="AC6" s="170"/>
    </row>
    <row r="7" spans="1:29" ht="12.75">
      <c r="A7" s="4"/>
      <c r="B7" s="32" t="s">
        <v>140</v>
      </c>
      <c r="D7" s="202">
        <f>PP15!D7</f>
        <v>0</v>
      </c>
      <c r="E7" s="202">
        <f>PP15!E7</f>
        <v>0.3125</v>
      </c>
      <c r="F7" s="202">
        <f>PP15!F7</f>
        <v>0.3125</v>
      </c>
      <c r="G7" s="202">
        <f>PP15!G7</f>
        <v>0.3125</v>
      </c>
      <c r="H7" s="202">
        <f>PP15!H7</f>
        <v>0.3125</v>
      </c>
      <c r="I7" s="202">
        <f>PP15!I7</f>
        <v>0.3125</v>
      </c>
      <c r="J7" s="202">
        <f>PP15!J7</f>
        <v>0</v>
      </c>
      <c r="K7" s="202"/>
      <c r="L7" s="202">
        <f>PP15!L7</f>
        <v>0</v>
      </c>
      <c r="M7" s="202">
        <f>PP15!M7</f>
        <v>0.3125</v>
      </c>
      <c r="N7" s="202">
        <f>PP15!N7</f>
        <v>0.3125</v>
      </c>
      <c r="O7" s="202">
        <f>PP15!O7</f>
        <v>0.3125</v>
      </c>
      <c r="P7" s="202">
        <f>PP15!P7</f>
        <v>0.3125</v>
      </c>
      <c r="Q7" s="202">
        <f>PP15!Q7</f>
        <v>0.3125</v>
      </c>
      <c r="R7" s="202">
        <f>PP15!R7</f>
        <v>0</v>
      </c>
      <c r="T7" s="4"/>
      <c r="U7" s="5"/>
      <c r="V7" s="6"/>
      <c r="X7" s="56"/>
      <c r="Y7" s="56"/>
      <c r="Z7" s="167"/>
      <c r="AA7" s="171" t="s">
        <v>134</v>
      </c>
      <c r="AB7" s="170"/>
      <c r="AC7" s="170"/>
    </row>
    <row r="8" spans="1:29" ht="12.75">
      <c r="A8" s="7"/>
      <c r="B8" s="203" t="s">
        <v>141</v>
      </c>
      <c r="D8" s="202">
        <f>PP15!D8</f>
        <v>0</v>
      </c>
      <c r="E8" s="202">
        <f>PP15!E8</f>
        <v>0.1875</v>
      </c>
      <c r="F8" s="202">
        <f>PP15!F8</f>
        <v>0.1875</v>
      </c>
      <c r="G8" s="202">
        <f>PP15!G8</f>
        <v>0.1875</v>
      </c>
      <c r="H8" s="202">
        <f>PP15!H8</f>
        <v>0.1875</v>
      </c>
      <c r="I8" s="202">
        <f>PP15!I8</f>
        <v>0.1875</v>
      </c>
      <c r="J8" s="202">
        <f>PP15!J8</f>
        <v>0</v>
      </c>
      <c r="K8" s="202"/>
      <c r="L8" s="202">
        <f>PP15!L8</f>
        <v>0</v>
      </c>
      <c r="M8" s="202">
        <f>PP15!M8</f>
        <v>0.1875</v>
      </c>
      <c r="N8" s="202">
        <f>PP15!N8</f>
        <v>0.1875</v>
      </c>
      <c r="O8" s="202">
        <f>PP15!O8</f>
        <v>0.1875</v>
      </c>
      <c r="P8" s="202">
        <f>PP15!P8</f>
        <v>0.1875</v>
      </c>
      <c r="Q8" s="202">
        <f>PP15!Q8</f>
        <v>0.1875</v>
      </c>
      <c r="R8" s="202">
        <f>PP15!R8</f>
        <v>0</v>
      </c>
      <c r="T8" s="38" t="s">
        <v>45</v>
      </c>
      <c r="U8" s="39"/>
      <c r="V8" s="9"/>
      <c r="X8" s="57"/>
      <c r="Y8" s="57"/>
      <c r="Z8" s="167"/>
      <c r="AA8" s="170">
        <v>0</v>
      </c>
      <c r="AB8" s="170"/>
      <c r="AC8" s="170"/>
    </row>
    <row r="9" spans="10:29" ht="24" customHeight="1">
      <c r="J9" s="16" t="s">
        <v>26</v>
      </c>
      <c r="Z9" s="167"/>
      <c r="AA9" s="170"/>
      <c r="AB9" s="170"/>
      <c r="AC9" s="170"/>
    </row>
    <row r="10" spans="1:29" ht="9.75" customHeight="1">
      <c r="A10" s="18" t="s">
        <v>21</v>
      </c>
      <c r="B10" s="3"/>
      <c r="C10" s="29"/>
      <c r="D10" s="11"/>
      <c r="E10" s="13"/>
      <c r="F10" s="13"/>
      <c r="G10" s="20"/>
      <c r="H10" s="13"/>
      <c r="I10" s="17" t="s">
        <v>19</v>
      </c>
      <c r="J10" s="13"/>
      <c r="K10" s="2"/>
      <c r="L10" s="13"/>
      <c r="M10" s="13"/>
      <c r="N10" s="13"/>
      <c r="O10" s="13"/>
      <c r="P10" s="13"/>
      <c r="Q10" s="13"/>
      <c r="R10" s="12"/>
      <c r="T10" s="24" t="s">
        <v>23</v>
      </c>
      <c r="U10" s="13"/>
      <c r="V10" s="12"/>
      <c r="W10" s="29"/>
      <c r="X10" s="58" t="s">
        <v>33</v>
      </c>
      <c r="Y10" s="55"/>
      <c r="Z10" s="167"/>
      <c r="AA10" s="170"/>
      <c r="AB10" s="170"/>
      <c r="AC10" s="170"/>
    </row>
    <row r="11" spans="1:29" ht="12.75">
      <c r="A11" s="19" t="s">
        <v>20</v>
      </c>
      <c r="B11" s="6"/>
      <c r="C11" s="29"/>
      <c r="D11" s="50" t="s">
        <v>1</v>
      </c>
      <c r="E11" s="50" t="s">
        <v>2</v>
      </c>
      <c r="F11" s="50" t="s">
        <v>3</v>
      </c>
      <c r="G11" s="50" t="s">
        <v>4</v>
      </c>
      <c r="H11" s="50" t="s">
        <v>5</v>
      </c>
      <c r="I11" s="50" t="s">
        <v>6</v>
      </c>
      <c r="J11" s="50" t="s">
        <v>7</v>
      </c>
      <c r="K11" s="42"/>
      <c r="L11" s="50" t="s">
        <v>1</v>
      </c>
      <c r="M11" s="50" t="s">
        <v>2</v>
      </c>
      <c r="N11" s="50" t="s">
        <v>3</v>
      </c>
      <c r="O11" s="50" t="s">
        <v>4</v>
      </c>
      <c r="P11" s="50" t="s">
        <v>5</v>
      </c>
      <c r="Q11" s="50" t="s">
        <v>6</v>
      </c>
      <c r="R11" s="50" t="s">
        <v>7</v>
      </c>
      <c r="T11" s="40" t="s">
        <v>34</v>
      </c>
      <c r="U11" s="40" t="s">
        <v>35</v>
      </c>
      <c r="V11" s="40" t="s">
        <v>36</v>
      </c>
      <c r="W11" s="31"/>
      <c r="X11" s="55" t="s">
        <v>24</v>
      </c>
      <c r="Y11" s="55" t="s">
        <v>25</v>
      </c>
      <c r="Z11" s="167"/>
      <c r="AA11" s="179" t="s">
        <v>131</v>
      </c>
      <c r="AB11" s="170"/>
      <c r="AC11" s="170"/>
    </row>
    <row r="12" spans="1:29" ht="11.25" customHeight="1">
      <c r="A12" s="19"/>
      <c r="B12" s="6"/>
      <c r="C12" s="29"/>
      <c r="D12" s="84">
        <f>+M4</f>
        <v>38571</v>
      </c>
      <c r="E12" s="84">
        <f aca="true" t="shared" si="0" ref="E12:J12">D12+1</f>
        <v>38572</v>
      </c>
      <c r="F12" s="84">
        <f t="shared" si="0"/>
        <v>38573</v>
      </c>
      <c r="G12" s="84">
        <f t="shared" si="0"/>
        <v>38574</v>
      </c>
      <c r="H12" s="84">
        <f t="shared" si="0"/>
        <v>38575</v>
      </c>
      <c r="I12" s="84">
        <f t="shared" si="0"/>
        <v>38576</v>
      </c>
      <c r="J12" s="84">
        <f t="shared" si="0"/>
        <v>38577</v>
      </c>
      <c r="K12" s="84"/>
      <c r="L12" s="84">
        <f>J12+1</f>
        <v>38578</v>
      </c>
      <c r="M12" s="84">
        <f aca="true" t="shared" si="1" ref="M12:R12">L12+1</f>
        <v>38579</v>
      </c>
      <c r="N12" s="84">
        <f t="shared" si="1"/>
        <v>38580</v>
      </c>
      <c r="O12" s="84">
        <f t="shared" si="1"/>
        <v>38581</v>
      </c>
      <c r="P12" s="84">
        <f t="shared" si="1"/>
        <v>38582</v>
      </c>
      <c r="Q12" s="84">
        <f t="shared" si="1"/>
        <v>38583</v>
      </c>
      <c r="R12" s="84">
        <f t="shared" si="1"/>
        <v>38584</v>
      </c>
      <c r="T12" s="40"/>
      <c r="U12" s="40"/>
      <c r="V12" s="40"/>
      <c r="W12" s="31"/>
      <c r="X12" s="55"/>
      <c r="Y12" s="55"/>
      <c r="Z12" s="167"/>
      <c r="AA12" s="180" t="s">
        <v>132</v>
      </c>
      <c r="AB12" s="170"/>
      <c r="AC12" s="170"/>
    </row>
    <row r="13" spans="1:29" ht="13.5" customHeight="1">
      <c r="A13" s="22" t="s">
        <v>0</v>
      </c>
      <c r="B13" s="12"/>
      <c r="C13" s="29"/>
      <c r="D13" s="64">
        <f>24*(D44-D43+D46-D45+D48-D47+D50-D49)-D29-D30</f>
        <v>0</v>
      </c>
      <c r="E13" s="64">
        <f aca="true" t="shared" si="2" ref="E13:J13">24*(E44-E43+E46-E45+E48-E47+E50-E49)-E29-E30</f>
        <v>0</v>
      </c>
      <c r="F13" s="64">
        <f t="shared" si="2"/>
        <v>0</v>
      </c>
      <c r="G13" s="64">
        <f t="shared" si="2"/>
        <v>0</v>
      </c>
      <c r="H13" s="64">
        <f t="shared" si="2"/>
        <v>0</v>
      </c>
      <c r="I13" s="64">
        <f t="shared" si="2"/>
        <v>0</v>
      </c>
      <c r="J13" s="64">
        <f t="shared" si="2"/>
        <v>0</v>
      </c>
      <c r="K13" s="64"/>
      <c r="L13" s="64">
        <f aca="true" t="shared" si="3" ref="L13:R13">24*(L44-L43+L46-L45+L48-L47+L50-L49)-L29-L30</f>
        <v>0</v>
      </c>
      <c r="M13" s="64">
        <f t="shared" si="3"/>
        <v>0</v>
      </c>
      <c r="N13" s="64">
        <f t="shared" si="3"/>
        <v>0</v>
      </c>
      <c r="O13" s="64">
        <f t="shared" si="3"/>
        <v>0</v>
      </c>
      <c r="P13" s="64">
        <f t="shared" si="3"/>
        <v>0</v>
      </c>
      <c r="Q13" s="64">
        <f t="shared" si="3"/>
        <v>0</v>
      </c>
      <c r="R13" s="64">
        <f t="shared" si="3"/>
        <v>0</v>
      </c>
      <c r="T13" s="27"/>
      <c r="U13" s="28">
        <v>1</v>
      </c>
      <c r="V13" s="27"/>
      <c r="W13" s="29"/>
      <c r="X13" s="59">
        <f aca="true" t="shared" si="4" ref="X13:X24">SUM(D13:J13)</f>
        <v>0</v>
      </c>
      <c r="Y13" s="59">
        <f aca="true" t="shared" si="5" ref="Y13:Y24">SUM(L13:R13)</f>
        <v>0</v>
      </c>
      <c r="Z13" s="167"/>
      <c r="AA13" s="170"/>
      <c r="AB13" s="170"/>
      <c r="AC13" s="170"/>
    </row>
    <row r="14" spans="1:29" ht="13.5" customHeight="1">
      <c r="A14" s="22" t="s">
        <v>8</v>
      </c>
      <c r="B14" s="12"/>
      <c r="C14" s="29"/>
      <c r="D14" s="64"/>
      <c r="E14" s="64"/>
      <c r="F14" s="64"/>
      <c r="G14" s="64"/>
      <c r="H14" s="64"/>
      <c r="I14" s="64"/>
      <c r="J14" s="64"/>
      <c r="K14" s="64"/>
      <c r="L14" s="64"/>
      <c r="M14" s="64"/>
      <c r="N14" s="64"/>
      <c r="O14" s="64"/>
      <c r="P14" s="64"/>
      <c r="Q14" s="64"/>
      <c r="R14" s="64"/>
      <c r="T14" s="27"/>
      <c r="U14" s="28">
        <v>61</v>
      </c>
      <c r="V14" s="27"/>
      <c r="W14" s="29"/>
      <c r="X14" s="59">
        <f t="shared" si="4"/>
        <v>0</v>
      </c>
      <c r="Y14" s="59">
        <f t="shared" si="5"/>
        <v>0</v>
      </c>
      <c r="Z14" s="168"/>
      <c r="AA14" s="172">
        <f>+Q4-X14-Y14+AA5-AA8</f>
        <v>96</v>
      </c>
      <c r="AB14" s="171" t="s">
        <v>57</v>
      </c>
      <c r="AC14" s="170"/>
    </row>
    <row r="15" spans="1:29" ht="13.5" customHeight="1">
      <c r="A15" s="22" t="s">
        <v>9</v>
      </c>
      <c r="B15" s="12"/>
      <c r="C15" s="29"/>
      <c r="D15" s="64"/>
      <c r="E15" s="64"/>
      <c r="F15" s="64"/>
      <c r="G15" s="64"/>
      <c r="H15" s="64"/>
      <c r="I15" s="64"/>
      <c r="J15" s="64"/>
      <c r="K15" s="64"/>
      <c r="L15" s="64"/>
      <c r="M15" s="64"/>
      <c r="N15" s="64"/>
      <c r="O15" s="64"/>
      <c r="P15" s="64"/>
      <c r="Q15" s="64"/>
      <c r="R15" s="64"/>
      <c r="T15" s="27"/>
      <c r="U15" s="28">
        <v>62</v>
      </c>
      <c r="V15" s="27"/>
      <c r="W15" s="29"/>
      <c r="X15" s="59">
        <f t="shared" si="4"/>
        <v>0</v>
      </c>
      <c r="Y15" s="59">
        <f t="shared" si="5"/>
        <v>0</v>
      </c>
      <c r="Z15" s="167"/>
      <c r="AA15" s="172">
        <f>+T4-X15-Y15-X19-Y19+AA6</f>
        <v>64</v>
      </c>
      <c r="AB15" s="171" t="s">
        <v>58</v>
      </c>
      <c r="AC15" s="170"/>
    </row>
    <row r="16" spans="1:29" ht="13.5" customHeight="1">
      <c r="A16" s="22" t="s">
        <v>10</v>
      </c>
      <c r="B16" s="12"/>
      <c r="C16" s="29"/>
      <c r="D16" s="64"/>
      <c r="E16" s="64"/>
      <c r="F16" s="64"/>
      <c r="G16" s="64"/>
      <c r="H16" s="64"/>
      <c r="I16" s="64"/>
      <c r="J16" s="64"/>
      <c r="K16" s="64"/>
      <c r="L16" s="64"/>
      <c r="M16" s="64"/>
      <c r="N16" s="64"/>
      <c r="O16" s="64"/>
      <c r="P16" s="64"/>
      <c r="Q16" s="64"/>
      <c r="R16" s="64"/>
      <c r="T16" s="27"/>
      <c r="U16" s="28">
        <v>64</v>
      </c>
      <c r="V16" s="27"/>
      <c r="W16" s="29"/>
      <c r="X16" s="59">
        <f t="shared" si="4"/>
        <v>0</v>
      </c>
      <c r="Y16" s="59">
        <f t="shared" si="5"/>
        <v>0</v>
      </c>
      <c r="Z16" s="167"/>
      <c r="AA16" s="172">
        <f>+Y4-X16-Y16+X30+Y30</f>
        <v>0</v>
      </c>
      <c r="AB16" s="171" t="s">
        <v>59</v>
      </c>
      <c r="AC16" s="170"/>
    </row>
    <row r="17" spans="1:29" ht="13.5" customHeight="1">
      <c r="A17" s="22" t="s">
        <v>11</v>
      </c>
      <c r="B17" s="12"/>
      <c r="C17" s="29"/>
      <c r="D17" s="64"/>
      <c r="E17" s="64"/>
      <c r="F17" s="64"/>
      <c r="G17" s="64"/>
      <c r="H17" s="64"/>
      <c r="I17" s="64"/>
      <c r="J17" s="64"/>
      <c r="K17" s="64"/>
      <c r="L17" s="64"/>
      <c r="M17" s="64"/>
      <c r="N17" s="64"/>
      <c r="O17" s="64"/>
      <c r="P17" s="64"/>
      <c r="Q17" s="64"/>
      <c r="R17" s="64"/>
      <c r="T17" s="27"/>
      <c r="U17" s="28">
        <v>50</v>
      </c>
      <c r="V17" s="27"/>
      <c r="W17" s="29"/>
      <c r="X17" s="59">
        <f t="shared" si="4"/>
        <v>0</v>
      </c>
      <c r="Y17" s="59">
        <f t="shared" si="5"/>
        <v>0</v>
      </c>
      <c r="Z17" s="167"/>
      <c r="AA17" s="172">
        <f>+V4-X17-Y17+X29+Y29</f>
        <v>0</v>
      </c>
      <c r="AB17" s="171" t="s">
        <v>60</v>
      </c>
      <c r="AC17" s="170"/>
    </row>
    <row r="18" spans="1:29" ht="13.5" customHeight="1">
      <c r="A18" s="22" t="s">
        <v>12</v>
      </c>
      <c r="B18" s="12"/>
      <c r="C18" s="29"/>
      <c r="D18" s="64"/>
      <c r="E18" s="64"/>
      <c r="F18" s="64"/>
      <c r="G18" s="64"/>
      <c r="H18" s="64"/>
      <c r="I18" s="64"/>
      <c r="J18" s="64"/>
      <c r="K18" s="64"/>
      <c r="L18" s="64"/>
      <c r="M18" s="64"/>
      <c r="N18" s="64"/>
      <c r="O18" s="64"/>
      <c r="P18" s="64"/>
      <c r="Q18" s="64"/>
      <c r="R18" s="64"/>
      <c r="T18" s="27"/>
      <c r="U18" s="28">
        <v>66</v>
      </c>
      <c r="V18" s="27"/>
      <c r="W18" s="29"/>
      <c r="X18" s="59">
        <f t="shared" si="4"/>
        <v>0</v>
      </c>
      <c r="Y18" s="59">
        <f t="shared" si="5"/>
        <v>0</v>
      </c>
      <c r="Z18" s="167"/>
      <c r="AA18" s="171"/>
      <c r="AB18" s="170"/>
      <c r="AC18" s="170"/>
    </row>
    <row r="19" spans="1:29" ht="13.5" customHeight="1">
      <c r="A19" s="22" t="s">
        <v>13</v>
      </c>
      <c r="B19" s="12"/>
      <c r="C19" s="29"/>
      <c r="D19" s="64"/>
      <c r="E19" s="64"/>
      <c r="F19" s="64"/>
      <c r="G19" s="64"/>
      <c r="H19" s="64"/>
      <c r="I19" s="64"/>
      <c r="J19" s="64"/>
      <c r="K19" s="64"/>
      <c r="L19" s="64"/>
      <c r="M19" s="64"/>
      <c r="N19" s="64"/>
      <c r="O19" s="64"/>
      <c r="P19" s="64"/>
      <c r="Q19" s="64"/>
      <c r="R19" s="64"/>
      <c r="T19" s="28">
        <v>62</v>
      </c>
      <c r="U19" s="28">
        <v>62</v>
      </c>
      <c r="V19" s="27"/>
      <c r="W19" s="29"/>
      <c r="X19" s="59">
        <f t="shared" si="4"/>
        <v>0</v>
      </c>
      <c r="Y19" s="59">
        <f t="shared" si="5"/>
        <v>0</v>
      </c>
      <c r="Z19" s="167"/>
      <c r="AA19" s="172">
        <f>+X19+Y19+PP15!AA19</f>
        <v>0</v>
      </c>
      <c r="AB19" s="171" t="s">
        <v>121</v>
      </c>
      <c r="AC19" s="170"/>
    </row>
    <row r="20" spans="1:29" ht="13.5" customHeight="1">
      <c r="A20" s="22"/>
      <c r="B20" s="12"/>
      <c r="C20" s="29"/>
      <c r="D20" s="64"/>
      <c r="E20" s="64"/>
      <c r="F20" s="64"/>
      <c r="G20" s="64"/>
      <c r="H20" s="64"/>
      <c r="I20" s="64"/>
      <c r="J20" s="64"/>
      <c r="K20" s="64"/>
      <c r="L20" s="64"/>
      <c r="M20" s="64"/>
      <c r="N20" s="64"/>
      <c r="O20" s="64"/>
      <c r="P20" s="64"/>
      <c r="Q20" s="64"/>
      <c r="R20" s="64"/>
      <c r="T20" s="28"/>
      <c r="U20" s="28"/>
      <c r="V20" s="27"/>
      <c r="W20" s="29"/>
      <c r="X20" s="59">
        <f t="shared" si="4"/>
        <v>0</v>
      </c>
      <c r="Y20" s="59">
        <f t="shared" si="5"/>
        <v>0</v>
      </c>
      <c r="Z20" s="167"/>
      <c r="AA20" s="170"/>
      <c r="AB20" s="170"/>
      <c r="AC20" s="170"/>
    </row>
    <row r="21" spans="1:29" ht="13.5" customHeight="1">
      <c r="A21" s="22"/>
      <c r="B21" s="12"/>
      <c r="C21" s="29"/>
      <c r="D21" s="64"/>
      <c r="E21" s="64"/>
      <c r="F21" s="64"/>
      <c r="G21" s="64"/>
      <c r="H21" s="64"/>
      <c r="I21" s="64"/>
      <c r="J21" s="64"/>
      <c r="K21" s="64"/>
      <c r="L21" s="64"/>
      <c r="M21" s="64"/>
      <c r="N21" s="64"/>
      <c r="O21" s="64"/>
      <c r="P21" s="64"/>
      <c r="Q21" s="64"/>
      <c r="R21" s="64"/>
      <c r="T21" s="28"/>
      <c r="U21" s="28"/>
      <c r="V21" s="27"/>
      <c r="W21" s="29"/>
      <c r="X21" s="59">
        <f t="shared" si="4"/>
        <v>0</v>
      </c>
      <c r="Y21" s="59">
        <f t="shared" si="5"/>
        <v>0</v>
      </c>
      <c r="Z21" s="167"/>
      <c r="AA21" s="170"/>
      <c r="AB21" s="170"/>
      <c r="AC21" s="170"/>
    </row>
    <row r="22" spans="1:29" ht="13.5" customHeight="1">
      <c r="A22" s="22"/>
      <c r="B22" s="12"/>
      <c r="C22" s="29"/>
      <c r="D22" s="64"/>
      <c r="E22" s="64"/>
      <c r="F22" s="64"/>
      <c r="G22" s="64"/>
      <c r="H22" s="64"/>
      <c r="I22" s="64"/>
      <c r="J22" s="64"/>
      <c r="K22" s="64"/>
      <c r="L22" s="64"/>
      <c r="M22" s="64"/>
      <c r="N22" s="64"/>
      <c r="O22" s="64"/>
      <c r="P22" s="64"/>
      <c r="Q22" s="64"/>
      <c r="R22" s="64"/>
      <c r="T22" s="28"/>
      <c r="U22" s="28"/>
      <c r="V22" s="27"/>
      <c r="W22" s="29"/>
      <c r="X22" s="59">
        <f t="shared" si="4"/>
        <v>0</v>
      </c>
      <c r="Y22" s="59">
        <f t="shared" si="5"/>
        <v>0</v>
      </c>
      <c r="Z22" s="167"/>
      <c r="AA22" s="170"/>
      <c r="AB22" s="170"/>
      <c r="AC22" s="170"/>
    </row>
    <row r="23" spans="1:29" ht="13.5" customHeight="1">
      <c r="A23" s="22"/>
      <c r="B23" s="12"/>
      <c r="C23" s="29"/>
      <c r="D23" s="64"/>
      <c r="E23" s="64"/>
      <c r="F23" s="64"/>
      <c r="G23" s="64"/>
      <c r="H23" s="64"/>
      <c r="I23" s="64"/>
      <c r="J23" s="64"/>
      <c r="K23" s="64"/>
      <c r="L23" s="64"/>
      <c r="M23" s="64"/>
      <c r="N23" s="64"/>
      <c r="O23" s="64"/>
      <c r="P23" s="64"/>
      <c r="Q23" s="64"/>
      <c r="R23" s="64"/>
      <c r="T23" s="28"/>
      <c r="U23" s="28"/>
      <c r="V23" s="27"/>
      <c r="W23" s="29"/>
      <c r="X23" s="59">
        <f t="shared" si="4"/>
        <v>0</v>
      </c>
      <c r="Y23" s="59">
        <f t="shared" si="5"/>
        <v>0</v>
      </c>
      <c r="Z23" s="167"/>
      <c r="AA23" s="170"/>
      <c r="AB23" s="170"/>
      <c r="AC23" s="170"/>
    </row>
    <row r="24" spans="1:29" ht="13.5" customHeight="1">
      <c r="A24" s="11"/>
      <c r="B24" s="12"/>
      <c r="C24" s="29"/>
      <c r="D24" s="64"/>
      <c r="E24" s="64"/>
      <c r="F24" s="64"/>
      <c r="G24" s="64"/>
      <c r="H24" s="64"/>
      <c r="I24" s="64"/>
      <c r="J24" s="64"/>
      <c r="K24" s="64"/>
      <c r="L24" s="64"/>
      <c r="M24" s="64"/>
      <c r="N24" s="64"/>
      <c r="O24" s="64"/>
      <c r="P24" s="64"/>
      <c r="Q24" s="64"/>
      <c r="R24" s="64"/>
      <c r="T24" s="10"/>
      <c r="U24" s="10"/>
      <c r="V24" s="10"/>
      <c r="W24" s="29"/>
      <c r="X24" s="59">
        <f t="shared" si="4"/>
        <v>0</v>
      </c>
      <c r="Y24" s="59">
        <f t="shared" si="5"/>
        <v>0</v>
      </c>
      <c r="Z24" s="167"/>
      <c r="AA24" s="170"/>
      <c r="AB24" s="170"/>
      <c r="AC24" s="170"/>
    </row>
    <row r="25" spans="1:29" ht="3" customHeight="1">
      <c r="A25" s="11"/>
      <c r="B25" s="13"/>
      <c r="C25" s="5"/>
      <c r="D25" s="64"/>
      <c r="E25" s="64"/>
      <c r="F25" s="64"/>
      <c r="G25" s="64"/>
      <c r="H25" s="64"/>
      <c r="I25" s="64"/>
      <c r="J25" s="64"/>
      <c r="K25" s="64"/>
      <c r="L25" s="64"/>
      <c r="M25" s="64"/>
      <c r="N25" s="64"/>
      <c r="O25" s="64"/>
      <c r="P25" s="64"/>
      <c r="Q25" s="64"/>
      <c r="R25" s="64"/>
      <c r="S25" s="5"/>
      <c r="T25" s="13"/>
      <c r="U25" s="13"/>
      <c r="V25" s="13"/>
      <c r="W25" s="5"/>
      <c r="X25" s="59"/>
      <c r="Y25" s="59"/>
      <c r="Z25" s="167"/>
      <c r="AA25" s="170"/>
      <c r="AB25" s="170"/>
      <c r="AC25" s="170"/>
    </row>
    <row r="26" spans="1:29" ht="13.5" customHeight="1">
      <c r="A26" s="26" t="s">
        <v>14</v>
      </c>
      <c r="B26" s="12"/>
      <c r="C26" s="29"/>
      <c r="D26" s="64">
        <f aca="true" t="shared" si="6" ref="D26:J26">SUM(D13:D24)</f>
        <v>0</v>
      </c>
      <c r="E26" s="64">
        <f t="shared" si="6"/>
        <v>0</v>
      </c>
      <c r="F26" s="64">
        <f t="shared" si="6"/>
        <v>0</v>
      </c>
      <c r="G26" s="64">
        <f t="shared" si="6"/>
        <v>0</v>
      </c>
      <c r="H26" s="64">
        <f t="shared" si="6"/>
        <v>0</v>
      </c>
      <c r="I26" s="64">
        <f t="shared" si="6"/>
        <v>0</v>
      </c>
      <c r="J26" s="64">
        <f t="shared" si="6"/>
        <v>0</v>
      </c>
      <c r="K26" s="64"/>
      <c r="L26" s="64">
        <f aca="true" t="shared" si="7" ref="L26:R26">SUM(L13:L24)</f>
        <v>0</v>
      </c>
      <c r="M26" s="64">
        <f t="shared" si="7"/>
        <v>0</v>
      </c>
      <c r="N26" s="64">
        <f t="shared" si="7"/>
        <v>0</v>
      </c>
      <c r="O26" s="64">
        <f t="shared" si="7"/>
        <v>0</v>
      </c>
      <c r="P26" s="64">
        <f t="shared" si="7"/>
        <v>0</v>
      </c>
      <c r="Q26" s="64">
        <f t="shared" si="7"/>
        <v>0</v>
      </c>
      <c r="R26" s="64">
        <f t="shared" si="7"/>
        <v>0</v>
      </c>
      <c r="T26" s="10"/>
      <c r="U26" s="10"/>
      <c r="V26" s="10"/>
      <c r="W26" s="29"/>
      <c r="X26" s="59">
        <f>SUM(X13:X24)</f>
        <v>0</v>
      </c>
      <c r="Y26" s="59">
        <f>SUM(Y13:Y24)</f>
        <v>0</v>
      </c>
      <c r="Z26" s="167"/>
      <c r="AA26" s="172">
        <f>SUM(X26:Y26)</f>
        <v>0</v>
      </c>
      <c r="AB26" s="170" t="s">
        <v>116</v>
      </c>
      <c r="AC26" s="170"/>
    </row>
    <row r="27" spans="10:29" ht="24" customHeight="1">
      <c r="J27" s="16" t="s">
        <v>18</v>
      </c>
      <c r="Z27" s="167"/>
      <c r="AA27" s="170"/>
      <c r="AB27" s="170"/>
      <c r="AC27" s="170"/>
    </row>
    <row r="28" spans="1:29" ht="9" customHeight="1">
      <c r="A28" s="1"/>
      <c r="B28" s="2"/>
      <c r="C28" s="2"/>
      <c r="D28" s="2"/>
      <c r="E28" s="2"/>
      <c r="F28" s="2"/>
      <c r="G28" s="2"/>
      <c r="H28" s="2"/>
      <c r="I28" s="2"/>
      <c r="J28" s="30" t="s">
        <v>22</v>
      </c>
      <c r="K28" s="2"/>
      <c r="L28" s="2"/>
      <c r="M28" s="2"/>
      <c r="N28" s="2"/>
      <c r="O28" s="2"/>
      <c r="P28" s="2"/>
      <c r="Q28" s="2"/>
      <c r="R28" s="2"/>
      <c r="S28" s="2"/>
      <c r="T28" s="2"/>
      <c r="U28" s="2"/>
      <c r="V28" s="2"/>
      <c r="W28" s="2"/>
      <c r="X28" s="52"/>
      <c r="Y28" s="53"/>
      <c r="Z28" s="167"/>
      <c r="AA28" s="170"/>
      <c r="AB28" s="170"/>
      <c r="AC28" s="170"/>
    </row>
    <row r="29" spans="1:29" ht="13.5" customHeight="1">
      <c r="A29" s="22" t="s">
        <v>15</v>
      </c>
      <c r="B29" s="12"/>
      <c r="C29" s="5"/>
      <c r="D29" s="67"/>
      <c r="E29" s="67"/>
      <c r="F29" s="67"/>
      <c r="G29" s="67"/>
      <c r="H29" s="67"/>
      <c r="I29" s="67"/>
      <c r="J29" s="67"/>
      <c r="K29" s="68">
        <v>1</v>
      </c>
      <c r="L29" s="67"/>
      <c r="M29" s="67"/>
      <c r="N29" s="67"/>
      <c r="O29" s="67"/>
      <c r="P29" s="67"/>
      <c r="Q29" s="67"/>
      <c r="R29" s="67"/>
      <c r="S29" s="16"/>
      <c r="T29" s="41"/>
      <c r="U29" s="28">
        <v>29</v>
      </c>
      <c r="V29" s="41"/>
      <c r="W29" s="16"/>
      <c r="X29" s="73">
        <f>SUM(D29:J29)</f>
        <v>0</v>
      </c>
      <c r="Y29" s="73">
        <f>SUM(L29:R29)</f>
        <v>0</v>
      </c>
      <c r="Z29" s="167"/>
      <c r="AA29" s="170"/>
      <c r="AB29" s="170"/>
      <c r="AC29" s="170"/>
    </row>
    <row r="30" spans="1:29" ht="13.5" customHeight="1">
      <c r="A30" s="22" t="s">
        <v>16</v>
      </c>
      <c r="B30" s="12"/>
      <c r="C30" s="5"/>
      <c r="D30" s="69"/>
      <c r="E30" s="69"/>
      <c r="F30" s="69"/>
      <c r="G30" s="69"/>
      <c r="H30" s="69"/>
      <c r="I30" s="69"/>
      <c r="J30" s="69"/>
      <c r="K30" s="70"/>
      <c r="L30" s="69"/>
      <c r="M30" s="69"/>
      <c r="N30" s="69"/>
      <c r="O30" s="69"/>
      <c r="P30" s="69"/>
      <c r="Q30" s="69"/>
      <c r="R30" s="69"/>
      <c r="S30" s="16"/>
      <c r="T30" s="41"/>
      <c r="U30" s="28">
        <v>32</v>
      </c>
      <c r="V30" s="41"/>
      <c r="W30" s="16"/>
      <c r="X30" s="73">
        <f>SUM(D30:J30)</f>
        <v>0</v>
      </c>
      <c r="Y30" s="73">
        <f>SUM(L30:R30)</f>
        <v>0</v>
      </c>
      <c r="Z30" s="167"/>
      <c r="AA30" s="170"/>
      <c r="AB30" s="170"/>
      <c r="AC30" s="170"/>
    </row>
    <row r="31" spans="1:29" ht="13.5" customHeight="1">
      <c r="A31" s="22" t="s">
        <v>17</v>
      </c>
      <c r="B31" s="12"/>
      <c r="C31" s="8"/>
      <c r="D31" s="71"/>
      <c r="E31" s="71"/>
      <c r="F31" s="71"/>
      <c r="G31" s="71"/>
      <c r="H31" s="71"/>
      <c r="I31" s="71"/>
      <c r="J31" s="71"/>
      <c r="K31" s="72"/>
      <c r="L31" s="71"/>
      <c r="M31" s="71"/>
      <c r="N31" s="71"/>
      <c r="O31" s="71"/>
      <c r="P31" s="71"/>
      <c r="Q31" s="71"/>
      <c r="R31" s="71"/>
      <c r="S31" s="16"/>
      <c r="T31" s="41"/>
      <c r="U31" s="28">
        <v>71</v>
      </c>
      <c r="V31" s="41"/>
      <c r="W31" s="16"/>
      <c r="X31" s="73">
        <f>SUM(D31:J31)</f>
        <v>0</v>
      </c>
      <c r="Y31" s="73">
        <f>SUM(L31:R31)</f>
        <v>0</v>
      </c>
      <c r="Z31" s="167"/>
      <c r="AA31" s="170"/>
      <c r="AB31" s="170"/>
      <c r="AC31" s="170"/>
    </row>
    <row r="32" spans="1:29" ht="18.75" customHeight="1">
      <c r="A32" s="25" t="s">
        <v>27</v>
      </c>
      <c r="L32" s="43" t="s">
        <v>28</v>
      </c>
      <c r="Z32" s="167"/>
      <c r="AA32" s="170"/>
      <c r="AB32" s="170"/>
      <c r="AC32" s="170"/>
    </row>
    <row r="33" spans="12:29" ht="12.75">
      <c r="L33" s="43" t="s">
        <v>29</v>
      </c>
      <c r="N33" s="8"/>
      <c r="O33" s="8"/>
      <c r="P33" s="43" t="s">
        <v>30</v>
      </c>
      <c r="R33" s="8"/>
      <c r="S33" s="8"/>
      <c r="T33" s="8"/>
      <c r="U33" s="14" t="s">
        <v>31</v>
      </c>
      <c r="Z33" s="167"/>
      <c r="AA33" s="170"/>
      <c r="AB33" s="170"/>
      <c r="AC33" s="170"/>
    </row>
    <row r="34" spans="21:29" ht="6.75" customHeight="1">
      <c r="U34" s="21" t="s">
        <v>32</v>
      </c>
      <c r="Z34" s="167"/>
      <c r="AA34" s="170"/>
      <c r="AB34" s="170"/>
      <c r="AC34" s="170"/>
    </row>
    <row r="35" spans="1:29" ht="15.75">
      <c r="A35" s="77" t="s">
        <v>51</v>
      </c>
      <c r="Z35" s="167"/>
      <c r="AA35" s="170"/>
      <c r="AB35" s="170"/>
      <c r="AC35" s="170"/>
    </row>
    <row r="36" spans="26:29" ht="12.75">
      <c r="Z36" s="167"/>
      <c r="AA36" s="170"/>
      <c r="AB36" s="170"/>
      <c r="AC36" s="170"/>
    </row>
    <row r="37" spans="1:29" ht="12.75">
      <c r="A37" t="s">
        <v>52</v>
      </c>
      <c r="Z37" s="167"/>
      <c r="AA37" s="170"/>
      <c r="AB37" s="170"/>
      <c r="AC37" s="170"/>
    </row>
    <row r="38" spans="1:29" ht="12.75">
      <c r="A38" t="s">
        <v>53</v>
      </c>
      <c r="Z38" s="167"/>
      <c r="AA38" s="170"/>
      <c r="AB38" s="170"/>
      <c r="AC38" s="170"/>
    </row>
    <row r="39" spans="1:29" ht="5.25" customHeight="1" thickBot="1">
      <c r="A39" s="165"/>
      <c r="B39" s="165"/>
      <c r="C39" s="165"/>
      <c r="D39" s="165"/>
      <c r="E39" s="165"/>
      <c r="F39" s="165"/>
      <c r="G39" s="165"/>
      <c r="H39" s="165"/>
      <c r="I39" s="165"/>
      <c r="J39" s="165"/>
      <c r="K39" s="165"/>
      <c r="L39" s="165"/>
      <c r="M39" s="165"/>
      <c r="N39" s="165"/>
      <c r="O39" s="165"/>
      <c r="P39" s="165"/>
      <c r="Q39" s="165"/>
      <c r="R39" s="165"/>
      <c r="S39" s="165"/>
      <c r="T39" s="165"/>
      <c r="U39" s="165"/>
      <c r="V39" s="165"/>
      <c r="W39" s="165"/>
      <c r="X39" s="166"/>
      <c r="Y39" s="166"/>
      <c r="Z39" s="169"/>
      <c r="AA39" s="170"/>
      <c r="AB39" s="170"/>
      <c r="AC39" s="170"/>
    </row>
    <row r="40" spans="1:29" ht="13.5" thickTop="1">
      <c r="A40" s="173" t="s">
        <v>119</v>
      </c>
      <c r="B40" s="170"/>
      <c r="C40" s="170"/>
      <c r="D40" s="170"/>
      <c r="E40" s="170"/>
      <c r="F40" s="170"/>
      <c r="G40" s="170"/>
      <c r="H40" s="170"/>
      <c r="I40" s="170"/>
      <c r="J40" s="170"/>
      <c r="K40" s="170"/>
      <c r="L40" s="170"/>
      <c r="M40" s="170"/>
      <c r="N40" s="170"/>
      <c r="O40" s="170"/>
      <c r="P40" s="170"/>
      <c r="Q40" s="170"/>
      <c r="R40" s="170"/>
      <c r="S40" s="170"/>
      <c r="T40" s="170"/>
      <c r="U40" s="170"/>
      <c r="V40" s="170"/>
      <c r="W40" s="170"/>
      <c r="X40" s="172"/>
      <c r="Y40" s="172"/>
      <c r="Z40" s="170"/>
      <c r="AA40" s="170"/>
      <c r="AB40" s="170"/>
      <c r="AC40" s="170"/>
    </row>
    <row r="41" spans="1:29" ht="12.75">
      <c r="A41" s="170"/>
      <c r="B41" s="170"/>
      <c r="C41" s="170"/>
      <c r="D41" s="174" t="str">
        <f>D11</f>
        <v>Sun</v>
      </c>
      <c r="E41" s="174" t="str">
        <f aca="true" t="shared" si="8" ref="E41:R42">E11</f>
        <v>Mon</v>
      </c>
      <c r="F41" s="174" t="str">
        <f t="shared" si="8"/>
        <v>Tue</v>
      </c>
      <c r="G41" s="174" t="str">
        <f t="shared" si="8"/>
        <v>Wed</v>
      </c>
      <c r="H41" s="174" t="str">
        <f t="shared" si="8"/>
        <v>Thu</v>
      </c>
      <c r="I41" s="174" t="str">
        <f t="shared" si="8"/>
        <v>Fri</v>
      </c>
      <c r="J41" s="174" t="str">
        <f t="shared" si="8"/>
        <v>Sat</v>
      </c>
      <c r="K41" s="174">
        <f t="shared" si="8"/>
        <v>0</v>
      </c>
      <c r="L41" s="174" t="str">
        <f t="shared" si="8"/>
        <v>Sun</v>
      </c>
      <c r="M41" s="174" t="str">
        <f t="shared" si="8"/>
        <v>Mon</v>
      </c>
      <c r="N41" s="174" t="str">
        <f t="shared" si="8"/>
        <v>Tue</v>
      </c>
      <c r="O41" s="174" t="str">
        <f t="shared" si="8"/>
        <v>Wed</v>
      </c>
      <c r="P41" s="174" t="str">
        <f t="shared" si="8"/>
        <v>Thu</v>
      </c>
      <c r="Q41" s="174" t="str">
        <f t="shared" si="8"/>
        <v>Fri</v>
      </c>
      <c r="R41" s="174" t="str">
        <f t="shared" si="8"/>
        <v>Sat</v>
      </c>
      <c r="S41" s="170"/>
      <c r="T41" s="170"/>
      <c r="U41" s="170"/>
      <c r="V41" s="170"/>
      <c r="W41" s="170"/>
      <c r="X41" s="172"/>
      <c r="Y41" s="172"/>
      <c r="Z41" s="170"/>
      <c r="AA41" s="170"/>
      <c r="AB41" s="170"/>
      <c r="AC41" s="170"/>
    </row>
    <row r="42" spans="1:29" ht="12.75">
      <c r="A42" s="170"/>
      <c r="B42" s="170"/>
      <c r="C42" s="170"/>
      <c r="D42" s="175">
        <f>D12</f>
        <v>38571</v>
      </c>
      <c r="E42" s="175">
        <f t="shared" si="8"/>
        <v>38572</v>
      </c>
      <c r="F42" s="175">
        <f t="shared" si="8"/>
        <v>38573</v>
      </c>
      <c r="G42" s="175">
        <f t="shared" si="8"/>
        <v>38574</v>
      </c>
      <c r="H42" s="175">
        <f t="shared" si="8"/>
        <v>38575</v>
      </c>
      <c r="I42" s="175">
        <f t="shared" si="8"/>
        <v>38576</v>
      </c>
      <c r="J42" s="175">
        <f t="shared" si="8"/>
        <v>38577</v>
      </c>
      <c r="K42" s="175">
        <f t="shared" si="8"/>
        <v>0</v>
      </c>
      <c r="L42" s="175">
        <f t="shared" si="8"/>
        <v>38578</v>
      </c>
      <c r="M42" s="175">
        <f t="shared" si="8"/>
        <v>38579</v>
      </c>
      <c r="N42" s="175">
        <f t="shared" si="8"/>
        <v>38580</v>
      </c>
      <c r="O42" s="175">
        <f t="shared" si="8"/>
        <v>38581</v>
      </c>
      <c r="P42" s="175">
        <f t="shared" si="8"/>
        <v>38582</v>
      </c>
      <c r="Q42" s="175">
        <f t="shared" si="8"/>
        <v>38583</v>
      </c>
      <c r="R42" s="175">
        <f t="shared" si="8"/>
        <v>38584</v>
      </c>
      <c r="S42" s="170"/>
      <c r="T42" s="170"/>
      <c r="U42" s="170"/>
      <c r="V42" s="170"/>
      <c r="W42" s="170"/>
      <c r="X42" s="172"/>
      <c r="Y42" s="172"/>
      <c r="Z42" s="170"/>
      <c r="AA42" s="170"/>
      <c r="AB42" s="170"/>
      <c r="AC42" s="170"/>
    </row>
    <row r="43" spans="1:29" ht="12.75">
      <c r="A43" s="170"/>
      <c r="B43" s="170" t="s">
        <v>54</v>
      </c>
      <c r="C43" s="170"/>
      <c r="D43" s="176"/>
      <c r="E43" s="176"/>
      <c r="F43" s="176"/>
      <c r="G43" s="176"/>
      <c r="H43" s="176"/>
      <c r="I43" s="176"/>
      <c r="J43" s="176"/>
      <c r="K43" s="176"/>
      <c r="L43" s="176"/>
      <c r="M43" s="176"/>
      <c r="N43" s="176"/>
      <c r="O43" s="176"/>
      <c r="P43" s="176"/>
      <c r="Q43" s="176"/>
      <c r="R43" s="176"/>
      <c r="S43" s="170"/>
      <c r="T43" s="170"/>
      <c r="U43" s="170"/>
      <c r="V43" s="170"/>
      <c r="W43" s="170"/>
      <c r="X43" s="172"/>
      <c r="Y43" s="172"/>
      <c r="Z43" s="170"/>
      <c r="AA43" s="170"/>
      <c r="AB43" s="170"/>
      <c r="AC43" s="170"/>
    </row>
    <row r="44" spans="1:29" ht="12.75">
      <c r="A44" s="170"/>
      <c r="B44" s="170" t="s">
        <v>55</v>
      </c>
      <c r="C44" s="170"/>
      <c r="D44" s="176"/>
      <c r="E44" s="176"/>
      <c r="F44" s="176"/>
      <c r="G44" s="176"/>
      <c r="H44" s="176"/>
      <c r="I44" s="176"/>
      <c r="J44" s="176"/>
      <c r="K44" s="176"/>
      <c r="L44" s="176"/>
      <c r="M44" s="176"/>
      <c r="N44" s="176"/>
      <c r="O44" s="176"/>
      <c r="P44" s="176"/>
      <c r="Q44" s="176"/>
      <c r="R44" s="176"/>
      <c r="S44" s="170"/>
      <c r="T44" s="170"/>
      <c r="U44" s="170"/>
      <c r="V44" s="170"/>
      <c r="W44" s="170"/>
      <c r="X44" s="172"/>
      <c r="Y44" s="172"/>
      <c r="Z44" s="170"/>
      <c r="AA44" s="170"/>
      <c r="AB44" s="170"/>
      <c r="AC44" s="170"/>
    </row>
    <row r="45" spans="1:29" ht="12.75">
      <c r="A45" s="170"/>
      <c r="B45" s="170" t="s">
        <v>54</v>
      </c>
      <c r="C45" s="170"/>
      <c r="D45" s="176"/>
      <c r="E45" s="176"/>
      <c r="F45" s="176"/>
      <c r="G45" s="176"/>
      <c r="H45" s="176"/>
      <c r="I45" s="176"/>
      <c r="J45" s="176"/>
      <c r="K45" s="176"/>
      <c r="L45" s="176"/>
      <c r="M45" s="176"/>
      <c r="N45" s="176"/>
      <c r="O45" s="176"/>
      <c r="P45" s="176"/>
      <c r="Q45" s="176"/>
      <c r="R45" s="176"/>
      <c r="S45" s="170"/>
      <c r="T45" s="170"/>
      <c r="U45" s="170"/>
      <c r="V45" s="170"/>
      <c r="W45" s="170"/>
      <c r="X45" s="172"/>
      <c r="Y45" s="172"/>
      <c r="Z45" s="170"/>
      <c r="AA45" s="170"/>
      <c r="AB45" s="170"/>
      <c r="AC45" s="170"/>
    </row>
    <row r="46" spans="1:29" ht="12.75">
      <c r="A46" s="170"/>
      <c r="B46" s="170" t="s">
        <v>55</v>
      </c>
      <c r="C46" s="170"/>
      <c r="D46" s="176"/>
      <c r="E46" s="176"/>
      <c r="F46" s="176"/>
      <c r="G46" s="176"/>
      <c r="H46" s="176"/>
      <c r="I46" s="176"/>
      <c r="J46" s="176"/>
      <c r="K46" s="176"/>
      <c r="L46" s="176"/>
      <c r="M46" s="176"/>
      <c r="N46" s="176"/>
      <c r="O46" s="176"/>
      <c r="P46" s="176"/>
      <c r="Q46" s="176"/>
      <c r="R46" s="176"/>
      <c r="S46" s="170"/>
      <c r="T46" s="170"/>
      <c r="U46" s="170"/>
      <c r="V46" s="170"/>
      <c r="W46" s="170"/>
      <c r="X46" s="172"/>
      <c r="Y46" s="172"/>
      <c r="Z46" s="170"/>
      <c r="AA46" s="170"/>
      <c r="AB46" s="170"/>
      <c r="AC46" s="170"/>
    </row>
    <row r="47" spans="1:29" ht="12.75">
      <c r="A47" s="170"/>
      <c r="B47" s="170" t="s">
        <v>54</v>
      </c>
      <c r="C47" s="170"/>
      <c r="D47" s="176"/>
      <c r="E47" s="176"/>
      <c r="F47" s="176"/>
      <c r="G47" s="176"/>
      <c r="H47" s="176"/>
      <c r="I47" s="176"/>
      <c r="J47" s="176"/>
      <c r="K47" s="176"/>
      <c r="L47" s="176"/>
      <c r="M47" s="176"/>
      <c r="N47" s="176"/>
      <c r="O47" s="176"/>
      <c r="P47" s="176"/>
      <c r="Q47" s="176"/>
      <c r="R47" s="176"/>
      <c r="S47" s="170"/>
      <c r="T47" s="170"/>
      <c r="U47" s="170"/>
      <c r="V47" s="170"/>
      <c r="W47" s="170"/>
      <c r="X47" s="172"/>
      <c r="Y47" s="172"/>
      <c r="Z47" s="170"/>
      <c r="AA47" s="170"/>
      <c r="AB47" s="170"/>
      <c r="AC47" s="170"/>
    </row>
    <row r="48" spans="1:29" ht="12.75">
      <c r="A48" s="170"/>
      <c r="B48" s="170" t="s">
        <v>55</v>
      </c>
      <c r="C48" s="170"/>
      <c r="D48" s="176"/>
      <c r="E48" s="176"/>
      <c r="F48" s="176"/>
      <c r="G48" s="176"/>
      <c r="H48" s="176"/>
      <c r="I48" s="176"/>
      <c r="J48" s="176"/>
      <c r="K48" s="176"/>
      <c r="L48" s="176"/>
      <c r="M48" s="176"/>
      <c r="N48" s="176"/>
      <c r="O48" s="176"/>
      <c r="P48" s="176"/>
      <c r="Q48" s="176"/>
      <c r="R48" s="176"/>
      <c r="S48" s="170"/>
      <c r="T48" s="170"/>
      <c r="U48" s="170"/>
      <c r="V48" s="170"/>
      <c r="W48" s="170"/>
      <c r="X48" s="172"/>
      <c r="Y48" s="172"/>
      <c r="Z48" s="170"/>
      <c r="AA48" s="170"/>
      <c r="AB48" s="170"/>
      <c r="AC48" s="170"/>
    </row>
    <row r="49" spans="1:29" ht="12.75">
      <c r="A49" s="170"/>
      <c r="B49" s="170" t="s">
        <v>54</v>
      </c>
      <c r="C49" s="170"/>
      <c r="D49" s="176"/>
      <c r="E49" s="176"/>
      <c r="F49" s="176"/>
      <c r="G49" s="176"/>
      <c r="H49" s="176"/>
      <c r="I49" s="176"/>
      <c r="J49" s="176"/>
      <c r="K49" s="176"/>
      <c r="L49" s="176"/>
      <c r="M49" s="176"/>
      <c r="N49" s="176"/>
      <c r="O49" s="176"/>
      <c r="P49" s="176"/>
      <c r="Q49" s="176"/>
      <c r="R49" s="176"/>
      <c r="S49" s="170"/>
      <c r="T49" s="170"/>
      <c r="U49" s="170"/>
      <c r="V49" s="170"/>
      <c r="W49" s="170"/>
      <c r="X49" s="172"/>
      <c r="Y49" s="172"/>
      <c r="Z49" s="170"/>
      <c r="AA49" s="170"/>
      <c r="AB49" s="170"/>
      <c r="AC49" s="170"/>
    </row>
    <row r="50" spans="1:29" ht="12.75">
      <c r="A50" s="170"/>
      <c r="B50" s="170" t="s">
        <v>55</v>
      </c>
      <c r="C50" s="170"/>
      <c r="D50" s="176"/>
      <c r="E50" s="176"/>
      <c r="F50" s="176"/>
      <c r="G50" s="176"/>
      <c r="H50" s="176"/>
      <c r="I50" s="176"/>
      <c r="J50" s="176"/>
      <c r="K50" s="176"/>
      <c r="L50" s="176"/>
      <c r="M50" s="176"/>
      <c r="N50" s="176"/>
      <c r="O50" s="176"/>
      <c r="P50" s="176"/>
      <c r="Q50" s="176"/>
      <c r="R50" s="176"/>
      <c r="S50" s="170"/>
      <c r="T50" s="170"/>
      <c r="U50" s="170"/>
      <c r="V50" s="170"/>
      <c r="W50" s="170"/>
      <c r="X50" s="172"/>
      <c r="Y50" s="172"/>
      <c r="Z50" s="170"/>
      <c r="AA50" s="170"/>
      <c r="AB50" s="170"/>
      <c r="AC50" s="170"/>
    </row>
    <row r="51" spans="1:29" ht="12.75">
      <c r="A51" s="170" t="s">
        <v>120</v>
      </c>
      <c r="B51" s="170" t="s">
        <v>62</v>
      </c>
      <c r="C51" s="170"/>
      <c r="D51" s="177">
        <f aca="true" t="shared" si="9" ref="D51:J51">24*(D44-D43+D46-D45+D48-D47+D50-D49)</f>
        <v>0</v>
      </c>
      <c r="E51" s="177">
        <f t="shared" si="9"/>
        <v>0</v>
      </c>
      <c r="F51" s="177">
        <f t="shared" si="9"/>
        <v>0</v>
      </c>
      <c r="G51" s="177">
        <f t="shared" si="9"/>
        <v>0</v>
      </c>
      <c r="H51" s="177">
        <f t="shared" si="9"/>
        <v>0</v>
      </c>
      <c r="I51" s="177">
        <f t="shared" si="9"/>
        <v>0</v>
      </c>
      <c r="J51" s="177">
        <f t="shared" si="9"/>
        <v>0</v>
      </c>
      <c r="K51" s="170"/>
      <c r="L51" s="177">
        <f aca="true" t="shared" si="10" ref="L51:R51">24*(L44-L43+L46-L45+L48-L47+L50-L49)</f>
        <v>0</v>
      </c>
      <c r="M51" s="177">
        <f t="shared" si="10"/>
        <v>0</v>
      </c>
      <c r="N51" s="177">
        <f t="shared" si="10"/>
        <v>0</v>
      </c>
      <c r="O51" s="177">
        <f t="shared" si="10"/>
        <v>0</v>
      </c>
      <c r="P51" s="177">
        <f t="shared" si="10"/>
        <v>0</v>
      </c>
      <c r="Q51" s="177">
        <f t="shared" si="10"/>
        <v>0</v>
      </c>
      <c r="R51" s="177">
        <f t="shared" si="10"/>
        <v>0</v>
      </c>
      <c r="S51" s="170"/>
      <c r="T51" s="170"/>
      <c r="U51" s="170"/>
      <c r="V51" s="170"/>
      <c r="W51" s="170"/>
      <c r="X51" s="172"/>
      <c r="Y51" s="172"/>
      <c r="Z51" s="170"/>
      <c r="AA51" s="170"/>
      <c r="AB51" s="170"/>
      <c r="AC51" s="170"/>
    </row>
    <row r="52" spans="1:29" ht="12.75">
      <c r="A52" s="170"/>
      <c r="B52" s="170"/>
      <c r="C52" s="170"/>
      <c r="D52" s="170"/>
      <c r="E52" s="170"/>
      <c r="F52" s="170"/>
      <c r="G52" s="170"/>
      <c r="H52" s="170"/>
      <c r="I52" s="170"/>
      <c r="J52" s="170"/>
      <c r="K52" s="170"/>
      <c r="L52" s="170"/>
      <c r="M52" s="170"/>
      <c r="N52" s="170"/>
      <c r="O52" s="170"/>
      <c r="P52" s="170"/>
      <c r="Q52" s="170"/>
      <c r="R52" s="170"/>
      <c r="S52" s="170"/>
      <c r="T52" s="170"/>
      <c r="U52" s="170"/>
      <c r="V52" s="170"/>
      <c r="W52" s="170"/>
      <c r="X52" s="172"/>
      <c r="Y52" s="172"/>
      <c r="Z52" s="170"/>
      <c r="AA52" s="170"/>
      <c r="AB52" s="170"/>
      <c r="AC52" s="170"/>
    </row>
  </sheetData>
  <mergeCells count="6">
    <mergeCell ref="Q3:S3"/>
    <mergeCell ref="T3:U3"/>
    <mergeCell ref="V3:X3"/>
    <mergeCell ref="Q4:S4"/>
    <mergeCell ref="T4:U4"/>
    <mergeCell ref="V4:X4"/>
  </mergeCells>
  <conditionalFormatting sqref="D42:J42 L42:R42">
    <cfRule type="cellIs" priority="1" dxfId="1" operator="equal" stopIfTrue="1">
      <formula>TODAY()</formula>
    </cfRule>
  </conditionalFormatting>
  <conditionalFormatting sqref="D7:R8 D13:R26 X13:Y26 X29:Y31">
    <cfRule type="cellIs" priority="2" dxfId="2" operator="equal" stopIfTrue="1">
      <formula>0</formula>
    </cfRule>
  </conditionalFormatting>
  <conditionalFormatting sqref="AA17">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5" right="0.5" top="0.56" bottom="0.5"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sheetPr codeName="Sheet27"/>
  <dimension ref="A1:P37"/>
  <sheetViews>
    <sheetView tabSelected="1" zoomScale="95" zoomScaleNormal="95" workbookViewId="0" topLeftCell="A1">
      <selection activeCell="A3" sqref="A3"/>
    </sheetView>
  </sheetViews>
  <sheetFormatPr defaultColWidth="9.140625" defaultRowHeight="12.75"/>
  <cols>
    <col min="2" max="2" width="4.7109375" style="0" customWidth="1"/>
    <col min="3" max="3" width="11.8515625" style="0" customWidth="1"/>
    <col min="5" max="5" width="9.421875" style="0" bestFit="1" customWidth="1"/>
  </cols>
  <sheetData>
    <row r="1" spans="1:13" ht="24.75" customHeight="1">
      <c r="A1" s="92" t="s">
        <v>75</v>
      </c>
      <c r="B1" s="93"/>
      <c r="C1" s="93"/>
      <c r="D1" s="93"/>
      <c r="E1" s="93"/>
      <c r="F1" s="93"/>
      <c r="G1" s="93"/>
      <c r="H1" s="93"/>
      <c r="I1" s="94"/>
      <c r="J1" s="93"/>
      <c r="K1" s="93"/>
      <c r="L1" s="93"/>
      <c r="M1" s="93"/>
    </row>
    <row r="2" spans="1:13" ht="15.75" customHeight="1">
      <c r="A2" s="93"/>
      <c r="B2" s="93"/>
      <c r="C2" s="93"/>
      <c r="D2" s="93"/>
      <c r="E2" s="93"/>
      <c r="F2" s="93"/>
      <c r="G2" s="93"/>
      <c r="H2" s="93"/>
      <c r="I2" s="94"/>
      <c r="J2" s="93"/>
      <c r="K2" s="93"/>
      <c r="L2" s="93"/>
      <c r="M2" s="93"/>
    </row>
    <row r="3" spans="1:16" ht="22.5" customHeight="1" thickBot="1">
      <c r="A3" s="93"/>
      <c r="B3" s="220"/>
      <c r="C3" s="205"/>
      <c r="D3" s="205"/>
      <c r="E3" s="221">
        <f>+PP1!I3</f>
        <v>2005</v>
      </c>
      <c r="F3" s="220" t="s">
        <v>150</v>
      </c>
      <c r="G3" s="205"/>
      <c r="H3" s="205"/>
      <c r="I3" s="205"/>
      <c r="J3" s="205"/>
      <c r="K3" s="206"/>
      <c r="L3" s="206"/>
      <c r="M3" s="206"/>
      <c r="N3" s="206"/>
      <c r="O3" s="206"/>
      <c r="P3" s="206"/>
    </row>
    <row r="4" spans="1:16" ht="18.75" customHeight="1" thickBot="1">
      <c r="A4" s="93"/>
      <c r="B4" s="95"/>
      <c r="C4" s="96"/>
      <c r="D4" s="97"/>
      <c r="E4" s="98" t="s">
        <v>64</v>
      </c>
      <c r="F4" s="98"/>
      <c r="G4" s="99"/>
      <c r="H4" s="100" t="s">
        <v>65</v>
      </c>
      <c r="I4" s="101"/>
      <c r="J4" s="102"/>
      <c r="K4" s="103" t="s">
        <v>74</v>
      </c>
      <c r="L4" s="104"/>
      <c r="M4" s="105"/>
      <c r="N4" s="181" t="s">
        <v>133</v>
      </c>
      <c r="O4" s="182"/>
      <c r="P4" s="183"/>
    </row>
    <row r="5" spans="1:16" ht="13.5" thickBot="1">
      <c r="A5" s="93"/>
      <c r="B5" s="207" t="s">
        <v>63</v>
      </c>
      <c r="C5" s="208"/>
      <c r="D5" s="209"/>
      <c r="E5" s="106" t="s">
        <v>80</v>
      </c>
      <c r="F5" s="107"/>
      <c r="G5" s="108">
        <f>+PP1!Q4</f>
        <v>0</v>
      </c>
      <c r="H5" s="109" t="s">
        <v>81</v>
      </c>
      <c r="I5" s="110"/>
      <c r="J5" s="111">
        <f>+PP1!T4</f>
        <v>0</v>
      </c>
      <c r="K5" s="112" t="s">
        <v>80</v>
      </c>
      <c r="L5" s="113"/>
      <c r="M5" s="114">
        <f>+PP1!V4</f>
        <v>0</v>
      </c>
      <c r="N5" s="184" t="s">
        <v>80</v>
      </c>
      <c r="O5" s="185"/>
      <c r="P5" s="186">
        <f>+PP1!Y4</f>
        <v>0</v>
      </c>
    </row>
    <row r="6" spans="1:16" ht="13.5" thickBot="1">
      <c r="A6" s="93"/>
      <c r="B6" s="115" t="s">
        <v>76</v>
      </c>
      <c r="C6" s="116" t="s">
        <v>66</v>
      </c>
      <c r="D6" s="117" t="s">
        <v>67</v>
      </c>
      <c r="E6" s="118" t="s">
        <v>68</v>
      </c>
      <c r="F6" s="118" t="s">
        <v>69</v>
      </c>
      <c r="G6" s="119" t="s">
        <v>70</v>
      </c>
      <c r="H6" s="120" t="s">
        <v>68</v>
      </c>
      <c r="I6" s="120" t="s">
        <v>69</v>
      </c>
      <c r="J6" s="121" t="s">
        <v>70</v>
      </c>
      <c r="K6" s="122" t="s">
        <v>68</v>
      </c>
      <c r="L6" s="122" t="s">
        <v>69</v>
      </c>
      <c r="M6" s="123" t="s">
        <v>70</v>
      </c>
      <c r="N6" s="187" t="s">
        <v>68</v>
      </c>
      <c r="O6" s="187" t="s">
        <v>69</v>
      </c>
      <c r="P6" s="188" t="s">
        <v>70</v>
      </c>
    </row>
    <row r="7" spans="1:16" ht="12.75">
      <c r="A7" s="94">
        <f ca="1">IF(TODAY()&gt;=C7,IF(TODAY()&lt;=D7,"==&gt;",""),"")</f>
      </c>
      <c r="B7" s="124">
        <v>1</v>
      </c>
      <c r="C7" s="125">
        <f>+PP1!M4</f>
        <v>38361</v>
      </c>
      <c r="D7" s="126">
        <f>C7+13</f>
        <v>38374</v>
      </c>
      <c r="E7" s="127">
        <f>+PP1!AA$5</f>
        <v>6</v>
      </c>
      <c r="F7" s="127">
        <f>+PP1!X$14+PP1!Y$14</f>
        <v>0</v>
      </c>
      <c r="G7" s="128">
        <f>PP1!$AA$14</f>
        <v>6</v>
      </c>
      <c r="H7" s="129">
        <f>+PP1!AA$6</f>
        <v>4</v>
      </c>
      <c r="I7" s="129">
        <f>+PP1!$X$15+PP1!$Y$15+PP1!$X$19+PP1!$Y$19</f>
        <v>0</v>
      </c>
      <c r="J7" s="130">
        <f>PP1!$AA$15</f>
        <v>4</v>
      </c>
      <c r="K7" s="131">
        <f>+PP1!$X$29+PP1!$Y$29</f>
        <v>0</v>
      </c>
      <c r="L7" s="131">
        <f>+PP1!$X$17+PP1!$Y$17</f>
        <v>0</v>
      </c>
      <c r="M7" s="132">
        <f>PP1!$AA$17</f>
        <v>0</v>
      </c>
      <c r="N7" s="189">
        <f>+PP1!$X$30+PP1!$Y$30</f>
        <v>0</v>
      </c>
      <c r="O7" s="189">
        <f>+PP1!$X$16+PP1!$Y$16</f>
        <v>0</v>
      </c>
      <c r="P7" s="190">
        <f>PP1!$AA$16</f>
        <v>0</v>
      </c>
    </row>
    <row r="8" spans="1:16" ht="12.75">
      <c r="A8" s="94">
        <f aca="true" ca="1" t="shared" si="0" ref="A8:A32">IF(TODAY()&gt;=C8,IF(TODAY()&lt;=D8,"==&gt;",""),"")</f>
      </c>
      <c r="B8" s="124">
        <f aca="true" t="shared" si="1" ref="B8:B32">+B7+1</f>
        <v>2</v>
      </c>
      <c r="C8" s="125">
        <f aca="true" t="shared" si="2" ref="C8:C32">C7+14</f>
        <v>38375</v>
      </c>
      <c r="D8" s="126">
        <f aca="true" t="shared" si="3" ref="D8:D32">D7+14</f>
        <v>38388</v>
      </c>
      <c r="E8" s="127">
        <f>+PP2!AA$5</f>
        <v>6</v>
      </c>
      <c r="F8" s="127">
        <f>+PP2!X$14+PP2!Y$14</f>
        <v>0</v>
      </c>
      <c r="G8" s="133">
        <f>PP2!$AA$14</f>
        <v>12</v>
      </c>
      <c r="H8" s="129">
        <f>+PP2!AA$6</f>
        <v>4</v>
      </c>
      <c r="I8" s="129">
        <f>+PP2!$X$15+PP2!$Y$15+PP2!$X$19+PP2!$Y$19</f>
        <v>0</v>
      </c>
      <c r="J8" s="134">
        <f>PP2!$AA$15</f>
        <v>8</v>
      </c>
      <c r="K8" s="131">
        <f>+PP2!$X$29+PP2!$Y$29</f>
        <v>0</v>
      </c>
      <c r="L8" s="131">
        <f>+PP2!$X$17+PP2!$Y$17</f>
        <v>0</v>
      </c>
      <c r="M8" s="135">
        <f>PP2!$AA$17</f>
        <v>0</v>
      </c>
      <c r="N8" s="189">
        <f>+PP2!$X$30+PP2!$Y$30</f>
        <v>0</v>
      </c>
      <c r="O8" s="189">
        <f>+PP2!$X$16+PP2!$Y$16</f>
        <v>0</v>
      </c>
      <c r="P8" s="191">
        <f>PP2!$AA$16</f>
        <v>0</v>
      </c>
    </row>
    <row r="9" spans="1:16" ht="12.75">
      <c r="A9" s="94">
        <f ca="1" t="shared" si="0"/>
      </c>
      <c r="B9" s="124">
        <f t="shared" si="1"/>
        <v>3</v>
      </c>
      <c r="C9" s="125">
        <f t="shared" si="2"/>
        <v>38389</v>
      </c>
      <c r="D9" s="126">
        <f t="shared" si="3"/>
        <v>38402</v>
      </c>
      <c r="E9" s="127">
        <f>+PP3!AA$5</f>
        <v>6</v>
      </c>
      <c r="F9" s="127">
        <f>+PP3!X$14+PP3!Y$14</f>
        <v>0</v>
      </c>
      <c r="G9" s="133">
        <f>PP3!$AA$14</f>
        <v>18</v>
      </c>
      <c r="H9" s="129">
        <f>+PP3!AA$6</f>
        <v>4</v>
      </c>
      <c r="I9" s="129">
        <f>+PP3!$X$15+PP3!$Y$15+PP3!$X$19+PP3!$Y$19</f>
        <v>0</v>
      </c>
      <c r="J9" s="134">
        <f>PP3!$AA$15</f>
        <v>12</v>
      </c>
      <c r="K9" s="131">
        <f>+PP3!$X$29+PP3!$Y$29</f>
        <v>0</v>
      </c>
      <c r="L9" s="131">
        <f>+PP3!$X$17+PP3!$Y$17</f>
        <v>0</v>
      </c>
      <c r="M9" s="135">
        <f>PP3!$AA$17</f>
        <v>0</v>
      </c>
      <c r="N9" s="189">
        <f>+PP3!$X$30+PP3!$Y$30</f>
        <v>0</v>
      </c>
      <c r="O9" s="189">
        <f>+PP3!$X$16+PP3!$Y$16</f>
        <v>0</v>
      </c>
      <c r="P9" s="191">
        <f>PP3!$AA$16</f>
        <v>0</v>
      </c>
    </row>
    <row r="10" spans="1:16" ht="12.75">
      <c r="A10" s="94">
        <f ca="1" t="shared" si="0"/>
      </c>
      <c r="B10" s="124">
        <f t="shared" si="1"/>
        <v>4</v>
      </c>
      <c r="C10" s="125">
        <f t="shared" si="2"/>
        <v>38403</v>
      </c>
      <c r="D10" s="126">
        <f t="shared" si="3"/>
        <v>38416</v>
      </c>
      <c r="E10" s="127">
        <f>+PP4!AA$5</f>
        <v>6</v>
      </c>
      <c r="F10" s="127">
        <f>+PP4!X$14+PP4!Y$14</f>
        <v>0</v>
      </c>
      <c r="G10" s="133">
        <f>PP4!$AA$14</f>
        <v>24</v>
      </c>
      <c r="H10" s="129">
        <f>+PP4!AA$6</f>
        <v>4</v>
      </c>
      <c r="I10" s="129">
        <f>+PP4!$X$15+PP4!$Y$15+PP4!$X$19+PP4!$Y$19</f>
        <v>0</v>
      </c>
      <c r="J10" s="134">
        <f>PP4!$AA$15</f>
        <v>16</v>
      </c>
      <c r="K10" s="131">
        <f>+PP4!$X$29+PP4!$Y$29</f>
        <v>0</v>
      </c>
      <c r="L10" s="131">
        <f>+PP4!$X$17+PP4!$Y$17</f>
        <v>0</v>
      </c>
      <c r="M10" s="135">
        <f>PP4!$AA$17</f>
        <v>0</v>
      </c>
      <c r="N10" s="189">
        <f>+PP4!$X$30+PP4!$Y$30</f>
        <v>0</v>
      </c>
      <c r="O10" s="189">
        <f>+PP4!$X$16+PP4!$Y$16</f>
        <v>0</v>
      </c>
      <c r="P10" s="191">
        <f>PP4!$AA$16</f>
        <v>0</v>
      </c>
    </row>
    <row r="11" spans="1:16" ht="12.75">
      <c r="A11" s="94">
        <f ca="1" t="shared" si="0"/>
      </c>
      <c r="B11" s="124">
        <f t="shared" si="1"/>
        <v>5</v>
      </c>
      <c r="C11" s="125">
        <f t="shared" si="2"/>
        <v>38417</v>
      </c>
      <c r="D11" s="126">
        <f t="shared" si="3"/>
        <v>38430</v>
      </c>
      <c r="E11" s="127">
        <f>+PP5!AA$5</f>
        <v>6</v>
      </c>
      <c r="F11" s="127">
        <f>+PP5!X$14+PP5!Y$14</f>
        <v>0</v>
      </c>
      <c r="G11" s="133">
        <f>PP5!$AA$14</f>
        <v>30</v>
      </c>
      <c r="H11" s="129">
        <f>+PP5!AA$6</f>
        <v>4</v>
      </c>
      <c r="I11" s="129">
        <f>+PP5!$X$15+PP5!$Y$15+PP5!$X$19+PP5!$Y$19</f>
        <v>0</v>
      </c>
      <c r="J11" s="134">
        <f>PP5!$AA$15</f>
        <v>20</v>
      </c>
      <c r="K11" s="131">
        <f>+PP5!$X$29+PP5!$Y$29</f>
        <v>0</v>
      </c>
      <c r="L11" s="131">
        <f>+PP5!$X$17+PP5!$Y$17</f>
        <v>0</v>
      </c>
      <c r="M11" s="135">
        <f>PP5!$AA$17</f>
        <v>0</v>
      </c>
      <c r="N11" s="189">
        <f>+PP5!$X$30+PP5!$Y$30</f>
        <v>0</v>
      </c>
      <c r="O11" s="189">
        <f>+PP5!$X$16+PP5!$Y$16</f>
        <v>0</v>
      </c>
      <c r="P11" s="191">
        <f>PP5!$AA$16</f>
        <v>0</v>
      </c>
    </row>
    <row r="12" spans="1:16" ht="12.75">
      <c r="A12" s="94">
        <f ca="1" t="shared" si="0"/>
      </c>
      <c r="B12" s="124">
        <f t="shared" si="1"/>
        <v>6</v>
      </c>
      <c r="C12" s="125">
        <f t="shared" si="2"/>
        <v>38431</v>
      </c>
      <c r="D12" s="126">
        <f t="shared" si="3"/>
        <v>38444</v>
      </c>
      <c r="E12" s="127">
        <f>+PP6!AA$5</f>
        <v>6</v>
      </c>
      <c r="F12" s="127">
        <f>+PP6!X$14+PP6!Y$14</f>
        <v>0</v>
      </c>
      <c r="G12" s="133">
        <f>PP6!$AA$14</f>
        <v>36</v>
      </c>
      <c r="H12" s="129">
        <f>+PP6!AA$6</f>
        <v>4</v>
      </c>
      <c r="I12" s="129">
        <f>+PP6!$X$15+PP6!$Y$15+PP6!$X$19+PP6!$Y$19</f>
        <v>0</v>
      </c>
      <c r="J12" s="134">
        <f>PP6!$AA$15</f>
        <v>24</v>
      </c>
      <c r="K12" s="131">
        <f>+PP6!$X$29+PP6!$Y$29</f>
        <v>0</v>
      </c>
      <c r="L12" s="131">
        <f>+PP6!$X$17+PP6!$Y$17</f>
        <v>0</v>
      </c>
      <c r="M12" s="135">
        <f>PP6!$AA$17</f>
        <v>0</v>
      </c>
      <c r="N12" s="189">
        <f>+PP6!$X$30+PP6!$Y$30</f>
        <v>0</v>
      </c>
      <c r="O12" s="189">
        <f>+PP6!$X$16+PP6!$Y$16</f>
        <v>0</v>
      </c>
      <c r="P12" s="191">
        <f>PP6!$AA$16</f>
        <v>0</v>
      </c>
    </row>
    <row r="13" spans="1:16" ht="12.75">
      <c r="A13" s="94">
        <f ca="1" t="shared" si="0"/>
      </c>
      <c r="B13" s="124">
        <f t="shared" si="1"/>
        <v>7</v>
      </c>
      <c r="C13" s="125">
        <f t="shared" si="2"/>
        <v>38445</v>
      </c>
      <c r="D13" s="126">
        <f t="shared" si="3"/>
        <v>38458</v>
      </c>
      <c r="E13" s="127">
        <f>+PP7!AA$5</f>
        <v>6</v>
      </c>
      <c r="F13" s="127">
        <f>+PP7!X$14+PP7!Y$14</f>
        <v>0</v>
      </c>
      <c r="G13" s="133">
        <f>PP7!$AA$14</f>
        <v>42</v>
      </c>
      <c r="H13" s="129">
        <f>+PP7!AA$6</f>
        <v>4</v>
      </c>
      <c r="I13" s="129">
        <f>+PP7!$X$15+PP7!$Y$15+PP7!$X$19+PP7!$Y$19</f>
        <v>0</v>
      </c>
      <c r="J13" s="134">
        <f>PP7!$AA$15</f>
        <v>28</v>
      </c>
      <c r="K13" s="131">
        <f>+PP7!$X$29+PP7!$Y$29</f>
        <v>0</v>
      </c>
      <c r="L13" s="131">
        <f>+PP7!$X$17+PP7!$Y$17</f>
        <v>0</v>
      </c>
      <c r="M13" s="135">
        <f>PP7!$AA$17</f>
        <v>0</v>
      </c>
      <c r="N13" s="189">
        <f>+PP7!$X$30+PP7!$Y$30</f>
        <v>0</v>
      </c>
      <c r="O13" s="189">
        <f>+PP7!$X$16+PP7!$Y$16</f>
        <v>0</v>
      </c>
      <c r="P13" s="191">
        <f>PP7!$AA$16</f>
        <v>0</v>
      </c>
    </row>
    <row r="14" spans="1:16" ht="12.75">
      <c r="A14" s="94">
        <f ca="1" t="shared" si="0"/>
      </c>
      <c r="B14" s="124">
        <f t="shared" si="1"/>
        <v>8</v>
      </c>
      <c r="C14" s="125">
        <f t="shared" si="2"/>
        <v>38459</v>
      </c>
      <c r="D14" s="126">
        <f t="shared" si="3"/>
        <v>38472</v>
      </c>
      <c r="E14" s="127">
        <f>+PP8!AA$5</f>
        <v>6</v>
      </c>
      <c r="F14" s="127">
        <f>+PP8!X$14+PP8!Y$14</f>
        <v>0</v>
      </c>
      <c r="G14" s="133">
        <f>PP8!$AA$14</f>
        <v>48</v>
      </c>
      <c r="H14" s="129">
        <f>+PP8!AA$6</f>
        <v>4</v>
      </c>
      <c r="I14" s="129">
        <f>+PP8!$X$15+PP8!$Y$15+PP8!$X$19+PP8!$Y$19</f>
        <v>0</v>
      </c>
      <c r="J14" s="134">
        <f>PP8!$AA$15</f>
        <v>32</v>
      </c>
      <c r="K14" s="131">
        <f>+PP8!$X$29+PP8!$Y$29</f>
        <v>0</v>
      </c>
      <c r="L14" s="131">
        <f>+PP8!$X$17+PP8!$Y$17</f>
        <v>0</v>
      </c>
      <c r="M14" s="135">
        <f>PP8!$AA$17</f>
        <v>0</v>
      </c>
      <c r="N14" s="189">
        <f>+PP8!$X$30+PP8!$Y$30</f>
        <v>0</v>
      </c>
      <c r="O14" s="189">
        <f>+PP8!$X$16+PP8!$Y$16</f>
        <v>0</v>
      </c>
      <c r="P14" s="191">
        <f>PP8!$AA$16</f>
        <v>0</v>
      </c>
    </row>
    <row r="15" spans="1:16" ht="12.75">
      <c r="A15" s="94">
        <f ca="1" t="shared" si="0"/>
      </c>
      <c r="B15" s="124">
        <f t="shared" si="1"/>
        <v>9</v>
      </c>
      <c r="C15" s="125">
        <f t="shared" si="2"/>
        <v>38473</v>
      </c>
      <c r="D15" s="126">
        <f t="shared" si="3"/>
        <v>38486</v>
      </c>
      <c r="E15" s="127">
        <f>+PP9!AA$5</f>
        <v>6</v>
      </c>
      <c r="F15" s="127">
        <f>+PP9!X$14+PP9!Y$14</f>
        <v>0</v>
      </c>
      <c r="G15" s="133">
        <f>PP9!$AA$14</f>
        <v>54</v>
      </c>
      <c r="H15" s="129">
        <f>+PP9!AA$6</f>
        <v>4</v>
      </c>
      <c r="I15" s="129">
        <f>+PP9!$X$15+PP9!$Y$15+PP9!$X$19+PP9!$Y$19</f>
        <v>0</v>
      </c>
      <c r="J15" s="134">
        <f>PP9!$AA$15</f>
        <v>36</v>
      </c>
      <c r="K15" s="131">
        <f>+PP9!$X$29+PP9!$Y$29</f>
        <v>0</v>
      </c>
      <c r="L15" s="131">
        <f>+PP9!$X$17+PP9!$Y$17</f>
        <v>0</v>
      </c>
      <c r="M15" s="135">
        <f>PP9!$AA$17</f>
        <v>0</v>
      </c>
      <c r="N15" s="189">
        <f>+PP9!$X$30+PP9!$Y$30</f>
        <v>0</v>
      </c>
      <c r="O15" s="189">
        <f>+PP9!$X$16+PP9!$Y$16</f>
        <v>0</v>
      </c>
      <c r="P15" s="191">
        <f>PP9!$AA$16</f>
        <v>0</v>
      </c>
    </row>
    <row r="16" spans="1:16" ht="12.75">
      <c r="A16" s="94">
        <f ca="1" t="shared" si="0"/>
      </c>
      <c r="B16" s="124">
        <f t="shared" si="1"/>
        <v>10</v>
      </c>
      <c r="C16" s="125">
        <f t="shared" si="2"/>
        <v>38487</v>
      </c>
      <c r="D16" s="126">
        <f t="shared" si="3"/>
        <v>38500</v>
      </c>
      <c r="E16" s="127">
        <f>+PP10!AA$5</f>
        <v>6</v>
      </c>
      <c r="F16" s="127">
        <f>+PP10!X$14+PP10!Y$14</f>
        <v>0</v>
      </c>
      <c r="G16" s="133">
        <f>PP10!$AA$14</f>
        <v>60</v>
      </c>
      <c r="H16" s="129">
        <f>+PP10!AA$6</f>
        <v>4</v>
      </c>
      <c r="I16" s="129">
        <f>+PP10!$X$15+PP10!$Y$15+PP10!$X$19+PP10!$Y$19</f>
        <v>0</v>
      </c>
      <c r="J16" s="134">
        <f>PP10!$AA$15</f>
        <v>40</v>
      </c>
      <c r="K16" s="131">
        <f>+PP10!$X$29+PP10!$Y$29</f>
        <v>0</v>
      </c>
      <c r="L16" s="131">
        <f>+PP10!$X$17+PP10!$Y$17</f>
        <v>0</v>
      </c>
      <c r="M16" s="135">
        <f>PP10!$AA$17</f>
        <v>0</v>
      </c>
      <c r="N16" s="189">
        <f>+PP10!$X$30+PP10!$Y$30</f>
        <v>0</v>
      </c>
      <c r="O16" s="189">
        <f>+PP10!$X$16+PP10!$Y$16</f>
        <v>0</v>
      </c>
      <c r="P16" s="191">
        <f>PP10!$AA$16</f>
        <v>0</v>
      </c>
    </row>
    <row r="17" spans="1:16" ht="12.75">
      <c r="A17" s="94">
        <f ca="1" t="shared" si="0"/>
      </c>
      <c r="B17" s="124">
        <f t="shared" si="1"/>
        <v>11</v>
      </c>
      <c r="C17" s="125">
        <f t="shared" si="2"/>
        <v>38501</v>
      </c>
      <c r="D17" s="126">
        <f t="shared" si="3"/>
        <v>38514</v>
      </c>
      <c r="E17" s="127">
        <f>+PP11!AA$5</f>
        <v>6</v>
      </c>
      <c r="F17" s="127">
        <f>+PP11!X$14+PP11!Y$14</f>
        <v>0</v>
      </c>
      <c r="G17" s="133">
        <f>PP11!$AA$14</f>
        <v>66</v>
      </c>
      <c r="H17" s="129">
        <f>+PP11!AA$6</f>
        <v>4</v>
      </c>
      <c r="I17" s="129">
        <f>+PP11!$X$15+PP11!$Y$15+PP11!$X$19+PP11!$Y$19</f>
        <v>0</v>
      </c>
      <c r="J17" s="134">
        <f>PP11!$AA$15</f>
        <v>44</v>
      </c>
      <c r="K17" s="131">
        <f>+PP11!$X$29+PP11!$Y$29</f>
        <v>0</v>
      </c>
      <c r="L17" s="131">
        <f>+PP11!$X$17+PP11!$Y$17</f>
        <v>0</v>
      </c>
      <c r="M17" s="135">
        <f>PP11!$AA$17</f>
        <v>0</v>
      </c>
      <c r="N17" s="189">
        <f>+PP11!$X$30+PP11!$Y$30</f>
        <v>0</v>
      </c>
      <c r="O17" s="189">
        <f>+PP11!$X$16+PP11!$Y$16</f>
        <v>0</v>
      </c>
      <c r="P17" s="191">
        <f>PP11!$AA$16</f>
        <v>0</v>
      </c>
    </row>
    <row r="18" spans="1:16" ht="12.75">
      <c r="A18" s="94">
        <f ca="1" t="shared" si="0"/>
      </c>
      <c r="B18" s="124">
        <f t="shared" si="1"/>
        <v>12</v>
      </c>
      <c r="C18" s="125">
        <f t="shared" si="2"/>
        <v>38515</v>
      </c>
      <c r="D18" s="126">
        <f t="shared" si="3"/>
        <v>38528</v>
      </c>
      <c r="E18" s="127">
        <f>+PP12!AA$5</f>
        <v>6</v>
      </c>
      <c r="F18" s="127">
        <f>+PP12!X$14+PP12!Y$14</f>
        <v>0</v>
      </c>
      <c r="G18" s="133">
        <f>PP12!$AA$14</f>
        <v>72</v>
      </c>
      <c r="H18" s="129">
        <f>+PP12!AA$6</f>
        <v>4</v>
      </c>
      <c r="I18" s="129">
        <f>+PP12!$X$15+PP12!$Y$15+PP12!$X$19+PP12!$Y$19</f>
        <v>0</v>
      </c>
      <c r="J18" s="134">
        <f>PP12!$AA$15</f>
        <v>48</v>
      </c>
      <c r="K18" s="131">
        <f>+PP12!$X$29+PP12!$Y$29</f>
        <v>0</v>
      </c>
      <c r="L18" s="131">
        <f>+PP12!$X$17+PP12!$Y$17</f>
        <v>0</v>
      </c>
      <c r="M18" s="135">
        <f>PP12!$AA$17</f>
        <v>0</v>
      </c>
      <c r="N18" s="189">
        <f>+PP12!$X$30+PP12!$Y$30</f>
        <v>0</v>
      </c>
      <c r="O18" s="189">
        <f>+PP12!$X$16+PP12!$Y$16</f>
        <v>0</v>
      </c>
      <c r="P18" s="191">
        <f>PP12!$AA$16</f>
        <v>0</v>
      </c>
    </row>
    <row r="19" spans="1:16" ht="12.75">
      <c r="A19" s="94">
        <f ca="1" t="shared" si="0"/>
      </c>
      <c r="B19" s="124">
        <f t="shared" si="1"/>
        <v>13</v>
      </c>
      <c r="C19" s="125">
        <f t="shared" si="2"/>
        <v>38529</v>
      </c>
      <c r="D19" s="126">
        <f t="shared" si="3"/>
        <v>38542</v>
      </c>
      <c r="E19" s="127">
        <f>+PP13!AA$5</f>
        <v>6</v>
      </c>
      <c r="F19" s="127">
        <f>+PP13!X$14+PP13!Y$14</f>
        <v>0</v>
      </c>
      <c r="G19" s="133">
        <f>PP13!$AA$14</f>
        <v>78</v>
      </c>
      <c r="H19" s="129">
        <f>+PP13!AA$6</f>
        <v>4</v>
      </c>
      <c r="I19" s="129">
        <f>+PP13!$X$15+PP13!$Y$15+PP13!$X$19+PP13!$Y$19</f>
        <v>0</v>
      </c>
      <c r="J19" s="134">
        <f>PP13!$AA$15</f>
        <v>52</v>
      </c>
      <c r="K19" s="131">
        <f>+PP13!$X$29+PP13!$Y$29</f>
        <v>0</v>
      </c>
      <c r="L19" s="131">
        <f>+PP13!$X$17+PP13!$Y$17</f>
        <v>0</v>
      </c>
      <c r="M19" s="135">
        <f>PP13!$AA$17</f>
        <v>0</v>
      </c>
      <c r="N19" s="189">
        <f>+PP13!$X$30+PP13!$Y$30</f>
        <v>0</v>
      </c>
      <c r="O19" s="189">
        <f>+PP13!$X$16+PP13!$Y$16</f>
        <v>0</v>
      </c>
      <c r="P19" s="191">
        <f>PP13!$AA$16</f>
        <v>0</v>
      </c>
    </row>
    <row r="20" spans="1:16" ht="12.75">
      <c r="A20" s="94">
        <f ca="1" t="shared" si="0"/>
      </c>
      <c r="B20" s="124">
        <f t="shared" si="1"/>
        <v>14</v>
      </c>
      <c r="C20" s="125">
        <f t="shared" si="2"/>
        <v>38543</v>
      </c>
      <c r="D20" s="126">
        <f t="shared" si="3"/>
        <v>38556</v>
      </c>
      <c r="E20" s="127">
        <f>+PP14!AA$5</f>
        <v>6</v>
      </c>
      <c r="F20" s="127">
        <f>+PP14!X$14+PP14!Y$14</f>
        <v>0</v>
      </c>
      <c r="G20" s="133">
        <f>PP14!$AA$14</f>
        <v>84</v>
      </c>
      <c r="H20" s="129">
        <f>+PP14!AA$6</f>
        <v>4</v>
      </c>
      <c r="I20" s="129">
        <f>+PP14!$X$15+PP14!$Y$15+PP14!$X$19+PP14!$Y$19</f>
        <v>0</v>
      </c>
      <c r="J20" s="134">
        <f>PP14!$AA$15</f>
        <v>56</v>
      </c>
      <c r="K20" s="131">
        <f>+PP14!$X$29+PP14!$Y$29</f>
        <v>0</v>
      </c>
      <c r="L20" s="131">
        <f>+PP14!$X$17+PP14!$Y$17</f>
        <v>0</v>
      </c>
      <c r="M20" s="135">
        <f>PP14!$AA$17</f>
        <v>0</v>
      </c>
      <c r="N20" s="189">
        <f>+PP14!$X$30+PP14!$Y$30</f>
        <v>0</v>
      </c>
      <c r="O20" s="189">
        <f>+PP14!$X$16+PP14!$Y$16</f>
        <v>0</v>
      </c>
      <c r="P20" s="191">
        <f>PP14!$AA$16</f>
        <v>0</v>
      </c>
    </row>
    <row r="21" spans="1:16" ht="12.75">
      <c r="A21" s="94">
        <f ca="1" t="shared" si="0"/>
      </c>
      <c r="B21" s="124">
        <f t="shared" si="1"/>
        <v>15</v>
      </c>
      <c r="C21" s="125">
        <f t="shared" si="2"/>
        <v>38557</v>
      </c>
      <c r="D21" s="126">
        <f t="shared" si="3"/>
        <v>38570</v>
      </c>
      <c r="E21" s="127">
        <f>+PP15!AA$5</f>
        <v>6</v>
      </c>
      <c r="F21" s="127">
        <f>+PP15!X$14+PP15!Y$14</f>
        <v>0</v>
      </c>
      <c r="G21" s="133">
        <f>PP15!$AA$14</f>
        <v>90</v>
      </c>
      <c r="H21" s="129">
        <f>+PP15!AA$6</f>
        <v>4</v>
      </c>
      <c r="I21" s="129">
        <f>+PP15!$X$15+PP15!$Y$15+PP15!$X$19+PP15!$Y$19</f>
        <v>0</v>
      </c>
      <c r="J21" s="134">
        <f>PP15!$AA$15</f>
        <v>60</v>
      </c>
      <c r="K21" s="131">
        <f>+PP15!$X$29+PP15!$Y$29</f>
        <v>0</v>
      </c>
      <c r="L21" s="131">
        <f>+PP15!$X$17+PP15!$Y$17</f>
        <v>0</v>
      </c>
      <c r="M21" s="135">
        <f>PP15!$AA$17</f>
        <v>0</v>
      </c>
      <c r="N21" s="189">
        <f>+PP15!$X$30+PP15!$Y$30</f>
        <v>0</v>
      </c>
      <c r="O21" s="189">
        <f>+PP15!$X$16+PP15!$Y$16</f>
        <v>0</v>
      </c>
      <c r="P21" s="191">
        <f>PP15!$AA$16</f>
        <v>0</v>
      </c>
    </row>
    <row r="22" spans="1:16" ht="12.75">
      <c r="A22" s="94">
        <f ca="1" t="shared" si="0"/>
      </c>
      <c r="B22" s="124">
        <f t="shared" si="1"/>
        <v>16</v>
      </c>
      <c r="C22" s="125">
        <f t="shared" si="2"/>
        <v>38571</v>
      </c>
      <c r="D22" s="126">
        <f t="shared" si="3"/>
        <v>38584</v>
      </c>
      <c r="E22" s="127">
        <f>+PP16!AA$5</f>
        <v>6</v>
      </c>
      <c r="F22" s="127">
        <f>+PP16!X$14+PP16!Y$14</f>
        <v>0</v>
      </c>
      <c r="G22" s="133">
        <f>PP16!$AA$14</f>
        <v>96</v>
      </c>
      <c r="H22" s="129">
        <f>+PP16!AA$6</f>
        <v>4</v>
      </c>
      <c r="I22" s="129">
        <f>+PP16!$X$15+PP16!$Y$15+PP16!$X$19+PP16!$Y$19</f>
        <v>0</v>
      </c>
      <c r="J22" s="134">
        <f>PP16!$AA$15</f>
        <v>64</v>
      </c>
      <c r="K22" s="131">
        <f>+PP16!$X$29+PP16!$Y$29</f>
        <v>0</v>
      </c>
      <c r="L22" s="131">
        <f>+PP16!$X$17+PP16!$Y$17</f>
        <v>0</v>
      </c>
      <c r="M22" s="135">
        <f>PP16!$AA$17</f>
        <v>0</v>
      </c>
      <c r="N22" s="189">
        <f>+PP16!$X$30+PP16!$Y$30</f>
        <v>0</v>
      </c>
      <c r="O22" s="189">
        <f>+PP16!$X$16+PP16!$Y$16</f>
        <v>0</v>
      </c>
      <c r="P22" s="191">
        <f>PP16!$AA$16</f>
        <v>0</v>
      </c>
    </row>
    <row r="23" spans="1:16" ht="12.75">
      <c r="A23" s="94">
        <f ca="1" t="shared" si="0"/>
      </c>
      <c r="B23" s="124">
        <f t="shared" si="1"/>
        <v>17</v>
      </c>
      <c r="C23" s="125">
        <f t="shared" si="2"/>
        <v>38585</v>
      </c>
      <c r="D23" s="126">
        <f t="shared" si="3"/>
        <v>38598</v>
      </c>
      <c r="E23" s="127">
        <f>+PP17!AA$5</f>
        <v>6</v>
      </c>
      <c r="F23" s="127">
        <f>+PP17!X$14+PP17!Y$14</f>
        <v>0</v>
      </c>
      <c r="G23" s="133">
        <f>PP17!$AA$14</f>
        <v>102</v>
      </c>
      <c r="H23" s="129">
        <f>+PP17!AA$6</f>
        <v>4</v>
      </c>
      <c r="I23" s="129">
        <f>+PP17!$X$15+PP17!$Y$15+PP17!$X$19+PP17!$Y$19</f>
        <v>0</v>
      </c>
      <c r="J23" s="134">
        <f>PP17!$AA$15</f>
        <v>68</v>
      </c>
      <c r="K23" s="131">
        <f>+PP17!$X$29+PP17!$Y$29</f>
        <v>0</v>
      </c>
      <c r="L23" s="131">
        <f>+PP17!$X$17+PP17!$Y$17</f>
        <v>0</v>
      </c>
      <c r="M23" s="135">
        <f>PP17!$AA$17</f>
        <v>0</v>
      </c>
      <c r="N23" s="189">
        <f>+PP17!$X$30+PP17!$Y$30</f>
        <v>0</v>
      </c>
      <c r="O23" s="189">
        <f>+PP17!$X$16+PP17!$Y$16</f>
        <v>0</v>
      </c>
      <c r="P23" s="191">
        <f>PP17!$AA$16</f>
        <v>0</v>
      </c>
    </row>
    <row r="24" spans="1:16" ht="12.75">
      <c r="A24" s="94">
        <f ca="1" t="shared" si="0"/>
      </c>
      <c r="B24" s="124">
        <f t="shared" si="1"/>
        <v>18</v>
      </c>
      <c r="C24" s="125">
        <f t="shared" si="2"/>
        <v>38599</v>
      </c>
      <c r="D24" s="126">
        <f t="shared" si="3"/>
        <v>38612</v>
      </c>
      <c r="E24" s="127">
        <f>+PP18!AA$5</f>
        <v>6</v>
      </c>
      <c r="F24" s="127">
        <f>+PP18!X$14+PP18!Y$14</f>
        <v>0</v>
      </c>
      <c r="G24" s="133">
        <f>PP18!$AA$14</f>
        <v>108</v>
      </c>
      <c r="H24" s="129">
        <f>+PP18!AA$6</f>
        <v>4</v>
      </c>
      <c r="I24" s="129">
        <f>+PP18!$X$15+PP18!$Y$15+PP18!$X$19+PP18!$Y$19</f>
        <v>0</v>
      </c>
      <c r="J24" s="134">
        <f>PP18!$AA$15</f>
        <v>72</v>
      </c>
      <c r="K24" s="131">
        <f>+PP18!$X$29+PP18!$Y$29</f>
        <v>0</v>
      </c>
      <c r="L24" s="131">
        <f>+PP18!$X$17+PP18!$Y$17</f>
        <v>0</v>
      </c>
      <c r="M24" s="135">
        <f>PP18!$AA$17</f>
        <v>0</v>
      </c>
      <c r="N24" s="189">
        <f>+PP18!$X$30+PP18!$Y$30</f>
        <v>0</v>
      </c>
      <c r="O24" s="189">
        <f>+PP18!$X$16+PP18!$Y$16</f>
        <v>0</v>
      </c>
      <c r="P24" s="191">
        <f>PP18!$AA$16</f>
        <v>0</v>
      </c>
    </row>
    <row r="25" spans="1:16" ht="12.75">
      <c r="A25" s="94">
        <f ca="1" t="shared" si="0"/>
      </c>
      <c r="B25" s="124">
        <f t="shared" si="1"/>
        <v>19</v>
      </c>
      <c r="C25" s="125">
        <f t="shared" si="2"/>
        <v>38613</v>
      </c>
      <c r="D25" s="126">
        <f t="shared" si="3"/>
        <v>38626</v>
      </c>
      <c r="E25" s="127">
        <f>+PP19!AA$5</f>
        <v>6</v>
      </c>
      <c r="F25" s="127">
        <f>+PP19!X$14+PP19!Y$14</f>
        <v>0</v>
      </c>
      <c r="G25" s="133">
        <f>PP19!$AA$14</f>
        <v>114</v>
      </c>
      <c r="H25" s="129">
        <f>+PP19!AA$6</f>
        <v>4</v>
      </c>
      <c r="I25" s="129">
        <f>+PP19!$X$15+PP19!$Y$15+PP19!$X$19+PP19!$Y$19</f>
        <v>0</v>
      </c>
      <c r="J25" s="134">
        <f>PP19!$AA$15</f>
        <v>76</v>
      </c>
      <c r="K25" s="131">
        <f>+PP19!$X$29+PP19!$Y$29</f>
        <v>0</v>
      </c>
      <c r="L25" s="131">
        <f>+PP19!$X$17+PP19!$Y$17</f>
        <v>0</v>
      </c>
      <c r="M25" s="135">
        <f>PP19!$AA$17</f>
        <v>0</v>
      </c>
      <c r="N25" s="189">
        <f>+PP19!$X$30+PP19!$Y$30</f>
        <v>0</v>
      </c>
      <c r="O25" s="189">
        <f>+PP19!$X$16+PP19!$Y$16</f>
        <v>0</v>
      </c>
      <c r="P25" s="191">
        <f>PP19!$AA$16</f>
        <v>0</v>
      </c>
    </row>
    <row r="26" spans="1:16" ht="12.75">
      <c r="A26" s="94">
        <f ca="1" t="shared" si="0"/>
      </c>
      <c r="B26" s="124">
        <f t="shared" si="1"/>
        <v>20</v>
      </c>
      <c r="C26" s="125">
        <f t="shared" si="2"/>
        <v>38627</v>
      </c>
      <c r="D26" s="126">
        <f t="shared" si="3"/>
        <v>38640</v>
      </c>
      <c r="E26" s="127">
        <f>+PP20!AA$5</f>
        <v>6</v>
      </c>
      <c r="F26" s="127">
        <f>+PP20!X$14+PP20!Y$14</f>
        <v>0</v>
      </c>
      <c r="G26" s="133">
        <f>PP20!$AA$14</f>
        <v>120</v>
      </c>
      <c r="H26" s="129">
        <f>+PP20!AA$6</f>
        <v>4</v>
      </c>
      <c r="I26" s="129">
        <f>+PP20!$X$15+PP20!$Y$15+PP20!$X$19+PP20!$Y$19</f>
        <v>0</v>
      </c>
      <c r="J26" s="134">
        <f>PP20!$AA$15</f>
        <v>80</v>
      </c>
      <c r="K26" s="131">
        <f>+PP20!$X$29+PP20!$Y$29</f>
        <v>0</v>
      </c>
      <c r="L26" s="131">
        <f>+PP20!$X$17+PP20!$Y$17</f>
        <v>0</v>
      </c>
      <c r="M26" s="135">
        <f>PP20!$AA$17</f>
        <v>0</v>
      </c>
      <c r="N26" s="189">
        <f>+PP20!$X$30+PP20!$Y$30</f>
        <v>0</v>
      </c>
      <c r="O26" s="189">
        <f>+PP20!$X$16+PP20!$Y$16</f>
        <v>0</v>
      </c>
      <c r="P26" s="191">
        <f>PP20!$AA$16</f>
        <v>0</v>
      </c>
    </row>
    <row r="27" spans="1:16" ht="12.75">
      <c r="A27" s="94">
        <f ca="1" t="shared" si="0"/>
      </c>
      <c r="B27" s="124">
        <f t="shared" si="1"/>
        <v>21</v>
      </c>
      <c r="C27" s="125">
        <f t="shared" si="2"/>
        <v>38641</v>
      </c>
      <c r="D27" s="126">
        <f t="shared" si="3"/>
        <v>38654</v>
      </c>
      <c r="E27" s="127">
        <f>+PP21!AA$5</f>
        <v>6</v>
      </c>
      <c r="F27" s="127">
        <f>+PP21!X$14+PP21!Y$14</f>
        <v>0</v>
      </c>
      <c r="G27" s="133">
        <f>PP21!$AA$14</f>
        <v>126</v>
      </c>
      <c r="H27" s="129">
        <f>+PP21!AA$6</f>
        <v>4</v>
      </c>
      <c r="I27" s="129">
        <f>+PP21!$X$15+PP21!$Y$15+PP21!$X$19+PP21!$Y$19</f>
        <v>0</v>
      </c>
      <c r="J27" s="134">
        <f>PP21!$AA$15</f>
        <v>84</v>
      </c>
      <c r="K27" s="131">
        <f>+PP21!$X$29+PP21!$Y$29</f>
        <v>0</v>
      </c>
      <c r="L27" s="131">
        <f>+PP21!$X$17+PP21!$Y$17</f>
        <v>0</v>
      </c>
      <c r="M27" s="135">
        <f>PP21!$AA$17</f>
        <v>0</v>
      </c>
      <c r="N27" s="189">
        <f>+PP21!$X$30+PP21!$Y$30</f>
        <v>0</v>
      </c>
      <c r="O27" s="189">
        <f>+PP21!$X$16+PP21!$Y$16</f>
        <v>0</v>
      </c>
      <c r="P27" s="191">
        <f>PP21!$AA$16</f>
        <v>0</v>
      </c>
    </row>
    <row r="28" spans="1:16" ht="12.75">
      <c r="A28" s="94">
        <f ca="1" t="shared" si="0"/>
      </c>
      <c r="B28" s="124">
        <f t="shared" si="1"/>
        <v>22</v>
      </c>
      <c r="C28" s="125">
        <f t="shared" si="2"/>
        <v>38655</v>
      </c>
      <c r="D28" s="126">
        <f t="shared" si="3"/>
        <v>38668</v>
      </c>
      <c r="E28" s="127">
        <f>+PP22!AA$5</f>
        <v>6</v>
      </c>
      <c r="F28" s="127">
        <f>+PP22!X$14+PP22!Y$14</f>
        <v>0</v>
      </c>
      <c r="G28" s="133">
        <f>PP22!$AA$14</f>
        <v>132</v>
      </c>
      <c r="H28" s="129">
        <f>+PP22!AA$6</f>
        <v>4</v>
      </c>
      <c r="I28" s="129">
        <f>+PP22!$X$15+PP22!$Y$15+PP22!$X$19+PP22!$Y$19</f>
        <v>0</v>
      </c>
      <c r="J28" s="134">
        <f>PP22!$AA$15</f>
        <v>88</v>
      </c>
      <c r="K28" s="131">
        <f>+PP22!$X$29+PP22!$Y$29</f>
        <v>0</v>
      </c>
      <c r="L28" s="131">
        <f>+PP22!$X$17+PP22!$Y$17</f>
        <v>0</v>
      </c>
      <c r="M28" s="135">
        <f>PP22!$AA$17</f>
        <v>0</v>
      </c>
      <c r="N28" s="189">
        <f>+PP22!$X$30+PP22!$Y$30</f>
        <v>0</v>
      </c>
      <c r="O28" s="189">
        <f>+PP22!$X$16+PP22!$Y$16</f>
        <v>0</v>
      </c>
      <c r="P28" s="191">
        <f>PP22!$AA$16</f>
        <v>0</v>
      </c>
    </row>
    <row r="29" spans="1:16" ht="12.75">
      <c r="A29" s="94">
        <f ca="1" t="shared" si="0"/>
      </c>
      <c r="B29" s="124">
        <f t="shared" si="1"/>
        <v>23</v>
      </c>
      <c r="C29" s="125">
        <f t="shared" si="2"/>
        <v>38669</v>
      </c>
      <c r="D29" s="126">
        <f t="shared" si="3"/>
        <v>38682</v>
      </c>
      <c r="E29" s="127">
        <f>+PP23!AA$5</f>
        <v>6</v>
      </c>
      <c r="F29" s="127">
        <f>+PP23!X$14+PP23!Y$14</f>
        <v>0</v>
      </c>
      <c r="G29" s="133">
        <f>PP23!$AA$14</f>
        <v>138</v>
      </c>
      <c r="H29" s="129">
        <f>+PP23!AA$6</f>
        <v>4</v>
      </c>
      <c r="I29" s="129">
        <f>+PP23!$X$15+PP23!$Y$15+PP23!$X$19+PP23!$Y$19</f>
        <v>0</v>
      </c>
      <c r="J29" s="134">
        <f>PP23!$AA$15</f>
        <v>92</v>
      </c>
      <c r="K29" s="131">
        <f>+PP23!$X$29+PP23!$Y$29</f>
        <v>0</v>
      </c>
      <c r="L29" s="131">
        <f>+PP23!$X$17+PP23!$Y$17</f>
        <v>0</v>
      </c>
      <c r="M29" s="135">
        <f>PP23!$AA$17</f>
        <v>0</v>
      </c>
      <c r="N29" s="189">
        <f>+PP23!$X$30+PP23!$Y$30</f>
        <v>0</v>
      </c>
      <c r="O29" s="189">
        <f>+PP23!$X$16+PP23!$Y$16</f>
        <v>0</v>
      </c>
      <c r="P29" s="191">
        <f>PP23!$AA$16</f>
        <v>0</v>
      </c>
    </row>
    <row r="30" spans="1:16" ht="12.75">
      <c r="A30" s="94">
        <f ca="1" t="shared" si="0"/>
      </c>
      <c r="B30" s="124">
        <f t="shared" si="1"/>
        <v>24</v>
      </c>
      <c r="C30" s="125">
        <f t="shared" si="2"/>
        <v>38683</v>
      </c>
      <c r="D30" s="126">
        <f t="shared" si="3"/>
        <v>38696</v>
      </c>
      <c r="E30" s="127">
        <f>+PP24!AA$5</f>
        <v>6</v>
      </c>
      <c r="F30" s="127">
        <f>+PP24!X$14+PP24!Y$14</f>
        <v>0</v>
      </c>
      <c r="G30" s="133">
        <f>PP24!$AA$14</f>
        <v>144</v>
      </c>
      <c r="H30" s="129">
        <f>+PP24!AA$6</f>
        <v>4</v>
      </c>
      <c r="I30" s="129">
        <f>+PP24!$X$15+PP24!$Y$15+PP24!$X$19+PP24!$Y$19</f>
        <v>0</v>
      </c>
      <c r="J30" s="134">
        <f>PP24!$AA$15</f>
        <v>96</v>
      </c>
      <c r="K30" s="131">
        <f>+PP24!$X$29+PP24!$Y$29</f>
        <v>0</v>
      </c>
      <c r="L30" s="131">
        <f>+PP24!$X$17+PP24!$Y$17</f>
        <v>0</v>
      </c>
      <c r="M30" s="135">
        <f>PP24!$AA$17</f>
        <v>0</v>
      </c>
      <c r="N30" s="189">
        <f>+PP24!$X$30+PP24!$Y$30</f>
        <v>0</v>
      </c>
      <c r="O30" s="189">
        <f>+PP24!$X$16+PP24!$Y$16</f>
        <v>0</v>
      </c>
      <c r="P30" s="191">
        <f>PP24!$AA$16</f>
        <v>0</v>
      </c>
    </row>
    <row r="31" spans="1:16" ht="12.75">
      <c r="A31" s="94">
        <f ca="1" t="shared" si="0"/>
      </c>
      <c r="B31" s="124">
        <f t="shared" si="1"/>
        <v>25</v>
      </c>
      <c r="C31" s="125">
        <f t="shared" si="2"/>
        <v>38697</v>
      </c>
      <c r="D31" s="126">
        <f t="shared" si="3"/>
        <v>38710</v>
      </c>
      <c r="E31" s="197">
        <f>PP25!AA$5</f>
        <v>10</v>
      </c>
      <c r="F31" s="127">
        <f>+PP25!X$14+PP25!Y$14</f>
        <v>0</v>
      </c>
      <c r="G31" s="133">
        <f>PP25!$AA$14</f>
        <v>154</v>
      </c>
      <c r="H31" s="129">
        <f>+PP25!AA$6</f>
        <v>4</v>
      </c>
      <c r="I31" s="129">
        <f>+PP25!$X$15+PP25!$Y$15+PP25!$X$19+PP25!$Y$19</f>
        <v>0</v>
      </c>
      <c r="J31" s="134">
        <f>PP25!$AA$15</f>
        <v>100</v>
      </c>
      <c r="K31" s="131">
        <f>+PP25!$X$29+PP25!$Y$29</f>
        <v>0</v>
      </c>
      <c r="L31" s="131">
        <f>+PP25!$X$17+PP25!$Y$17</f>
        <v>0</v>
      </c>
      <c r="M31" s="135">
        <f>PP25!$AA$17</f>
        <v>0</v>
      </c>
      <c r="N31" s="189">
        <f>+PP25!$X$30+PP25!$Y$30</f>
        <v>0</v>
      </c>
      <c r="O31" s="189">
        <f>+PP25!$X$16+PP25!$Y$16</f>
        <v>0</v>
      </c>
      <c r="P31" s="191">
        <f>PP25!$AA$16</f>
        <v>0</v>
      </c>
    </row>
    <row r="32" spans="1:16" ht="13.5" thickBot="1">
      <c r="A32" s="94">
        <f ca="1" t="shared" si="0"/>
      </c>
      <c r="B32" s="136">
        <f t="shared" si="1"/>
        <v>26</v>
      </c>
      <c r="C32" s="137">
        <f t="shared" si="2"/>
        <v>38711</v>
      </c>
      <c r="D32" s="138">
        <f t="shared" si="3"/>
        <v>38724</v>
      </c>
      <c r="E32" s="139">
        <f>+PP26!AA$5</f>
        <v>6</v>
      </c>
      <c r="F32" s="139">
        <f>+PP26!X$14+PP26!Y$14</f>
        <v>0</v>
      </c>
      <c r="G32" s="140">
        <f>PP26!$AA$14</f>
        <v>160</v>
      </c>
      <c r="H32" s="141">
        <f>+PP26!AA$6</f>
        <v>4</v>
      </c>
      <c r="I32" s="142">
        <f>+PP26!$X$15+PP26!$Y$15+PP26!$X$19+PP26!$Y$19</f>
        <v>0</v>
      </c>
      <c r="J32" s="143">
        <f>PP26!$AA$15</f>
        <v>104</v>
      </c>
      <c r="K32" s="144">
        <f>+PP26!$X$29+PP26!$Y$29</f>
        <v>0</v>
      </c>
      <c r="L32" s="144">
        <f>+PP26!$X$17+PP26!$Y$17</f>
        <v>0</v>
      </c>
      <c r="M32" s="145">
        <f>PP26!$AA$17</f>
        <v>0</v>
      </c>
      <c r="N32" s="192">
        <f>+PP26!$X$30+PP26!$Y$30</f>
        <v>0</v>
      </c>
      <c r="O32" s="192">
        <f>+PP26!$X$16+PP26!$Y$16</f>
        <v>0</v>
      </c>
      <c r="P32" s="193">
        <f>PP26!$AA$16</f>
        <v>0</v>
      </c>
    </row>
    <row r="33" spans="1:16" ht="13.5" thickBot="1">
      <c r="A33" s="93"/>
      <c r="B33" s="93"/>
      <c r="C33" s="93"/>
      <c r="D33" s="93"/>
      <c r="E33" s="146">
        <f>SUM(E7:E32)</f>
        <v>160</v>
      </c>
      <c r="F33" s="147">
        <f>SUM(F7:F32)</f>
        <v>0</v>
      </c>
      <c r="G33" s="148"/>
      <c r="H33" s="149">
        <f>SUM(H7:H32)</f>
        <v>104</v>
      </c>
      <c r="I33" s="150">
        <f>SUM(I7:I32)</f>
        <v>0</v>
      </c>
      <c r="J33" s="151"/>
      <c r="K33" s="152">
        <f>SUM(K7:K32)</f>
        <v>0</v>
      </c>
      <c r="L33" s="153">
        <f>SUM(L7:L32)</f>
        <v>0</v>
      </c>
      <c r="M33" s="154"/>
      <c r="N33" s="194">
        <f>SUM(N7:N32)</f>
        <v>0</v>
      </c>
      <c r="O33" s="195">
        <f>SUM(O7:O32)</f>
        <v>0</v>
      </c>
      <c r="P33" s="196"/>
    </row>
    <row r="34" spans="1:13" ht="12.75">
      <c r="A34" s="93"/>
      <c r="B34" s="93"/>
      <c r="C34" s="93"/>
      <c r="D34" s="93"/>
      <c r="E34" s="155" t="s">
        <v>79</v>
      </c>
      <c r="F34" s="156"/>
      <c r="G34" s="157" t="str">
        <f>IF(G32&gt;240,G32-240,"     n/a")</f>
        <v>     n/a</v>
      </c>
      <c r="H34" s="158"/>
      <c r="I34" s="159"/>
      <c r="J34" s="160"/>
      <c r="K34" s="160"/>
      <c r="L34" s="93"/>
      <c r="M34" s="93"/>
    </row>
    <row r="35" spans="1:13" ht="13.5" thickBot="1">
      <c r="A35" s="93"/>
      <c r="B35" s="93"/>
      <c r="C35" s="93"/>
      <c r="D35" s="93"/>
      <c r="E35" s="161"/>
      <c r="F35" s="162" t="s">
        <v>73</v>
      </c>
      <c r="G35" s="163" t="str">
        <f>IF(G32&gt;240,(G32-240)/8,"     n/a")</f>
        <v>     n/a</v>
      </c>
      <c r="H35" s="93"/>
      <c r="I35" s="94"/>
      <c r="J35" s="93"/>
      <c r="K35" s="93"/>
      <c r="L35" s="93"/>
      <c r="M35" s="93"/>
    </row>
    <row r="36" spans="1:13" ht="12.75">
      <c r="A36" s="93"/>
      <c r="B36" s="93"/>
      <c r="C36" s="93"/>
      <c r="D36" s="93"/>
      <c r="E36" s="93"/>
      <c r="F36" s="93"/>
      <c r="G36" s="93"/>
      <c r="H36" s="93"/>
      <c r="I36" s="94"/>
      <c r="J36" s="93"/>
      <c r="K36" s="93"/>
      <c r="L36" s="93"/>
      <c r="M36" s="93"/>
    </row>
    <row r="37" spans="1:13" ht="12.75">
      <c r="A37" s="164" t="s">
        <v>96</v>
      </c>
      <c r="B37" s="93"/>
      <c r="C37" s="93"/>
      <c r="D37" s="93"/>
      <c r="E37" s="93"/>
      <c r="F37" s="93"/>
      <c r="G37" s="93"/>
      <c r="H37" s="93"/>
      <c r="I37" s="94"/>
      <c r="J37" s="93"/>
      <c r="K37" s="93"/>
      <c r="L37" s="93"/>
      <c r="M37" s="93"/>
    </row>
  </sheetData>
  <sheetProtection sheet="1" objects="1" scenarios="1"/>
  <mergeCells count="1">
    <mergeCell ref="B5:D5"/>
  </mergeCells>
  <conditionalFormatting sqref="B7:B32">
    <cfRule type="expression" priority="1" dxfId="0" stopIfTrue="1">
      <formula>A7="==&gt;"</formula>
    </cfRule>
  </conditionalFormatting>
  <conditionalFormatting sqref="C7:C32">
    <cfRule type="expression" priority="2" dxfId="0" stopIfTrue="1">
      <formula>A7="==&gt;"</formula>
    </cfRule>
  </conditionalFormatting>
  <conditionalFormatting sqref="D7:D32">
    <cfRule type="expression" priority="3" dxfId="0" stopIfTrue="1">
      <formula>A7="==&gt;"</formula>
    </cfRule>
  </conditionalFormatting>
  <conditionalFormatting sqref="E7:P32">
    <cfRule type="expression" priority="4" dxfId="0" stopIfTrue="1">
      <formula>$A7="==&gt;"</formula>
    </cfRule>
  </conditionalFormatting>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codeName="Sheet14"/>
  <dimension ref="A1:AC52"/>
  <sheetViews>
    <sheetView zoomScale="85" zoomScaleNormal="85" workbookViewId="0" topLeftCell="A1">
      <selection activeCell="E13" sqref="E13"/>
    </sheetView>
  </sheetViews>
  <sheetFormatPr defaultColWidth="9.140625" defaultRowHeight="12.75"/>
  <cols>
    <col min="2" max="2" width="7.00390625" style="0" customWidth="1"/>
    <col min="3" max="3" width="0.5625" style="0" customWidth="1"/>
    <col min="4" max="4" width="5.8515625" style="0" customWidth="1"/>
    <col min="5" max="6" width="5.57421875" style="0" customWidth="1"/>
    <col min="7" max="7" width="5.8515625" style="0" customWidth="1"/>
    <col min="8" max="8" width="5.57421875" style="0" customWidth="1"/>
    <col min="9" max="9" width="5.421875" style="0" customWidth="1"/>
    <col min="10" max="10" width="5.7109375" style="0" customWidth="1"/>
    <col min="11" max="11" width="0.5625" style="0" customWidth="1"/>
    <col min="12" max="13" width="5.57421875" style="0" customWidth="1"/>
    <col min="14" max="14" width="5.421875" style="0" customWidth="1"/>
    <col min="15" max="16" width="5.7109375" style="0" customWidth="1"/>
    <col min="17" max="17" width="6.28125" style="0" customWidth="1"/>
    <col min="18" max="18" width="6.57421875" style="0" customWidth="1"/>
    <col min="19" max="19" width="0.5625" style="0" customWidth="1"/>
    <col min="20" max="21" width="4.8515625" style="0" customWidth="1"/>
    <col min="22" max="22" width="4.140625" style="0" customWidth="1"/>
    <col min="23" max="23" width="0.5625" style="0" customWidth="1"/>
    <col min="24" max="25" width="6.28125" style="51" customWidth="1"/>
    <col min="26" max="26" width="0.85546875" style="0" customWidth="1"/>
  </cols>
  <sheetData>
    <row r="1" spans="10:29" ht="21.75" customHeight="1">
      <c r="J1" s="16" t="s">
        <v>46</v>
      </c>
      <c r="Z1" s="167"/>
      <c r="AA1" s="170"/>
      <c r="AB1" s="170"/>
      <c r="AC1" s="170"/>
    </row>
    <row r="2" spans="1:29" ht="12.75">
      <c r="A2" s="15" t="s">
        <v>37</v>
      </c>
      <c r="B2" s="2"/>
      <c r="C2" s="2"/>
      <c r="D2" s="2"/>
      <c r="E2" s="3"/>
      <c r="F2" s="15" t="s">
        <v>39</v>
      </c>
      <c r="G2" s="2"/>
      <c r="H2" s="3"/>
      <c r="I2" s="15" t="s">
        <v>40</v>
      </c>
      <c r="J2" s="3"/>
      <c r="L2" s="15" t="s">
        <v>41</v>
      </c>
      <c r="M2" s="2"/>
      <c r="N2" s="76">
        <f>PP16!N2+1</f>
        <v>17</v>
      </c>
      <c r="O2" s="2"/>
      <c r="P2" s="3"/>
      <c r="Q2" s="15" t="s">
        <v>139</v>
      </c>
      <c r="R2" s="2"/>
      <c r="S2" s="2"/>
      <c r="T2" s="2"/>
      <c r="U2" s="2"/>
      <c r="V2" s="2"/>
      <c r="W2" s="2"/>
      <c r="X2" s="52"/>
      <c r="Y2" s="53"/>
      <c r="Z2" s="167"/>
      <c r="AA2" s="170"/>
      <c r="AB2" s="170"/>
      <c r="AC2" s="170"/>
    </row>
    <row r="3" spans="1:29" ht="12.75">
      <c r="A3" s="4"/>
      <c r="B3" s="5"/>
      <c r="C3" s="5"/>
      <c r="D3" s="5"/>
      <c r="E3" s="6"/>
      <c r="F3" s="45" t="str">
        <f>PP1!F3</f>
        <v>xxx-xx-xxxx</v>
      </c>
      <c r="G3" s="5"/>
      <c r="H3" s="6"/>
      <c r="I3" s="45">
        <f>PP1!I3</f>
        <v>2005</v>
      </c>
      <c r="J3" s="6"/>
      <c r="L3" s="4"/>
      <c r="M3" s="5"/>
      <c r="N3" s="5"/>
      <c r="O3" s="5"/>
      <c r="P3" s="6"/>
      <c r="Q3" s="210" t="s">
        <v>47</v>
      </c>
      <c r="R3" s="211"/>
      <c r="S3" s="212"/>
      <c r="T3" s="210" t="s">
        <v>48</v>
      </c>
      <c r="U3" s="212"/>
      <c r="V3" s="213" t="s">
        <v>49</v>
      </c>
      <c r="W3" s="214"/>
      <c r="X3" s="215"/>
      <c r="Y3" s="198" t="s">
        <v>138</v>
      </c>
      <c r="Z3" s="167"/>
      <c r="AA3" s="170"/>
      <c r="AB3" s="170"/>
      <c r="AC3" s="170"/>
    </row>
    <row r="4" spans="1:29" ht="12.75">
      <c r="A4" s="44">
        <f>PP1!A4</f>
        <v>0</v>
      </c>
      <c r="B4" s="8"/>
      <c r="C4" s="8"/>
      <c r="D4" s="5"/>
      <c r="E4" s="6"/>
      <c r="F4" s="7"/>
      <c r="G4" s="8"/>
      <c r="H4" s="9"/>
      <c r="I4" s="7"/>
      <c r="J4" s="9"/>
      <c r="L4" s="34" t="s">
        <v>42</v>
      </c>
      <c r="M4" s="78">
        <f>+PP16!O4+1</f>
        <v>38585</v>
      </c>
      <c r="N4" s="37" t="s">
        <v>43</v>
      </c>
      <c r="O4" s="78">
        <f>+M4+13</f>
        <v>38598</v>
      </c>
      <c r="P4" s="9"/>
      <c r="Q4" s="219">
        <f>PP16!AA14</f>
        <v>96</v>
      </c>
      <c r="R4" s="217"/>
      <c r="S4" s="218"/>
      <c r="T4" s="219">
        <f>PP16!AA15</f>
        <v>64</v>
      </c>
      <c r="U4" s="218"/>
      <c r="V4" s="219">
        <f>PP16!AA17</f>
        <v>0</v>
      </c>
      <c r="W4" s="217"/>
      <c r="X4" s="218"/>
      <c r="Y4" s="200">
        <f>PP16!AA16</f>
        <v>0</v>
      </c>
      <c r="Z4" s="167"/>
      <c r="AA4" s="171" t="s">
        <v>56</v>
      </c>
      <c r="AB4" s="170"/>
      <c r="AC4" s="170"/>
    </row>
    <row r="5" spans="1:29" ht="12.75">
      <c r="A5" s="33"/>
      <c r="B5" s="6"/>
      <c r="D5" s="48" t="s">
        <v>1</v>
      </c>
      <c r="E5" s="48" t="s">
        <v>2</v>
      </c>
      <c r="F5" s="48" t="s">
        <v>3</v>
      </c>
      <c r="G5" s="48" t="s">
        <v>4</v>
      </c>
      <c r="H5" s="48" t="s">
        <v>5</v>
      </c>
      <c r="I5" s="48" t="s">
        <v>6</v>
      </c>
      <c r="J5" s="48" t="s">
        <v>7</v>
      </c>
      <c r="K5" s="49"/>
      <c r="L5" s="48" t="s">
        <v>1</v>
      </c>
      <c r="M5" s="48" t="s">
        <v>2</v>
      </c>
      <c r="N5" s="48" t="s">
        <v>3</v>
      </c>
      <c r="O5" s="48" t="s">
        <v>4</v>
      </c>
      <c r="P5" s="48" t="s">
        <v>5</v>
      </c>
      <c r="Q5" s="48" t="s">
        <v>6</v>
      </c>
      <c r="R5" s="47" t="s">
        <v>7</v>
      </c>
      <c r="T5" s="15" t="s">
        <v>44</v>
      </c>
      <c r="U5" s="2"/>
      <c r="V5" s="3"/>
      <c r="X5" s="55" t="s">
        <v>24</v>
      </c>
      <c r="Y5" s="55" t="s">
        <v>25</v>
      </c>
      <c r="Z5" s="167"/>
      <c r="AA5" s="170">
        <f>+PP16!AA5</f>
        <v>6</v>
      </c>
      <c r="AB5" s="171" t="s">
        <v>57</v>
      </c>
      <c r="AC5" s="170"/>
    </row>
    <row r="6" spans="1:29" ht="12.75">
      <c r="A6" s="4"/>
      <c r="B6" s="32" t="s">
        <v>38</v>
      </c>
      <c r="D6" s="36">
        <f>PP16!D6</f>
        <v>0</v>
      </c>
      <c r="E6" s="36">
        <f>PP16!E6</f>
        <v>8</v>
      </c>
      <c r="F6" s="36">
        <f>PP16!F6</f>
        <v>8</v>
      </c>
      <c r="G6" s="36">
        <f>PP16!G6</f>
        <v>8</v>
      </c>
      <c r="H6" s="36">
        <f>PP16!H6</f>
        <v>8</v>
      </c>
      <c r="I6" s="36">
        <f>PP16!I6</f>
        <v>8</v>
      </c>
      <c r="J6" s="36">
        <f>PP16!J6</f>
        <v>0</v>
      </c>
      <c r="L6" s="36">
        <f>PP16!L6</f>
        <v>0</v>
      </c>
      <c r="M6" s="36">
        <f>PP16!M6</f>
        <v>8</v>
      </c>
      <c r="N6" s="36">
        <f>PP16!N6</f>
        <v>8</v>
      </c>
      <c r="O6" s="36">
        <f>PP16!O6</f>
        <v>8</v>
      </c>
      <c r="P6" s="36">
        <f>PP16!P6</f>
        <v>8</v>
      </c>
      <c r="Q6" s="36">
        <f>PP16!Q6</f>
        <v>8</v>
      </c>
      <c r="R6" s="36">
        <f>PP16!R6</f>
        <v>0</v>
      </c>
      <c r="T6" s="35" t="s">
        <v>50</v>
      </c>
      <c r="U6" s="5"/>
      <c r="V6" s="6"/>
      <c r="X6" s="59">
        <f>SUM(D6:J6)</f>
        <v>40</v>
      </c>
      <c r="Y6" s="59">
        <f>SUM(L6:R6)</f>
        <v>40</v>
      </c>
      <c r="Z6" s="167"/>
      <c r="AA6" s="170">
        <f>+PP16!AA6</f>
        <v>4</v>
      </c>
      <c r="AB6" s="171" t="s">
        <v>58</v>
      </c>
      <c r="AC6" s="170"/>
    </row>
    <row r="7" spans="1:29" ht="12.75">
      <c r="A7" s="4"/>
      <c r="B7" s="32" t="s">
        <v>140</v>
      </c>
      <c r="D7" s="202">
        <f>PP16!D7</f>
        <v>0</v>
      </c>
      <c r="E7" s="202">
        <f>PP16!E7</f>
        <v>0.3125</v>
      </c>
      <c r="F7" s="202">
        <f>PP16!F7</f>
        <v>0.3125</v>
      </c>
      <c r="G7" s="202">
        <f>PP16!G7</f>
        <v>0.3125</v>
      </c>
      <c r="H7" s="202">
        <f>PP16!H7</f>
        <v>0.3125</v>
      </c>
      <c r="I7" s="202">
        <f>PP16!I7</f>
        <v>0.3125</v>
      </c>
      <c r="J7" s="202">
        <f>PP16!J7</f>
        <v>0</v>
      </c>
      <c r="K7" s="202"/>
      <c r="L7" s="202">
        <f>PP16!L7</f>
        <v>0</v>
      </c>
      <c r="M7" s="202">
        <f>PP16!M7</f>
        <v>0.3125</v>
      </c>
      <c r="N7" s="202">
        <f>PP16!N7</f>
        <v>0.3125</v>
      </c>
      <c r="O7" s="202">
        <f>PP16!O7</f>
        <v>0.3125</v>
      </c>
      <c r="P7" s="202">
        <f>PP16!P7</f>
        <v>0.3125</v>
      </c>
      <c r="Q7" s="202">
        <f>PP16!Q7</f>
        <v>0.3125</v>
      </c>
      <c r="R7" s="202">
        <f>PP16!R7</f>
        <v>0</v>
      </c>
      <c r="T7" s="4"/>
      <c r="U7" s="5"/>
      <c r="V7" s="6"/>
      <c r="X7" s="56"/>
      <c r="Y7" s="56"/>
      <c r="Z7" s="167"/>
      <c r="AA7" s="171" t="s">
        <v>134</v>
      </c>
      <c r="AB7" s="170"/>
      <c r="AC7" s="170"/>
    </row>
    <row r="8" spans="1:29" ht="12.75">
      <c r="A8" s="7"/>
      <c r="B8" s="203" t="s">
        <v>141</v>
      </c>
      <c r="D8" s="202">
        <f>PP16!D8</f>
        <v>0</v>
      </c>
      <c r="E8" s="202">
        <f>PP16!E8</f>
        <v>0.1875</v>
      </c>
      <c r="F8" s="202">
        <f>PP16!F8</f>
        <v>0.1875</v>
      </c>
      <c r="G8" s="202">
        <f>PP16!G8</f>
        <v>0.1875</v>
      </c>
      <c r="H8" s="202">
        <f>PP16!H8</f>
        <v>0.1875</v>
      </c>
      <c r="I8" s="202">
        <f>PP16!I8</f>
        <v>0.1875</v>
      </c>
      <c r="J8" s="202">
        <f>PP16!J8</f>
        <v>0</v>
      </c>
      <c r="K8" s="202"/>
      <c r="L8" s="202">
        <f>PP16!L8</f>
        <v>0</v>
      </c>
      <c r="M8" s="202">
        <f>PP16!M8</f>
        <v>0.1875</v>
      </c>
      <c r="N8" s="202">
        <f>PP16!N8</f>
        <v>0.1875</v>
      </c>
      <c r="O8" s="202">
        <f>PP16!O8</f>
        <v>0.1875</v>
      </c>
      <c r="P8" s="202">
        <f>PP16!P8</f>
        <v>0.1875</v>
      </c>
      <c r="Q8" s="202">
        <f>PP16!Q8</f>
        <v>0.1875</v>
      </c>
      <c r="R8" s="202">
        <f>PP16!R8</f>
        <v>0</v>
      </c>
      <c r="T8" s="38" t="s">
        <v>45</v>
      </c>
      <c r="U8" s="39"/>
      <c r="V8" s="9"/>
      <c r="X8" s="57"/>
      <c r="Y8" s="57"/>
      <c r="Z8" s="167"/>
      <c r="AA8" s="170">
        <v>0</v>
      </c>
      <c r="AB8" s="170"/>
      <c r="AC8" s="170"/>
    </row>
    <row r="9" spans="10:29" ht="24" customHeight="1">
      <c r="J9" s="16" t="s">
        <v>26</v>
      </c>
      <c r="Z9" s="167"/>
      <c r="AA9" s="170"/>
      <c r="AB9" s="170"/>
      <c r="AC9" s="170"/>
    </row>
    <row r="10" spans="1:29" ht="9.75" customHeight="1">
      <c r="A10" s="18" t="s">
        <v>21</v>
      </c>
      <c r="B10" s="3"/>
      <c r="C10" s="29"/>
      <c r="D10" s="11"/>
      <c r="E10" s="13"/>
      <c r="F10" s="13"/>
      <c r="G10" s="20"/>
      <c r="H10" s="13"/>
      <c r="I10" s="17" t="s">
        <v>19</v>
      </c>
      <c r="J10" s="13"/>
      <c r="K10" s="2"/>
      <c r="L10" s="13"/>
      <c r="M10" s="13"/>
      <c r="N10" s="13"/>
      <c r="O10" s="13"/>
      <c r="P10" s="13"/>
      <c r="Q10" s="13"/>
      <c r="R10" s="12"/>
      <c r="T10" s="24" t="s">
        <v>23</v>
      </c>
      <c r="U10" s="13"/>
      <c r="V10" s="12"/>
      <c r="W10" s="29"/>
      <c r="X10" s="58" t="s">
        <v>33</v>
      </c>
      <c r="Y10" s="55"/>
      <c r="Z10" s="167"/>
      <c r="AA10" s="170"/>
      <c r="AB10" s="170"/>
      <c r="AC10" s="170"/>
    </row>
    <row r="11" spans="1:29" ht="12.75">
      <c r="A11" s="19" t="s">
        <v>20</v>
      </c>
      <c r="B11" s="6"/>
      <c r="C11" s="29"/>
      <c r="D11" s="50" t="s">
        <v>1</v>
      </c>
      <c r="E11" s="50" t="s">
        <v>2</v>
      </c>
      <c r="F11" s="50" t="s">
        <v>3</v>
      </c>
      <c r="G11" s="50" t="s">
        <v>4</v>
      </c>
      <c r="H11" s="50" t="s">
        <v>5</v>
      </c>
      <c r="I11" s="50" t="s">
        <v>6</v>
      </c>
      <c r="J11" s="50" t="s">
        <v>7</v>
      </c>
      <c r="K11" s="42"/>
      <c r="L11" s="50" t="s">
        <v>1</v>
      </c>
      <c r="M11" s="50" t="s">
        <v>2</v>
      </c>
      <c r="N11" s="50" t="s">
        <v>3</v>
      </c>
      <c r="O11" s="50" t="s">
        <v>4</v>
      </c>
      <c r="P11" s="50" t="s">
        <v>5</v>
      </c>
      <c r="Q11" s="50" t="s">
        <v>6</v>
      </c>
      <c r="R11" s="50" t="s">
        <v>7</v>
      </c>
      <c r="T11" s="40" t="s">
        <v>34</v>
      </c>
      <c r="U11" s="40" t="s">
        <v>35</v>
      </c>
      <c r="V11" s="40" t="s">
        <v>36</v>
      </c>
      <c r="W11" s="31"/>
      <c r="X11" s="55" t="s">
        <v>24</v>
      </c>
      <c r="Y11" s="55" t="s">
        <v>25</v>
      </c>
      <c r="Z11" s="167"/>
      <c r="AA11" s="179" t="s">
        <v>131</v>
      </c>
      <c r="AB11" s="170"/>
      <c r="AC11" s="170"/>
    </row>
    <row r="12" spans="1:29" ht="11.25" customHeight="1">
      <c r="A12" s="19"/>
      <c r="B12" s="6"/>
      <c r="C12" s="29"/>
      <c r="D12" s="84">
        <f>+M4</f>
        <v>38585</v>
      </c>
      <c r="E12" s="84">
        <f aca="true" t="shared" si="0" ref="E12:J12">D12+1</f>
        <v>38586</v>
      </c>
      <c r="F12" s="84">
        <f t="shared" si="0"/>
        <v>38587</v>
      </c>
      <c r="G12" s="84">
        <f t="shared" si="0"/>
        <v>38588</v>
      </c>
      <c r="H12" s="84">
        <f t="shared" si="0"/>
        <v>38589</v>
      </c>
      <c r="I12" s="84">
        <f t="shared" si="0"/>
        <v>38590</v>
      </c>
      <c r="J12" s="84">
        <f t="shared" si="0"/>
        <v>38591</v>
      </c>
      <c r="K12" s="84"/>
      <c r="L12" s="84">
        <f>J12+1</f>
        <v>38592</v>
      </c>
      <c r="M12" s="84">
        <f aca="true" t="shared" si="1" ref="M12:R12">L12+1</f>
        <v>38593</v>
      </c>
      <c r="N12" s="84">
        <f t="shared" si="1"/>
        <v>38594</v>
      </c>
      <c r="O12" s="84">
        <f t="shared" si="1"/>
        <v>38595</v>
      </c>
      <c r="P12" s="84">
        <f t="shared" si="1"/>
        <v>38596</v>
      </c>
      <c r="Q12" s="84">
        <f t="shared" si="1"/>
        <v>38597</v>
      </c>
      <c r="R12" s="84">
        <f t="shared" si="1"/>
        <v>38598</v>
      </c>
      <c r="T12" s="40"/>
      <c r="U12" s="40"/>
      <c r="V12" s="40"/>
      <c r="W12" s="31"/>
      <c r="X12" s="55"/>
      <c r="Y12" s="55"/>
      <c r="Z12" s="167"/>
      <c r="AA12" s="180" t="s">
        <v>132</v>
      </c>
      <c r="AB12" s="170"/>
      <c r="AC12" s="170"/>
    </row>
    <row r="13" spans="1:29" ht="13.5" customHeight="1">
      <c r="A13" s="22" t="s">
        <v>0</v>
      </c>
      <c r="B13" s="12"/>
      <c r="C13" s="29"/>
      <c r="D13" s="64">
        <f>24*(D44-D43+D46-D45+D48-D47+D50-D49)-D29-D30</f>
        <v>0</v>
      </c>
      <c r="E13" s="64">
        <f aca="true" t="shared" si="2" ref="E13:J13">24*(E44-E43+E46-E45+E48-E47+E50-E49)-E29-E30</f>
        <v>0</v>
      </c>
      <c r="F13" s="64">
        <f t="shared" si="2"/>
        <v>0</v>
      </c>
      <c r="G13" s="64">
        <f t="shared" si="2"/>
        <v>0</v>
      </c>
      <c r="H13" s="64">
        <f t="shared" si="2"/>
        <v>0</v>
      </c>
      <c r="I13" s="64">
        <f t="shared" si="2"/>
        <v>0</v>
      </c>
      <c r="J13" s="64">
        <f t="shared" si="2"/>
        <v>0</v>
      </c>
      <c r="K13" s="64"/>
      <c r="L13" s="64">
        <f aca="true" t="shared" si="3" ref="L13:R13">24*(L44-L43+L46-L45+L48-L47+L50-L49)-L29-L30</f>
        <v>0</v>
      </c>
      <c r="M13" s="64">
        <f t="shared" si="3"/>
        <v>0</v>
      </c>
      <c r="N13" s="64">
        <f t="shared" si="3"/>
        <v>0</v>
      </c>
      <c r="O13" s="64">
        <f t="shared" si="3"/>
        <v>0</v>
      </c>
      <c r="P13" s="64">
        <f t="shared" si="3"/>
        <v>0</v>
      </c>
      <c r="Q13" s="64">
        <f t="shared" si="3"/>
        <v>0</v>
      </c>
      <c r="R13" s="64">
        <f t="shared" si="3"/>
        <v>0</v>
      </c>
      <c r="T13" s="27"/>
      <c r="U13" s="28">
        <v>1</v>
      </c>
      <c r="V13" s="27"/>
      <c r="W13" s="29"/>
      <c r="X13" s="59">
        <f aca="true" t="shared" si="4" ref="X13:X24">SUM(D13:J13)</f>
        <v>0</v>
      </c>
      <c r="Y13" s="59">
        <f aca="true" t="shared" si="5" ref="Y13:Y24">SUM(L13:R13)</f>
        <v>0</v>
      </c>
      <c r="Z13" s="167"/>
      <c r="AA13" s="170"/>
      <c r="AB13" s="170"/>
      <c r="AC13" s="170"/>
    </row>
    <row r="14" spans="1:29" ht="13.5" customHeight="1">
      <c r="A14" s="22" t="s">
        <v>8</v>
      </c>
      <c r="B14" s="12"/>
      <c r="C14" s="29"/>
      <c r="D14" s="64"/>
      <c r="E14" s="64"/>
      <c r="F14" s="64"/>
      <c r="G14" s="64"/>
      <c r="H14" s="64"/>
      <c r="I14" s="64"/>
      <c r="J14" s="64"/>
      <c r="K14" s="64"/>
      <c r="L14" s="64"/>
      <c r="M14" s="64"/>
      <c r="N14" s="64"/>
      <c r="O14" s="64"/>
      <c r="P14" s="64"/>
      <c r="Q14" s="64"/>
      <c r="R14" s="64"/>
      <c r="T14" s="27"/>
      <c r="U14" s="28">
        <v>61</v>
      </c>
      <c r="V14" s="27"/>
      <c r="W14" s="29"/>
      <c r="X14" s="59">
        <f t="shared" si="4"/>
        <v>0</v>
      </c>
      <c r="Y14" s="59">
        <f t="shared" si="5"/>
        <v>0</v>
      </c>
      <c r="Z14" s="168"/>
      <c r="AA14" s="172">
        <f>+Q4-X14-Y14+AA5-AA8</f>
        <v>102</v>
      </c>
      <c r="AB14" s="171" t="s">
        <v>57</v>
      </c>
      <c r="AC14" s="170"/>
    </row>
    <row r="15" spans="1:29" ht="13.5" customHeight="1">
      <c r="A15" s="22" t="s">
        <v>9</v>
      </c>
      <c r="B15" s="12"/>
      <c r="C15" s="29"/>
      <c r="D15" s="64"/>
      <c r="E15" s="64"/>
      <c r="F15" s="64"/>
      <c r="G15" s="64"/>
      <c r="H15" s="64"/>
      <c r="I15" s="64"/>
      <c r="J15" s="64"/>
      <c r="K15" s="64"/>
      <c r="L15" s="64"/>
      <c r="M15" s="64"/>
      <c r="N15" s="64"/>
      <c r="O15" s="64"/>
      <c r="P15" s="64"/>
      <c r="Q15" s="64"/>
      <c r="R15" s="64"/>
      <c r="T15" s="27"/>
      <c r="U15" s="28">
        <v>62</v>
      </c>
      <c r="V15" s="27"/>
      <c r="W15" s="29"/>
      <c r="X15" s="59">
        <f t="shared" si="4"/>
        <v>0</v>
      </c>
      <c r="Y15" s="59">
        <f t="shared" si="5"/>
        <v>0</v>
      </c>
      <c r="Z15" s="167"/>
      <c r="AA15" s="172">
        <f>+T4-X15-Y15-X19-Y19+AA6</f>
        <v>68</v>
      </c>
      <c r="AB15" s="171" t="s">
        <v>58</v>
      </c>
      <c r="AC15" s="170"/>
    </row>
    <row r="16" spans="1:29" ht="13.5" customHeight="1">
      <c r="A16" s="22" t="s">
        <v>10</v>
      </c>
      <c r="B16" s="12"/>
      <c r="C16" s="29"/>
      <c r="D16" s="64"/>
      <c r="E16" s="64"/>
      <c r="F16" s="64"/>
      <c r="G16" s="64"/>
      <c r="H16" s="64"/>
      <c r="I16" s="64"/>
      <c r="J16" s="64"/>
      <c r="K16" s="64"/>
      <c r="L16" s="64"/>
      <c r="M16" s="64"/>
      <c r="N16" s="64"/>
      <c r="O16" s="64"/>
      <c r="P16" s="64"/>
      <c r="Q16" s="64"/>
      <c r="R16" s="64"/>
      <c r="T16" s="27"/>
      <c r="U16" s="28">
        <v>64</v>
      </c>
      <c r="V16" s="27"/>
      <c r="W16" s="29"/>
      <c r="X16" s="59">
        <f t="shared" si="4"/>
        <v>0</v>
      </c>
      <c r="Y16" s="59">
        <f t="shared" si="5"/>
        <v>0</v>
      </c>
      <c r="Z16" s="167"/>
      <c r="AA16" s="172">
        <f>+Y4-X16-Y16+X30+Y30</f>
        <v>0</v>
      </c>
      <c r="AB16" s="171" t="s">
        <v>59</v>
      </c>
      <c r="AC16" s="170"/>
    </row>
    <row r="17" spans="1:29" ht="13.5" customHeight="1">
      <c r="A17" s="22" t="s">
        <v>11</v>
      </c>
      <c r="B17" s="12"/>
      <c r="C17" s="29"/>
      <c r="D17" s="64"/>
      <c r="E17" s="64"/>
      <c r="F17" s="64"/>
      <c r="G17" s="64"/>
      <c r="H17" s="64"/>
      <c r="I17" s="64"/>
      <c r="J17" s="64"/>
      <c r="K17" s="64"/>
      <c r="L17" s="64"/>
      <c r="M17" s="64"/>
      <c r="N17" s="64"/>
      <c r="O17" s="64"/>
      <c r="P17" s="64"/>
      <c r="Q17" s="64"/>
      <c r="R17" s="64"/>
      <c r="T17" s="27"/>
      <c r="U17" s="28">
        <v>50</v>
      </c>
      <c r="V17" s="27"/>
      <c r="W17" s="29"/>
      <c r="X17" s="59">
        <f t="shared" si="4"/>
        <v>0</v>
      </c>
      <c r="Y17" s="59">
        <f t="shared" si="5"/>
        <v>0</v>
      </c>
      <c r="Z17" s="167"/>
      <c r="AA17" s="172">
        <f>+V4-X17-Y17+X29+Y29</f>
        <v>0</v>
      </c>
      <c r="AB17" s="171" t="s">
        <v>60</v>
      </c>
      <c r="AC17" s="170"/>
    </row>
    <row r="18" spans="1:29" ht="13.5" customHeight="1">
      <c r="A18" s="22" t="s">
        <v>12</v>
      </c>
      <c r="B18" s="12"/>
      <c r="C18" s="29"/>
      <c r="D18" s="64"/>
      <c r="E18" s="64"/>
      <c r="F18" s="64"/>
      <c r="G18" s="64"/>
      <c r="H18" s="64"/>
      <c r="I18" s="64"/>
      <c r="J18" s="64"/>
      <c r="K18" s="64"/>
      <c r="L18" s="64"/>
      <c r="M18" s="64"/>
      <c r="N18" s="64"/>
      <c r="O18" s="64"/>
      <c r="P18" s="64"/>
      <c r="Q18" s="64"/>
      <c r="R18" s="64"/>
      <c r="T18" s="27"/>
      <c r="U18" s="28">
        <v>66</v>
      </c>
      <c r="V18" s="27"/>
      <c r="W18" s="29"/>
      <c r="X18" s="59">
        <f t="shared" si="4"/>
        <v>0</v>
      </c>
      <c r="Y18" s="59">
        <f t="shared" si="5"/>
        <v>0</v>
      </c>
      <c r="Z18" s="167"/>
      <c r="AA18" s="171"/>
      <c r="AB18" s="170"/>
      <c r="AC18" s="170"/>
    </row>
    <row r="19" spans="1:29" ht="13.5" customHeight="1">
      <c r="A19" s="22" t="s">
        <v>13</v>
      </c>
      <c r="B19" s="12"/>
      <c r="C19" s="29"/>
      <c r="D19" s="64"/>
      <c r="E19" s="64"/>
      <c r="F19" s="64"/>
      <c r="G19" s="64"/>
      <c r="H19" s="64"/>
      <c r="I19" s="64"/>
      <c r="J19" s="64"/>
      <c r="K19" s="64"/>
      <c r="L19" s="64"/>
      <c r="M19" s="64"/>
      <c r="N19" s="64"/>
      <c r="O19" s="64"/>
      <c r="P19" s="64"/>
      <c r="Q19" s="64"/>
      <c r="R19" s="64"/>
      <c r="T19" s="28">
        <v>62</v>
      </c>
      <c r="U19" s="28">
        <v>62</v>
      </c>
      <c r="V19" s="27"/>
      <c r="W19" s="29"/>
      <c r="X19" s="59">
        <f t="shared" si="4"/>
        <v>0</v>
      </c>
      <c r="Y19" s="59">
        <f t="shared" si="5"/>
        <v>0</v>
      </c>
      <c r="Z19" s="167"/>
      <c r="AA19" s="172">
        <f>+X19+Y19+PP16!AA19</f>
        <v>0</v>
      </c>
      <c r="AB19" s="171" t="s">
        <v>121</v>
      </c>
      <c r="AC19" s="170"/>
    </row>
    <row r="20" spans="1:29" ht="13.5" customHeight="1">
      <c r="A20" s="22"/>
      <c r="B20" s="12"/>
      <c r="C20" s="29"/>
      <c r="D20" s="64"/>
      <c r="E20" s="64"/>
      <c r="F20" s="64"/>
      <c r="G20" s="64"/>
      <c r="H20" s="64"/>
      <c r="I20" s="64"/>
      <c r="J20" s="64"/>
      <c r="K20" s="64"/>
      <c r="L20" s="64"/>
      <c r="M20" s="64"/>
      <c r="N20" s="64"/>
      <c r="O20" s="64"/>
      <c r="P20" s="64"/>
      <c r="Q20" s="64"/>
      <c r="R20" s="64"/>
      <c r="T20" s="28"/>
      <c r="U20" s="28"/>
      <c r="V20" s="27"/>
      <c r="W20" s="29"/>
      <c r="X20" s="59">
        <f t="shared" si="4"/>
        <v>0</v>
      </c>
      <c r="Y20" s="59">
        <f t="shared" si="5"/>
        <v>0</v>
      </c>
      <c r="Z20" s="167"/>
      <c r="AA20" s="170"/>
      <c r="AB20" s="170"/>
      <c r="AC20" s="170"/>
    </row>
    <row r="21" spans="1:29" ht="13.5" customHeight="1">
      <c r="A21" s="22"/>
      <c r="B21" s="12"/>
      <c r="C21" s="29"/>
      <c r="D21" s="64"/>
      <c r="E21" s="64"/>
      <c r="F21" s="64"/>
      <c r="G21" s="64"/>
      <c r="H21" s="64"/>
      <c r="I21" s="64"/>
      <c r="J21" s="64"/>
      <c r="K21" s="64"/>
      <c r="L21" s="64"/>
      <c r="M21" s="64"/>
      <c r="N21" s="64"/>
      <c r="O21" s="64"/>
      <c r="P21" s="64"/>
      <c r="Q21" s="64"/>
      <c r="R21" s="64"/>
      <c r="T21" s="28"/>
      <c r="U21" s="28"/>
      <c r="V21" s="27"/>
      <c r="W21" s="29"/>
      <c r="X21" s="59">
        <f t="shared" si="4"/>
        <v>0</v>
      </c>
      <c r="Y21" s="59">
        <f t="shared" si="5"/>
        <v>0</v>
      </c>
      <c r="Z21" s="167"/>
      <c r="AA21" s="170"/>
      <c r="AB21" s="170"/>
      <c r="AC21" s="170"/>
    </row>
    <row r="22" spans="1:29" ht="13.5" customHeight="1">
      <c r="A22" s="22"/>
      <c r="B22" s="12"/>
      <c r="C22" s="29"/>
      <c r="D22" s="64"/>
      <c r="E22" s="64"/>
      <c r="F22" s="64"/>
      <c r="G22" s="64"/>
      <c r="H22" s="64"/>
      <c r="I22" s="64"/>
      <c r="J22" s="64"/>
      <c r="K22" s="64"/>
      <c r="L22" s="64"/>
      <c r="M22" s="64"/>
      <c r="N22" s="64"/>
      <c r="O22" s="64"/>
      <c r="P22" s="64"/>
      <c r="Q22" s="64"/>
      <c r="R22" s="64"/>
      <c r="T22" s="28"/>
      <c r="U22" s="28"/>
      <c r="V22" s="27"/>
      <c r="W22" s="29"/>
      <c r="X22" s="59">
        <f t="shared" si="4"/>
        <v>0</v>
      </c>
      <c r="Y22" s="59">
        <f t="shared" si="5"/>
        <v>0</v>
      </c>
      <c r="Z22" s="167"/>
      <c r="AA22" s="170"/>
      <c r="AB22" s="170"/>
      <c r="AC22" s="170"/>
    </row>
    <row r="23" spans="1:29" ht="13.5" customHeight="1">
      <c r="A23" s="22"/>
      <c r="B23" s="12"/>
      <c r="C23" s="29"/>
      <c r="D23" s="64"/>
      <c r="E23" s="64"/>
      <c r="F23" s="64"/>
      <c r="G23" s="64"/>
      <c r="H23" s="64"/>
      <c r="I23" s="64"/>
      <c r="J23" s="64"/>
      <c r="K23" s="64"/>
      <c r="L23" s="64"/>
      <c r="M23" s="64"/>
      <c r="N23" s="64"/>
      <c r="O23" s="64"/>
      <c r="P23" s="64"/>
      <c r="Q23" s="64"/>
      <c r="R23" s="64"/>
      <c r="T23" s="28"/>
      <c r="U23" s="28"/>
      <c r="V23" s="27"/>
      <c r="W23" s="29"/>
      <c r="X23" s="59">
        <f t="shared" si="4"/>
        <v>0</v>
      </c>
      <c r="Y23" s="59">
        <f t="shared" si="5"/>
        <v>0</v>
      </c>
      <c r="Z23" s="167"/>
      <c r="AA23" s="170"/>
      <c r="AB23" s="170"/>
      <c r="AC23" s="170"/>
    </row>
    <row r="24" spans="1:29" ht="13.5" customHeight="1">
      <c r="A24" s="11"/>
      <c r="B24" s="12"/>
      <c r="C24" s="29"/>
      <c r="D24" s="64"/>
      <c r="E24" s="64"/>
      <c r="F24" s="64"/>
      <c r="G24" s="64"/>
      <c r="H24" s="64"/>
      <c r="I24" s="64"/>
      <c r="J24" s="64"/>
      <c r="K24" s="64"/>
      <c r="L24" s="64"/>
      <c r="M24" s="64"/>
      <c r="N24" s="64"/>
      <c r="O24" s="64"/>
      <c r="P24" s="64"/>
      <c r="Q24" s="64"/>
      <c r="R24" s="64"/>
      <c r="T24" s="10"/>
      <c r="U24" s="10"/>
      <c r="V24" s="10"/>
      <c r="W24" s="29"/>
      <c r="X24" s="59">
        <f t="shared" si="4"/>
        <v>0</v>
      </c>
      <c r="Y24" s="59">
        <f t="shared" si="5"/>
        <v>0</v>
      </c>
      <c r="Z24" s="167"/>
      <c r="AA24" s="170"/>
      <c r="AB24" s="170"/>
      <c r="AC24" s="170"/>
    </row>
    <row r="25" spans="1:29" ht="3" customHeight="1">
      <c r="A25" s="11"/>
      <c r="B25" s="13"/>
      <c r="C25" s="5"/>
      <c r="D25" s="64"/>
      <c r="E25" s="64"/>
      <c r="F25" s="64"/>
      <c r="G25" s="64"/>
      <c r="H25" s="64"/>
      <c r="I25" s="64"/>
      <c r="J25" s="64"/>
      <c r="K25" s="64"/>
      <c r="L25" s="64"/>
      <c r="M25" s="64"/>
      <c r="N25" s="64"/>
      <c r="O25" s="64"/>
      <c r="P25" s="64"/>
      <c r="Q25" s="64"/>
      <c r="R25" s="64"/>
      <c r="S25" s="5"/>
      <c r="T25" s="13"/>
      <c r="U25" s="13"/>
      <c r="V25" s="13"/>
      <c r="W25" s="5"/>
      <c r="X25" s="59"/>
      <c r="Y25" s="59"/>
      <c r="Z25" s="167"/>
      <c r="AA25" s="170"/>
      <c r="AB25" s="170"/>
      <c r="AC25" s="170"/>
    </row>
    <row r="26" spans="1:29" ht="13.5" customHeight="1">
      <c r="A26" s="26" t="s">
        <v>14</v>
      </c>
      <c r="B26" s="12"/>
      <c r="C26" s="29"/>
      <c r="D26" s="64">
        <f aca="true" t="shared" si="6" ref="D26:J26">SUM(D13:D24)</f>
        <v>0</v>
      </c>
      <c r="E26" s="64">
        <f t="shared" si="6"/>
        <v>0</v>
      </c>
      <c r="F26" s="64">
        <f t="shared" si="6"/>
        <v>0</v>
      </c>
      <c r="G26" s="64">
        <f t="shared" si="6"/>
        <v>0</v>
      </c>
      <c r="H26" s="64">
        <f t="shared" si="6"/>
        <v>0</v>
      </c>
      <c r="I26" s="64">
        <f t="shared" si="6"/>
        <v>0</v>
      </c>
      <c r="J26" s="64">
        <f t="shared" si="6"/>
        <v>0</v>
      </c>
      <c r="K26" s="64"/>
      <c r="L26" s="64">
        <f aca="true" t="shared" si="7" ref="L26:R26">SUM(L13:L24)</f>
        <v>0</v>
      </c>
      <c r="M26" s="64">
        <f t="shared" si="7"/>
        <v>0</v>
      </c>
      <c r="N26" s="64">
        <f t="shared" si="7"/>
        <v>0</v>
      </c>
      <c r="O26" s="64">
        <f t="shared" si="7"/>
        <v>0</v>
      </c>
      <c r="P26" s="64">
        <f t="shared" si="7"/>
        <v>0</v>
      </c>
      <c r="Q26" s="64">
        <f t="shared" si="7"/>
        <v>0</v>
      </c>
      <c r="R26" s="64">
        <f t="shared" si="7"/>
        <v>0</v>
      </c>
      <c r="T26" s="10"/>
      <c r="U26" s="10"/>
      <c r="V26" s="10"/>
      <c r="W26" s="29"/>
      <c r="X26" s="59">
        <f>SUM(X13:X24)</f>
        <v>0</v>
      </c>
      <c r="Y26" s="59">
        <f>SUM(Y13:Y24)</f>
        <v>0</v>
      </c>
      <c r="Z26" s="167"/>
      <c r="AA26" s="172">
        <f>SUM(X26:Y26)</f>
        <v>0</v>
      </c>
      <c r="AB26" s="170" t="s">
        <v>116</v>
      </c>
      <c r="AC26" s="170"/>
    </row>
    <row r="27" spans="10:29" ht="24" customHeight="1">
      <c r="J27" s="16" t="s">
        <v>18</v>
      </c>
      <c r="Z27" s="167"/>
      <c r="AA27" s="170"/>
      <c r="AB27" s="170"/>
      <c r="AC27" s="170"/>
    </row>
    <row r="28" spans="1:29" ht="9" customHeight="1">
      <c r="A28" s="1"/>
      <c r="B28" s="2"/>
      <c r="C28" s="2"/>
      <c r="D28" s="2"/>
      <c r="E28" s="2"/>
      <c r="F28" s="2"/>
      <c r="G28" s="2"/>
      <c r="H28" s="2"/>
      <c r="I28" s="2"/>
      <c r="J28" s="30" t="s">
        <v>22</v>
      </c>
      <c r="K28" s="2"/>
      <c r="L28" s="2"/>
      <c r="M28" s="2"/>
      <c r="N28" s="2"/>
      <c r="O28" s="2"/>
      <c r="P28" s="2"/>
      <c r="Q28" s="2"/>
      <c r="R28" s="2"/>
      <c r="S28" s="2"/>
      <c r="T28" s="2"/>
      <c r="U28" s="2"/>
      <c r="V28" s="2"/>
      <c r="W28" s="2"/>
      <c r="X28" s="52"/>
      <c r="Y28" s="53"/>
      <c r="Z28" s="167"/>
      <c r="AA28" s="170"/>
      <c r="AB28" s="170"/>
      <c r="AC28" s="170"/>
    </row>
    <row r="29" spans="1:29" ht="13.5" customHeight="1">
      <c r="A29" s="22" t="s">
        <v>15</v>
      </c>
      <c r="B29" s="12"/>
      <c r="C29" s="5"/>
      <c r="D29" s="67"/>
      <c r="E29" s="67"/>
      <c r="F29" s="67"/>
      <c r="G29" s="67"/>
      <c r="H29" s="67"/>
      <c r="I29" s="67"/>
      <c r="J29" s="67"/>
      <c r="K29" s="68">
        <v>1</v>
      </c>
      <c r="L29" s="67"/>
      <c r="M29" s="67"/>
      <c r="N29" s="67"/>
      <c r="O29" s="67"/>
      <c r="P29" s="67"/>
      <c r="Q29" s="67"/>
      <c r="R29" s="67"/>
      <c r="S29" s="16"/>
      <c r="T29" s="41"/>
      <c r="U29" s="28">
        <v>29</v>
      </c>
      <c r="V29" s="41"/>
      <c r="W29" s="16"/>
      <c r="X29" s="73">
        <f>SUM(D29:J29)</f>
        <v>0</v>
      </c>
      <c r="Y29" s="73">
        <f>SUM(L29:R29)</f>
        <v>0</v>
      </c>
      <c r="Z29" s="167"/>
      <c r="AA29" s="170"/>
      <c r="AB29" s="170"/>
      <c r="AC29" s="170"/>
    </row>
    <row r="30" spans="1:29" ht="13.5" customHeight="1">
      <c r="A30" s="22" t="s">
        <v>16</v>
      </c>
      <c r="B30" s="12"/>
      <c r="C30" s="5"/>
      <c r="D30" s="69"/>
      <c r="E30" s="69"/>
      <c r="F30" s="69"/>
      <c r="G30" s="69"/>
      <c r="H30" s="69"/>
      <c r="I30" s="69"/>
      <c r="J30" s="69"/>
      <c r="K30" s="70"/>
      <c r="L30" s="69"/>
      <c r="M30" s="69"/>
      <c r="N30" s="69"/>
      <c r="O30" s="69"/>
      <c r="P30" s="69"/>
      <c r="Q30" s="69"/>
      <c r="R30" s="69"/>
      <c r="S30" s="16"/>
      <c r="T30" s="41"/>
      <c r="U30" s="28">
        <v>32</v>
      </c>
      <c r="V30" s="41"/>
      <c r="W30" s="16"/>
      <c r="X30" s="73">
        <f>SUM(D30:J30)</f>
        <v>0</v>
      </c>
      <c r="Y30" s="73">
        <f>SUM(L30:R30)</f>
        <v>0</v>
      </c>
      <c r="Z30" s="167"/>
      <c r="AA30" s="170"/>
      <c r="AB30" s="170"/>
      <c r="AC30" s="170"/>
    </row>
    <row r="31" spans="1:29" ht="13.5" customHeight="1">
      <c r="A31" s="22" t="s">
        <v>17</v>
      </c>
      <c r="B31" s="12"/>
      <c r="C31" s="8"/>
      <c r="D31" s="71"/>
      <c r="E31" s="71"/>
      <c r="F31" s="71"/>
      <c r="G31" s="71"/>
      <c r="H31" s="71"/>
      <c r="I31" s="71"/>
      <c r="J31" s="71"/>
      <c r="K31" s="72"/>
      <c r="L31" s="71"/>
      <c r="M31" s="71"/>
      <c r="N31" s="71"/>
      <c r="O31" s="71"/>
      <c r="P31" s="71"/>
      <c r="Q31" s="71"/>
      <c r="R31" s="71"/>
      <c r="S31" s="16"/>
      <c r="T31" s="41"/>
      <c r="U31" s="28">
        <v>71</v>
      </c>
      <c r="V31" s="41"/>
      <c r="W31" s="16"/>
      <c r="X31" s="73">
        <f>SUM(D31:J31)</f>
        <v>0</v>
      </c>
      <c r="Y31" s="73">
        <f>SUM(L31:R31)</f>
        <v>0</v>
      </c>
      <c r="Z31" s="167"/>
      <c r="AA31" s="170"/>
      <c r="AB31" s="170"/>
      <c r="AC31" s="170"/>
    </row>
    <row r="32" spans="1:29" ht="18.75" customHeight="1">
      <c r="A32" s="25" t="s">
        <v>27</v>
      </c>
      <c r="L32" s="43" t="s">
        <v>28</v>
      </c>
      <c r="Z32" s="167"/>
      <c r="AA32" s="170"/>
      <c r="AB32" s="170"/>
      <c r="AC32" s="170"/>
    </row>
    <row r="33" spans="12:29" ht="12.75">
      <c r="L33" s="43" t="s">
        <v>29</v>
      </c>
      <c r="N33" s="8"/>
      <c r="O33" s="8"/>
      <c r="P33" s="43" t="s">
        <v>30</v>
      </c>
      <c r="R33" s="8"/>
      <c r="S33" s="8"/>
      <c r="T33" s="8"/>
      <c r="U33" s="14" t="s">
        <v>31</v>
      </c>
      <c r="Z33" s="167"/>
      <c r="AA33" s="170"/>
      <c r="AB33" s="170"/>
      <c r="AC33" s="170"/>
    </row>
    <row r="34" spans="21:29" ht="6.75" customHeight="1">
      <c r="U34" s="21" t="s">
        <v>32</v>
      </c>
      <c r="Z34" s="167"/>
      <c r="AA34" s="170"/>
      <c r="AB34" s="170"/>
      <c r="AC34" s="170"/>
    </row>
    <row r="35" spans="1:29" ht="15.75">
      <c r="A35" s="77" t="s">
        <v>51</v>
      </c>
      <c r="Z35" s="167"/>
      <c r="AA35" s="170"/>
      <c r="AB35" s="170"/>
      <c r="AC35" s="170"/>
    </row>
    <row r="36" spans="26:29" ht="12.75">
      <c r="Z36" s="167"/>
      <c r="AA36" s="170"/>
      <c r="AB36" s="170"/>
      <c r="AC36" s="170"/>
    </row>
    <row r="37" spans="1:29" ht="12.75">
      <c r="A37" t="s">
        <v>52</v>
      </c>
      <c r="Z37" s="167"/>
      <c r="AA37" s="170"/>
      <c r="AB37" s="170"/>
      <c r="AC37" s="170"/>
    </row>
    <row r="38" spans="1:29" ht="12.75">
      <c r="A38" t="s">
        <v>53</v>
      </c>
      <c r="Z38" s="167"/>
      <c r="AA38" s="170"/>
      <c r="AB38" s="170"/>
      <c r="AC38" s="170"/>
    </row>
    <row r="39" spans="1:29" ht="4.5" customHeight="1" thickBot="1">
      <c r="A39" s="165"/>
      <c r="B39" s="165"/>
      <c r="C39" s="165"/>
      <c r="D39" s="165"/>
      <c r="E39" s="165"/>
      <c r="F39" s="165"/>
      <c r="G39" s="165"/>
      <c r="H39" s="165"/>
      <c r="I39" s="165"/>
      <c r="J39" s="165"/>
      <c r="K39" s="165"/>
      <c r="L39" s="165"/>
      <c r="M39" s="165"/>
      <c r="N39" s="165"/>
      <c r="O39" s="165"/>
      <c r="P39" s="165"/>
      <c r="Q39" s="165"/>
      <c r="R39" s="165"/>
      <c r="S39" s="165"/>
      <c r="T39" s="165"/>
      <c r="U39" s="165"/>
      <c r="V39" s="165"/>
      <c r="W39" s="165"/>
      <c r="X39" s="166"/>
      <c r="Y39" s="166"/>
      <c r="Z39" s="169"/>
      <c r="AA39" s="170"/>
      <c r="AB39" s="170"/>
      <c r="AC39" s="170"/>
    </row>
    <row r="40" spans="1:29" ht="13.5" thickTop="1">
      <c r="A40" s="173" t="s">
        <v>119</v>
      </c>
      <c r="B40" s="170"/>
      <c r="C40" s="170"/>
      <c r="D40" s="170"/>
      <c r="E40" s="170"/>
      <c r="F40" s="170"/>
      <c r="G40" s="170"/>
      <c r="H40" s="170"/>
      <c r="I40" s="170"/>
      <c r="J40" s="170"/>
      <c r="K40" s="170"/>
      <c r="L40" s="170"/>
      <c r="M40" s="170"/>
      <c r="N40" s="170"/>
      <c r="O40" s="170"/>
      <c r="P40" s="170"/>
      <c r="Q40" s="170"/>
      <c r="R40" s="170"/>
      <c r="S40" s="170"/>
      <c r="T40" s="170"/>
      <c r="U40" s="170"/>
      <c r="V40" s="170"/>
      <c r="W40" s="170"/>
      <c r="X40" s="172"/>
      <c r="Y40" s="172"/>
      <c r="Z40" s="170"/>
      <c r="AA40" s="170"/>
      <c r="AB40" s="170"/>
      <c r="AC40" s="170"/>
    </row>
    <row r="41" spans="1:29" ht="12.75">
      <c r="A41" s="170"/>
      <c r="B41" s="170"/>
      <c r="C41" s="170"/>
      <c r="D41" s="174" t="str">
        <f>D11</f>
        <v>Sun</v>
      </c>
      <c r="E41" s="174" t="str">
        <f aca="true" t="shared" si="8" ref="E41:R42">E11</f>
        <v>Mon</v>
      </c>
      <c r="F41" s="174" t="str">
        <f t="shared" si="8"/>
        <v>Tue</v>
      </c>
      <c r="G41" s="174" t="str">
        <f t="shared" si="8"/>
        <v>Wed</v>
      </c>
      <c r="H41" s="174" t="str">
        <f t="shared" si="8"/>
        <v>Thu</v>
      </c>
      <c r="I41" s="174" t="str">
        <f t="shared" si="8"/>
        <v>Fri</v>
      </c>
      <c r="J41" s="174" t="str">
        <f t="shared" si="8"/>
        <v>Sat</v>
      </c>
      <c r="K41" s="174">
        <f t="shared" si="8"/>
        <v>0</v>
      </c>
      <c r="L41" s="174" t="str">
        <f t="shared" si="8"/>
        <v>Sun</v>
      </c>
      <c r="M41" s="174" t="str">
        <f t="shared" si="8"/>
        <v>Mon</v>
      </c>
      <c r="N41" s="174" t="str">
        <f t="shared" si="8"/>
        <v>Tue</v>
      </c>
      <c r="O41" s="174" t="str">
        <f t="shared" si="8"/>
        <v>Wed</v>
      </c>
      <c r="P41" s="174" t="str">
        <f t="shared" si="8"/>
        <v>Thu</v>
      </c>
      <c r="Q41" s="174" t="str">
        <f t="shared" si="8"/>
        <v>Fri</v>
      </c>
      <c r="R41" s="174" t="str">
        <f t="shared" si="8"/>
        <v>Sat</v>
      </c>
      <c r="S41" s="170"/>
      <c r="T41" s="170"/>
      <c r="U41" s="170"/>
      <c r="V41" s="170"/>
      <c r="W41" s="170"/>
      <c r="X41" s="172"/>
      <c r="Y41" s="172"/>
      <c r="Z41" s="170"/>
      <c r="AA41" s="170"/>
      <c r="AB41" s="170"/>
      <c r="AC41" s="170"/>
    </row>
    <row r="42" spans="1:29" ht="12.75">
      <c r="A42" s="170"/>
      <c r="B42" s="170"/>
      <c r="C42" s="170"/>
      <c r="D42" s="175">
        <f>D12</f>
        <v>38585</v>
      </c>
      <c r="E42" s="175">
        <f t="shared" si="8"/>
        <v>38586</v>
      </c>
      <c r="F42" s="175">
        <f t="shared" si="8"/>
        <v>38587</v>
      </c>
      <c r="G42" s="175">
        <f t="shared" si="8"/>
        <v>38588</v>
      </c>
      <c r="H42" s="175">
        <f t="shared" si="8"/>
        <v>38589</v>
      </c>
      <c r="I42" s="175">
        <f t="shared" si="8"/>
        <v>38590</v>
      </c>
      <c r="J42" s="175">
        <f t="shared" si="8"/>
        <v>38591</v>
      </c>
      <c r="K42" s="175">
        <f t="shared" si="8"/>
        <v>0</v>
      </c>
      <c r="L42" s="175">
        <f t="shared" si="8"/>
        <v>38592</v>
      </c>
      <c r="M42" s="175">
        <f t="shared" si="8"/>
        <v>38593</v>
      </c>
      <c r="N42" s="175">
        <f t="shared" si="8"/>
        <v>38594</v>
      </c>
      <c r="O42" s="175">
        <f t="shared" si="8"/>
        <v>38595</v>
      </c>
      <c r="P42" s="175">
        <f t="shared" si="8"/>
        <v>38596</v>
      </c>
      <c r="Q42" s="175">
        <f t="shared" si="8"/>
        <v>38597</v>
      </c>
      <c r="R42" s="175">
        <f t="shared" si="8"/>
        <v>38598</v>
      </c>
      <c r="S42" s="170"/>
      <c r="T42" s="170"/>
      <c r="U42" s="170"/>
      <c r="V42" s="170"/>
      <c r="W42" s="170"/>
      <c r="X42" s="172"/>
      <c r="Y42" s="172"/>
      <c r="Z42" s="170"/>
      <c r="AA42" s="170"/>
      <c r="AB42" s="170"/>
      <c r="AC42" s="170"/>
    </row>
    <row r="43" spans="1:29" ht="12.75">
      <c r="A43" s="170"/>
      <c r="B43" s="170" t="s">
        <v>54</v>
      </c>
      <c r="C43" s="170"/>
      <c r="D43" s="176"/>
      <c r="E43" s="176"/>
      <c r="F43" s="176"/>
      <c r="G43" s="176"/>
      <c r="H43" s="176"/>
      <c r="I43" s="176"/>
      <c r="J43" s="176"/>
      <c r="K43" s="176"/>
      <c r="L43" s="176"/>
      <c r="M43" s="176"/>
      <c r="N43" s="176"/>
      <c r="O43" s="176"/>
      <c r="P43" s="176"/>
      <c r="Q43" s="176"/>
      <c r="R43" s="176"/>
      <c r="S43" s="170"/>
      <c r="T43" s="170"/>
      <c r="U43" s="170"/>
      <c r="V43" s="170"/>
      <c r="W43" s="170"/>
      <c r="X43" s="172"/>
      <c r="Y43" s="172"/>
      <c r="Z43" s="170"/>
      <c r="AA43" s="170"/>
      <c r="AB43" s="170"/>
      <c r="AC43" s="170"/>
    </row>
    <row r="44" spans="1:29" ht="12.75">
      <c r="A44" s="170"/>
      <c r="B44" s="170" t="s">
        <v>55</v>
      </c>
      <c r="C44" s="170"/>
      <c r="D44" s="176"/>
      <c r="E44" s="176"/>
      <c r="F44" s="176"/>
      <c r="G44" s="176"/>
      <c r="H44" s="176"/>
      <c r="I44" s="176"/>
      <c r="J44" s="176"/>
      <c r="K44" s="176"/>
      <c r="L44" s="176"/>
      <c r="M44" s="176"/>
      <c r="N44" s="176"/>
      <c r="O44" s="176"/>
      <c r="P44" s="176"/>
      <c r="Q44" s="176"/>
      <c r="R44" s="176"/>
      <c r="S44" s="170"/>
      <c r="T44" s="170"/>
      <c r="U44" s="170"/>
      <c r="V44" s="170"/>
      <c r="W44" s="170"/>
      <c r="X44" s="172"/>
      <c r="Y44" s="172"/>
      <c r="Z44" s="170"/>
      <c r="AA44" s="170"/>
      <c r="AB44" s="170"/>
      <c r="AC44" s="170"/>
    </row>
    <row r="45" spans="1:29" ht="12.75">
      <c r="A45" s="170"/>
      <c r="B45" s="170" t="s">
        <v>54</v>
      </c>
      <c r="C45" s="170"/>
      <c r="D45" s="176"/>
      <c r="E45" s="176"/>
      <c r="F45" s="176"/>
      <c r="G45" s="176"/>
      <c r="H45" s="176"/>
      <c r="I45" s="176"/>
      <c r="J45" s="176"/>
      <c r="K45" s="176"/>
      <c r="L45" s="176"/>
      <c r="M45" s="176"/>
      <c r="N45" s="176"/>
      <c r="O45" s="176"/>
      <c r="P45" s="176"/>
      <c r="Q45" s="176"/>
      <c r="R45" s="176"/>
      <c r="S45" s="170"/>
      <c r="T45" s="170"/>
      <c r="U45" s="170"/>
      <c r="V45" s="170"/>
      <c r="W45" s="170"/>
      <c r="X45" s="172"/>
      <c r="Y45" s="172"/>
      <c r="Z45" s="170"/>
      <c r="AA45" s="170"/>
      <c r="AB45" s="170"/>
      <c r="AC45" s="170"/>
    </row>
    <row r="46" spans="1:29" ht="12.75">
      <c r="A46" s="170"/>
      <c r="B46" s="170" t="s">
        <v>55</v>
      </c>
      <c r="C46" s="170"/>
      <c r="D46" s="176"/>
      <c r="E46" s="176"/>
      <c r="F46" s="176"/>
      <c r="G46" s="176"/>
      <c r="H46" s="176"/>
      <c r="I46" s="176"/>
      <c r="J46" s="176"/>
      <c r="K46" s="176"/>
      <c r="L46" s="176"/>
      <c r="M46" s="176"/>
      <c r="N46" s="176"/>
      <c r="O46" s="176"/>
      <c r="P46" s="176"/>
      <c r="Q46" s="176"/>
      <c r="R46" s="176"/>
      <c r="S46" s="170"/>
      <c r="T46" s="170"/>
      <c r="U46" s="170"/>
      <c r="V46" s="170"/>
      <c r="W46" s="170"/>
      <c r="X46" s="172"/>
      <c r="Y46" s="172"/>
      <c r="Z46" s="170"/>
      <c r="AA46" s="170"/>
      <c r="AB46" s="170"/>
      <c r="AC46" s="170"/>
    </row>
    <row r="47" spans="1:29" ht="12.75">
      <c r="A47" s="170"/>
      <c r="B47" s="170" t="s">
        <v>54</v>
      </c>
      <c r="C47" s="170"/>
      <c r="D47" s="176"/>
      <c r="E47" s="176"/>
      <c r="F47" s="176"/>
      <c r="G47" s="176"/>
      <c r="H47" s="176"/>
      <c r="I47" s="176"/>
      <c r="J47" s="176"/>
      <c r="K47" s="176"/>
      <c r="L47" s="176"/>
      <c r="M47" s="176"/>
      <c r="N47" s="176"/>
      <c r="O47" s="176"/>
      <c r="P47" s="176"/>
      <c r="Q47" s="176"/>
      <c r="R47" s="176"/>
      <c r="S47" s="170"/>
      <c r="T47" s="170"/>
      <c r="U47" s="170"/>
      <c r="V47" s="170"/>
      <c r="W47" s="170"/>
      <c r="X47" s="172"/>
      <c r="Y47" s="172"/>
      <c r="Z47" s="170"/>
      <c r="AA47" s="170"/>
      <c r="AB47" s="170"/>
      <c r="AC47" s="170"/>
    </row>
    <row r="48" spans="1:29" ht="12.75">
      <c r="A48" s="170"/>
      <c r="B48" s="170" t="s">
        <v>55</v>
      </c>
      <c r="C48" s="170"/>
      <c r="D48" s="176"/>
      <c r="E48" s="176"/>
      <c r="F48" s="176"/>
      <c r="G48" s="176"/>
      <c r="H48" s="176"/>
      <c r="I48" s="176"/>
      <c r="J48" s="176"/>
      <c r="K48" s="176"/>
      <c r="L48" s="176"/>
      <c r="M48" s="176"/>
      <c r="N48" s="176"/>
      <c r="O48" s="176"/>
      <c r="P48" s="176"/>
      <c r="Q48" s="176"/>
      <c r="R48" s="176"/>
      <c r="S48" s="170"/>
      <c r="T48" s="170"/>
      <c r="U48" s="170"/>
      <c r="V48" s="170"/>
      <c r="W48" s="170"/>
      <c r="X48" s="172"/>
      <c r="Y48" s="172"/>
      <c r="Z48" s="170"/>
      <c r="AA48" s="170"/>
      <c r="AB48" s="170"/>
      <c r="AC48" s="170"/>
    </row>
    <row r="49" spans="1:29" ht="12.75">
      <c r="A49" s="170"/>
      <c r="B49" s="170" t="s">
        <v>54</v>
      </c>
      <c r="C49" s="170"/>
      <c r="D49" s="176"/>
      <c r="E49" s="176"/>
      <c r="F49" s="176"/>
      <c r="G49" s="176"/>
      <c r="H49" s="176"/>
      <c r="I49" s="176"/>
      <c r="J49" s="176"/>
      <c r="K49" s="176"/>
      <c r="L49" s="176"/>
      <c r="M49" s="176"/>
      <c r="N49" s="176"/>
      <c r="O49" s="176"/>
      <c r="P49" s="176"/>
      <c r="Q49" s="176"/>
      <c r="R49" s="176"/>
      <c r="S49" s="170"/>
      <c r="T49" s="170"/>
      <c r="U49" s="170"/>
      <c r="V49" s="170"/>
      <c r="W49" s="170"/>
      <c r="X49" s="172"/>
      <c r="Y49" s="172"/>
      <c r="Z49" s="170"/>
      <c r="AA49" s="170"/>
      <c r="AB49" s="170"/>
      <c r="AC49" s="170"/>
    </row>
    <row r="50" spans="1:29" ht="12.75">
      <c r="A50" s="170"/>
      <c r="B50" s="170" t="s">
        <v>55</v>
      </c>
      <c r="C50" s="170"/>
      <c r="D50" s="176"/>
      <c r="E50" s="176"/>
      <c r="F50" s="176"/>
      <c r="G50" s="176"/>
      <c r="H50" s="176"/>
      <c r="I50" s="176"/>
      <c r="J50" s="176"/>
      <c r="K50" s="176"/>
      <c r="L50" s="176"/>
      <c r="M50" s="176"/>
      <c r="N50" s="176"/>
      <c r="O50" s="176"/>
      <c r="P50" s="176"/>
      <c r="Q50" s="176"/>
      <c r="R50" s="176"/>
      <c r="S50" s="170"/>
      <c r="T50" s="170"/>
      <c r="U50" s="170"/>
      <c r="V50" s="170"/>
      <c r="W50" s="170"/>
      <c r="X50" s="172"/>
      <c r="Y50" s="172"/>
      <c r="Z50" s="170"/>
      <c r="AA50" s="170"/>
      <c r="AB50" s="170"/>
      <c r="AC50" s="170"/>
    </row>
    <row r="51" spans="1:29" ht="12.75">
      <c r="A51" s="170" t="s">
        <v>120</v>
      </c>
      <c r="B51" s="170" t="s">
        <v>62</v>
      </c>
      <c r="C51" s="170"/>
      <c r="D51" s="177">
        <f aca="true" t="shared" si="9" ref="D51:J51">24*(D44-D43+D46-D45+D48-D47+D50-D49)</f>
        <v>0</v>
      </c>
      <c r="E51" s="177">
        <f t="shared" si="9"/>
        <v>0</v>
      </c>
      <c r="F51" s="177">
        <f t="shared" si="9"/>
        <v>0</v>
      </c>
      <c r="G51" s="177">
        <f t="shared" si="9"/>
        <v>0</v>
      </c>
      <c r="H51" s="177">
        <f t="shared" si="9"/>
        <v>0</v>
      </c>
      <c r="I51" s="177">
        <f t="shared" si="9"/>
        <v>0</v>
      </c>
      <c r="J51" s="177">
        <f t="shared" si="9"/>
        <v>0</v>
      </c>
      <c r="K51" s="170"/>
      <c r="L51" s="177">
        <f aca="true" t="shared" si="10" ref="L51:R51">24*(L44-L43+L46-L45+L48-L47+L50-L49)</f>
        <v>0</v>
      </c>
      <c r="M51" s="177">
        <f t="shared" si="10"/>
        <v>0</v>
      </c>
      <c r="N51" s="177">
        <f t="shared" si="10"/>
        <v>0</v>
      </c>
      <c r="O51" s="177">
        <f t="shared" si="10"/>
        <v>0</v>
      </c>
      <c r="P51" s="177">
        <f t="shared" si="10"/>
        <v>0</v>
      </c>
      <c r="Q51" s="177">
        <f t="shared" si="10"/>
        <v>0</v>
      </c>
      <c r="R51" s="177">
        <f t="shared" si="10"/>
        <v>0</v>
      </c>
      <c r="S51" s="170"/>
      <c r="T51" s="170"/>
      <c r="U51" s="170"/>
      <c r="V51" s="170"/>
      <c r="W51" s="170"/>
      <c r="X51" s="172"/>
      <c r="Y51" s="172"/>
      <c r="Z51" s="170"/>
      <c r="AA51" s="170"/>
      <c r="AB51" s="170"/>
      <c r="AC51" s="170"/>
    </row>
    <row r="52" spans="1:29" ht="12.75">
      <c r="A52" s="170"/>
      <c r="B52" s="170"/>
      <c r="C52" s="170"/>
      <c r="D52" s="170"/>
      <c r="E52" s="170"/>
      <c r="F52" s="170"/>
      <c r="G52" s="170"/>
      <c r="H52" s="170"/>
      <c r="I52" s="170"/>
      <c r="J52" s="170"/>
      <c r="K52" s="170"/>
      <c r="L52" s="170"/>
      <c r="M52" s="170"/>
      <c r="N52" s="170"/>
      <c r="O52" s="170"/>
      <c r="P52" s="170"/>
      <c r="Q52" s="170"/>
      <c r="R52" s="170"/>
      <c r="S52" s="170"/>
      <c r="T52" s="170"/>
      <c r="U52" s="170"/>
      <c r="V52" s="170"/>
      <c r="W52" s="170"/>
      <c r="X52" s="172"/>
      <c r="Y52" s="172"/>
      <c r="Z52" s="170"/>
      <c r="AA52" s="170"/>
      <c r="AB52" s="170"/>
      <c r="AC52" s="170"/>
    </row>
  </sheetData>
  <mergeCells count="6">
    <mergeCell ref="Q3:S3"/>
    <mergeCell ref="T3:U3"/>
    <mergeCell ref="V3:X3"/>
    <mergeCell ref="Q4:S4"/>
    <mergeCell ref="T4:U4"/>
    <mergeCell ref="V4:X4"/>
  </mergeCells>
  <conditionalFormatting sqref="D42:J42 L42:R42">
    <cfRule type="cellIs" priority="1" dxfId="1" operator="equal" stopIfTrue="1">
      <formula>TODAY()</formula>
    </cfRule>
  </conditionalFormatting>
  <conditionalFormatting sqref="D7:R8 D13:R26 X13:Y26 X29:Y31">
    <cfRule type="cellIs" priority="2" dxfId="2" operator="equal" stopIfTrue="1">
      <formula>0</formula>
    </cfRule>
  </conditionalFormatting>
  <conditionalFormatting sqref="AA17">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5" right="0.5" top="0.53" bottom="0.5" header="0.5" footer="0.5"/>
  <pageSetup horizontalDpi="300" verticalDpi="300" orientation="landscape" r:id="rId1"/>
</worksheet>
</file>

<file path=xl/worksheets/sheet21.xml><?xml version="1.0" encoding="utf-8"?>
<worksheet xmlns="http://schemas.openxmlformats.org/spreadsheetml/2006/main" xmlns:r="http://schemas.openxmlformats.org/officeDocument/2006/relationships">
  <sheetPr codeName="Sheet15"/>
  <dimension ref="A1:AC52"/>
  <sheetViews>
    <sheetView zoomScale="85" zoomScaleNormal="85" workbookViewId="0" topLeftCell="A1">
      <selection activeCell="E13" sqref="E13"/>
    </sheetView>
  </sheetViews>
  <sheetFormatPr defaultColWidth="9.140625" defaultRowHeight="12.75"/>
  <cols>
    <col min="2" max="2" width="7.00390625" style="0" customWidth="1"/>
    <col min="3" max="3" width="0.5625" style="0" customWidth="1"/>
    <col min="4" max="4" width="5.8515625" style="0" customWidth="1"/>
    <col min="5" max="6" width="5.57421875" style="0" customWidth="1"/>
    <col min="7" max="7" width="5.8515625" style="0" customWidth="1"/>
    <col min="8" max="8" width="5.57421875" style="0" customWidth="1"/>
    <col min="9" max="9" width="5.421875" style="0" customWidth="1"/>
    <col min="10" max="10" width="5.7109375" style="0" customWidth="1"/>
    <col min="11" max="11" width="0.5625" style="0" customWidth="1"/>
    <col min="12" max="13" width="5.57421875" style="0" customWidth="1"/>
    <col min="14" max="14" width="5.421875" style="0" customWidth="1"/>
    <col min="15" max="16" width="5.7109375" style="0" customWidth="1"/>
    <col min="17" max="17" width="6.28125" style="0" customWidth="1"/>
    <col min="18" max="18" width="6.57421875" style="0" customWidth="1"/>
    <col min="19" max="19" width="0.5625" style="0" customWidth="1"/>
    <col min="20" max="21" width="4.8515625" style="0" customWidth="1"/>
    <col min="22" max="22" width="4.140625" style="0" customWidth="1"/>
    <col min="23" max="23" width="0.5625" style="0" customWidth="1"/>
    <col min="24" max="25" width="6.28125" style="51" customWidth="1"/>
    <col min="26" max="26" width="1.1484375" style="0" customWidth="1"/>
  </cols>
  <sheetData>
    <row r="1" spans="10:29" ht="21.75" customHeight="1">
      <c r="J1" s="16" t="s">
        <v>46</v>
      </c>
      <c r="Z1" s="167"/>
      <c r="AA1" s="170"/>
      <c r="AB1" s="170"/>
      <c r="AC1" s="170"/>
    </row>
    <row r="2" spans="1:29" ht="12.75">
      <c r="A2" s="15" t="s">
        <v>37</v>
      </c>
      <c r="B2" s="2"/>
      <c r="C2" s="2"/>
      <c r="D2" s="2"/>
      <c r="E2" s="3"/>
      <c r="F2" s="15" t="s">
        <v>39</v>
      </c>
      <c r="G2" s="2"/>
      <c r="H2" s="3"/>
      <c r="I2" s="15" t="s">
        <v>40</v>
      </c>
      <c r="J2" s="3"/>
      <c r="L2" s="15" t="s">
        <v>41</v>
      </c>
      <c r="M2" s="2"/>
      <c r="N2" s="76">
        <f>PP17!N2+1</f>
        <v>18</v>
      </c>
      <c r="O2" s="2"/>
      <c r="P2" s="3"/>
      <c r="Q2" s="15" t="s">
        <v>139</v>
      </c>
      <c r="R2" s="2"/>
      <c r="S2" s="2"/>
      <c r="T2" s="2"/>
      <c r="U2" s="2"/>
      <c r="V2" s="2"/>
      <c r="W2" s="2"/>
      <c r="X2" s="52"/>
      <c r="Y2" s="53"/>
      <c r="Z2" s="167"/>
      <c r="AA2" s="170"/>
      <c r="AB2" s="170"/>
      <c r="AC2" s="170"/>
    </row>
    <row r="3" spans="1:29" ht="12.75">
      <c r="A3" s="4"/>
      <c r="B3" s="5"/>
      <c r="C3" s="5"/>
      <c r="D3" s="5"/>
      <c r="E3" s="6"/>
      <c r="F3" s="45" t="str">
        <f>PP1!F3</f>
        <v>xxx-xx-xxxx</v>
      </c>
      <c r="G3" s="5"/>
      <c r="H3" s="6"/>
      <c r="I3" s="45">
        <f>PP1!I3</f>
        <v>2005</v>
      </c>
      <c r="J3" s="6"/>
      <c r="L3" s="4"/>
      <c r="M3" s="5"/>
      <c r="N3" s="5"/>
      <c r="O3" s="5"/>
      <c r="P3" s="6"/>
      <c r="Q3" s="210" t="s">
        <v>47</v>
      </c>
      <c r="R3" s="211"/>
      <c r="S3" s="212"/>
      <c r="T3" s="210" t="s">
        <v>48</v>
      </c>
      <c r="U3" s="212"/>
      <c r="V3" s="213" t="s">
        <v>49</v>
      </c>
      <c r="W3" s="214"/>
      <c r="X3" s="215"/>
      <c r="Y3" s="198" t="s">
        <v>138</v>
      </c>
      <c r="Z3" s="167"/>
      <c r="AA3" s="170"/>
      <c r="AB3" s="170"/>
      <c r="AC3" s="170"/>
    </row>
    <row r="4" spans="1:29" ht="12.75">
      <c r="A4" s="44">
        <f>PP1!A4</f>
        <v>0</v>
      </c>
      <c r="B4" s="8"/>
      <c r="C4" s="8"/>
      <c r="D4" s="5"/>
      <c r="E4" s="6"/>
      <c r="F4" s="7"/>
      <c r="G4" s="8"/>
      <c r="H4" s="9"/>
      <c r="I4" s="7"/>
      <c r="J4" s="9"/>
      <c r="L4" s="34" t="s">
        <v>42</v>
      </c>
      <c r="M4" s="78">
        <f>+PP17!O4+1</f>
        <v>38599</v>
      </c>
      <c r="N4" s="37" t="s">
        <v>43</v>
      </c>
      <c r="O4" s="78">
        <f>+M4+13</f>
        <v>38612</v>
      </c>
      <c r="P4" s="9"/>
      <c r="Q4" s="219">
        <f>PP17!AA14</f>
        <v>102</v>
      </c>
      <c r="R4" s="217"/>
      <c r="S4" s="218"/>
      <c r="T4" s="219">
        <f>PP17!AA15</f>
        <v>68</v>
      </c>
      <c r="U4" s="218"/>
      <c r="V4" s="219">
        <f>PP17!AA17</f>
        <v>0</v>
      </c>
      <c r="W4" s="217"/>
      <c r="X4" s="218"/>
      <c r="Y4" s="200">
        <f>PP17!AA16</f>
        <v>0</v>
      </c>
      <c r="Z4" s="167"/>
      <c r="AA4" s="171" t="s">
        <v>56</v>
      </c>
      <c r="AB4" s="170"/>
      <c r="AC4" s="170"/>
    </row>
    <row r="5" spans="1:29" ht="12.75">
      <c r="A5" s="33"/>
      <c r="B5" s="6"/>
      <c r="D5" s="48" t="s">
        <v>1</v>
      </c>
      <c r="E5" s="48" t="s">
        <v>2</v>
      </c>
      <c r="F5" s="48" t="s">
        <v>3</v>
      </c>
      <c r="G5" s="48" t="s">
        <v>4</v>
      </c>
      <c r="H5" s="48" t="s">
        <v>5</v>
      </c>
      <c r="I5" s="48" t="s">
        <v>6</v>
      </c>
      <c r="J5" s="48" t="s">
        <v>7</v>
      </c>
      <c r="K5" s="49"/>
      <c r="L5" s="48" t="s">
        <v>1</v>
      </c>
      <c r="M5" s="48" t="s">
        <v>2</v>
      </c>
      <c r="N5" s="48" t="s">
        <v>3</v>
      </c>
      <c r="O5" s="48" t="s">
        <v>4</v>
      </c>
      <c r="P5" s="48" t="s">
        <v>5</v>
      </c>
      <c r="Q5" s="48" t="s">
        <v>6</v>
      </c>
      <c r="R5" s="47" t="s">
        <v>7</v>
      </c>
      <c r="T5" s="15" t="s">
        <v>44</v>
      </c>
      <c r="U5" s="2"/>
      <c r="V5" s="3"/>
      <c r="X5" s="55" t="s">
        <v>24</v>
      </c>
      <c r="Y5" s="55" t="s">
        <v>25</v>
      </c>
      <c r="Z5" s="167"/>
      <c r="AA5" s="170">
        <f>+PP17!AA5</f>
        <v>6</v>
      </c>
      <c r="AB5" s="171" t="s">
        <v>57</v>
      </c>
      <c r="AC5" s="170"/>
    </row>
    <row r="6" spans="1:29" ht="12.75">
      <c r="A6" s="4"/>
      <c r="B6" s="32" t="s">
        <v>38</v>
      </c>
      <c r="D6" s="36">
        <f>PP17!D6</f>
        <v>0</v>
      </c>
      <c r="E6" s="36">
        <f>PP17!E6</f>
        <v>8</v>
      </c>
      <c r="F6" s="36">
        <f>PP17!F6</f>
        <v>8</v>
      </c>
      <c r="G6" s="36">
        <f>PP17!G6</f>
        <v>8</v>
      </c>
      <c r="H6" s="36">
        <f>PP17!H6</f>
        <v>8</v>
      </c>
      <c r="I6" s="36">
        <f>PP17!I6</f>
        <v>8</v>
      </c>
      <c r="J6" s="36">
        <f>PP17!J6</f>
        <v>0</v>
      </c>
      <c r="L6" s="36">
        <f>PP17!L6</f>
        <v>0</v>
      </c>
      <c r="M6" s="36">
        <f>PP17!M6</f>
        <v>8</v>
      </c>
      <c r="N6" s="36">
        <f>PP17!N6</f>
        <v>8</v>
      </c>
      <c r="O6" s="36">
        <f>PP17!O6</f>
        <v>8</v>
      </c>
      <c r="P6" s="36">
        <f>PP17!P6</f>
        <v>8</v>
      </c>
      <c r="Q6" s="36">
        <f>PP17!Q6</f>
        <v>8</v>
      </c>
      <c r="R6" s="36">
        <f>PP17!R6</f>
        <v>0</v>
      </c>
      <c r="T6" s="35" t="s">
        <v>50</v>
      </c>
      <c r="U6" s="5"/>
      <c r="V6" s="6"/>
      <c r="X6" s="59">
        <f>SUM(D6:J6)</f>
        <v>40</v>
      </c>
      <c r="Y6" s="59">
        <f>SUM(L6:R6)</f>
        <v>40</v>
      </c>
      <c r="Z6" s="167"/>
      <c r="AA6" s="170">
        <f>+PP17!AA6</f>
        <v>4</v>
      </c>
      <c r="AB6" s="171" t="s">
        <v>58</v>
      </c>
      <c r="AC6" s="170"/>
    </row>
    <row r="7" spans="1:29" ht="12.75">
      <c r="A7" s="4"/>
      <c r="B7" s="32" t="s">
        <v>140</v>
      </c>
      <c r="D7" s="202">
        <f>PP17!D7</f>
        <v>0</v>
      </c>
      <c r="E7" s="202">
        <f>PP17!E7</f>
        <v>0.3125</v>
      </c>
      <c r="F7" s="202">
        <f>PP17!F7</f>
        <v>0.3125</v>
      </c>
      <c r="G7" s="202">
        <f>PP17!G7</f>
        <v>0.3125</v>
      </c>
      <c r="H7" s="202">
        <f>PP17!H7</f>
        <v>0.3125</v>
      </c>
      <c r="I7" s="202">
        <f>PP17!I7</f>
        <v>0.3125</v>
      </c>
      <c r="J7" s="202">
        <f>PP17!J7</f>
        <v>0</v>
      </c>
      <c r="K7" s="202"/>
      <c r="L7" s="202">
        <f>PP17!L7</f>
        <v>0</v>
      </c>
      <c r="M7" s="202">
        <f>PP17!M7</f>
        <v>0.3125</v>
      </c>
      <c r="N7" s="202">
        <f>PP17!N7</f>
        <v>0.3125</v>
      </c>
      <c r="O7" s="202">
        <f>PP17!O7</f>
        <v>0.3125</v>
      </c>
      <c r="P7" s="202">
        <f>PP17!P7</f>
        <v>0.3125</v>
      </c>
      <c r="Q7" s="202">
        <f>PP17!Q7</f>
        <v>0.3125</v>
      </c>
      <c r="R7" s="202">
        <f>PP17!R7</f>
        <v>0</v>
      </c>
      <c r="T7" s="4"/>
      <c r="U7" s="5"/>
      <c r="V7" s="6"/>
      <c r="X7" s="56"/>
      <c r="Y7" s="56"/>
      <c r="Z7" s="167"/>
      <c r="AA7" s="171" t="s">
        <v>134</v>
      </c>
      <c r="AB7" s="170"/>
      <c r="AC7" s="170"/>
    </row>
    <row r="8" spans="1:29" ht="12.75">
      <c r="A8" s="7"/>
      <c r="B8" s="203" t="s">
        <v>141</v>
      </c>
      <c r="D8" s="202">
        <f>PP17!D8</f>
        <v>0</v>
      </c>
      <c r="E8" s="202">
        <f>PP17!E8</f>
        <v>0.1875</v>
      </c>
      <c r="F8" s="202">
        <f>PP17!F8</f>
        <v>0.1875</v>
      </c>
      <c r="G8" s="202">
        <f>PP17!G8</f>
        <v>0.1875</v>
      </c>
      <c r="H8" s="202">
        <f>PP17!H8</f>
        <v>0.1875</v>
      </c>
      <c r="I8" s="202">
        <f>PP17!I8</f>
        <v>0.1875</v>
      </c>
      <c r="J8" s="202">
        <f>PP17!J8</f>
        <v>0</v>
      </c>
      <c r="K8" s="202"/>
      <c r="L8" s="202">
        <f>PP17!L8</f>
        <v>0</v>
      </c>
      <c r="M8" s="202">
        <f>PP17!M8</f>
        <v>0.1875</v>
      </c>
      <c r="N8" s="202">
        <f>PP17!N8</f>
        <v>0.1875</v>
      </c>
      <c r="O8" s="202">
        <f>PP17!O8</f>
        <v>0.1875</v>
      </c>
      <c r="P8" s="202">
        <f>PP17!P8</f>
        <v>0.1875</v>
      </c>
      <c r="Q8" s="202">
        <f>PP17!Q8</f>
        <v>0.1875</v>
      </c>
      <c r="R8" s="202">
        <f>PP17!R8</f>
        <v>0</v>
      </c>
      <c r="T8" s="38" t="s">
        <v>45</v>
      </c>
      <c r="U8" s="39"/>
      <c r="V8" s="9"/>
      <c r="X8" s="57"/>
      <c r="Y8" s="57"/>
      <c r="Z8" s="167"/>
      <c r="AA8" s="170">
        <v>0</v>
      </c>
      <c r="AB8" s="170"/>
      <c r="AC8" s="170"/>
    </row>
    <row r="9" spans="10:29" ht="24" customHeight="1">
      <c r="J9" s="16" t="s">
        <v>26</v>
      </c>
      <c r="Z9" s="167"/>
      <c r="AA9" s="170"/>
      <c r="AB9" s="170"/>
      <c r="AC9" s="170"/>
    </row>
    <row r="10" spans="1:29" ht="9.75" customHeight="1">
      <c r="A10" s="18" t="s">
        <v>21</v>
      </c>
      <c r="B10" s="3"/>
      <c r="C10" s="29"/>
      <c r="D10" s="11"/>
      <c r="E10" s="13"/>
      <c r="F10" s="13"/>
      <c r="G10" s="20"/>
      <c r="H10" s="13"/>
      <c r="I10" s="17" t="s">
        <v>19</v>
      </c>
      <c r="J10" s="13"/>
      <c r="K10" s="2"/>
      <c r="L10" s="13"/>
      <c r="M10" s="13"/>
      <c r="N10" s="13"/>
      <c r="O10" s="13"/>
      <c r="P10" s="13"/>
      <c r="Q10" s="13"/>
      <c r="R10" s="12"/>
      <c r="T10" s="24" t="s">
        <v>23</v>
      </c>
      <c r="U10" s="13"/>
      <c r="V10" s="12"/>
      <c r="W10" s="29"/>
      <c r="X10" s="58" t="s">
        <v>33</v>
      </c>
      <c r="Y10" s="55"/>
      <c r="Z10" s="167"/>
      <c r="AA10" s="170"/>
      <c r="AB10" s="170"/>
      <c r="AC10" s="170"/>
    </row>
    <row r="11" spans="1:29" ht="12.75">
      <c r="A11" s="19" t="s">
        <v>20</v>
      </c>
      <c r="B11" s="6"/>
      <c r="C11" s="29"/>
      <c r="D11" s="50" t="s">
        <v>1</v>
      </c>
      <c r="E11" s="50" t="s">
        <v>2</v>
      </c>
      <c r="F11" s="50" t="s">
        <v>3</v>
      </c>
      <c r="G11" s="50" t="s">
        <v>4</v>
      </c>
      <c r="H11" s="50" t="s">
        <v>5</v>
      </c>
      <c r="I11" s="50" t="s">
        <v>6</v>
      </c>
      <c r="J11" s="50" t="s">
        <v>7</v>
      </c>
      <c r="K11" s="42"/>
      <c r="L11" s="50" t="s">
        <v>1</v>
      </c>
      <c r="M11" s="50" t="s">
        <v>2</v>
      </c>
      <c r="N11" s="50" t="s">
        <v>3</v>
      </c>
      <c r="O11" s="50" t="s">
        <v>4</v>
      </c>
      <c r="P11" s="50" t="s">
        <v>5</v>
      </c>
      <c r="Q11" s="50" t="s">
        <v>6</v>
      </c>
      <c r="R11" s="50" t="s">
        <v>7</v>
      </c>
      <c r="T11" s="40" t="s">
        <v>34</v>
      </c>
      <c r="U11" s="40" t="s">
        <v>35</v>
      </c>
      <c r="V11" s="40" t="s">
        <v>36</v>
      </c>
      <c r="W11" s="31"/>
      <c r="X11" s="55" t="s">
        <v>24</v>
      </c>
      <c r="Y11" s="55" t="s">
        <v>25</v>
      </c>
      <c r="Z11" s="167"/>
      <c r="AA11" s="179" t="s">
        <v>131</v>
      </c>
      <c r="AB11" s="170"/>
      <c r="AC11" s="170"/>
    </row>
    <row r="12" spans="1:29" ht="11.25" customHeight="1">
      <c r="A12" s="19"/>
      <c r="B12" s="6"/>
      <c r="C12" s="29"/>
      <c r="D12" s="84">
        <f>+M4</f>
        <v>38599</v>
      </c>
      <c r="E12" s="84">
        <f aca="true" t="shared" si="0" ref="E12:J12">D12+1</f>
        <v>38600</v>
      </c>
      <c r="F12" s="84">
        <f t="shared" si="0"/>
        <v>38601</v>
      </c>
      <c r="G12" s="84">
        <f t="shared" si="0"/>
        <v>38602</v>
      </c>
      <c r="H12" s="84">
        <f t="shared" si="0"/>
        <v>38603</v>
      </c>
      <c r="I12" s="84">
        <f t="shared" si="0"/>
        <v>38604</v>
      </c>
      <c r="J12" s="84">
        <f t="shared" si="0"/>
        <v>38605</v>
      </c>
      <c r="K12" s="84"/>
      <c r="L12" s="84">
        <f>J12+1</f>
        <v>38606</v>
      </c>
      <c r="M12" s="84">
        <f aca="true" t="shared" si="1" ref="M12:R12">L12+1</f>
        <v>38607</v>
      </c>
      <c r="N12" s="84">
        <f t="shared" si="1"/>
        <v>38608</v>
      </c>
      <c r="O12" s="84">
        <f t="shared" si="1"/>
        <v>38609</v>
      </c>
      <c r="P12" s="84">
        <f t="shared" si="1"/>
        <v>38610</v>
      </c>
      <c r="Q12" s="84">
        <f t="shared" si="1"/>
        <v>38611</v>
      </c>
      <c r="R12" s="84">
        <f t="shared" si="1"/>
        <v>38612</v>
      </c>
      <c r="T12" s="40"/>
      <c r="U12" s="40"/>
      <c r="V12" s="40"/>
      <c r="W12" s="31"/>
      <c r="X12" s="55"/>
      <c r="Y12" s="55"/>
      <c r="Z12" s="167"/>
      <c r="AA12" s="180" t="s">
        <v>132</v>
      </c>
      <c r="AB12" s="170"/>
      <c r="AC12" s="170"/>
    </row>
    <row r="13" spans="1:29" ht="13.5" customHeight="1">
      <c r="A13" s="22" t="s">
        <v>0</v>
      </c>
      <c r="B13" s="12"/>
      <c r="C13" s="29"/>
      <c r="D13" s="64">
        <f>24*(D44-D43+D46-D45+D48-D47+D50-D49)-D29-D30</f>
        <v>0</v>
      </c>
      <c r="E13" s="64">
        <f aca="true" t="shared" si="2" ref="E13:J13">24*(E44-E43+E46-E45+E48-E47+E50-E49)-E29-E30</f>
        <v>0</v>
      </c>
      <c r="F13" s="64">
        <f t="shared" si="2"/>
        <v>0</v>
      </c>
      <c r="G13" s="64">
        <f t="shared" si="2"/>
        <v>0</v>
      </c>
      <c r="H13" s="64">
        <f t="shared" si="2"/>
        <v>0</v>
      </c>
      <c r="I13" s="64">
        <f t="shared" si="2"/>
        <v>0</v>
      </c>
      <c r="J13" s="64">
        <f t="shared" si="2"/>
        <v>0</v>
      </c>
      <c r="K13" s="64"/>
      <c r="L13" s="64">
        <f aca="true" t="shared" si="3" ref="L13:R13">24*(L44-L43+L46-L45+L48-L47+L50-L49)-L29-L30</f>
        <v>0</v>
      </c>
      <c r="M13" s="64">
        <f t="shared" si="3"/>
        <v>0</v>
      </c>
      <c r="N13" s="64">
        <f t="shared" si="3"/>
        <v>0</v>
      </c>
      <c r="O13" s="64">
        <f t="shared" si="3"/>
        <v>0</v>
      </c>
      <c r="P13" s="64">
        <f t="shared" si="3"/>
        <v>0</v>
      </c>
      <c r="Q13" s="64">
        <f t="shared" si="3"/>
        <v>0</v>
      </c>
      <c r="R13" s="64">
        <f t="shared" si="3"/>
        <v>0</v>
      </c>
      <c r="T13" s="27"/>
      <c r="U13" s="28">
        <v>1</v>
      </c>
      <c r="V13" s="27"/>
      <c r="W13" s="29"/>
      <c r="X13" s="59">
        <f aca="true" t="shared" si="4" ref="X13:X24">SUM(D13:J13)</f>
        <v>0</v>
      </c>
      <c r="Y13" s="59">
        <f aca="true" t="shared" si="5" ref="Y13:Y24">SUM(L13:R13)</f>
        <v>0</v>
      </c>
      <c r="Z13" s="167"/>
      <c r="AA13" s="170"/>
      <c r="AB13" s="170"/>
      <c r="AC13" s="170"/>
    </row>
    <row r="14" spans="1:29" ht="13.5" customHeight="1">
      <c r="A14" s="22" t="s">
        <v>8</v>
      </c>
      <c r="B14" s="12"/>
      <c r="C14" s="29"/>
      <c r="D14" s="64"/>
      <c r="E14" s="64"/>
      <c r="F14" s="64"/>
      <c r="G14" s="64"/>
      <c r="H14" s="64"/>
      <c r="I14" s="64"/>
      <c r="J14" s="64"/>
      <c r="K14" s="64"/>
      <c r="L14" s="64"/>
      <c r="M14" s="64"/>
      <c r="N14" s="64"/>
      <c r="O14" s="64"/>
      <c r="P14" s="64"/>
      <c r="Q14" s="64"/>
      <c r="R14" s="64"/>
      <c r="T14" s="27"/>
      <c r="U14" s="28">
        <v>61</v>
      </c>
      <c r="V14" s="27"/>
      <c r="W14" s="29"/>
      <c r="X14" s="59">
        <f t="shared" si="4"/>
        <v>0</v>
      </c>
      <c r="Y14" s="59">
        <f t="shared" si="5"/>
        <v>0</v>
      </c>
      <c r="Z14" s="168"/>
      <c r="AA14" s="172">
        <f>+Q4-X14-Y14+AA5-AA8</f>
        <v>108</v>
      </c>
      <c r="AB14" s="171" t="s">
        <v>57</v>
      </c>
      <c r="AC14" s="170"/>
    </row>
    <row r="15" spans="1:29" ht="13.5" customHeight="1">
      <c r="A15" s="22" t="s">
        <v>9</v>
      </c>
      <c r="B15" s="12"/>
      <c r="C15" s="29"/>
      <c r="D15" s="64"/>
      <c r="E15" s="64"/>
      <c r="F15" s="64"/>
      <c r="G15" s="64"/>
      <c r="H15" s="64"/>
      <c r="I15" s="64"/>
      <c r="J15" s="64"/>
      <c r="K15" s="64"/>
      <c r="L15" s="64"/>
      <c r="M15" s="64"/>
      <c r="N15" s="64"/>
      <c r="O15" s="64"/>
      <c r="P15" s="64"/>
      <c r="Q15" s="64"/>
      <c r="R15" s="64"/>
      <c r="T15" s="27"/>
      <c r="U15" s="28">
        <v>62</v>
      </c>
      <c r="V15" s="27"/>
      <c r="W15" s="29"/>
      <c r="X15" s="59">
        <f t="shared" si="4"/>
        <v>0</v>
      </c>
      <c r="Y15" s="59">
        <f t="shared" si="5"/>
        <v>0</v>
      </c>
      <c r="Z15" s="167"/>
      <c r="AA15" s="172">
        <f>+T4-X15-Y15-X19-Y19+AA6</f>
        <v>72</v>
      </c>
      <c r="AB15" s="171" t="s">
        <v>58</v>
      </c>
      <c r="AC15" s="170"/>
    </row>
    <row r="16" spans="1:29" ht="13.5" customHeight="1">
      <c r="A16" s="22" t="s">
        <v>10</v>
      </c>
      <c r="B16" s="12"/>
      <c r="C16" s="29"/>
      <c r="D16" s="64"/>
      <c r="E16" s="64"/>
      <c r="F16" s="64"/>
      <c r="G16" s="64"/>
      <c r="H16" s="64"/>
      <c r="I16" s="64"/>
      <c r="J16" s="64"/>
      <c r="K16" s="64"/>
      <c r="L16" s="64"/>
      <c r="M16" s="64"/>
      <c r="N16" s="64"/>
      <c r="O16" s="64"/>
      <c r="P16" s="64"/>
      <c r="Q16" s="64"/>
      <c r="R16" s="64"/>
      <c r="T16" s="27"/>
      <c r="U16" s="28">
        <v>64</v>
      </c>
      <c r="V16" s="27"/>
      <c r="W16" s="29"/>
      <c r="X16" s="59">
        <f t="shared" si="4"/>
        <v>0</v>
      </c>
      <c r="Y16" s="59">
        <f t="shared" si="5"/>
        <v>0</v>
      </c>
      <c r="Z16" s="167"/>
      <c r="AA16" s="172">
        <f>+Y4-X16-Y16+X30+Y30</f>
        <v>0</v>
      </c>
      <c r="AB16" s="171" t="s">
        <v>59</v>
      </c>
      <c r="AC16" s="170"/>
    </row>
    <row r="17" spans="1:29" ht="13.5" customHeight="1">
      <c r="A17" s="22" t="s">
        <v>11</v>
      </c>
      <c r="B17" s="12"/>
      <c r="C17" s="29"/>
      <c r="D17" s="64"/>
      <c r="E17" s="64"/>
      <c r="F17" s="64"/>
      <c r="G17" s="64"/>
      <c r="H17" s="64"/>
      <c r="I17" s="64"/>
      <c r="J17" s="64"/>
      <c r="K17" s="64"/>
      <c r="L17" s="64"/>
      <c r="M17" s="64"/>
      <c r="N17" s="64"/>
      <c r="O17" s="64"/>
      <c r="P17" s="64"/>
      <c r="Q17" s="64"/>
      <c r="R17" s="64"/>
      <c r="T17" s="27"/>
      <c r="U17" s="28">
        <v>50</v>
      </c>
      <c r="V17" s="27"/>
      <c r="W17" s="29"/>
      <c r="X17" s="59">
        <f t="shared" si="4"/>
        <v>0</v>
      </c>
      <c r="Y17" s="59">
        <f t="shared" si="5"/>
        <v>0</v>
      </c>
      <c r="Z17" s="167"/>
      <c r="AA17" s="172">
        <f>+V4-X17-Y17+X29+Y29</f>
        <v>0</v>
      </c>
      <c r="AB17" s="171" t="s">
        <v>60</v>
      </c>
      <c r="AC17" s="170"/>
    </row>
    <row r="18" spans="1:29" ht="13.5" customHeight="1">
      <c r="A18" s="22" t="s">
        <v>12</v>
      </c>
      <c r="B18" s="12"/>
      <c r="C18" s="29"/>
      <c r="D18" s="64"/>
      <c r="E18" s="64">
        <v>8</v>
      </c>
      <c r="F18" s="64"/>
      <c r="G18" s="64"/>
      <c r="H18" s="64"/>
      <c r="I18" s="64"/>
      <c r="J18" s="64"/>
      <c r="K18" s="64"/>
      <c r="L18" s="64"/>
      <c r="M18" s="64"/>
      <c r="N18" s="64"/>
      <c r="O18" s="64"/>
      <c r="P18" s="64"/>
      <c r="Q18" s="64"/>
      <c r="R18" s="64"/>
      <c r="T18" s="27"/>
      <c r="U18" s="28">
        <v>66</v>
      </c>
      <c r="V18" s="27"/>
      <c r="W18" s="29"/>
      <c r="X18" s="59">
        <f t="shared" si="4"/>
        <v>8</v>
      </c>
      <c r="Y18" s="59">
        <f t="shared" si="5"/>
        <v>0</v>
      </c>
      <c r="Z18" s="167"/>
      <c r="AA18" s="171"/>
      <c r="AB18" s="170"/>
      <c r="AC18" s="170"/>
    </row>
    <row r="19" spans="1:29" ht="13.5" customHeight="1">
      <c r="A19" s="22" t="s">
        <v>13</v>
      </c>
      <c r="B19" s="12"/>
      <c r="C19" s="29"/>
      <c r="D19" s="64"/>
      <c r="E19" s="64"/>
      <c r="F19" s="64"/>
      <c r="G19" s="64"/>
      <c r="H19" s="64"/>
      <c r="I19" s="64"/>
      <c r="J19" s="64"/>
      <c r="K19" s="64"/>
      <c r="L19" s="64"/>
      <c r="M19" s="64"/>
      <c r="N19" s="64"/>
      <c r="O19" s="64"/>
      <c r="P19" s="64"/>
      <c r="Q19" s="64"/>
      <c r="R19" s="64"/>
      <c r="T19" s="28">
        <v>62</v>
      </c>
      <c r="U19" s="28">
        <v>62</v>
      </c>
      <c r="V19" s="27"/>
      <c r="W19" s="29"/>
      <c r="X19" s="59">
        <f t="shared" si="4"/>
        <v>0</v>
      </c>
      <c r="Y19" s="59">
        <f t="shared" si="5"/>
        <v>0</v>
      </c>
      <c r="Z19" s="167"/>
      <c r="AA19" s="172">
        <f>+X19+Y19+PP17!AA19</f>
        <v>0</v>
      </c>
      <c r="AB19" s="171" t="s">
        <v>121</v>
      </c>
      <c r="AC19" s="170"/>
    </row>
    <row r="20" spans="1:29" ht="13.5" customHeight="1">
      <c r="A20" s="22"/>
      <c r="B20" s="12"/>
      <c r="C20" s="29"/>
      <c r="D20" s="64"/>
      <c r="E20" s="64"/>
      <c r="F20" s="64"/>
      <c r="G20" s="64"/>
      <c r="H20" s="64"/>
      <c r="I20" s="64"/>
      <c r="J20" s="64"/>
      <c r="K20" s="64"/>
      <c r="L20" s="64"/>
      <c r="M20" s="64"/>
      <c r="N20" s="64"/>
      <c r="O20" s="64"/>
      <c r="P20" s="64"/>
      <c r="Q20" s="64"/>
      <c r="R20" s="64"/>
      <c r="T20" s="28"/>
      <c r="U20" s="28"/>
      <c r="V20" s="27"/>
      <c r="W20" s="29"/>
      <c r="X20" s="59">
        <f t="shared" si="4"/>
        <v>0</v>
      </c>
      <c r="Y20" s="59">
        <f t="shared" si="5"/>
        <v>0</v>
      </c>
      <c r="Z20" s="167"/>
      <c r="AA20" s="170"/>
      <c r="AB20" s="170"/>
      <c r="AC20" s="170"/>
    </row>
    <row r="21" spans="1:29" ht="13.5" customHeight="1">
      <c r="A21" s="22"/>
      <c r="B21" s="12"/>
      <c r="C21" s="29"/>
      <c r="D21" s="64"/>
      <c r="E21" s="64"/>
      <c r="F21" s="64"/>
      <c r="G21" s="64"/>
      <c r="H21" s="64"/>
      <c r="I21" s="64"/>
      <c r="J21" s="64"/>
      <c r="K21" s="64"/>
      <c r="L21" s="64"/>
      <c r="M21" s="64"/>
      <c r="N21" s="64"/>
      <c r="O21" s="64"/>
      <c r="P21" s="64"/>
      <c r="Q21" s="64"/>
      <c r="R21" s="64"/>
      <c r="T21" s="28"/>
      <c r="U21" s="28"/>
      <c r="V21" s="27"/>
      <c r="W21" s="29"/>
      <c r="X21" s="59">
        <f t="shared" si="4"/>
        <v>0</v>
      </c>
      <c r="Y21" s="59">
        <f t="shared" si="5"/>
        <v>0</v>
      </c>
      <c r="Z21" s="167"/>
      <c r="AA21" s="170"/>
      <c r="AB21" s="170"/>
      <c r="AC21" s="170"/>
    </row>
    <row r="22" spans="1:29" ht="13.5" customHeight="1">
      <c r="A22" s="22"/>
      <c r="B22" s="12"/>
      <c r="C22" s="29"/>
      <c r="D22" s="64"/>
      <c r="E22" s="64"/>
      <c r="F22" s="64"/>
      <c r="G22" s="64"/>
      <c r="H22" s="64"/>
      <c r="I22" s="64"/>
      <c r="J22" s="64"/>
      <c r="K22" s="64"/>
      <c r="L22" s="64"/>
      <c r="M22" s="64"/>
      <c r="N22" s="64"/>
      <c r="O22" s="64"/>
      <c r="P22" s="64"/>
      <c r="Q22" s="64"/>
      <c r="R22" s="64"/>
      <c r="T22" s="28"/>
      <c r="U22" s="28"/>
      <c r="V22" s="27"/>
      <c r="W22" s="29"/>
      <c r="X22" s="59">
        <f t="shared" si="4"/>
        <v>0</v>
      </c>
      <c r="Y22" s="59">
        <f t="shared" si="5"/>
        <v>0</v>
      </c>
      <c r="Z22" s="167"/>
      <c r="AA22" s="170"/>
      <c r="AB22" s="170"/>
      <c r="AC22" s="170"/>
    </row>
    <row r="23" spans="1:29" ht="13.5" customHeight="1">
      <c r="A23" s="22"/>
      <c r="B23" s="12"/>
      <c r="C23" s="29"/>
      <c r="D23" s="64"/>
      <c r="E23" s="64"/>
      <c r="F23" s="64"/>
      <c r="G23" s="64"/>
      <c r="H23" s="64"/>
      <c r="I23" s="64"/>
      <c r="J23" s="64"/>
      <c r="K23" s="64"/>
      <c r="L23" s="64"/>
      <c r="M23" s="64"/>
      <c r="N23" s="64"/>
      <c r="O23" s="64"/>
      <c r="P23" s="64"/>
      <c r="Q23" s="64"/>
      <c r="R23" s="64"/>
      <c r="T23" s="28"/>
      <c r="U23" s="28"/>
      <c r="V23" s="27"/>
      <c r="W23" s="29"/>
      <c r="X23" s="59">
        <f t="shared" si="4"/>
        <v>0</v>
      </c>
      <c r="Y23" s="59">
        <f t="shared" si="5"/>
        <v>0</v>
      </c>
      <c r="Z23" s="167"/>
      <c r="AA23" s="170"/>
      <c r="AB23" s="170"/>
      <c r="AC23" s="170"/>
    </row>
    <row r="24" spans="1:29" ht="13.5" customHeight="1">
      <c r="A24" s="11"/>
      <c r="B24" s="12"/>
      <c r="C24" s="29"/>
      <c r="D24" s="64"/>
      <c r="E24" s="64"/>
      <c r="F24" s="64"/>
      <c r="G24" s="64"/>
      <c r="H24" s="64"/>
      <c r="I24" s="64"/>
      <c r="J24" s="64"/>
      <c r="K24" s="64"/>
      <c r="L24" s="64"/>
      <c r="M24" s="64"/>
      <c r="N24" s="64"/>
      <c r="O24" s="64"/>
      <c r="P24" s="64"/>
      <c r="Q24" s="64"/>
      <c r="R24" s="64"/>
      <c r="T24" s="10"/>
      <c r="U24" s="10"/>
      <c r="V24" s="10"/>
      <c r="W24" s="29"/>
      <c r="X24" s="59">
        <f t="shared" si="4"/>
        <v>0</v>
      </c>
      <c r="Y24" s="59">
        <f t="shared" si="5"/>
        <v>0</v>
      </c>
      <c r="Z24" s="167"/>
      <c r="AA24" s="170"/>
      <c r="AB24" s="170"/>
      <c r="AC24" s="170"/>
    </row>
    <row r="25" spans="1:29" ht="3" customHeight="1">
      <c r="A25" s="11"/>
      <c r="B25" s="13"/>
      <c r="C25" s="5"/>
      <c r="D25" s="64"/>
      <c r="E25" s="64"/>
      <c r="F25" s="64"/>
      <c r="G25" s="64"/>
      <c r="H25" s="64"/>
      <c r="I25" s="64"/>
      <c r="J25" s="64"/>
      <c r="K25" s="64"/>
      <c r="L25" s="64"/>
      <c r="M25" s="64"/>
      <c r="N25" s="64"/>
      <c r="O25" s="64"/>
      <c r="P25" s="64"/>
      <c r="Q25" s="64"/>
      <c r="R25" s="64"/>
      <c r="S25" s="5"/>
      <c r="T25" s="13"/>
      <c r="U25" s="13"/>
      <c r="V25" s="13"/>
      <c r="W25" s="5"/>
      <c r="X25" s="59"/>
      <c r="Y25" s="59"/>
      <c r="Z25" s="167"/>
      <c r="AA25" s="170"/>
      <c r="AB25" s="170"/>
      <c r="AC25" s="170"/>
    </row>
    <row r="26" spans="1:29" ht="13.5" customHeight="1">
      <c r="A26" s="26" t="s">
        <v>14</v>
      </c>
      <c r="B26" s="12"/>
      <c r="C26" s="29"/>
      <c r="D26" s="64">
        <f aca="true" t="shared" si="6" ref="D26:J26">SUM(D13:D24)</f>
        <v>0</v>
      </c>
      <c r="E26" s="64">
        <f t="shared" si="6"/>
        <v>8</v>
      </c>
      <c r="F26" s="64">
        <f t="shared" si="6"/>
        <v>0</v>
      </c>
      <c r="G26" s="64">
        <f t="shared" si="6"/>
        <v>0</v>
      </c>
      <c r="H26" s="64">
        <f t="shared" si="6"/>
        <v>0</v>
      </c>
      <c r="I26" s="64">
        <f t="shared" si="6"/>
        <v>0</v>
      </c>
      <c r="J26" s="64">
        <f t="shared" si="6"/>
        <v>0</v>
      </c>
      <c r="K26" s="64"/>
      <c r="L26" s="64">
        <f aca="true" t="shared" si="7" ref="L26:R26">SUM(L13:L24)</f>
        <v>0</v>
      </c>
      <c r="M26" s="64">
        <f t="shared" si="7"/>
        <v>0</v>
      </c>
      <c r="N26" s="64">
        <f t="shared" si="7"/>
        <v>0</v>
      </c>
      <c r="O26" s="64">
        <f t="shared" si="7"/>
        <v>0</v>
      </c>
      <c r="P26" s="64">
        <f t="shared" si="7"/>
        <v>0</v>
      </c>
      <c r="Q26" s="64">
        <f t="shared" si="7"/>
        <v>0</v>
      </c>
      <c r="R26" s="64">
        <f t="shared" si="7"/>
        <v>0</v>
      </c>
      <c r="T26" s="10"/>
      <c r="U26" s="10"/>
      <c r="V26" s="10"/>
      <c r="W26" s="29"/>
      <c r="X26" s="59">
        <f>SUM(X13:X24)</f>
        <v>8</v>
      </c>
      <c r="Y26" s="59">
        <f>SUM(Y13:Y24)</f>
        <v>0</v>
      </c>
      <c r="Z26" s="167"/>
      <c r="AA26" s="172">
        <f>SUM(X26:Y26)</f>
        <v>8</v>
      </c>
      <c r="AB26" s="170" t="s">
        <v>116</v>
      </c>
      <c r="AC26" s="170"/>
    </row>
    <row r="27" spans="10:29" ht="24" customHeight="1">
      <c r="J27" s="16" t="s">
        <v>18</v>
      </c>
      <c r="Z27" s="167"/>
      <c r="AA27" s="170"/>
      <c r="AB27" s="170"/>
      <c r="AC27" s="170"/>
    </row>
    <row r="28" spans="1:29" ht="9" customHeight="1">
      <c r="A28" s="1"/>
      <c r="B28" s="2"/>
      <c r="C28" s="2"/>
      <c r="D28" s="2"/>
      <c r="E28" s="2"/>
      <c r="F28" s="2"/>
      <c r="G28" s="2"/>
      <c r="H28" s="2"/>
      <c r="I28" s="2"/>
      <c r="J28" s="30" t="s">
        <v>22</v>
      </c>
      <c r="K28" s="2"/>
      <c r="L28" s="2"/>
      <c r="M28" s="2"/>
      <c r="N28" s="2"/>
      <c r="O28" s="2"/>
      <c r="P28" s="2"/>
      <c r="Q28" s="2"/>
      <c r="R28" s="2"/>
      <c r="S28" s="2"/>
      <c r="T28" s="2"/>
      <c r="U28" s="2"/>
      <c r="V28" s="2"/>
      <c r="W28" s="2"/>
      <c r="X28" s="52"/>
      <c r="Y28" s="53"/>
      <c r="Z28" s="167"/>
      <c r="AA28" s="170"/>
      <c r="AB28" s="170"/>
      <c r="AC28" s="170"/>
    </row>
    <row r="29" spans="1:29" ht="13.5" customHeight="1">
      <c r="A29" s="22" t="s">
        <v>15</v>
      </c>
      <c r="B29" s="12"/>
      <c r="C29" s="5"/>
      <c r="D29" s="67"/>
      <c r="E29" s="67"/>
      <c r="F29" s="67"/>
      <c r="G29" s="67"/>
      <c r="H29" s="67"/>
      <c r="I29" s="67"/>
      <c r="J29" s="67"/>
      <c r="K29" s="68">
        <v>1</v>
      </c>
      <c r="L29" s="67"/>
      <c r="M29" s="67"/>
      <c r="N29" s="67"/>
      <c r="O29" s="67"/>
      <c r="P29" s="67"/>
      <c r="Q29" s="67"/>
      <c r="R29" s="67"/>
      <c r="S29" s="16"/>
      <c r="T29" s="41"/>
      <c r="U29" s="28">
        <v>29</v>
      </c>
      <c r="V29" s="41"/>
      <c r="W29" s="16"/>
      <c r="X29" s="73">
        <f>SUM(D29:J29)</f>
        <v>0</v>
      </c>
      <c r="Y29" s="73">
        <f>SUM(L29:R29)</f>
        <v>0</v>
      </c>
      <c r="Z29" s="167"/>
      <c r="AA29" s="170"/>
      <c r="AB29" s="170"/>
      <c r="AC29" s="170"/>
    </row>
    <row r="30" spans="1:29" ht="13.5" customHeight="1">
      <c r="A30" s="22" t="s">
        <v>16</v>
      </c>
      <c r="B30" s="12"/>
      <c r="C30" s="5"/>
      <c r="D30" s="69"/>
      <c r="E30" s="69"/>
      <c r="F30" s="69"/>
      <c r="G30" s="69"/>
      <c r="H30" s="69"/>
      <c r="I30" s="69"/>
      <c r="J30" s="69"/>
      <c r="K30" s="70"/>
      <c r="L30" s="69"/>
      <c r="M30" s="69"/>
      <c r="N30" s="69"/>
      <c r="O30" s="69"/>
      <c r="P30" s="69"/>
      <c r="Q30" s="69"/>
      <c r="R30" s="69"/>
      <c r="S30" s="16"/>
      <c r="T30" s="41"/>
      <c r="U30" s="28">
        <v>32</v>
      </c>
      <c r="V30" s="41"/>
      <c r="W30" s="16"/>
      <c r="X30" s="73">
        <f>SUM(D30:J30)</f>
        <v>0</v>
      </c>
      <c r="Y30" s="73">
        <f>SUM(L30:R30)</f>
        <v>0</v>
      </c>
      <c r="Z30" s="167"/>
      <c r="AA30" s="170"/>
      <c r="AB30" s="170"/>
      <c r="AC30" s="170"/>
    </row>
    <row r="31" spans="1:29" ht="13.5" customHeight="1">
      <c r="A31" s="22" t="s">
        <v>17</v>
      </c>
      <c r="B31" s="12"/>
      <c r="C31" s="8"/>
      <c r="D31" s="71"/>
      <c r="E31" s="71"/>
      <c r="F31" s="71"/>
      <c r="G31" s="71"/>
      <c r="H31" s="71"/>
      <c r="I31" s="71"/>
      <c r="J31" s="71"/>
      <c r="K31" s="72"/>
      <c r="L31" s="71"/>
      <c r="M31" s="71"/>
      <c r="N31" s="71"/>
      <c r="O31" s="71"/>
      <c r="P31" s="71"/>
      <c r="Q31" s="71"/>
      <c r="R31" s="71"/>
      <c r="S31" s="16"/>
      <c r="T31" s="41"/>
      <c r="U31" s="28">
        <v>71</v>
      </c>
      <c r="V31" s="41"/>
      <c r="W31" s="16"/>
      <c r="X31" s="73">
        <f>SUM(D31:J31)</f>
        <v>0</v>
      </c>
      <c r="Y31" s="73">
        <f>SUM(L31:R31)</f>
        <v>0</v>
      </c>
      <c r="Z31" s="167"/>
      <c r="AA31" s="170"/>
      <c r="AB31" s="170"/>
      <c r="AC31" s="170"/>
    </row>
    <row r="32" spans="1:29" ht="18.75" customHeight="1">
      <c r="A32" s="25" t="s">
        <v>27</v>
      </c>
      <c r="L32" s="43" t="s">
        <v>28</v>
      </c>
      <c r="Z32" s="167"/>
      <c r="AA32" s="170"/>
      <c r="AB32" s="170"/>
      <c r="AC32" s="170"/>
    </row>
    <row r="33" spans="12:29" ht="12.75">
      <c r="L33" s="43" t="s">
        <v>29</v>
      </c>
      <c r="N33" s="8"/>
      <c r="O33" s="8"/>
      <c r="P33" s="43" t="s">
        <v>30</v>
      </c>
      <c r="R33" s="8"/>
      <c r="S33" s="8"/>
      <c r="T33" s="8"/>
      <c r="U33" s="14" t="s">
        <v>31</v>
      </c>
      <c r="Z33" s="167"/>
      <c r="AA33" s="170"/>
      <c r="AB33" s="170"/>
      <c r="AC33" s="170"/>
    </row>
    <row r="34" spans="21:29" ht="6.75" customHeight="1">
      <c r="U34" s="21" t="s">
        <v>32</v>
      </c>
      <c r="Z34" s="167"/>
      <c r="AA34" s="170"/>
      <c r="AB34" s="170"/>
      <c r="AC34" s="170"/>
    </row>
    <row r="35" spans="1:29" ht="15.75">
      <c r="A35" s="77" t="s">
        <v>51</v>
      </c>
      <c r="Z35" s="167"/>
      <c r="AA35" s="170"/>
      <c r="AB35" s="170"/>
      <c r="AC35" s="170"/>
    </row>
    <row r="36" spans="26:29" ht="12.75">
      <c r="Z36" s="167"/>
      <c r="AA36" s="170"/>
      <c r="AB36" s="170"/>
      <c r="AC36" s="170"/>
    </row>
    <row r="37" spans="1:29" ht="12.75">
      <c r="A37" t="s">
        <v>52</v>
      </c>
      <c r="Z37" s="167"/>
      <c r="AA37" s="170"/>
      <c r="AB37" s="170"/>
      <c r="AC37" s="170"/>
    </row>
    <row r="38" spans="1:29" ht="12.75">
      <c r="A38" t="s">
        <v>53</v>
      </c>
      <c r="Z38" s="167"/>
      <c r="AA38" s="170"/>
      <c r="AB38" s="170"/>
      <c r="AC38" s="170"/>
    </row>
    <row r="39" spans="1:29" ht="3.75" customHeight="1" thickBot="1">
      <c r="A39" s="165"/>
      <c r="B39" s="165"/>
      <c r="C39" s="165"/>
      <c r="D39" s="165"/>
      <c r="E39" s="165"/>
      <c r="F39" s="165"/>
      <c r="G39" s="165"/>
      <c r="H39" s="165"/>
      <c r="I39" s="165"/>
      <c r="J39" s="165"/>
      <c r="K39" s="165"/>
      <c r="L39" s="165"/>
      <c r="M39" s="165"/>
      <c r="N39" s="165"/>
      <c r="O39" s="165"/>
      <c r="P39" s="165"/>
      <c r="Q39" s="165"/>
      <c r="R39" s="165"/>
      <c r="S39" s="165"/>
      <c r="T39" s="165"/>
      <c r="U39" s="165"/>
      <c r="V39" s="165"/>
      <c r="W39" s="165"/>
      <c r="X39" s="166"/>
      <c r="Y39" s="166"/>
      <c r="Z39" s="169"/>
      <c r="AA39" s="170"/>
      <c r="AB39" s="170"/>
      <c r="AC39" s="170"/>
    </row>
    <row r="40" spans="1:29" ht="13.5" thickTop="1">
      <c r="A40" s="173" t="s">
        <v>119</v>
      </c>
      <c r="B40" s="170"/>
      <c r="C40" s="170"/>
      <c r="D40" s="170"/>
      <c r="E40" s="170"/>
      <c r="F40" s="170"/>
      <c r="G40" s="170"/>
      <c r="H40" s="170"/>
      <c r="I40" s="170"/>
      <c r="J40" s="170"/>
      <c r="K40" s="170"/>
      <c r="L40" s="170"/>
      <c r="M40" s="170"/>
      <c r="N40" s="170"/>
      <c r="O40" s="170"/>
      <c r="P40" s="170"/>
      <c r="Q40" s="170"/>
      <c r="R40" s="170"/>
      <c r="S40" s="170"/>
      <c r="T40" s="170"/>
      <c r="U40" s="170"/>
      <c r="V40" s="170"/>
      <c r="W40" s="170"/>
      <c r="X40" s="172"/>
      <c r="Y40" s="172"/>
      <c r="Z40" s="170"/>
      <c r="AA40" s="170"/>
      <c r="AB40" s="170"/>
      <c r="AC40" s="170"/>
    </row>
    <row r="41" spans="1:29" ht="12.75">
      <c r="A41" s="170"/>
      <c r="B41" s="170"/>
      <c r="C41" s="170"/>
      <c r="D41" s="174" t="str">
        <f>D11</f>
        <v>Sun</v>
      </c>
      <c r="E41" s="174" t="str">
        <f aca="true" t="shared" si="8" ref="E41:R42">E11</f>
        <v>Mon</v>
      </c>
      <c r="F41" s="174" t="str">
        <f t="shared" si="8"/>
        <v>Tue</v>
      </c>
      <c r="G41" s="174" t="str">
        <f t="shared" si="8"/>
        <v>Wed</v>
      </c>
      <c r="H41" s="174" t="str">
        <f t="shared" si="8"/>
        <v>Thu</v>
      </c>
      <c r="I41" s="174" t="str">
        <f t="shared" si="8"/>
        <v>Fri</v>
      </c>
      <c r="J41" s="174" t="str">
        <f t="shared" si="8"/>
        <v>Sat</v>
      </c>
      <c r="K41" s="174">
        <f t="shared" si="8"/>
        <v>0</v>
      </c>
      <c r="L41" s="174" t="str">
        <f t="shared" si="8"/>
        <v>Sun</v>
      </c>
      <c r="M41" s="174" t="str">
        <f t="shared" si="8"/>
        <v>Mon</v>
      </c>
      <c r="N41" s="174" t="str">
        <f t="shared" si="8"/>
        <v>Tue</v>
      </c>
      <c r="O41" s="174" t="str">
        <f t="shared" si="8"/>
        <v>Wed</v>
      </c>
      <c r="P41" s="174" t="str">
        <f t="shared" si="8"/>
        <v>Thu</v>
      </c>
      <c r="Q41" s="174" t="str">
        <f t="shared" si="8"/>
        <v>Fri</v>
      </c>
      <c r="R41" s="174" t="str">
        <f t="shared" si="8"/>
        <v>Sat</v>
      </c>
      <c r="S41" s="170"/>
      <c r="T41" s="170"/>
      <c r="U41" s="170"/>
      <c r="V41" s="170"/>
      <c r="W41" s="170"/>
      <c r="X41" s="172"/>
      <c r="Y41" s="172"/>
      <c r="Z41" s="170"/>
      <c r="AA41" s="170"/>
      <c r="AB41" s="170"/>
      <c r="AC41" s="170"/>
    </row>
    <row r="42" spans="1:29" ht="12.75">
      <c r="A42" s="170"/>
      <c r="B42" s="170"/>
      <c r="C42" s="170"/>
      <c r="D42" s="175">
        <f>D12</f>
        <v>38599</v>
      </c>
      <c r="E42" s="175">
        <f t="shared" si="8"/>
        <v>38600</v>
      </c>
      <c r="F42" s="175">
        <f t="shared" si="8"/>
        <v>38601</v>
      </c>
      <c r="G42" s="175">
        <f t="shared" si="8"/>
        <v>38602</v>
      </c>
      <c r="H42" s="175">
        <f t="shared" si="8"/>
        <v>38603</v>
      </c>
      <c r="I42" s="175">
        <f t="shared" si="8"/>
        <v>38604</v>
      </c>
      <c r="J42" s="175">
        <f t="shared" si="8"/>
        <v>38605</v>
      </c>
      <c r="K42" s="175">
        <f t="shared" si="8"/>
        <v>0</v>
      </c>
      <c r="L42" s="175">
        <f t="shared" si="8"/>
        <v>38606</v>
      </c>
      <c r="M42" s="175">
        <f t="shared" si="8"/>
        <v>38607</v>
      </c>
      <c r="N42" s="175">
        <f t="shared" si="8"/>
        <v>38608</v>
      </c>
      <c r="O42" s="175">
        <f t="shared" si="8"/>
        <v>38609</v>
      </c>
      <c r="P42" s="175">
        <f t="shared" si="8"/>
        <v>38610</v>
      </c>
      <c r="Q42" s="175">
        <f t="shared" si="8"/>
        <v>38611</v>
      </c>
      <c r="R42" s="175">
        <f t="shared" si="8"/>
        <v>38612</v>
      </c>
      <c r="S42" s="170"/>
      <c r="T42" s="170"/>
      <c r="U42" s="170"/>
      <c r="V42" s="170"/>
      <c r="W42" s="170"/>
      <c r="X42" s="172"/>
      <c r="Y42" s="172"/>
      <c r="Z42" s="170"/>
      <c r="AA42" s="170"/>
      <c r="AB42" s="170"/>
      <c r="AC42" s="170"/>
    </row>
    <row r="43" spans="1:29" ht="12.75">
      <c r="A43" s="170"/>
      <c r="B43" s="170" t="s">
        <v>54</v>
      </c>
      <c r="C43" s="170"/>
      <c r="D43" s="176"/>
      <c r="E43" s="176"/>
      <c r="F43" s="176"/>
      <c r="G43" s="176"/>
      <c r="H43" s="176"/>
      <c r="I43" s="176"/>
      <c r="J43" s="176"/>
      <c r="K43" s="176"/>
      <c r="L43" s="176"/>
      <c r="M43" s="176"/>
      <c r="N43" s="176"/>
      <c r="O43" s="176"/>
      <c r="P43" s="176"/>
      <c r="Q43" s="176"/>
      <c r="R43" s="176"/>
      <c r="S43" s="170"/>
      <c r="T43" s="170"/>
      <c r="U43" s="170"/>
      <c r="V43" s="170"/>
      <c r="W43" s="170"/>
      <c r="X43" s="172"/>
      <c r="Y43" s="172"/>
      <c r="Z43" s="170"/>
      <c r="AA43" s="170"/>
      <c r="AB43" s="170"/>
      <c r="AC43" s="170"/>
    </row>
    <row r="44" spans="1:29" ht="12.75">
      <c r="A44" s="170"/>
      <c r="B44" s="170" t="s">
        <v>55</v>
      </c>
      <c r="C44" s="170"/>
      <c r="D44" s="176"/>
      <c r="E44" s="176"/>
      <c r="F44" s="176"/>
      <c r="G44" s="176"/>
      <c r="H44" s="176"/>
      <c r="I44" s="176"/>
      <c r="J44" s="176"/>
      <c r="K44" s="176"/>
      <c r="L44" s="176"/>
      <c r="M44" s="176"/>
      <c r="N44" s="176"/>
      <c r="O44" s="176"/>
      <c r="P44" s="176"/>
      <c r="Q44" s="176"/>
      <c r="R44" s="176"/>
      <c r="S44" s="170"/>
      <c r="T44" s="170"/>
      <c r="U44" s="170"/>
      <c r="V44" s="170"/>
      <c r="W44" s="170"/>
      <c r="X44" s="172"/>
      <c r="Y44" s="172"/>
      <c r="Z44" s="170"/>
      <c r="AA44" s="170"/>
      <c r="AB44" s="170"/>
      <c r="AC44" s="170"/>
    </row>
    <row r="45" spans="1:29" ht="12.75">
      <c r="A45" s="170"/>
      <c r="B45" s="170" t="s">
        <v>54</v>
      </c>
      <c r="C45" s="170"/>
      <c r="D45" s="176"/>
      <c r="E45" s="176"/>
      <c r="F45" s="176"/>
      <c r="G45" s="176"/>
      <c r="H45" s="176"/>
      <c r="I45" s="176"/>
      <c r="J45" s="176"/>
      <c r="K45" s="176"/>
      <c r="L45" s="176"/>
      <c r="M45" s="176"/>
      <c r="N45" s="176"/>
      <c r="O45" s="176"/>
      <c r="P45" s="176"/>
      <c r="Q45" s="176"/>
      <c r="R45" s="176"/>
      <c r="S45" s="170"/>
      <c r="T45" s="170"/>
      <c r="U45" s="170"/>
      <c r="V45" s="170"/>
      <c r="W45" s="170"/>
      <c r="X45" s="172"/>
      <c r="Y45" s="172"/>
      <c r="Z45" s="170"/>
      <c r="AA45" s="170"/>
      <c r="AB45" s="170"/>
      <c r="AC45" s="170"/>
    </row>
    <row r="46" spans="1:29" ht="12.75">
      <c r="A46" s="170"/>
      <c r="B46" s="170" t="s">
        <v>55</v>
      </c>
      <c r="C46" s="170"/>
      <c r="D46" s="176"/>
      <c r="E46" s="176"/>
      <c r="F46" s="176"/>
      <c r="G46" s="176"/>
      <c r="H46" s="176"/>
      <c r="I46" s="176"/>
      <c r="J46" s="176"/>
      <c r="K46" s="176"/>
      <c r="L46" s="176"/>
      <c r="M46" s="176"/>
      <c r="N46" s="176"/>
      <c r="O46" s="176"/>
      <c r="P46" s="176"/>
      <c r="Q46" s="176"/>
      <c r="R46" s="176"/>
      <c r="S46" s="170"/>
      <c r="T46" s="170"/>
      <c r="U46" s="170"/>
      <c r="V46" s="170"/>
      <c r="W46" s="170"/>
      <c r="X46" s="172"/>
      <c r="Y46" s="172"/>
      <c r="Z46" s="170"/>
      <c r="AA46" s="170"/>
      <c r="AB46" s="170"/>
      <c r="AC46" s="170"/>
    </row>
    <row r="47" spans="1:29" ht="12.75">
      <c r="A47" s="170"/>
      <c r="B47" s="170" t="s">
        <v>54</v>
      </c>
      <c r="C47" s="170"/>
      <c r="D47" s="176"/>
      <c r="E47" s="176"/>
      <c r="F47" s="176"/>
      <c r="G47" s="176"/>
      <c r="H47" s="176"/>
      <c r="I47" s="176"/>
      <c r="J47" s="176"/>
      <c r="K47" s="176"/>
      <c r="L47" s="176"/>
      <c r="M47" s="176"/>
      <c r="N47" s="176"/>
      <c r="O47" s="176"/>
      <c r="P47" s="176"/>
      <c r="Q47" s="176"/>
      <c r="R47" s="176"/>
      <c r="S47" s="170"/>
      <c r="T47" s="170"/>
      <c r="U47" s="170"/>
      <c r="V47" s="170"/>
      <c r="W47" s="170"/>
      <c r="X47" s="172"/>
      <c r="Y47" s="172"/>
      <c r="Z47" s="170"/>
      <c r="AA47" s="170"/>
      <c r="AB47" s="170"/>
      <c r="AC47" s="170"/>
    </row>
    <row r="48" spans="1:29" ht="12.75">
      <c r="A48" s="170"/>
      <c r="B48" s="170" t="s">
        <v>55</v>
      </c>
      <c r="C48" s="170"/>
      <c r="D48" s="176"/>
      <c r="E48" s="176"/>
      <c r="F48" s="176"/>
      <c r="G48" s="176"/>
      <c r="H48" s="176"/>
      <c r="I48" s="176"/>
      <c r="J48" s="176"/>
      <c r="K48" s="176"/>
      <c r="L48" s="176"/>
      <c r="M48" s="176"/>
      <c r="N48" s="176"/>
      <c r="O48" s="176"/>
      <c r="P48" s="176"/>
      <c r="Q48" s="176"/>
      <c r="R48" s="176"/>
      <c r="S48" s="170"/>
      <c r="T48" s="170"/>
      <c r="U48" s="170"/>
      <c r="V48" s="170"/>
      <c r="W48" s="170"/>
      <c r="X48" s="172"/>
      <c r="Y48" s="172"/>
      <c r="Z48" s="170"/>
      <c r="AA48" s="170"/>
      <c r="AB48" s="170"/>
      <c r="AC48" s="170"/>
    </row>
    <row r="49" spans="1:29" ht="12.75">
      <c r="A49" s="170"/>
      <c r="B49" s="170" t="s">
        <v>54</v>
      </c>
      <c r="C49" s="170"/>
      <c r="D49" s="176"/>
      <c r="E49" s="176"/>
      <c r="F49" s="176"/>
      <c r="G49" s="176"/>
      <c r="H49" s="176"/>
      <c r="I49" s="176"/>
      <c r="J49" s="176"/>
      <c r="K49" s="176"/>
      <c r="L49" s="176"/>
      <c r="M49" s="176"/>
      <c r="N49" s="176"/>
      <c r="O49" s="176"/>
      <c r="P49" s="176"/>
      <c r="Q49" s="176"/>
      <c r="R49" s="176"/>
      <c r="S49" s="170"/>
      <c r="T49" s="170"/>
      <c r="U49" s="170"/>
      <c r="V49" s="170"/>
      <c r="W49" s="170"/>
      <c r="X49" s="172"/>
      <c r="Y49" s="172"/>
      <c r="Z49" s="170"/>
      <c r="AA49" s="170"/>
      <c r="AB49" s="170"/>
      <c r="AC49" s="170"/>
    </row>
    <row r="50" spans="1:29" ht="12.75">
      <c r="A50" s="170"/>
      <c r="B50" s="170" t="s">
        <v>55</v>
      </c>
      <c r="C50" s="170"/>
      <c r="D50" s="176"/>
      <c r="E50" s="176"/>
      <c r="F50" s="176"/>
      <c r="G50" s="176"/>
      <c r="H50" s="176"/>
      <c r="I50" s="176"/>
      <c r="J50" s="176"/>
      <c r="K50" s="176"/>
      <c r="L50" s="176"/>
      <c r="M50" s="176"/>
      <c r="N50" s="176"/>
      <c r="O50" s="176"/>
      <c r="P50" s="176"/>
      <c r="Q50" s="176"/>
      <c r="R50" s="176"/>
      <c r="S50" s="170"/>
      <c r="T50" s="170"/>
      <c r="U50" s="170"/>
      <c r="V50" s="170"/>
      <c r="W50" s="170"/>
      <c r="X50" s="172"/>
      <c r="Y50" s="172"/>
      <c r="Z50" s="170"/>
      <c r="AA50" s="170"/>
      <c r="AB50" s="170"/>
      <c r="AC50" s="170"/>
    </row>
    <row r="51" spans="1:29" ht="12.75">
      <c r="A51" s="170" t="s">
        <v>120</v>
      </c>
      <c r="B51" s="170" t="s">
        <v>62</v>
      </c>
      <c r="C51" s="170"/>
      <c r="D51" s="177">
        <f aca="true" t="shared" si="9" ref="D51:J51">24*(D44-D43+D46-D45+D48-D47+D50-D49)</f>
        <v>0</v>
      </c>
      <c r="E51" s="177">
        <f t="shared" si="9"/>
        <v>0</v>
      </c>
      <c r="F51" s="177">
        <f t="shared" si="9"/>
        <v>0</v>
      </c>
      <c r="G51" s="177">
        <f t="shared" si="9"/>
        <v>0</v>
      </c>
      <c r="H51" s="177">
        <f t="shared" si="9"/>
        <v>0</v>
      </c>
      <c r="I51" s="177">
        <f t="shared" si="9"/>
        <v>0</v>
      </c>
      <c r="J51" s="177">
        <f t="shared" si="9"/>
        <v>0</v>
      </c>
      <c r="K51" s="170"/>
      <c r="L51" s="177">
        <f aca="true" t="shared" si="10" ref="L51:R51">24*(L44-L43+L46-L45+L48-L47+L50-L49)</f>
        <v>0</v>
      </c>
      <c r="M51" s="177">
        <f t="shared" si="10"/>
        <v>0</v>
      </c>
      <c r="N51" s="177">
        <f t="shared" si="10"/>
        <v>0</v>
      </c>
      <c r="O51" s="177">
        <f t="shared" si="10"/>
        <v>0</v>
      </c>
      <c r="P51" s="177">
        <f t="shared" si="10"/>
        <v>0</v>
      </c>
      <c r="Q51" s="177">
        <f t="shared" si="10"/>
        <v>0</v>
      </c>
      <c r="R51" s="177">
        <f t="shared" si="10"/>
        <v>0</v>
      </c>
      <c r="S51" s="170"/>
      <c r="T51" s="170"/>
      <c r="U51" s="170"/>
      <c r="V51" s="170"/>
      <c r="W51" s="170"/>
      <c r="X51" s="172"/>
      <c r="Y51" s="172"/>
      <c r="Z51" s="170"/>
      <c r="AA51" s="170"/>
      <c r="AB51" s="170"/>
      <c r="AC51" s="170"/>
    </row>
    <row r="52" spans="1:29" ht="12.75">
      <c r="A52" s="170"/>
      <c r="B52" s="170"/>
      <c r="C52" s="170"/>
      <c r="D52" s="170"/>
      <c r="E52" s="170"/>
      <c r="F52" s="170"/>
      <c r="G52" s="170"/>
      <c r="H52" s="170"/>
      <c r="I52" s="170"/>
      <c r="J52" s="170"/>
      <c r="K52" s="170"/>
      <c r="L52" s="170"/>
      <c r="M52" s="170"/>
      <c r="N52" s="170"/>
      <c r="O52" s="170"/>
      <c r="P52" s="170"/>
      <c r="Q52" s="170"/>
      <c r="R52" s="170"/>
      <c r="S52" s="170"/>
      <c r="T52" s="170"/>
      <c r="U52" s="170"/>
      <c r="V52" s="170"/>
      <c r="W52" s="170"/>
      <c r="X52" s="172"/>
      <c r="Y52" s="172"/>
      <c r="Z52" s="170"/>
      <c r="AA52" s="170"/>
      <c r="AB52" s="170"/>
      <c r="AC52" s="170"/>
    </row>
  </sheetData>
  <mergeCells count="6">
    <mergeCell ref="Q3:S3"/>
    <mergeCell ref="T3:U3"/>
    <mergeCell ref="V3:X3"/>
    <mergeCell ref="Q4:S4"/>
    <mergeCell ref="T4:U4"/>
    <mergeCell ref="V4:X4"/>
  </mergeCells>
  <conditionalFormatting sqref="D42:J42 L42:R42">
    <cfRule type="cellIs" priority="1" dxfId="1" operator="equal" stopIfTrue="1">
      <formula>TODAY()</formula>
    </cfRule>
  </conditionalFormatting>
  <conditionalFormatting sqref="D7:R8 D13:R26 X13:Y26 X29:Y31">
    <cfRule type="cellIs" priority="2" dxfId="2" operator="equal" stopIfTrue="1">
      <formula>0</formula>
    </cfRule>
  </conditionalFormatting>
  <conditionalFormatting sqref="AA17">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5" right="0.5" top="0.58" bottom="0.5" header="0.53" footer="0.5"/>
  <pageSetup horizontalDpi="300" verticalDpi="300" orientation="landscape" r:id="rId1"/>
</worksheet>
</file>

<file path=xl/worksheets/sheet22.xml><?xml version="1.0" encoding="utf-8"?>
<worksheet xmlns="http://schemas.openxmlformats.org/spreadsheetml/2006/main" xmlns:r="http://schemas.openxmlformats.org/officeDocument/2006/relationships">
  <sheetPr codeName="Sheet16"/>
  <dimension ref="A1:AC52"/>
  <sheetViews>
    <sheetView zoomScale="85" zoomScaleNormal="85" workbookViewId="0" topLeftCell="A1">
      <selection activeCell="E13" sqref="E13"/>
    </sheetView>
  </sheetViews>
  <sheetFormatPr defaultColWidth="9.140625" defaultRowHeight="12.75"/>
  <cols>
    <col min="2" max="2" width="7.00390625" style="0" customWidth="1"/>
    <col min="3" max="3" width="0.5625" style="0" customWidth="1"/>
    <col min="4" max="4" width="5.8515625" style="0" customWidth="1"/>
    <col min="5" max="6" width="5.57421875" style="0" customWidth="1"/>
    <col min="7" max="7" width="5.8515625" style="0" customWidth="1"/>
    <col min="8" max="8" width="5.57421875" style="0" customWidth="1"/>
    <col min="9" max="9" width="5.421875" style="0" customWidth="1"/>
    <col min="10" max="10" width="5.7109375" style="0" customWidth="1"/>
    <col min="11" max="11" width="0.5625" style="0" customWidth="1"/>
    <col min="12" max="13" width="5.57421875" style="0" customWidth="1"/>
    <col min="14" max="14" width="5.421875" style="0" customWidth="1"/>
    <col min="15" max="16" width="5.7109375" style="0" customWidth="1"/>
    <col min="17" max="17" width="6.28125" style="0" customWidth="1"/>
    <col min="18" max="18" width="6.7109375" style="0" customWidth="1"/>
    <col min="19" max="19" width="0.5625" style="0" customWidth="1"/>
    <col min="20" max="21" width="4.8515625" style="0" customWidth="1"/>
    <col min="22" max="22" width="4.140625" style="0" customWidth="1"/>
    <col min="23" max="23" width="0.5625" style="0" customWidth="1"/>
    <col min="24" max="25" width="6.28125" style="51" customWidth="1"/>
    <col min="26" max="26" width="0.85546875" style="0" customWidth="1"/>
  </cols>
  <sheetData>
    <row r="1" spans="10:29" ht="21.75" customHeight="1">
      <c r="J1" s="16" t="s">
        <v>46</v>
      </c>
      <c r="Z1" s="167"/>
      <c r="AA1" s="170"/>
      <c r="AB1" s="170"/>
      <c r="AC1" s="170"/>
    </row>
    <row r="2" spans="1:29" ht="12.75">
      <c r="A2" s="15" t="s">
        <v>37</v>
      </c>
      <c r="B2" s="2"/>
      <c r="C2" s="2"/>
      <c r="D2" s="2"/>
      <c r="E2" s="3"/>
      <c r="F2" s="15" t="s">
        <v>39</v>
      </c>
      <c r="G2" s="2"/>
      <c r="H2" s="3"/>
      <c r="I2" s="15" t="s">
        <v>40</v>
      </c>
      <c r="J2" s="3"/>
      <c r="L2" s="15" t="s">
        <v>41</v>
      </c>
      <c r="M2" s="2"/>
      <c r="N2" s="76">
        <f>PP18!N2+1</f>
        <v>19</v>
      </c>
      <c r="O2" s="2"/>
      <c r="P2" s="3"/>
      <c r="Q2" s="15" t="s">
        <v>139</v>
      </c>
      <c r="R2" s="2"/>
      <c r="S2" s="2"/>
      <c r="T2" s="2"/>
      <c r="U2" s="2"/>
      <c r="V2" s="2"/>
      <c r="W2" s="2"/>
      <c r="X2" s="52"/>
      <c r="Y2" s="53"/>
      <c r="Z2" s="167"/>
      <c r="AA2" s="170"/>
      <c r="AB2" s="170"/>
      <c r="AC2" s="170"/>
    </row>
    <row r="3" spans="1:29" ht="12.75">
      <c r="A3" s="4"/>
      <c r="B3" s="5"/>
      <c r="C3" s="5"/>
      <c r="D3" s="5"/>
      <c r="E3" s="6"/>
      <c r="F3" s="45" t="str">
        <f>PP1!F3</f>
        <v>xxx-xx-xxxx</v>
      </c>
      <c r="G3" s="5"/>
      <c r="H3" s="6"/>
      <c r="I3" s="45">
        <f>PP1!I3</f>
        <v>2005</v>
      </c>
      <c r="J3" s="6"/>
      <c r="L3" s="4"/>
      <c r="M3" s="5"/>
      <c r="N3" s="5"/>
      <c r="O3" s="5"/>
      <c r="P3" s="6"/>
      <c r="Q3" s="210" t="s">
        <v>47</v>
      </c>
      <c r="R3" s="211"/>
      <c r="S3" s="212"/>
      <c r="T3" s="210" t="s">
        <v>48</v>
      </c>
      <c r="U3" s="212"/>
      <c r="V3" s="213" t="s">
        <v>49</v>
      </c>
      <c r="W3" s="214"/>
      <c r="X3" s="215"/>
      <c r="Y3" s="198" t="s">
        <v>138</v>
      </c>
      <c r="Z3" s="167"/>
      <c r="AA3" s="170"/>
      <c r="AB3" s="170"/>
      <c r="AC3" s="170"/>
    </row>
    <row r="4" spans="1:29" ht="12.75">
      <c r="A4" s="44">
        <f>PP1!A4</f>
        <v>0</v>
      </c>
      <c r="B4" s="8"/>
      <c r="C4" s="8"/>
      <c r="D4" s="5"/>
      <c r="E4" s="6"/>
      <c r="F4" s="7"/>
      <c r="G4" s="8"/>
      <c r="H4" s="9"/>
      <c r="I4" s="7"/>
      <c r="J4" s="9"/>
      <c r="L4" s="34" t="s">
        <v>42</v>
      </c>
      <c r="M4" s="78">
        <f>+PP18!O4+1</f>
        <v>38613</v>
      </c>
      <c r="N4" s="37" t="s">
        <v>43</v>
      </c>
      <c r="O4" s="78">
        <f>+M4+13</f>
        <v>38626</v>
      </c>
      <c r="P4" s="9"/>
      <c r="Q4" s="219">
        <f>PP18!AA14</f>
        <v>108</v>
      </c>
      <c r="R4" s="217"/>
      <c r="S4" s="218"/>
      <c r="T4" s="219">
        <f>PP18!AA15</f>
        <v>72</v>
      </c>
      <c r="U4" s="218"/>
      <c r="V4" s="219">
        <f>PP18!AA17</f>
        <v>0</v>
      </c>
      <c r="W4" s="217"/>
      <c r="X4" s="218"/>
      <c r="Y4" s="200">
        <f>PP18!AA16</f>
        <v>0</v>
      </c>
      <c r="Z4" s="167"/>
      <c r="AA4" s="171" t="s">
        <v>56</v>
      </c>
      <c r="AB4" s="170"/>
      <c r="AC4" s="170"/>
    </row>
    <row r="5" spans="1:29" ht="12.75">
      <c r="A5" s="33"/>
      <c r="B5" s="6"/>
      <c r="D5" s="48" t="s">
        <v>1</v>
      </c>
      <c r="E5" s="48" t="s">
        <v>2</v>
      </c>
      <c r="F5" s="48" t="s">
        <v>3</v>
      </c>
      <c r="G5" s="48" t="s">
        <v>4</v>
      </c>
      <c r="H5" s="48" t="s">
        <v>5</v>
      </c>
      <c r="I5" s="48" t="s">
        <v>6</v>
      </c>
      <c r="J5" s="48" t="s">
        <v>7</v>
      </c>
      <c r="K5" s="49"/>
      <c r="L5" s="48" t="s">
        <v>1</v>
      </c>
      <c r="M5" s="48" t="s">
        <v>2</v>
      </c>
      <c r="N5" s="48" t="s">
        <v>3</v>
      </c>
      <c r="O5" s="48" t="s">
        <v>4</v>
      </c>
      <c r="P5" s="48" t="s">
        <v>5</v>
      </c>
      <c r="Q5" s="48" t="s">
        <v>6</v>
      </c>
      <c r="R5" s="47" t="s">
        <v>7</v>
      </c>
      <c r="T5" s="15" t="s">
        <v>44</v>
      </c>
      <c r="U5" s="2"/>
      <c r="V5" s="3"/>
      <c r="X5" s="55" t="s">
        <v>24</v>
      </c>
      <c r="Y5" s="55" t="s">
        <v>25</v>
      </c>
      <c r="Z5" s="167"/>
      <c r="AA5" s="170">
        <f>+PP18!AA5</f>
        <v>6</v>
      </c>
      <c r="AB5" s="171" t="s">
        <v>57</v>
      </c>
      <c r="AC5" s="170"/>
    </row>
    <row r="6" spans="1:29" ht="12.75">
      <c r="A6" s="4"/>
      <c r="B6" s="32" t="s">
        <v>38</v>
      </c>
      <c r="D6" s="36">
        <f>PP18!D6</f>
        <v>0</v>
      </c>
      <c r="E6" s="36">
        <f>PP18!E6</f>
        <v>8</v>
      </c>
      <c r="F6" s="36">
        <f>PP18!F6</f>
        <v>8</v>
      </c>
      <c r="G6" s="36">
        <f>PP18!G6</f>
        <v>8</v>
      </c>
      <c r="H6" s="36">
        <f>PP18!H6</f>
        <v>8</v>
      </c>
      <c r="I6" s="36">
        <f>PP18!I6</f>
        <v>8</v>
      </c>
      <c r="J6" s="36">
        <f>PP18!J6</f>
        <v>0</v>
      </c>
      <c r="L6" s="36">
        <f>PP18!L6</f>
        <v>0</v>
      </c>
      <c r="M6" s="36">
        <f>PP18!M6</f>
        <v>8</v>
      </c>
      <c r="N6" s="36">
        <f>PP18!N6</f>
        <v>8</v>
      </c>
      <c r="O6" s="36">
        <f>PP18!O6</f>
        <v>8</v>
      </c>
      <c r="P6" s="36">
        <f>PP18!P6</f>
        <v>8</v>
      </c>
      <c r="Q6" s="36">
        <f>PP18!Q6</f>
        <v>8</v>
      </c>
      <c r="R6" s="36">
        <f>PP18!R6</f>
        <v>0</v>
      </c>
      <c r="T6" s="35" t="s">
        <v>50</v>
      </c>
      <c r="U6" s="5"/>
      <c r="V6" s="6"/>
      <c r="X6" s="59">
        <f>SUM(D6:J6)</f>
        <v>40</v>
      </c>
      <c r="Y6" s="59">
        <f>SUM(L6:R6)</f>
        <v>40</v>
      </c>
      <c r="Z6" s="167"/>
      <c r="AA6" s="170">
        <f>+PP18!AA6</f>
        <v>4</v>
      </c>
      <c r="AB6" s="171" t="s">
        <v>58</v>
      </c>
      <c r="AC6" s="170"/>
    </row>
    <row r="7" spans="1:29" ht="12.75">
      <c r="A7" s="4"/>
      <c r="B7" s="32" t="s">
        <v>140</v>
      </c>
      <c r="D7" s="202">
        <f>PP18!D7</f>
        <v>0</v>
      </c>
      <c r="E7" s="202">
        <f>PP18!E7</f>
        <v>0.3125</v>
      </c>
      <c r="F7" s="202">
        <f>PP18!F7</f>
        <v>0.3125</v>
      </c>
      <c r="G7" s="202">
        <f>PP18!G7</f>
        <v>0.3125</v>
      </c>
      <c r="H7" s="202">
        <f>PP18!H7</f>
        <v>0.3125</v>
      </c>
      <c r="I7" s="202">
        <f>PP18!I7</f>
        <v>0.3125</v>
      </c>
      <c r="J7" s="202">
        <f>PP18!J7</f>
        <v>0</v>
      </c>
      <c r="K7" s="202"/>
      <c r="L7" s="202">
        <f>PP18!L7</f>
        <v>0</v>
      </c>
      <c r="M7" s="202">
        <f>PP18!M7</f>
        <v>0.3125</v>
      </c>
      <c r="N7" s="202">
        <f>PP18!N7</f>
        <v>0.3125</v>
      </c>
      <c r="O7" s="202">
        <f>PP18!O7</f>
        <v>0.3125</v>
      </c>
      <c r="P7" s="202">
        <f>PP18!P7</f>
        <v>0.3125</v>
      </c>
      <c r="Q7" s="202">
        <f>PP18!Q7</f>
        <v>0.3125</v>
      </c>
      <c r="R7" s="202">
        <f>PP18!R7</f>
        <v>0</v>
      </c>
      <c r="T7" s="4"/>
      <c r="U7" s="5"/>
      <c r="V7" s="6"/>
      <c r="X7" s="56"/>
      <c r="Y7" s="56"/>
      <c r="Z7" s="167"/>
      <c r="AA7" s="171" t="s">
        <v>134</v>
      </c>
      <c r="AB7" s="170"/>
      <c r="AC7" s="170"/>
    </row>
    <row r="8" spans="1:29" ht="12.75">
      <c r="A8" s="7"/>
      <c r="B8" s="203" t="s">
        <v>141</v>
      </c>
      <c r="D8" s="202">
        <f>PP18!D8</f>
        <v>0</v>
      </c>
      <c r="E8" s="202">
        <f>PP18!E8</f>
        <v>0.1875</v>
      </c>
      <c r="F8" s="202">
        <f>PP18!F8</f>
        <v>0.1875</v>
      </c>
      <c r="G8" s="202">
        <f>PP18!G8</f>
        <v>0.1875</v>
      </c>
      <c r="H8" s="202">
        <f>PP18!H8</f>
        <v>0.1875</v>
      </c>
      <c r="I8" s="202">
        <f>PP18!I8</f>
        <v>0.1875</v>
      </c>
      <c r="J8" s="202">
        <f>PP18!J8</f>
        <v>0</v>
      </c>
      <c r="K8" s="202"/>
      <c r="L8" s="202">
        <f>PP18!L8</f>
        <v>0</v>
      </c>
      <c r="M8" s="202">
        <f>PP18!M8</f>
        <v>0.1875</v>
      </c>
      <c r="N8" s="202">
        <f>PP18!N8</f>
        <v>0.1875</v>
      </c>
      <c r="O8" s="202">
        <f>PP18!O8</f>
        <v>0.1875</v>
      </c>
      <c r="P8" s="202">
        <f>PP18!P8</f>
        <v>0.1875</v>
      </c>
      <c r="Q8" s="202">
        <f>PP18!Q8</f>
        <v>0.1875</v>
      </c>
      <c r="R8" s="202">
        <f>PP18!R8</f>
        <v>0</v>
      </c>
      <c r="T8" s="38" t="s">
        <v>45</v>
      </c>
      <c r="U8" s="39"/>
      <c r="V8" s="9"/>
      <c r="X8" s="57"/>
      <c r="Y8" s="57"/>
      <c r="Z8" s="167"/>
      <c r="AA8" s="170">
        <v>0</v>
      </c>
      <c r="AB8" s="170"/>
      <c r="AC8" s="170"/>
    </row>
    <row r="9" spans="10:29" ht="24" customHeight="1">
      <c r="J9" s="16" t="s">
        <v>26</v>
      </c>
      <c r="Z9" s="167"/>
      <c r="AA9" s="170"/>
      <c r="AB9" s="170"/>
      <c r="AC9" s="170"/>
    </row>
    <row r="10" spans="1:29" ht="9.75" customHeight="1">
      <c r="A10" s="18" t="s">
        <v>21</v>
      </c>
      <c r="B10" s="3"/>
      <c r="C10" s="29"/>
      <c r="D10" s="11"/>
      <c r="E10" s="13"/>
      <c r="F10" s="13"/>
      <c r="G10" s="20"/>
      <c r="H10" s="13"/>
      <c r="I10" s="17" t="s">
        <v>19</v>
      </c>
      <c r="J10" s="13"/>
      <c r="K10" s="2"/>
      <c r="L10" s="13"/>
      <c r="M10" s="13"/>
      <c r="N10" s="13"/>
      <c r="O10" s="13"/>
      <c r="P10" s="13"/>
      <c r="Q10" s="13"/>
      <c r="R10" s="12"/>
      <c r="T10" s="24" t="s">
        <v>23</v>
      </c>
      <c r="U10" s="13"/>
      <c r="V10" s="12"/>
      <c r="W10" s="29"/>
      <c r="X10" s="58" t="s">
        <v>33</v>
      </c>
      <c r="Y10" s="55"/>
      <c r="Z10" s="167"/>
      <c r="AA10" s="170"/>
      <c r="AB10" s="170"/>
      <c r="AC10" s="170"/>
    </row>
    <row r="11" spans="1:29" ht="12.75">
      <c r="A11" s="19" t="s">
        <v>20</v>
      </c>
      <c r="B11" s="6"/>
      <c r="C11" s="29"/>
      <c r="D11" s="50" t="s">
        <v>1</v>
      </c>
      <c r="E11" s="50" t="s">
        <v>2</v>
      </c>
      <c r="F11" s="50" t="s">
        <v>3</v>
      </c>
      <c r="G11" s="50" t="s">
        <v>4</v>
      </c>
      <c r="H11" s="50" t="s">
        <v>5</v>
      </c>
      <c r="I11" s="50" t="s">
        <v>6</v>
      </c>
      <c r="J11" s="50" t="s">
        <v>7</v>
      </c>
      <c r="K11" s="42"/>
      <c r="L11" s="50" t="s">
        <v>1</v>
      </c>
      <c r="M11" s="50" t="s">
        <v>2</v>
      </c>
      <c r="N11" s="50" t="s">
        <v>3</v>
      </c>
      <c r="O11" s="50" t="s">
        <v>4</v>
      </c>
      <c r="P11" s="50" t="s">
        <v>5</v>
      </c>
      <c r="Q11" s="50" t="s">
        <v>6</v>
      </c>
      <c r="R11" s="50" t="s">
        <v>7</v>
      </c>
      <c r="T11" s="40" t="s">
        <v>34</v>
      </c>
      <c r="U11" s="40" t="s">
        <v>35</v>
      </c>
      <c r="V11" s="40" t="s">
        <v>36</v>
      </c>
      <c r="W11" s="31"/>
      <c r="X11" s="55" t="s">
        <v>24</v>
      </c>
      <c r="Y11" s="55" t="s">
        <v>25</v>
      </c>
      <c r="Z11" s="167"/>
      <c r="AA11" s="179" t="s">
        <v>131</v>
      </c>
      <c r="AB11" s="170"/>
      <c r="AC11" s="170"/>
    </row>
    <row r="12" spans="1:29" ht="11.25" customHeight="1">
      <c r="A12" s="19"/>
      <c r="B12" s="6"/>
      <c r="C12" s="29"/>
      <c r="D12" s="84">
        <f>+M4</f>
        <v>38613</v>
      </c>
      <c r="E12" s="84">
        <f aca="true" t="shared" si="0" ref="E12:J12">D12+1</f>
        <v>38614</v>
      </c>
      <c r="F12" s="84">
        <f t="shared" si="0"/>
        <v>38615</v>
      </c>
      <c r="G12" s="84">
        <f t="shared" si="0"/>
        <v>38616</v>
      </c>
      <c r="H12" s="84">
        <f t="shared" si="0"/>
        <v>38617</v>
      </c>
      <c r="I12" s="84">
        <f t="shared" si="0"/>
        <v>38618</v>
      </c>
      <c r="J12" s="84">
        <f t="shared" si="0"/>
        <v>38619</v>
      </c>
      <c r="K12" s="84"/>
      <c r="L12" s="84">
        <f>J12+1</f>
        <v>38620</v>
      </c>
      <c r="M12" s="84">
        <f aca="true" t="shared" si="1" ref="M12:R12">L12+1</f>
        <v>38621</v>
      </c>
      <c r="N12" s="84">
        <f t="shared" si="1"/>
        <v>38622</v>
      </c>
      <c r="O12" s="84">
        <f t="shared" si="1"/>
        <v>38623</v>
      </c>
      <c r="P12" s="84">
        <f t="shared" si="1"/>
        <v>38624</v>
      </c>
      <c r="Q12" s="84">
        <f t="shared" si="1"/>
        <v>38625</v>
      </c>
      <c r="R12" s="84">
        <f t="shared" si="1"/>
        <v>38626</v>
      </c>
      <c r="T12" s="40"/>
      <c r="U12" s="40"/>
      <c r="V12" s="40"/>
      <c r="W12" s="31"/>
      <c r="X12" s="55"/>
      <c r="Y12" s="55"/>
      <c r="Z12" s="167"/>
      <c r="AA12" s="180" t="s">
        <v>132</v>
      </c>
      <c r="AB12" s="170"/>
      <c r="AC12" s="170"/>
    </row>
    <row r="13" spans="1:29" ht="13.5" customHeight="1">
      <c r="A13" s="22" t="s">
        <v>0</v>
      </c>
      <c r="B13" s="12"/>
      <c r="C13" s="29"/>
      <c r="D13" s="64">
        <f>24*(D44-D43+D46-D45+D48-D47+D50-D49)-D29-D30</f>
        <v>0</v>
      </c>
      <c r="E13" s="64">
        <f aca="true" t="shared" si="2" ref="E13:J13">24*(E44-E43+E46-E45+E48-E47+E50-E49)-E29-E30</f>
        <v>0</v>
      </c>
      <c r="F13" s="64">
        <f t="shared" si="2"/>
        <v>0</v>
      </c>
      <c r="G13" s="64">
        <f t="shared" si="2"/>
        <v>0</v>
      </c>
      <c r="H13" s="64">
        <f t="shared" si="2"/>
        <v>0</v>
      </c>
      <c r="I13" s="64">
        <f t="shared" si="2"/>
        <v>0</v>
      </c>
      <c r="J13" s="64">
        <f t="shared" si="2"/>
        <v>0</v>
      </c>
      <c r="K13" s="64"/>
      <c r="L13" s="64">
        <f aca="true" t="shared" si="3" ref="L13:R13">24*(L44-L43+L46-L45+L48-L47+L50-L49)-L29-L30</f>
        <v>0</v>
      </c>
      <c r="M13" s="64">
        <f t="shared" si="3"/>
        <v>0</v>
      </c>
      <c r="N13" s="64">
        <f t="shared" si="3"/>
        <v>0</v>
      </c>
      <c r="O13" s="64">
        <f t="shared" si="3"/>
        <v>0</v>
      </c>
      <c r="P13" s="64">
        <f t="shared" si="3"/>
        <v>0</v>
      </c>
      <c r="Q13" s="64">
        <f t="shared" si="3"/>
        <v>0</v>
      </c>
      <c r="R13" s="64">
        <f t="shared" si="3"/>
        <v>0</v>
      </c>
      <c r="T13" s="27"/>
      <c r="U13" s="28">
        <v>1</v>
      </c>
      <c r="V13" s="27"/>
      <c r="W13" s="29"/>
      <c r="X13" s="59">
        <f aca="true" t="shared" si="4" ref="X13:X24">SUM(D13:J13)</f>
        <v>0</v>
      </c>
      <c r="Y13" s="59">
        <f aca="true" t="shared" si="5" ref="Y13:Y24">SUM(L13:R13)</f>
        <v>0</v>
      </c>
      <c r="Z13" s="167"/>
      <c r="AA13" s="170"/>
      <c r="AB13" s="170"/>
      <c r="AC13" s="170"/>
    </row>
    <row r="14" spans="1:29" ht="13.5" customHeight="1">
      <c r="A14" s="22" t="s">
        <v>8</v>
      </c>
      <c r="B14" s="12"/>
      <c r="C14" s="29"/>
      <c r="D14" s="64"/>
      <c r="E14" s="64"/>
      <c r="F14" s="64"/>
      <c r="G14" s="64"/>
      <c r="H14" s="64"/>
      <c r="I14" s="64"/>
      <c r="J14" s="64"/>
      <c r="K14" s="64"/>
      <c r="L14" s="64"/>
      <c r="M14" s="64"/>
      <c r="N14" s="64"/>
      <c r="O14" s="64"/>
      <c r="P14" s="64"/>
      <c r="Q14" s="64"/>
      <c r="R14" s="64"/>
      <c r="T14" s="27"/>
      <c r="U14" s="28">
        <v>61</v>
      </c>
      <c r="V14" s="27"/>
      <c r="W14" s="29"/>
      <c r="X14" s="59">
        <f t="shared" si="4"/>
        <v>0</v>
      </c>
      <c r="Y14" s="59">
        <f t="shared" si="5"/>
        <v>0</v>
      </c>
      <c r="Z14" s="168"/>
      <c r="AA14" s="172">
        <f>+Q4-X14-Y14+AA5-AA8</f>
        <v>114</v>
      </c>
      <c r="AB14" s="171" t="s">
        <v>57</v>
      </c>
      <c r="AC14" s="170"/>
    </row>
    <row r="15" spans="1:29" ht="13.5" customHeight="1">
      <c r="A15" s="22" t="s">
        <v>9</v>
      </c>
      <c r="B15" s="12"/>
      <c r="C15" s="29"/>
      <c r="D15" s="64"/>
      <c r="E15" s="64"/>
      <c r="F15" s="64"/>
      <c r="G15" s="64"/>
      <c r="H15" s="64"/>
      <c r="I15" s="64"/>
      <c r="J15" s="64"/>
      <c r="K15" s="64"/>
      <c r="L15" s="64"/>
      <c r="M15" s="64"/>
      <c r="N15" s="64"/>
      <c r="O15" s="64"/>
      <c r="P15" s="64"/>
      <c r="Q15" s="64"/>
      <c r="R15" s="64"/>
      <c r="T15" s="27"/>
      <c r="U15" s="28">
        <v>62</v>
      </c>
      <c r="V15" s="27"/>
      <c r="W15" s="29"/>
      <c r="X15" s="59">
        <f t="shared" si="4"/>
        <v>0</v>
      </c>
      <c r="Y15" s="59">
        <f t="shared" si="5"/>
        <v>0</v>
      </c>
      <c r="Z15" s="167"/>
      <c r="AA15" s="172">
        <f>+T4-X15-Y15-X19-Y19+AA6</f>
        <v>76</v>
      </c>
      <c r="AB15" s="171" t="s">
        <v>58</v>
      </c>
      <c r="AC15" s="170"/>
    </row>
    <row r="16" spans="1:29" ht="13.5" customHeight="1">
      <c r="A16" s="22" t="s">
        <v>10</v>
      </c>
      <c r="B16" s="12"/>
      <c r="C16" s="29"/>
      <c r="D16" s="64"/>
      <c r="E16" s="64"/>
      <c r="F16" s="64"/>
      <c r="G16" s="64"/>
      <c r="H16" s="64"/>
      <c r="I16" s="64"/>
      <c r="J16" s="64"/>
      <c r="K16" s="64"/>
      <c r="L16" s="64"/>
      <c r="M16" s="64"/>
      <c r="N16" s="64"/>
      <c r="O16" s="64"/>
      <c r="P16" s="64"/>
      <c r="Q16" s="64"/>
      <c r="R16" s="64"/>
      <c r="T16" s="27"/>
      <c r="U16" s="28">
        <v>64</v>
      </c>
      <c r="V16" s="27"/>
      <c r="W16" s="29"/>
      <c r="X16" s="59">
        <f t="shared" si="4"/>
        <v>0</v>
      </c>
      <c r="Y16" s="59">
        <f t="shared" si="5"/>
        <v>0</v>
      </c>
      <c r="Z16" s="167"/>
      <c r="AA16" s="172">
        <f>+Y4-X16-Y16+X30+Y30</f>
        <v>0</v>
      </c>
      <c r="AB16" s="171" t="s">
        <v>59</v>
      </c>
      <c r="AC16" s="170"/>
    </row>
    <row r="17" spans="1:29" ht="13.5" customHeight="1">
      <c r="A17" s="22" t="s">
        <v>11</v>
      </c>
      <c r="B17" s="12"/>
      <c r="C17" s="29"/>
      <c r="D17" s="64"/>
      <c r="E17" s="64"/>
      <c r="F17" s="64"/>
      <c r="G17" s="64"/>
      <c r="H17" s="64"/>
      <c r="I17" s="64"/>
      <c r="J17" s="64"/>
      <c r="K17" s="64"/>
      <c r="L17" s="64"/>
      <c r="M17" s="64"/>
      <c r="N17" s="64"/>
      <c r="O17" s="64"/>
      <c r="P17" s="64"/>
      <c r="Q17" s="64"/>
      <c r="R17" s="64"/>
      <c r="T17" s="27"/>
      <c r="U17" s="28">
        <v>50</v>
      </c>
      <c r="V17" s="27"/>
      <c r="W17" s="29"/>
      <c r="X17" s="59">
        <f t="shared" si="4"/>
        <v>0</v>
      </c>
      <c r="Y17" s="59">
        <f t="shared" si="5"/>
        <v>0</v>
      </c>
      <c r="Z17" s="167"/>
      <c r="AA17" s="172">
        <f>+V4-X17-Y17+X29+Y29</f>
        <v>0</v>
      </c>
      <c r="AB17" s="171" t="s">
        <v>60</v>
      </c>
      <c r="AC17" s="170"/>
    </row>
    <row r="18" spans="1:29" ht="13.5" customHeight="1">
      <c r="A18" s="22" t="s">
        <v>12</v>
      </c>
      <c r="B18" s="12"/>
      <c r="C18" s="29"/>
      <c r="D18" s="64"/>
      <c r="E18" s="64"/>
      <c r="F18" s="64"/>
      <c r="G18" s="64"/>
      <c r="H18" s="64"/>
      <c r="I18" s="64"/>
      <c r="J18" s="64"/>
      <c r="K18" s="64"/>
      <c r="L18" s="64"/>
      <c r="M18" s="64"/>
      <c r="N18" s="64"/>
      <c r="O18" s="64"/>
      <c r="P18" s="64"/>
      <c r="Q18" s="64"/>
      <c r="R18" s="64"/>
      <c r="T18" s="27"/>
      <c r="U18" s="28">
        <v>66</v>
      </c>
      <c r="V18" s="27"/>
      <c r="W18" s="29"/>
      <c r="X18" s="59">
        <f t="shared" si="4"/>
        <v>0</v>
      </c>
      <c r="Y18" s="59">
        <f t="shared" si="5"/>
        <v>0</v>
      </c>
      <c r="Z18" s="167"/>
      <c r="AA18" s="171"/>
      <c r="AB18" s="170"/>
      <c r="AC18" s="170"/>
    </row>
    <row r="19" spans="1:29" ht="13.5" customHeight="1">
      <c r="A19" s="22" t="s">
        <v>13</v>
      </c>
      <c r="B19" s="12"/>
      <c r="C19" s="29"/>
      <c r="D19" s="64"/>
      <c r="E19" s="64"/>
      <c r="F19" s="64"/>
      <c r="G19" s="64"/>
      <c r="H19" s="64"/>
      <c r="I19" s="64"/>
      <c r="J19" s="64"/>
      <c r="K19" s="64"/>
      <c r="L19" s="64"/>
      <c r="M19" s="64"/>
      <c r="N19" s="64"/>
      <c r="O19" s="64"/>
      <c r="P19" s="64"/>
      <c r="Q19" s="64"/>
      <c r="R19" s="64"/>
      <c r="T19" s="28">
        <v>62</v>
      </c>
      <c r="U19" s="28">
        <v>62</v>
      </c>
      <c r="V19" s="27"/>
      <c r="W19" s="29"/>
      <c r="X19" s="59">
        <f t="shared" si="4"/>
        <v>0</v>
      </c>
      <c r="Y19" s="59">
        <f t="shared" si="5"/>
        <v>0</v>
      </c>
      <c r="Z19" s="167"/>
      <c r="AA19" s="172">
        <f>+X19+Y19+PP18!AA19</f>
        <v>0</v>
      </c>
      <c r="AB19" s="171" t="s">
        <v>121</v>
      </c>
      <c r="AC19" s="170"/>
    </row>
    <row r="20" spans="1:29" ht="13.5" customHeight="1">
      <c r="A20" s="22"/>
      <c r="B20" s="12"/>
      <c r="C20" s="29"/>
      <c r="D20" s="64"/>
      <c r="E20" s="64"/>
      <c r="F20" s="64"/>
      <c r="G20" s="64"/>
      <c r="H20" s="64"/>
      <c r="I20" s="64"/>
      <c r="J20" s="64"/>
      <c r="K20" s="64"/>
      <c r="L20" s="64"/>
      <c r="M20" s="64"/>
      <c r="N20" s="64"/>
      <c r="O20" s="64"/>
      <c r="P20" s="64"/>
      <c r="Q20" s="64"/>
      <c r="R20" s="64"/>
      <c r="T20" s="28"/>
      <c r="U20" s="28"/>
      <c r="V20" s="27"/>
      <c r="W20" s="29"/>
      <c r="X20" s="59">
        <f t="shared" si="4"/>
        <v>0</v>
      </c>
      <c r="Y20" s="59">
        <f t="shared" si="5"/>
        <v>0</v>
      </c>
      <c r="Z20" s="167"/>
      <c r="AA20" s="170"/>
      <c r="AB20" s="170"/>
      <c r="AC20" s="170"/>
    </row>
    <row r="21" spans="1:29" ht="13.5" customHeight="1">
      <c r="A21" s="22"/>
      <c r="B21" s="12"/>
      <c r="C21" s="29"/>
      <c r="D21" s="64"/>
      <c r="E21" s="64"/>
      <c r="F21" s="64"/>
      <c r="G21" s="64"/>
      <c r="H21" s="64"/>
      <c r="I21" s="64"/>
      <c r="J21" s="64"/>
      <c r="K21" s="64"/>
      <c r="L21" s="64"/>
      <c r="M21" s="64"/>
      <c r="N21" s="64"/>
      <c r="O21" s="64"/>
      <c r="P21" s="64"/>
      <c r="Q21" s="64"/>
      <c r="R21" s="64"/>
      <c r="T21" s="28"/>
      <c r="U21" s="28"/>
      <c r="V21" s="27"/>
      <c r="W21" s="29"/>
      <c r="X21" s="59">
        <f t="shared" si="4"/>
        <v>0</v>
      </c>
      <c r="Y21" s="59">
        <f t="shared" si="5"/>
        <v>0</v>
      </c>
      <c r="Z21" s="167"/>
      <c r="AA21" s="170"/>
      <c r="AB21" s="170"/>
      <c r="AC21" s="170"/>
    </row>
    <row r="22" spans="1:29" ht="13.5" customHeight="1">
      <c r="A22" s="22"/>
      <c r="B22" s="12"/>
      <c r="C22" s="29"/>
      <c r="D22" s="64"/>
      <c r="E22" s="64"/>
      <c r="F22" s="64"/>
      <c r="G22" s="64"/>
      <c r="H22" s="64"/>
      <c r="I22" s="64"/>
      <c r="J22" s="64"/>
      <c r="K22" s="64"/>
      <c r="L22" s="64"/>
      <c r="M22" s="64"/>
      <c r="N22" s="64"/>
      <c r="O22" s="64"/>
      <c r="P22" s="64"/>
      <c r="Q22" s="64"/>
      <c r="R22" s="64"/>
      <c r="T22" s="28"/>
      <c r="U22" s="28"/>
      <c r="V22" s="27"/>
      <c r="W22" s="29"/>
      <c r="X22" s="59">
        <f t="shared" si="4"/>
        <v>0</v>
      </c>
      <c r="Y22" s="59">
        <f t="shared" si="5"/>
        <v>0</v>
      </c>
      <c r="Z22" s="167"/>
      <c r="AA22" s="170"/>
      <c r="AB22" s="170"/>
      <c r="AC22" s="170"/>
    </row>
    <row r="23" spans="1:29" ht="13.5" customHeight="1">
      <c r="A23" s="22"/>
      <c r="B23" s="12"/>
      <c r="C23" s="29"/>
      <c r="D23" s="64"/>
      <c r="E23" s="64"/>
      <c r="F23" s="64"/>
      <c r="G23" s="64"/>
      <c r="H23" s="64"/>
      <c r="I23" s="64"/>
      <c r="J23" s="64"/>
      <c r="K23" s="64"/>
      <c r="L23" s="64"/>
      <c r="M23" s="64"/>
      <c r="N23" s="64"/>
      <c r="O23" s="64"/>
      <c r="P23" s="64"/>
      <c r="Q23" s="64"/>
      <c r="R23" s="64"/>
      <c r="T23" s="28"/>
      <c r="U23" s="28"/>
      <c r="V23" s="27"/>
      <c r="W23" s="29"/>
      <c r="X23" s="59">
        <f t="shared" si="4"/>
        <v>0</v>
      </c>
      <c r="Y23" s="59">
        <f t="shared" si="5"/>
        <v>0</v>
      </c>
      <c r="Z23" s="167"/>
      <c r="AA23" s="170"/>
      <c r="AB23" s="170"/>
      <c r="AC23" s="170"/>
    </row>
    <row r="24" spans="1:29" ht="13.5" customHeight="1">
      <c r="A24" s="11"/>
      <c r="B24" s="12"/>
      <c r="C24" s="29"/>
      <c r="D24" s="64"/>
      <c r="E24" s="64"/>
      <c r="F24" s="64"/>
      <c r="G24" s="64"/>
      <c r="H24" s="64"/>
      <c r="I24" s="64"/>
      <c r="J24" s="64"/>
      <c r="K24" s="64"/>
      <c r="L24" s="64"/>
      <c r="M24" s="64"/>
      <c r="N24" s="64"/>
      <c r="O24" s="64"/>
      <c r="P24" s="64"/>
      <c r="Q24" s="64"/>
      <c r="R24" s="64"/>
      <c r="T24" s="10"/>
      <c r="U24" s="10"/>
      <c r="V24" s="10"/>
      <c r="W24" s="29"/>
      <c r="X24" s="59">
        <f t="shared" si="4"/>
        <v>0</v>
      </c>
      <c r="Y24" s="59">
        <f t="shared" si="5"/>
        <v>0</v>
      </c>
      <c r="Z24" s="167"/>
      <c r="AA24" s="170"/>
      <c r="AB24" s="170"/>
      <c r="AC24" s="170"/>
    </row>
    <row r="25" spans="1:29" ht="3" customHeight="1">
      <c r="A25" s="11"/>
      <c r="B25" s="13"/>
      <c r="C25" s="5"/>
      <c r="D25" s="64"/>
      <c r="E25" s="64"/>
      <c r="F25" s="64"/>
      <c r="G25" s="64"/>
      <c r="H25" s="64"/>
      <c r="I25" s="64"/>
      <c r="J25" s="64"/>
      <c r="K25" s="64"/>
      <c r="L25" s="64"/>
      <c r="M25" s="64"/>
      <c r="N25" s="64"/>
      <c r="O25" s="64"/>
      <c r="P25" s="64"/>
      <c r="Q25" s="64"/>
      <c r="R25" s="64"/>
      <c r="S25" s="5"/>
      <c r="T25" s="13"/>
      <c r="U25" s="13"/>
      <c r="V25" s="13"/>
      <c r="W25" s="5"/>
      <c r="X25" s="59"/>
      <c r="Y25" s="59"/>
      <c r="Z25" s="167"/>
      <c r="AA25" s="170"/>
      <c r="AB25" s="170"/>
      <c r="AC25" s="170"/>
    </row>
    <row r="26" spans="1:29" ht="13.5" customHeight="1">
      <c r="A26" s="26" t="s">
        <v>14</v>
      </c>
      <c r="B26" s="12"/>
      <c r="C26" s="29"/>
      <c r="D26" s="64">
        <f aca="true" t="shared" si="6" ref="D26:J26">SUM(D13:D24)</f>
        <v>0</v>
      </c>
      <c r="E26" s="64">
        <f t="shared" si="6"/>
        <v>0</v>
      </c>
      <c r="F26" s="64">
        <f t="shared" si="6"/>
        <v>0</v>
      </c>
      <c r="G26" s="64">
        <f t="shared" si="6"/>
        <v>0</v>
      </c>
      <c r="H26" s="64">
        <f t="shared" si="6"/>
        <v>0</v>
      </c>
      <c r="I26" s="64">
        <f t="shared" si="6"/>
        <v>0</v>
      </c>
      <c r="J26" s="64">
        <f t="shared" si="6"/>
        <v>0</v>
      </c>
      <c r="K26" s="64"/>
      <c r="L26" s="64">
        <f aca="true" t="shared" si="7" ref="L26:R26">SUM(L13:L24)</f>
        <v>0</v>
      </c>
      <c r="M26" s="64">
        <f t="shared" si="7"/>
        <v>0</v>
      </c>
      <c r="N26" s="64">
        <f t="shared" si="7"/>
        <v>0</v>
      </c>
      <c r="O26" s="64">
        <f t="shared" si="7"/>
        <v>0</v>
      </c>
      <c r="P26" s="64">
        <f t="shared" si="7"/>
        <v>0</v>
      </c>
      <c r="Q26" s="64">
        <f t="shared" si="7"/>
        <v>0</v>
      </c>
      <c r="R26" s="64">
        <f t="shared" si="7"/>
        <v>0</v>
      </c>
      <c r="T26" s="10"/>
      <c r="U26" s="10"/>
      <c r="V26" s="10"/>
      <c r="W26" s="29"/>
      <c r="X26" s="59">
        <f>SUM(X13:X24)</f>
        <v>0</v>
      </c>
      <c r="Y26" s="59">
        <f>SUM(Y13:Y24)</f>
        <v>0</v>
      </c>
      <c r="Z26" s="167"/>
      <c r="AA26" s="172">
        <f>SUM(X26:Y26)</f>
        <v>0</v>
      </c>
      <c r="AB26" s="170" t="s">
        <v>116</v>
      </c>
      <c r="AC26" s="170"/>
    </row>
    <row r="27" spans="10:29" ht="24" customHeight="1">
      <c r="J27" s="16" t="s">
        <v>18</v>
      </c>
      <c r="Z27" s="167"/>
      <c r="AA27" s="170"/>
      <c r="AB27" s="170"/>
      <c r="AC27" s="170"/>
    </row>
    <row r="28" spans="1:29" ht="9" customHeight="1">
      <c r="A28" s="1"/>
      <c r="B28" s="2"/>
      <c r="C28" s="2"/>
      <c r="D28" s="2"/>
      <c r="E28" s="2"/>
      <c r="F28" s="2"/>
      <c r="G28" s="2"/>
      <c r="H28" s="2"/>
      <c r="I28" s="2"/>
      <c r="J28" s="30" t="s">
        <v>22</v>
      </c>
      <c r="K28" s="2"/>
      <c r="L28" s="2"/>
      <c r="M28" s="2"/>
      <c r="N28" s="2"/>
      <c r="O28" s="2"/>
      <c r="P28" s="2"/>
      <c r="Q28" s="2"/>
      <c r="R28" s="2"/>
      <c r="S28" s="2"/>
      <c r="T28" s="2"/>
      <c r="U28" s="2"/>
      <c r="V28" s="2"/>
      <c r="W28" s="2"/>
      <c r="X28" s="52"/>
      <c r="Y28" s="53"/>
      <c r="Z28" s="167"/>
      <c r="AA28" s="170"/>
      <c r="AB28" s="170"/>
      <c r="AC28" s="170"/>
    </row>
    <row r="29" spans="1:29" ht="13.5" customHeight="1">
      <c r="A29" s="22" t="s">
        <v>15</v>
      </c>
      <c r="B29" s="12"/>
      <c r="C29" s="5"/>
      <c r="D29" s="67"/>
      <c r="E29" s="67"/>
      <c r="F29" s="67"/>
      <c r="G29" s="67"/>
      <c r="H29" s="67"/>
      <c r="I29" s="67"/>
      <c r="J29" s="67"/>
      <c r="K29" s="68">
        <v>1</v>
      </c>
      <c r="L29" s="67"/>
      <c r="M29" s="67"/>
      <c r="N29" s="67"/>
      <c r="O29" s="67"/>
      <c r="P29" s="67"/>
      <c r="Q29" s="67"/>
      <c r="R29" s="67"/>
      <c r="S29" s="16"/>
      <c r="T29" s="41"/>
      <c r="U29" s="28">
        <v>29</v>
      </c>
      <c r="V29" s="41"/>
      <c r="W29" s="16"/>
      <c r="X29" s="73">
        <f>SUM(D29:J29)</f>
        <v>0</v>
      </c>
      <c r="Y29" s="73">
        <f>SUM(L29:R29)</f>
        <v>0</v>
      </c>
      <c r="Z29" s="167"/>
      <c r="AA29" s="170"/>
      <c r="AB29" s="170"/>
      <c r="AC29" s="170"/>
    </row>
    <row r="30" spans="1:29" ht="13.5" customHeight="1">
      <c r="A30" s="22" t="s">
        <v>16</v>
      </c>
      <c r="B30" s="12"/>
      <c r="C30" s="5"/>
      <c r="D30" s="69"/>
      <c r="E30" s="69"/>
      <c r="F30" s="69"/>
      <c r="G30" s="69"/>
      <c r="H30" s="69"/>
      <c r="I30" s="69"/>
      <c r="J30" s="69"/>
      <c r="K30" s="70"/>
      <c r="L30" s="69"/>
      <c r="M30" s="69"/>
      <c r="N30" s="69"/>
      <c r="O30" s="69"/>
      <c r="P30" s="69"/>
      <c r="Q30" s="69"/>
      <c r="R30" s="69"/>
      <c r="S30" s="16"/>
      <c r="T30" s="41"/>
      <c r="U30" s="28">
        <v>32</v>
      </c>
      <c r="V30" s="41"/>
      <c r="W30" s="16"/>
      <c r="X30" s="73">
        <f>SUM(D30:J30)</f>
        <v>0</v>
      </c>
      <c r="Y30" s="73">
        <f>SUM(L30:R30)</f>
        <v>0</v>
      </c>
      <c r="Z30" s="167"/>
      <c r="AA30" s="170"/>
      <c r="AB30" s="170"/>
      <c r="AC30" s="170"/>
    </row>
    <row r="31" spans="1:29" ht="13.5" customHeight="1">
      <c r="A31" s="22" t="s">
        <v>17</v>
      </c>
      <c r="B31" s="12"/>
      <c r="C31" s="8"/>
      <c r="D31" s="71"/>
      <c r="E31" s="71"/>
      <c r="F31" s="71"/>
      <c r="G31" s="71"/>
      <c r="H31" s="71"/>
      <c r="I31" s="71"/>
      <c r="J31" s="71"/>
      <c r="K31" s="72"/>
      <c r="L31" s="71"/>
      <c r="M31" s="71"/>
      <c r="N31" s="71"/>
      <c r="O31" s="71"/>
      <c r="P31" s="71"/>
      <c r="Q31" s="71"/>
      <c r="R31" s="71"/>
      <c r="S31" s="16"/>
      <c r="T31" s="41"/>
      <c r="U31" s="28">
        <v>71</v>
      </c>
      <c r="V31" s="41"/>
      <c r="W31" s="16"/>
      <c r="X31" s="73">
        <f>SUM(D31:J31)</f>
        <v>0</v>
      </c>
      <c r="Y31" s="73">
        <f>SUM(L31:R31)</f>
        <v>0</v>
      </c>
      <c r="Z31" s="167"/>
      <c r="AA31" s="170"/>
      <c r="AB31" s="170"/>
      <c r="AC31" s="170"/>
    </row>
    <row r="32" spans="1:29" ht="18.75" customHeight="1">
      <c r="A32" s="25" t="s">
        <v>27</v>
      </c>
      <c r="L32" s="43" t="s">
        <v>28</v>
      </c>
      <c r="Z32" s="167"/>
      <c r="AA32" s="170"/>
      <c r="AB32" s="170"/>
      <c r="AC32" s="170"/>
    </row>
    <row r="33" spans="12:29" ht="12.75">
      <c r="L33" s="43" t="s">
        <v>29</v>
      </c>
      <c r="N33" s="8"/>
      <c r="O33" s="8"/>
      <c r="P33" s="43" t="s">
        <v>30</v>
      </c>
      <c r="R33" s="8"/>
      <c r="S33" s="8"/>
      <c r="T33" s="8"/>
      <c r="U33" s="14" t="s">
        <v>31</v>
      </c>
      <c r="Z33" s="167"/>
      <c r="AA33" s="170"/>
      <c r="AB33" s="170"/>
      <c r="AC33" s="170"/>
    </row>
    <row r="34" spans="21:29" ht="6.75" customHeight="1">
      <c r="U34" s="21" t="s">
        <v>32</v>
      </c>
      <c r="Z34" s="167"/>
      <c r="AA34" s="170"/>
      <c r="AB34" s="170"/>
      <c r="AC34" s="170"/>
    </row>
    <row r="35" spans="1:29" ht="15.75">
      <c r="A35" s="77" t="s">
        <v>51</v>
      </c>
      <c r="Z35" s="167"/>
      <c r="AA35" s="170"/>
      <c r="AB35" s="170"/>
      <c r="AC35" s="170"/>
    </row>
    <row r="36" spans="26:29" ht="12.75">
      <c r="Z36" s="167"/>
      <c r="AA36" s="170"/>
      <c r="AB36" s="170"/>
      <c r="AC36" s="170"/>
    </row>
    <row r="37" spans="1:29" ht="12.75">
      <c r="A37" t="s">
        <v>52</v>
      </c>
      <c r="Z37" s="167"/>
      <c r="AA37" s="170"/>
      <c r="AB37" s="170"/>
      <c r="AC37" s="170"/>
    </row>
    <row r="38" spans="1:29" ht="12.75">
      <c r="A38" t="s">
        <v>53</v>
      </c>
      <c r="Z38" s="167"/>
      <c r="AA38" s="170"/>
      <c r="AB38" s="170"/>
      <c r="AC38" s="170"/>
    </row>
    <row r="39" spans="1:29" ht="3.75" customHeight="1" thickBot="1">
      <c r="A39" s="165"/>
      <c r="B39" s="165"/>
      <c r="C39" s="165"/>
      <c r="D39" s="165"/>
      <c r="E39" s="165"/>
      <c r="F39" s="165"/>
      <c r="G39" s="165"/>
      <c r="H39" s="165"/>
      <c r="I39" s="165"/>
      <c r="J39" s="165"/>
      <c r="K39" s="165"/>
      <c r="L39" s="165"/>
      <c r="M39" s="165"/>
      <c r="N39" s="165"/>
      <c r="O39" s="165"/>
      <c r="P39" s="165"/>
      <c r="Q39" s="165"/>
      <c r="R39" s="165"/>
      <c r="S39" s="165"/>
      <c r="T39" s="165"/>
      <c r="U39" s="165"/>
      <c r="V39" s="165"/>
      <c r="W39" s="165"/>
      <c r="X39" s="166"/>
      <c r="Y39" s="166"/>
      <c r="Z39" s="169"/>
      <c r="AA39" s="170"/>
      <c r="AB39" s="170"/>
      <c r="AC39" s="170"/>
    </row>
    <row r="40" spans="1:29" ht="13.5" thickTop="1">
      <c r="A40" s="173" t="s">
        <v>119</v>
      </c>
      <c r="B40" s="170"/>
      <c r="C40" s="170"/>
      <c r="D40" s="170"/>
      <c r="E40" s="170"/>
      <c r="F40" s="170"/>
      <c r="G40" s="170"/>
      <c r="H40" s="170"/>
      <c r="I40" s="170"/>
      <c r="J40" s="170"/>
      <c r="K40" s="170"/>
      <c r="L40" s="170"/>
      <c r="M40" s="170"/>
      <c r="N40" s="170"/>
      <c r="O40" s="170"/>
      <c r="P40" s="170"/>
      <c r="Q40" s="170"/>
      <c r="R40" s="170"/>
      <c r="S40" s="170"/>
      <c r="T40" s="170"/>
      <c r="U40" s="170"/>
      <c r="V40" s="170"/>
      <c r="W40" s="170"/>
      <c r="X40" s="172"/>
      <c r="Y40" s="172"/>
      <c r="Z40" s="170"/>
      <c r="AA40" s="170"/>
      <c r="AB40" s="170"/>
      <c r="AC40" s="170"/>
    </row>
    <row r="41" spans="1:29" ht="12.75">
      <c r="A41" s="170"/>
      <c r="B41" s="170"/>
      <c r="C41" s="170"/>
      <c r="D41" s="174" t="str">
        <f>D11</f>
        <v>Sun</v>
      </c>
      <c r="E41" s="174" t="str">
        <f aca="true" t="shared" si="8" ref="E41:R42">E11</f>
        <v>Mon</v>
      </c>
      <c r="F41" s="174" t="str">
        <f t="shared" si="8"/>
        <v>Tue</v>
      </c>
      <c r="G41" s="174" t="str">
        <f t="shared" si="8"/>
        <v>Wed</v>
      </c>
      <c r="H41" s="174" t="str">
        <f t="shared" si="8"/>
        <v>Thu</v>
      </c>
      <c r="I41" s="174" t="str">
        <f t="shared" si="8"/>
        <v>Fri</v>
      </c>
      <c r="J41" s="174" t="str">
        <f t="shared" si="8"/>
        <v>Sat</v>
      </c>
      <c r="K41" s="174">
        <f t="shared" si="8"/>
        <v>0</v>
      </c>
      <c r="L41" s="174" t="str">
        <f t="shared" si="8"/>
        <v>Sun</v>
      </c>
      <c r="M41" s="174" t="str">
        <f t="shared" si="8"/>
        <v>Mon</v>
      </c>
      <c r="N41" s="174" t="str">
        <f t="shared" si="8"/>
        <v>Tue</v>
      </c>
      <c r="O41" s="174" t="str">
        <f t="shared" si="8"/>
        <v>Wed</v>
      </c>
      <c r="P41" s="174" t="str">
        <f t="shared" si="8"/>
        <v>Thu</v>
      </c>
      <c r="Q41" s="174" t="str">
        <f t="shared" si="8"/>
        <v>Fri</v>
      </c>
      <c r="R41" s="174" t="str">
        <f t="shared" si="8"/>
        <v>Sat</v>
      </c>
      <c r="S41" s="170"/>
      <c r="T41" s="170"/>
      <c r="U41" s="170"/>
      <c r="V41" s="170"/>
      <c r="W41" s="170"/>
      <c r="X41" s="172"/>
      <c r="Y41" s="172"/>
      <c r="Z41" s="170"/>
      <c r="AA41" s="170"/>
      <c r="AB41" s="170"/>
      <c r="AC41" s="170"/>
    </row>
    <row r="42" spans="1:29" ht="12.75">
      <c r="A42" s="170"/>
      <c r="B42" s="170"/>
      <c r="C42" s="170"/>
      <c r="D42" s="175">
        <f>D12</f>
        <v>38613</v>
      </c>
      <c r="E42" s="175">
        <f t="shared" si="8"/>
        <v>38614</v>
      </c>
      <c r="F42" s="175">
        <f t="shared" si="8"/>
        <v>38615</v>
      </c>
      <c r="G42" s="175">
        <f t="shared" si="8"/>
        <v>38616</v>
      </c>
      <c r="H42" s="175">
        <f t="shared" si="8"/>
        <v>38617</v>
      </c>
      <c r="I42" s="175">
        <f t="shared" si="8"/>
        <v>38618</v>
      </c>
      <c r="J42" s="175">
        <f t="shared" si="8"/>
        <v>38619</v>
      </c>
      <c r="K42" s="175">
        <f t="shared" si="8"/>
        <v>0</v>
      </c>
      <c r="L42" s="175">
        <f t="shared" si="8"/>
        <v>38620</v>
      </c>
      <c r="M42" s="175">
        <f t="shared" si="8"/>
        <v>38621</v>
      </c>
      <c r="N42" s="175">
        <f t="shared" si="8"/>
        <v>38622</v>
      </c>
      <c r="O42" s="175">
        <f t="shared" si="8"/>
        <v>38623</v>
      </c>
      <c r="P42" s="175">
        <f t="shared" si="8"/>
        <v>38624</v>
      </c>
      <c r="Q42" s="175">
        <f t="shared" si="8"/>
        <v>38625</v>
      </c>
      <c r="R42" s="175">
        <f t="shared" si="8"/>
        <v>38626</v>
      </c>
      <c r="S42" s="170"/>
      <c r="T42" s="170"/>
      <c r="U42" s="170"/>
      <c r="V42" s="170"/>
      <c r="W42" s="170"/>
      <c r="X42" s="172"/>
      <c r="Y42" s="172"/>
      <c r="Z42" s="170"/>
      <c r="AA42" s="170"/>
      <c r="AB42" s="170"/>
      <c r="AC42" s="170"/>
    </row>
    <row r="43" spans="1:29" ht="12.75">
      <c r="A43" s="170"/>
      <c r="B43" s="170" t="s">
        <v>54</v>
      </c>
      <c r="C43" s="170"/>
      <c r="D43" s="176"/>
      <c r="E43" s="176"/>
      <c r="F43" s="176"/>
      <c r="G43" s="176"/>
      <c r="H43" s="176"/>
      <c r="I43" s="176"/>
      <c r="J43" s="176"/>
      <c r="K43" s="176"/>
      <c r="L43" s="176"/>
      <c r="M43" s="176"/>
      <c r="N43" s="176"/>
      <c r="O43" s="176"/>
      <c r="P43" s="176"/>
      <c r="Q43" s="176"/>
      <c r="R43" s="176"/>
      <c r="S43" s="170"/>
      <c r="T43" s="170"/>
      <c r="U43" s="170"/>
      <c r="V43" s="170"/>
      <c r="W43" s="170"/>
      <c r="X43" s="172"/>
      <c r="Y43" s="172"/>
      <c r="Z43" s="170"/>
      <c r="AA43" s="170"/>
      <c r="AB43" s="170"/>
      <c r="AC43" s="170"/>
    </row>
    <row r="44" spans="1:29" ht="12.75">
      <c r="A44" s="170"/>
      <c r="B44" s="170" t="s">
        <v>55</v>
      </c>
      <c r="C44" s="170"/>
      <c r="D44" s="176"/>
      <c r="E44" s="176"/>
      <c r="F44" s="176"/>
      <c r="G44" s="176"/>
      <c r="H44" s="176"/>
      <c r="I44" s="176"/>
      <c r="J44" s="176"/>
      <c r="K44" s="176"/>
      <c r="L44" s="176"/>
      <c r="M44" s="176"/>
      <c r="N44" s="176"/>
      <c r="O44" s="176"/>
      <c r="P44" s="176"/>
      <c r="Q44" s="176"/>
      <c r="R44" s="176"/>
      <c r="S44" s="170"/>
      <c r="T44" s="170"/>
      <c r="U44" s="170"/>
      <c r="V44" s="170"/>
      <c r="W44" s="170"/>
      <c r="X44" s="172"/>
      <c r="Y44" s="172"/>
      <c r="Z44" s="170"/>
      <c r="AA44" s="170"/>
      <c r="AB44" s="170"/>
      <c r="AC44" s="170"/>
    </row>
    <row r="45" spans="1:29" ht="12.75">
      <c r="A45" s="170"/>
      <c r="B45" s="170" t="s">
        <v>54</v>
      </c>
      <c r="C45" s="170"/>
      <c r="D45" s="176"/>
      <c r="E45" s="176"/>
      <c r="F45" s="176"/>
      <c r="G45" s="176"/>
      <c r="H45" s="176"/>
      <c r="I45" s="176"/>
      <c r="J45" s="176"/>
      <c r="K45" s="176"/>
      <c r="L45" s="176"/>
      <c r="M45" s="176"/>
      <c r="N45" s="176"/>
      <c r="O45" s="176"/>
      <c r="P45" s="176"/>
      <c r="Q45" s="176"/>
      <c r="R45" s="176"/>
      <c r="S45" s="170"/>
      <c r="T45" s="170"/>
      <c r="U45" s="170"/>
      <c r="V45" s="170"/>
      <c r="W45" s="170"/>
      <c r="X45" s="172"/>
      <c r="Y45" s="172"/>
      <c r="Z45" s="170"/>
      <c r="AA45" s="170"/>
      <c r="AB45" s="170"/>
      <c r="AC45" s="170"/>
    </row>
    <row r="46" spans="1:29" ht="12.75">
      <c r="A46" s="170"/>
      <c r="B46" s="170" t="s">
        <v>55</v>
      </c>
      <c r="C46" s="170"/>
      <c r="D46" s="176"/>
      <c r="E46" s="176"/>
      <c r="F46" s="176"/>
      <c r="G46" s="176"/>
      <c r="H46" s="176"/>
      <c r="I46" s="176"/>
      <c r="J46" s="176"/>
      <c r="K46" s="176"/>
      <c r="L46" s="176"/>
      <c r="M46" s="176"/>
      <c r="N46" s="176"/>
      <c r="O46" s="176"/>
      <c r="P46" s="176"/>
      <c r="Q46" s="176"/>
      <c r="R46" s="176"/>
      <c r="S46" s="170"/>
      <c r="T46" s="170"/>
      <c r="U46" s="170"/>
      <c r="V46" s="170"/>
      <c r="W46" s="170"/>
      <c r="X46" s="172"/>
      <c r="Y46" s="172"/>
      <c r="Z46" s="170"/>
      <c r="AA46" s="170"/>
      <c r="AB46" s="170"/>
      <c r="AC46" s="170"/>
    </row>
    <row r="47" spans="1:29" ht="12.75">
      <c r="A47" s="170"/>
      <c r="B47" s="170" t="s">
        <v>54</v>
      </c>
      <c r="C47" s="170"/>
      <c r="D47" s="176"/>
      <c r="E47" s="176"/>
      <c r="F47" s="176"/>
      <c r="G47" s="176"/>
      <c r="H47" s="176"/>
      <c r="I47" s="176"/>
      <c r="J47" s="176"/>
      <c r="K47" s="176"/>
      <c r="L47" s="176"/>
      <c r="M47" s="176"/>
      <c r="N47" s="176"/>
      <c r="O47" s="176"/>
      <c r="P47" s="176"/>
      <c r="Q47" s="176"/>
      <c r="R47" s="176"/>
      <c r="S47" s="170"/>
      <c r="T47" s="170"/>
      <c r="U47" s="170"/>
      <c r="V47" s="170"/>
      <c r="W47" s="170"/>
      <c r="X47" s="172"/>
      <c r="Y47" s="172"/>
      <c r="Z47" s="170"/>
      <c r="AA47" s="170"/>
      <c r="AB47" s="170"/>
      <c r="AC47" s="170"/>
    </row>
    <row r="48" spans="1:29" ht="12.75">
      <c r="A48" s="170"/>
      <c r="B48" s="170" t="s">
        <v>55</v>
      </c>
      <c r="C48" s="170"/>
      <c r="D48" s="176"/>
      <c r="E48" s="176"/>
      <c r="F48" s="176"/>
      <c r="G48" s="176"/>
      <c r="H48" s="176"/>
      <c r="I48" s="176"/>
      <c r="J48" s="176"/>
      <c r="K48" s="176"/>
      <c r="L48" s="176"/>
      <c r="M48" s="176"/>
      <c r="N48" s="176"/>
      <c r="O48" s="176"/>
      <c r="P48" s="176"/>
      <c r="Q48" s="176"/>
      <c r="R48" s="176"/>
      <c r="S48" s="170"/>
      <c r="T48" s="170"/>
      <c r="U48" s="170"/>
      <c r="V48" s="170"/>
      <c r="W48" s="170"/>
      <c r="X48" s="172"/>
      <c r="Y48" s="172"/>
      <c r="Z48" s="170"/>
      <c r="AA48" s="170"/>
      <c r="AB48" s="170"/>
      <c r="AC48" s="170"/>
    </row>
    <row r="49" spans="1:29" ht="12.75">
      <c r="A49" s="170"/>
      <c r="B49" s="170" t="s">
        <v>54</v>
      </c>
      <c r="C49" s="170"/>
      <c r="D49" s="176"/>
      <c r="E49" s="176"/>
      <c r="F49" s="176"/>
      <c r="G49" s="176"/>
      <c r="H49" s="176"/>
      <c r="I49" s="176"/>
      <c r="J49" s="176"/>
      <c r="K49" s="176"/>
      <c r="L49" s="176"/>
      <c r="M49" s="176"/>
      <c r="N49" s="176"/>
      <c r="O49" s="176"/>
      <c r="P49" s="176"/>
      <c r="Q49" s="176"/>
      <c r="R49" s="176"/>
      <c r="S49" s="170"/>
      <c r="T49" s="170"/>
      <c r="U49" s="170"/>
      <c r="V49" s="170"/>
      <c r="W49" s="170"/>
      <c r="X49" s="172"/>
      <c r="Y49" s="172"/>
      <c r="Z49" s="170"/>
      <c r="AA49" s="170"/>
      <c r="AB49" s="170"/>
      <c r="AC49" s="170"/>
    </row>
    <row r="50" spans="1:29" ht="12.75">
      <c r="A50" s="170"/>
      <c r="B50" s="170" t="s">
        <v>55</v>
      </c>
      <c r="C50" s="170"/>
      <c r="D50" s="176"/>
      <c r="E50" s="176"/>
      <c r="F50" s="176"/>
      <c r="G50" s="176"/>
      <c r="H50" s="176"/>
      <c r="I50" s="176"/>
      <c r="J50" s="176"/>
      <c r="K50" s="176"/>
      <c r="L50" s="176"/>
      <c r="M50" s="176"/>
      <c r="N50" s="176"/>
      <c r="O50" s="176"/>
      <c r="P50" s="176"/>
      <c r="Q50" s="176"/>
      <c r="R50" s="176"/>
      <c r="S50" s="170"/>
      <c r="T50" s="170"/>
      <c r="U50" s="170"/>
      <c r="V50" s="170"/>
      <c r="W50" s="170"/>
      <c r="X50" s="172"/>
      <c r="Y50" s="172"/>
      <c r="Z50" s="170"/>
      <c r="AA50" s="170"/>
      <c r="AB50" s="170"/>
      <c r="AC50" s="170"/>
    </row>
    <row r="51" spans="1:29" ht="12.75">
      <c r="A51" s="170" t="s">
        <v>120</v>
      </c>
      <c r="B51" s="170" t="s">
        <v>62</v>
      </c>
      <c r="C51" s="170"/>
      <c r="D51" s="177">
        <f aca="true" t="shared" si="9" ref="D51:J51">24*(D44-D43+D46-D45+D48-D47+D50-D49)</f>
        <v>0</v>
      </c>
      <c r="E51" s="177">
        <f t="shared" si="9"/>
        <v>0</v>
      </c>
      <c r="F51" s="177">
        <f t="shared" si="9"/>
        <v>0</v>
      </c>
      <c r="G51" s="177">
        <f t="shared" si="9"/>
        <v>0</v>
      </c>
      <c r="H51" s="177">
        <f t="shared" si="9"/>
        <v>0</v>
      </c>
      <c r="I51" s="177">
        <f t="shared" si="9"/>
        <v>0</v>
      </c>
      <c r="J51" s="177">
        <f t="shared" si="9"/>
        <v>0</v>
      </c>
      <c r="K51" s="170"/>
      <c r="L51" s="177">
        <f aca="true" t="shared" si="10" ref="L51:R51">24*(L44-L43+L46-L45+L48-L47+L50-L49)</f>
        <v>0</v>
      </c>
      <c r="M51" s="177">
        <f t="shared" si="10"/>
        <v>0</v>
      </c>
      <c r="N51" s="177">
        <f t="shared" si="10"/>
        <v>0</v>
      </c>
      <c r="O51" s="177">
        <f t="shared" si="10"/>
        <v>0</v>
      </c>
      <c r="P51" s="177">
        <f t="shared" si="10"/>
        <v>0</v>
      </c>
      <c r="Q51" s="177">
        <f t="shared" si="10"/>
        <v>0</v>
      </c>
      <c r="R51" s="177">
        <f t="shared" si="10"/>
        <v>0</v>
      </c>
      <c r="S51" s="170"/>
      <c r="T51" s="170"/>
      <c r="U51" s="170"/>
      <c r="V51" s="170"/>
      <c r="W51" s="170"/>
      <c r="X51" s="172"/>
      <c r="Y51" s="172"/>
      <c r="Z51" s="170"/>
      <c r="AA51" s="170"/>
      <c r="AB51" s="170"/>
      <c r="AC51" s="170"/>
    </row>
    <row r="52" spans="1:29" ht="12.75">
      <c r="A52" s="170"/>
      <c r="B52" s="170"/>
      <c r="C52" s="170"/>
      <c r="D52" s="170"/>
      <c r="E52" s="170"/>
      <c r="F52" s="170"/>
      <c r="G52" s="170"/>
      <c r="H52" s="170"/>
      <c r="I52" s="170"/>
      <c r="J52" s="170"/>
      <c r="K52" s="170"/>
      <c r="L52" s="170"/>
      <c r="M52" s="170"/>
      <c r="N52" s="170"/>
      <c r="O52" s="170"/>
      <c r="P52" s="170"/>
      <c r="Q52" s="170"/>
      <c r="R52" s="170"/>
      <c r="S52" s="170"/>
      <c r="T52" s="170"/>
      <c r="U52" s="170"/>
      <c r="V52" s="170"/>
      <c r="W52" s="170"/>
      <c r="X52" s="172"/>
      <c r="Y52" s="172"/>
      <c r="Z52" s="170"/>
      <c r="AA52" s="170"/>
      <c r="AB52" s="170"/>
      <c r="AC52" s="170"/>
    </row>
  </sheetData>
  <mergeCells count="6">
    <mergeCell ref="Q3:S3"/>
    <mergeCell ref="T3:U3"/>
    <mergeCell ref="V3:X3"/>
    <mergeCell ref="Q4:S4"/>
    <mergeCell ref="T4:U4"/>
    <mergeCell ref="V4:X4"/>
  </mergeCells>
  <conditionalFormatting sqref="D42:J42 L42:R42">
    <cfRule type="cellIs" priority="1" dxfId="1" operator="equal" stopIfTrue="1">
      <formula>TODAY()</formula>
    </cfRule>
  </conditionalFormatting>
  <conditionalFormatting sqref="D7:R8 D13:R26 X13:Y26 X29:Y31">
    <cfRule type="cellIs" priority="2" dxfId="2" operator="equal" stopIfTrue="1">
      <formula>0</formula>
    </cfRule>
  </conditionalFormatting>
  <conditionalFormatting sqref="AA17">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5" right="0.5" top="0.57" bottom="0.5" header="0.5" footer="0.5"/>
  <pageSetup horizontalDpi="300" verticalDpi="300" orientation="landscape" r:id="rId1"/>
</worksheet>
</file>

<file path=xl/worksheets/sheet23.xml><?xml version="1.0" encoding="utf-8"?>
<worksheet xmlns="http://schemas.openxmlformats.org/spreadsheetml/2006/main" xmlns:r="http://schemas.openxmlformats.org/officeDocument/2006/relationships">
  <sheetPr codeName="Sheet17"/>
  <dimension ref="A1:AC52"/>
  <sheetViews>
    <sheetView zoomScale="85" zoomScaleNormal="85" workbookViewId="0" topLeftCell="A1">
      <selection activeCell="E13" sqref="E13"/>
    </sheetView>
  </sheetViews>
  <sheetFormatPr defaultColWidth="9.140625" defaultRowHeight="12.75"/>
  <cols>
    <col min="2" max="2" width="7.00390625" style="0" customWidth="1"/>
    <col min="3" max="3" width="0.5625" style="0" customWidth="1"/>
    <col min="4" max="4" width="5.8515625" style="0" customWidth="1"/>
    <col min="5" max="6" width="5.57421875" style="0" customWidth="1"/>
    <col min="7" max="7" width="5.8515625" style="0" customWidth="1"/>
    <col min="8" max="8" width="5.57421875" style="0" customWidth="1"/>
    <col min="9" max="9" width="5.421875" style="0" customWidth="1"/>
    <col min="10" max="10" width="5.7109375" style="0" customWidth="1"/>
    <col min="11" max="11" width="0.5625" style="0" customWidth="1"/>
    <col min="12" max="13" width="5.57421875" style="0" customWidth="1"/>
    <col min="14" max="14" width="5.421875" style="0" customWidth="1"/>
    <col min="15" max="16" width="5.7109375" style="0" customWidth="1"/>
    <col min="17" max="17" width="6.28125" style="0" customWidth="1"/>
    <col min="18" max="18" width="6.8515625" style="0" customWidth="1"/>
    <col min="19" max="19" width="0.5625" style="0" customWidth="1"/>
    <col min="20" max="21" width="4.8515625" style="0" customWidth="1"/>
    <col min="22" max="22" width="4.140625" style="0" customWidth="1"/>
    <col min="23" max="23" width="0.5625" style="0" customWidth="1"/>
    <col min="24" max="25" width="6.28125" style="51" customWidth="1"/>
    <col min="26" max="26" width="0.85546875" style="0" customWidth="1"/>
  </cols>
  <sheetData>
    <row r="1" spans="10:29" ht="21.75" customHeight="1">
      <c r="J1" s="16" t="s">
        <v>46</v>
      </c>
      <c r="Z1" s="167"/>
      <c r="AA1" s="170"/>
      <c r="AB1" s="170"/>
      <c r="AC1" s="170"/>
    </row>
    <row r="2" spans="1:29" ht="12.75">
      <c r="A2" s="15" t="s">
        <v>37</v>
      </c>
      <c r="B2" s="2"/>
      <c r="C2" s="2"/>
      <c r="D2" s="2"/>
      <c r="E2" s="3"/>
      <c r="F2" s="15" t="s">
        <v>39</v>
      </c>
      <c r="G2" s="2"/>
      <c r="H2" s="3"/>
      <c r="I2" s="15" t="s">
        <v>40</v>
      </c>
      <c r="J2" s="3"/>
      <c r="L2" s="15" t="s">
        <v>41</v>
      </c>
      <c r="M2" s="2"/>
      <c r="N2" s="76">
        <f>PP19!N2+1</f>
        <v>20</v>
      </c>
      <c r="O2" s="2"/>
      <c r="P2" s="3"/>
      <c r="Q2" s="15" t="s">
        <v>139</v>
      </c>
      <c r="R2" s="2"/>
      <c r="S2" s="2"/>
      <c r="T2" s="2"/>
      <c r="U2" s="2"/>
      <c r="V2" s="2"/>
      <c r="W2" s="2"/>
      <c r="X2" s="52"/>
      <c r="Y2" s="53"/>
      <c r="Z2" s="167"/>
      <c r="AA2" s="170"/>
      <c r="AB2" s="170"/>
      <c r="AC2" s="170"/>
    </row>
    <row r="3" spans="1:29" ht="12.75">
      <c r="A3" s="4"/>
      <c r="B3" s="5"/>
      <c r="C3" s="5"/>
      <c r="D3" s="5"/>
      <c r="E3" s="6"/>
      <c r="F3" s="45" t="str">
        <f>PP1!F3</f>
        <v>xxx-xx-xxxx</v>
      </c>
      <c r="G3" s="5"/>
      <c r="H3" s="6"/>
      <c r="I3" s="45">
        <f>PP1!I3</f>
        <v>2005</v>
      </c>
      <c r="J3" s="6"/>
      <c r="L3" s="4"/>
      <c r="M3" s="5"/>
      <c r="N3" s="5"/>
      <c r="O3" s="5"/>
      <c r="P3" s="6"/>
      <c r="Q3" s="210" t="s">
        <v>47</v>
      </c>
      <c r="R3" s="211"/>
      <c r="S3" s="212"/>
      <c r="T3" s="210" t="s">
        <v>48</v>
      </c>
      <c r="U3" s="212"/>
      <c r="V3" s="213" t="s">
        <v>49</v>
      </c>
      <c r="W3" s="214"/>
      <c r="X3" s="215"/>
      <c r="Y3" s="198" t="s">
        <v>138</v>
      </c>
      <c r="Z3" s="167"/>
      <c r="AA3" s="170"/>
      <c r="AB3" s="170"/>
      <c r="AC3" s="170"/>
    </row>
    <row r="4" spans="1:29" ht="12.75">
      <c r="A4" s="44">
        <f>PP1!A4</f>
        <v>0</v>
      </c>
      <c r="B4" s="8"/>
      <c r="C4" s="8"/>
      <c r="D4" s="5"/>
      <c r="E4" s="6"/>
      <c r="F4" s="7"/>
      <c r="G4" s="8"/>
      <c r="H4" s="9"/>
      <c r="I4" s="7"/>
      <c r="J4" s="9"/>
      <c r="L4" s="34" t="s">
        <v>42</v>
      </c>
      <c r="M4" s="78">
        <f>+PP19!O4+1</f>
        <v>38627</v>
      </c>
      <c r="N4" s="37" t="s">
        <v>43</v>
      </c>
      <c r="O4" s="78">
        <f>+M4+13</f>
        <v>38640</v>
      </c>
      <c r="P4" s="9"/>
      <c r="Q4" s="219">
        <f>PP19!AA14</f>
        <v>114</v>
      </c>
      <c r="R4" s="217"/>
      <c r="S4" s="218"/>
      <c r="T4" s="219">
        <f>PP19!AA15</f>
        <v>76</v>
      </c>
      <c r="U4" s="218"/>
      <c r="V4" s="219">
        <f>PP19!AA17</f>
        <v>0</v>
      </c>
      <c r="W4" s="217"/>
      <c r="X4" s="218"/>
      <c r="Y4" s="200">
        <f>PP19!AA16</f>
        <v>0</v>
      </c>
      <c r="Z4" s="167"/>
      <c r="AA4" s="171" t="s">
        <v>56</v>
      </c>
      <c r="AB4" s="170"/>
      <c r="AC4" s="170"/>
    </row>
    <row r="5" spans="1:29" ht="12.75">
      <c r="A5" s="33"/>
      <c r="B5" s="6"/>
      <c r="D5" s="48" t="s">
        <v>1</v>
      </c>
      <c r="E5" s="48" t="s">
        <v>2</v>
      </c>
      <c r="F5" s="48" t="s">
        <v>3</v>
      </c>
      <c r="G5" s="48" t="s">
        <v>4</v>
      </c>
      <c r="H5" s="48" t="s">
        <v>5</v>
      </c>
      <c r="I5" s="48" t="s">
        <v>6</v>
      </c>
      <c r="J5" s="48" t="s">
        <v>7</v>
      </c>
      <c r="K5" s="49"/>
      <c r="L5" s="48" t="s">
        <v>1</v>
      </c>
      <c r="M5" s="48" t="s">
        <v>2</v>
      </c>
      <c r="N5" s="48" t="s">
        <v>3</v>
      </c>
      <c r="O5" s="48" t="s">
        <v>4</v>
      </c>
      <c r="P5" s="48" t="s">
        <v>5</v>
      </c>
      <c r="Q5" s="48" t="s">
        <v>6</v>
      </c>
      <c r="R5" s="47" t="s">
        <v>7</v>
      </c>
      <c r="T5" s="15" t="s">
        <v>44</v>
      </c>
      <c r="U5" s="2"/>
      <c r="V5" s="3"/>
      <c r="X5" s="55" t="s">
        <v>24</v>
      </c>
      <c r="Y5" s="55" t="s">
        <v>25</v>
      </c>
      <c r="Z5" s="167"/>
      <c r="AA5" s="170">
        <f>+PP19!AA5</f>
        <v>6</v>
      </c>
      <c r="AB5" s="171" t="s">
        <v>57</v>
      </c>
      <c r="AC5" s="170"/>
    </row>
    <row r="6" spans="1:29" ht="12.75">
      <c r="A6" s="4"/>
      <c r="B6" s="32" t="s">
        <v>38</v>
      </c>
      <c r="D6" s="36">
        <f>PP19!D6</f>
        <v>0</v>
      </c>
      <c r="E6" s="36">
        <f>PP19!E6</f>
        <v>8</v>
      </c>
      <c r="F6" s="36">
        <f>PP19!F6</f>
        <v>8</v>
      </c>
      <c r="G6" s="36">
        <f>PP19!G6</f>
        <v>8</v>
      </c>
      <c r="H6" s="36">
        <f>PP19!H6</f>
        <v>8</v>
      </c>
      <c r="I6" s="36">
        <f>PP19!I6</f>
        <v>8</v>
      </c>
      <c r="J6" s="36">
        <f>PP19!J6</f>
        <v>0</v>
      </c>
      <c r="L6" s="36">
        <f>PP19!L6</f>
        <v>0</v>
      </c>
      <c r="M6" s="36">
        <f>PP19!M6</f>
        <v>8</v>
      </c>
      <c r="N6" s="36">
        <f>PP19!N6</f>
        <v>8</v>
      </c>
      <c r="O6" s="36">
        <f>PP19!O6</f>
        <v>8</v>
      </c>
      <c r="P6" s="36">
        <f>PP19!P6</f>
        <v>8</v>
      </c>
      <c r="Q6" s="36">
        <f>PP19!Q6</f>
        <v>8</v>
      </c>
      <c r="R6" s="36">
        <f>PP19!R6</f>
        <v>0</v>
      </c>
      <c r="T6" s="35" t="s">
        <v>50</v>
      </c>
      <c r="U6" s="5"/>
      <c r="V6" s="6"/>
      <c r="X6" s="59">
        <f>SUM(D6:J6)</f>
        <v>40</v>
      </c>
      <c r="Y6" s="59">
        <f>SUM(L6:R6)</f>
        <v>40</v>
      </c>
      <c r="Z6" s="167"/>
      <c r="AA6" s="170">
        <f>+PP19!AA6</f>
        <v>4</v>
      </c>
      <c r="AB6" s="171" t="s">
        <v>58</v>
      </c>
      <c r="AC6" s="170"/>
    </row>
    <row r="7" spans="1:29" ht="12.75">
      <c r="A7" s="4"/>
      <c r="B7" s="32" t="s">
        <v>140</v>
      </c>
      <c r="D7" s="202">
        <f>PP19!D7</f>
        <v>0</v>
      </c>
      <c r="E7" s="202">
        <f>PP19!E7</f>
        <v>0.3125</v>
      </c>
      <c r="F7" s="202">
        <f>PP19!F7</f>
        <v>0.3125</v>
      </c>
      <c r="G7" s="202">
        <f>PP19!G7</f>
        <v>0.3125</v>
      </c>
      <c r="H7" s="202">
        <f>PP19!H7</f>
        <v>0.3125</v>
      </c>
      <c r="I7" s="202">
        <f>PP19!I7</f>
        <v>0.3125</v>
      </c>
      <c r="J7" s="202">
        <f>PP19!J7</f>
        <v>0</v>
      </c>
      <c r="K7" s="202"/>
      <c r="L7" s="202">
        <f>PP19!L7</f>
        <v>0</v>
      </c>
      <c r="M7" s="202">
        <f>PP19!M7</f>
        <v>0.3125</v>
      </c>
      <c r="N7" s="202">
        <f>PP19!N7</f>
        <v>0.3125</v>
      </c>
      <c r="O7" s="202">
        <f>PP19!O7</f>
        <v>0.3125</v>
      </c>
      <c r="P7" s="202">
        <f>PP19!P7</f>
        <v>0.3125</v>
      </c>
      <c r="Q7" s="202">
        <f>PP19!Q7</f>
        <v>0.3125</v>
      </c>
      <c r="R7" s="202">
        <f>PP19!R7</f>
        <v>0</v>
      </c>
      <c r="T7" s="4"/>
      <c r="U7" s="5"/>
      <c r="V7" s="6"/>
      <c r="X7" s="56"/>
      <c r="Y7" s="56"/>
      <c r="Z7" s="167"/>
      <c r="AA7" s="171" t="s">
        <v>134</v>
      </c>
      <c r="AB7" s="170"/>
      <c r="AC7" s="170"/>
    </row>
    <row r="8" spans="1:29" ht="12.75">
      <c r="A8" s="7"/>
      <c r="B8" s="203" t="s">
        <v>141</v>
      </c>
      <c r="D8" s="202">
        <f>PP19!D8</f>
        <v>0</v>
      </c>
      <c r="E8" s="202">
        <f>PP19!E8</f>
        <v>0.1875</v>
      </c>
      <c r="F8" s="202">
        <f>PP19!F8</f>
        <v>0.1875</v>
      </c>
      <c r="G8" s="202">
        <f>PP19!G8</f>
        <v>0.1875</v>
      </c>
      <c r="H8" s="202">
        <f>PP19!H8</f>
        <v>0.1875</v>
      </c>
      <c r="I8" s="202">
        <f>PP19!I8</f>
        <v>0.1875</v>
      </c>
      <c r="J8" s="202">
        <f>PP19!J8</f>
        <v>0</v>
      </c>
      <c r="K8" s="202"/>
      <c r="L8" s="202">
        <f>PP19!L8</f>
        <v>0</v>
      </c>
      <c r="M8" s="202">
        <f>PP19!M8</f>
        <v>0.1875</v>
      </c>
      <c r="N8" s="202">
        <f>PP19!N8</f>
        <v>0.1875</v>
      </c>
      <c r="O8" s="202">
        <f>PP19!O8</f>
        <v>0.1875</v>
      </c>
      <c r="P8" s="202">
        <f>PP19!P8</f>
        <v>0.1875</v>
      </c>
      <c r="Q8" s="202">
        <f>PP19!Q8</f>
        <v>0.1875</v>
      </c>
      <c r="R8" s="202">
        <f>PP19!R8</f>
        <v>0</v>
      </c>
      <c r="T8" s="38" t="s">
        <v>45</v>
      </c>
      <c r="U8" s="39"/>
      <c r="V8" s="9"/>
      <c r="X8" s="57"/>
      <c r="Y8" s="57"/>
      <c r="Z8" s="167"/>
      <c r="AA8" s="170">
        <v>0</v>
      </c>
      <c r="AB8" s="170"/>
      <c r="AC8" s="170"/>
    </row>
    <row r="9" spans="10:29" ht="24" customHeight="1">
      <c r="J9" s="16" t="s">
        <v>26</v>
      </c>
      <c r="Z9" s="167"/>
      <c r="AA9" s="170"/>
      <c r="AB9" s="170"/>
      <c r="AC9" s="170"/>
    </row>
    <row r="10" spans="1:29" ht="9.75" customHeight="1">
      <c r="A10" s="18" t="s">
        <v>21</v>
      </c>
      <c r="B10" s="3"/>
      <c r="C10" s="29"/>
      <c r="D10" s="11"/>
      <c r="E10" s="13"/>
      <c r="F10" s="13"/>
      <c r="G10" s="20"/>
      <c r="H10" s="13"/>
      <c r="I10" s="17" t="s">
        <v>19</v>
      </c>
      <c r="J10" s="13"/>
      <c r="K10" s="2"/>
      <c r="L10" s="13"/>
      <c r="M10" s="13"/>
      <c r="N10" s="13"/>
      <c r="O10" s="13"/>
      <c r="P10" s="13"/>
      <c r="Q10" s="13"/>
      <c r="R10" s="12"/>
      <c r="T10" s="24" t="s">
        <v>23</v>
      </c>
      <c r="U10" s="13"/>
      <c r="V10" s="12"/>
      <c r="W10" s="29"/>
      <c r="X10" s="58" t="s">
        <v>33</v>
      </c>
      <c r="Y10" s="55"/>
      <c r="Z10" s="167"/>
      <c r="AA10" s="170"/>
      <c r="AB10" s="170"/>
      <c r="AC10" s="170"/>
    </row>
    <row r="11" spans="1:29" ht="12.75">
      <c r="A11" s="19" t="s">
        <v>20</v>
      </c>
      <c r="B11" s="6"/>
      <c r="C11" s="29"/>
      <c r="D11" s="50" t="s">
        <v>1</v>
      </c>
      <c r="E11" s="50" t="s">
        <v>2</v>
      </c>
      <c r="F11" s="50" t="s">
        <v>3</v>
      </c>
      <c r="G11" s="50" t="s">
        <v>4</v>
      </c>
      <c r="H11" s="50" t="s">
        <v>5</v>
      </c>
      <c r="I11" s="50" t="s">
        <v>6</v>
      </c>
      <c r="J11" s="50" t="s">
        <v>7</v>
      </c>
      <c r="K11" s="42"/>
      <c r="L11" s="50" t="s">
        <v>1</v>
      </c>
      <c r="M11" s="50" t="s">
        <v>2</v>
      </c>
      <c r="N11" s="50" t="s">
        <v>3</v>
      </c>
      <c r="O11" s="50" t="s">
        <v>4</v>
      </c>
      <c r="P11" s="50" t="s">
        <v>5</v>
      </c>
      <c r="Q11" s="50" t="s">
        <v>6</v>
      </c>
      <c r="R11" s="50" t="s">
        <v>7</v>
      </c>
      <c r="T11" s="40" t="s">
        <v>34</v>
      </c>
      <c r="U11" s="40" t="s">
        <v>35</v>
      </c>
      <c r="V11" s="40" t="s">
        <v>36</v>
      </c>
      <c r="W11" s="31"/>
      <c r="X11" s="55" t="s">
        <v>24</v>
      </c>
      <c r="Y11" s="55" t="s">
        <v>25</v>
      </c>
      <c r="Z11" s="167"/>
      <c r="AA11" s="179" t="s">
        <v>131</v>
      </c>
      <c r="AB11" s="170"/>
      <c r="AC11" s="170"/>
    </row>
    <row r="12" spans="1:29" ht="11.25" customHeight="1">
      <c r="A12" s="19"/>
      <c r="B12" s="6"/>
      <c r="C12" s="29"/>
      <c r="D12" s="84">
        <f>+M4</f>
        <v>38627</v>
      </c>
      <c r="E12" s="84">
        <f aca="true" t="shared" si="0" ref="E12:J12">D12+1</f>
        <v>38628</v>
      </c>
      <c r="F12" s="84">
        <f t="shared" si="0"/>
        <v>38629</v>
      </c>
      <c r="G12" s="84">
        <f t="shared" si="0"/>
        <v>38630</v>
      </c>
      <c r="H12" s="84">
        <f t="shared" si="0"/>
        <v>38631</v>
      </c>
      <c r="I12" s="84">
        <f t="shared" si="0"/>
        <v>38632</v>
      </c>
      <c r="J12" s="84">
        <f t="shared" si="0"/>
        <v>38633</v>
      </c>
      <c r="K12" s="84"/>
      <c r="L12" s="84">
        <f>J12+1</f>
        <v>38634</v>
      </c>
      <c r="M12" s="84">
        <f aca="true" t="shared" si="1" ref="M12:R12">L12+1</f>
        <v>38635</v>
      </c>
      <c r="N12" s="84">
        <f t="shared" si="1"/>
        <v>38636</v>
      </c>
      <c r="O12" s="84">
        <f t="shared" si="1"/>
        <v>38637</v>
      </c>
      <c r="P12" s="84">
        <f t="shared" si="1"/>
        <v>38638</v>
      </c>
      <c r="Q12" s="84">
        <f t="shared" si="1"/>
        <v>38639</v>
      </c>
      <c r="R12" s="84">
        <f t="shared" si="1"/>
        <v>38640</v>
      </c>
      <c r="T12" s="40"/>
      <c r="U12" s="40"/>
      <c r="V12" s="40"/>
      <c r="W12" s="31"/>
      <c r="X12" s="55"/>
      <c r="Y12" s="55"/>
      <c r="Z12" s="167"/>
      <c r="AA12" s="180" t="s">
        <v>132</v>
      </c>
      <c r="AB12" s="170"/>
      <c r="AC12" s="170"/>
    </row>
    <row r="13" spans="1:29" ht="13.5" customHeight="1">
      <c r="A13" s="22" t="s">
        <v>0</v>
      </c>
      <c r="B13" s="12"/>
      <c r="C13" s="29"/>
      <c r="D13" s="64">
        <f>24*(D44-D43+D46-D45+D48-D47+D50-D49)-D29-D30</f>
        <v>0</v>
      </c>
      <c r="E13" s="64">
        <f aca="true" t="shared" si="2" ref="E13:J13">24*(E44-E43+E46-E45+E48-E47+E50-E49)-E29-E30</f>
        <v>0</v>
      </c>
      <c r="F13" s="64">
        <f t="shared" si="2"/>
        <v>0</v>
      </c>
      <c r="G13" s="64">
        <f t="shared" si="2"/>
        <v>0</v>
      </c>
      <c r="H13" s="64">
        <f t="shared" si="2"/>
        <v>0</v>
      </c>
      <c r="I13" s="64">
        <f t="shared" si="2"/>
        <v>0</v>
      </c>
      <c r="J13" s="64">
        <f t="shared" si="2"/>
        <v>0</v>
      </c>
      <c r="K13" s="64"/>
      <c r="L13" s="64">
        <f aca="true" t="shared" si="3" ref="L13:R13">24*(L44-L43+L46-L45+L48-L47+L50-L49)-L29-L30</f>
        <v>0</v>
      </c>
      <c r="M13" s="64">
        <f t="shared" si="3"/>
        <v>0</v>
      </c>
      <c r="N13" s="64">
        <f t="shared" si="3"/>
        <v>0</v>
      </c>
      <c r="O13" s="64">
        <f t="shared" si="3"/>
        <v>0</v>
      </c>
      <c r="P13" s="64">
        <f t="shared" si="3"/>
        <v>0</v>
      </c>
      <c r="Q13" s="64">
        <f t="shared" si="3"/>
        <v>0</v>
      </c>
      <c r="R13" s="64">
        <f t="shared" si="3"/>
        <v>0</v>
      </c>
      <c r="T13" s="27"/>
      <c r="U13" s="28">
        <v>1</v>
      </c>
      <c r="V13" s="27"/>
      <c r="W13" s="29"/>
      <c r="X13" s="59">
        <f aca="true" t="shared" si="4" ref="X13:X24">SUM(D13:J13)</f>
        <v>0</v>
      </c>
      <c r="Y13" s="59">
        <f aca="true" t="shared" si="5" ref="Y13:Y24">SUM(L13:R13)</f>
        <v>0</v>
      </c>
      <c r="Z13" s="167"/>
      <c r="AA13" s="170"/>
      <c r="AB13" s="170"/>
      <c r="AC13" s="170"/>
    </row>
    <row r="14" spans="1:29" ht="13.5" customHeight="1">
      <c r="A14" s="22" t="s">
        <v>8</v>
      </c>
      <c r="B14" s="12"/>
      <c r="C14" s="29"/>
      <c r="D14" s="64"/>
      <c r="E14" s="64"/>
      <c r="F14" s="64"/>
      <c r="G14" s="64"/>
      <c r="H14" s="64"/>
      <c r="I14" s="64"/>
      <c r="J14" s="64"/>
      <c r="K14" s="64"/>
      <c r="L14" s="64"/>
      <c r="M14" s="64"/>
      <c r="N14" s="64"/>
      <c r="O14" s="64"/>
      <c r="P14" s="64"/>
      <c r="Q14" s="64"/>
      <c r="R14" s="64"/>
      <c r="T14" s="27"/>
      <c r="U14" s="28">
        <v>61</v>
      </c>
      <c r="V14" s="27"/>
      <c r="W14" s="29"/>
      <c r="X14" s="59">
        <f t="shared" si="4"/>
        <v>0</v>
      </c>
      <c r="Y14" s="59">
        <f t="shared" si="5"/>
        <v>0</v>
      </c>
      <c r="Z14" s="168"/>
      <c r="AA14" s="172">
        <f>+Q4-X14-Y14+AA5-AA8</f>
        <v>120</v>
      </c>
      <c r="AB14" s="171" t="s">
        <v>57</v>
      </c>
      <c r="AC14" s="170"/>
    </row>
    <row r="15" spans="1:29" ht="13.5" customHeight="1">
      <c r="A15" s="22" t="s">
        <v>9</v>
      </c>
      <c r="B15" s="12"/>
      <c r="C15" s="29"/>
      <c r="D15" s="64"/>
      <c r="E15" s="64"/>
      <c r="F15" s="64"/>
      <c r="G15" s="64"/>
      <c r="H15" s="64"/>
      <c r="I15" s="64"/>
      <c r="J15" s="64"/>
      <c r="K15" s="64"/>
      <c r="L15" s="64"/>
      <c r="M15" s="64"/>
      <c r="N15" s="64"/>
      <c r="O15" s="64"/>
      <c r="P15" s="64"/>
      <c r="Q15" s="64"/>
      <c r="R15" s="64"/>
      <c r="T15" s="27"/>
      <c r="U15" s="28">
        <v>62</v>
      </c>
      <c r="V15" s="27"/>
      <c r="W15" s="29"/>
      <c r="X15" s="59">
        <f t="shared" si="4"/>
        <v>0</v>
      </c>
      <c r="Y15" s="59">
        <f t="shared" si="5"/>
        <v>0</v>
      </c>
      <c r="Z15" s="167"/>
      <c r="AA15" s="172">
        <f>+T4-X15-Y15-X19-Y19+AA6</f>
        <v>80</v>
      </c>
      <c r="AB15" s="171" t="s">
        <v>58</v>
      </c>
      <c r="AC15" s="170"/>
    </row>
    <row r="16" spans="1:29" ht="13.5" customHeight="1">
      <c r="A16" s="22" t="s">
        <v>10</v>
      </c>
      <c r="B16" s="12"/>
      <c r="C16" s="29"/>
      <c r="D16" s="64"/>
      <c r="E16" s="64"/>
      <c r="F16" s="64"/>
      <c r="G16" s="64"/>
      <c r="H16" s="64"/>
      <c r="I16" s="64"/>
      <c r="J16" s="64"/>
      <c r="K16" s="64"/>
      <c r="L16" s="64"/>
      <c r="M16" s="64"/>
      <c r="N16" s="64"/>
      <c r="O16" s="64"/>
      <c r="P16" s="64"/>
      <c r="Q16" s="64"/>
      <c r="R16" s="64"/>
      <c r="T16" s="27"/>
      <c r="U16" s="28">
        <v>64</v>
      </c>
      <c r="V16" s="27"/>
      <c r="W16" s="29"/>
      <c r="X16" s="59">
        <f t="shared" si="4"/>
        <v>0</v>
      </c>
      <c r="Y16" s="59">
        <f t="shared" si="5"/>
        <v>0</v>
      </c>
      <c r="Z16" s="167"/>
      <c r="AA16" s="172">
        <f>+Y4-X16-Y16+X30+Y30</f>
        <v>0</v>
      </c>
      <c r="AB16" s="171" t="s">
        <v>59</v>
      </c>
      <c r="AC16" s="170"/>
    </row>
    <row r="17" spans="1:29" ht="13.5" customHeight="1">
      <c r="A17" s="22" t="s">
        <v>11</v>
      </c>
      <c r="B17" s="12"/>
      <c r="C17" s="29"/>
      <c r="D17" s="64"/>
      <c r="E17" s="64"/>
      <c r="F17" s="64"/>
      <c r="G17" s="64"/>
      <c r="H17" s="64"/>
      <c r="I17" s="64"/>
      <c r="J17" s="64"/>
      <c r="K17" s="64"/>
      <c r="L17" s="64"/>
      <c r="M17" s="64"/>
      <c r="N17" s="64"/>
      <c r="O17" s="64"/>
      <c r="P17" s="64"/>
      <c r="Q17" s="64"/>
      <c r="R17" s="64"/>
      <c r="T17" s="27"/>
      <c r="U17" s="28">
        <v>50</v>
      </c>
      <c r="V17" s="27"/>
      <c r="W17" s="29"/>
      <c r="X17" s="59">
        <f t="shared" si="4"/>
        <v>0</v>
      </c>
      <c r="Y17" s="59">
        <f t="shared" si="5"/>
        <v>0</v>
      </c>
      <c r="Z17" s="167"/>
      <c r="AA17" s="172">
        <f>+V4-X17-Y17+X29+Y29</f>
        <v>0</v>
      </c>
      <c r="AB17" s="171" t="s">
        <v>60</v>
      </c>
      <c r="AC17" s="170"/>
    </row>
    <row r="18" spans="1:29" ht="13.5" customHeight="1">
      <c r="A18" s="22" t="s">
        <v>12</v>
      </c>
      <c r="B18" s="12"/>
      <c r="C18" s="29"/>
      <c r="D18" s="64"/>
      <c r="E18" s="64"/>
      <c r="F18" s="64"/>
      <c r="G18" s="64"/>
      <c r="H18" s="64"/>
      <c r="I18" s="64"/>
      <c r="J18" s="64"/>
      <c r="K18" s="64"/>
      <c r="L18" s="64"/>
      <c r="M18" s="64">
        <v>8</v>
      </c>
      <c r="N18" s="64"/>
      <c r="O18" s="64"/>
      <c r="P18" s="64"/>
      <c r="Q18" s="64"/>
      <c r="R18" s="64"/>
      <c r="T18" s="27"/>
      <c r="U18" s="28">
        <v>66</v>
      </c>
      <c r="V18" s="27"/>
      <c r="W18" s="29"/>
      <c r="X18" s="59">
        <f t="shared" si="4"/>
        <v>0</v>
      </c>
      <c r="Y18" s="59">
        <f t="shared" si="5"/>
        <v>8</v>
      </c>
      <c r="Z18" s="167"/>
      <c r="AA18" s="171"/>
      <c r="AB18" s="170"/>
      <c r="AC18" s="170"/>
    </row>
    <row r="19" spans="1:29" ht="13.5" customHeight="1">
      <c r="A19" s="22" t="s">
        <v>13</v>
      </c>
      <c r="B19" s="12"/>
      <c r="C19" s="29"/>
      <c r="D19" s="64"/>
      <c r="E19" s="64"/>
      <c r="F19" s="64"/>
      <c r="G19" s="64"/>
      <c r="H19" s="64"/>
      <c r="I19" s="64"/>
      <c r="J19" s="64"/>
      <c r="K19" s="64"/>
      <c r="L19" s="64"/>
      <c r="M19" s="64"/>
      <c r="N19" s="64"/>
      <c r="O19" s="64"/>
      <c r="P19" s="64"/>
      <c r="Q19" s="64"/>
      <c r="R19" s="64"/>
      <c r="T19" s="28">
        <v>62</v>
      </c>
      <c r="U19" s="28">
        <v>62</v>
      </c>
      <c r="V19" s="27"/>
      <c r="W19" s="29"/>
      <c r="X19" s="59">
        <f t="shared" si="4"/>
        <v>0</v>
      </c>
      <c r="Y19" s="59">
        <f t="shared" si="5"/>
        <v>0</v>
      </c>
      <c r="Z19" s="167"/>
      <c r="AA19" s="172">
        <f>+X19+Y19+PP19!AA19</f>
        <v>0</v>
      </c>
      <c r="AB19" s="171" t="s">
        <v>121</v>
      </c>
      <c r="AC19" s="170"/>
    </row>
    <row r="20" spans="1:29" ht="13.5" customHeight="1">
      <c r="A20" s="22"/>
      <c r="B20" s="12"/>
      <c r="C20" s="29"/>
      <c r="D20" s="64"/>
      <c r="E20" s="64"/>
      <c r="F20" s="64"/>
      <c r="G20" s="64"/>
      <c r="H20" s="64"/>
      <c r="I20" s="64"/>
      <c r="J20" s="64"/>
      <c r="K20" s="64"/>
      <c r="L20" s="64"/>
      <c r="M20" s="64"/>
      <c r="N20" s="64"/>
      <c r="O20" s="64"/>
      <c r="P20" s="64"/>
      <c r="Q20" s="64"/>
      <c r="R20" s="64"/>
      <c r="T20" s="28"/>
      <c r="U20" s="28"/>
      <c r="V20" s="27"/>
      <c r="W20" s="29"/>
      <c r="X20" s="59">
        <f t="shared" si="4"/>
        <v>0</v>
      </c>
      <c r="Y20" s="59">
        <f t="shared" si="5"/>
        <v>0</v>
      </c>
      <c r="Z20" s="167"/>
      <c r="AA20" s="170"/>
      <c r="AB20" s="170"/>
      <c r="AC20" s="170"/>
    </row>
    <row r="21" spans="1:29" ht="13.5" customHeight="1">
      <c r="A21" s="22"/>
      <c r="B21" s="12"/>
      <c r="C21" s="29"/>
      <c r="D21" s="64"/>
      <c r="E21" s="64"/>
      <c r="F21" s="64"/>
      <c r="G21" s="64"/>
      <c r="H21" s="64"/>
      <c r="I21" s="64"/>
      <c r="J21" s="64"/>
      <c r="K21" s="64"/>
      <c r="L21" s="64"/>
      <c r="M21" s="64"/>
      <c r="N21" s="64"/>
      <c r="O21" s="64"/>
      <c r="P21" s="64"/>
      <c r="Q21" s="64"/>
      <c r="R21" s="64"/>
      <c r="T21" s="28"/>
      <c r="U21" s="28"/>
      <c r="V21" s="27"/>
      <c r="W21" s="29"/>
      <c r="X21" s="59">
        <f t="shared" si="4"/>
        <v>0</v>
      </c>
      <c r="Y21" s="59">
        <f t="shared" si="5"/>
        <v>0</v>
      </c>
      <c r="Z21" s="167"/>
      <c r="AA21" s="170"/>
      <c r="AB21" s="170"/>
      <c r="AC21" s="170"/>
    </row>
    <row r="22" spans="1:29" ht="13.5" customHeight="1">
      <c r="A22" s="22"/>
      <c r="B22" s="12"/>
      <c r="C22" s="29"/>
      <c r="D22" s="64"/>
      <c r="E22" s="64"/>
      <c r="F22" s="64"/>
      <c r="G22" s="64"/>
      <c r="H22" s="64"/>
      <c r="I22" s="64"/>
      <c r="J22" s="64"/>
      <c r="K22" s="64"/>
      <c r="L22" s="64"/>
      <c r="M22" s="64"/>
      <c r="N22" s="64"/>
      <c r="O22" s="64"/>
      <c r="P22" s="64"/>
      <c r="Q22" s="64"/>
      <c r="R22" s="64"/>
      <c r="T22" s="28"/>
      <c r="U22" s="28"/>
      <c r="V22" s="27"/>
      <c r="W22" s="29"/>
      <c r="X22" s="59">
        <f t="shared" si="4"/>
        <v>0</v>
      </c>
      <c r="Y22" s="59">
        <f t="shared" si="5"/>
        <v>0</v>
      </c>
      <c r="Z22" s="167"/>
      <c r="AA22" s="170"/>
      <c r="AB22" s="170"/>
      <c r="AC22" s="170"/>
    </row>
    <row r="23" spans="1:29" ht="13.5" customHeight="1">
      <c r="A23" s="22"/>
      <c r="B23" s="12"/>
      <c r="C23" s="29"/>
      <c r="D23" s="64"/>
      <c r="E23" s="64"/>
      <c r="F23" s="64"/>
      <c r="G23" s="64"/>
      <c r="H23" s="64"/>
      <c r="I23" s="64"/>
      <c r="J23" s="64"/>
      <c r="K23" s="64"/>
      <c r="L23" s="64"/>
      <c r="M23" s="64"/>
      <c r="N23" s="64"/>
      <c r="O23" s="64"/>
      <c r="P23" s="64"/>
      <c r="Q23" s="64"/>
      <c r="R23" s="64"/>
      <c r="T23" s="28"/>
      <c r="U23" s="28"/>
      <c r="V23" s="27"/>
      <c r="W23" s="29"/>
      <c r="X23" s="59">
        <f t="shared" si="4"/>
        <v>0</v>
      </c>
      <c r="Y23" s="59">
        <f t="shared" si="5"/>
        <v>0</v>
      </c>
      <c r="Z23" s="167"/>
      <c r="AA23" s="170"/>
      <c r="AB23" s="170"/>
      <c r="AC23" s="170"/>
    </row>
    <row r="24" spans="1:29" ht="13.5" customHeight="1">
      <c r="A24" s="11"/>
      <c r="B24" s="12"/>
      <c r="C24" s="29"/>
      <c r="D24" s="64"/>
      <c r="E24" s="64"/>
      <c r="F24" s="64"/>
      <c r="G24" s="64"/>
      <c r="H24" s="64"/>
      <c r="I24" s="64"/>
      <c r="J24" s="64"/>
      <c r="K24" s="64"/>
      <c r="L24" s="64"/>
      <c r="M24" s="64"/>
      <c r="N24" s="64"/>
      <c r="O24" s="64"/>
      <c r="P24" s="64"/>
      <c r="Q24" s="64"/>
      <c r="R24" s="64"/>
      <c r="T24" s="10"/>
      <c r="U24" s="10"/>
      <c r="V24" s="10"/>
      <c r="W24" s="29"/>
      <c r="X24" s="59">
        <f t="shared" si="4"/>
        <v>0</v>
      </c>
      <c r="Y24" s="59">
        <f t="shared" si="5"/>
        <v>0</v>
      </c>
      <c r="Z24" s="167"/>
      <c r="AA24" s="170"/>
      <c r="AB24" s="170"/>
      <c r="AC24" s="170"/>
    </row>
    <row r="25" spans="1:29" ht="3" customHeight="1">
      <c r="A25" s="11"/>
      <c r="B25" s="13"/>
      <c r="C25" s="5"/>
      <c r="D25" s="64"/>
      <c r="E25" s="64"/>
      <c r="F25" s="64"/>
      <c r="G25" s="64"/>
      <c r="H25" s="64"/>
      <c r="I25" s="64"/>
      <c r="J25" s="64"/>
      <c r="K25" s="64"/>
      <c r="L25" s="64"/>
      <c r="M25" s="64"/>
      <c r="N25" s="64"/>
      <c r="O25" s="64"/>
      <c r="P25" s="64"/>
      <c r="Q25" s="64"/>
      <c r="R25" s="64"/>
      <c r="S25" s="5"/>
      <c r="T25" s="13"/>
      <c r="U25" s="13"/>
      <c r="V25" s="13"/>
      <c r="W25" s="5"/>
      <c r="X25" s="59"/>
      <c r="Y25" s="59"/>
      <c r="Z25" s="167"/>
      <c r="AA25" s="170"/>
      <c r="AB25" s="170"/>
      <c r="AC25" s="170"/>
    </row>
    <row r="26" spans="1:29" ht="13.5" customHeight="1">
      <c r="A26" s="26" t="s">
        <v>14</v>
      </c>
      <c r="B26" s="12"/>
      <c r="C26" s="29"/>
      <c r="D26" s="64">
        <f aca="true" t="shared" si="6" ref="D26:J26">SUM(D13:D24)</f>
        <v>0</v>
      </c>
      <c r="E26" s="64">
        <f t="shared" si="6"/>
        <v>0</v>
      </c>
      <c r="F26" s="64">
        <f t="shared" si="6"/>
        <v>0</v>
      </c>
      <c r="G26" s="64">
        <f t="shared" si="6"/>
        <v>0</v>
      </c>
      <c r="H26" s="64">
        <f t="shared" si="6"/>
        <v>0</v>
      </c>
      <c r="I26" s="64">
        <f t="shared" si="6"/>
        <v>0</v>
      </c>
      <c r="J26" s="64">
        <f t="shared" si="6"/>
        <v>0</v>
      </c>
      <c r="K26" s="64"/>
      <c r="L26" s="64">
        <f aca="true" t="shared" si="7" ref="L26:R26">SUM(L13:L24)</f>
        <v>0</v>
      </c>
      <c r="M26" s="64">
        <f t="shared" si="7"/>
        <v>8</v>
      </c>
      <c r="N26" s="64">
        <f t="shared" si="7"/>
        <v>0</v>
      </c>
      <c r="O26" s="64">
        <f t="shared" si="7"/>
        <v>0</v>
      </c>
      <c r="P26" s="64">
        <f t="shared" si="7"/>
        <v>0</v>
      </c>
      <c r="Q26" s="64">
        <f t="shared" si="7"/>
        <v>0</v>
      </c>
      <c r="R26" s="64">
        <f t="shared" si="7"/>
        <v>0</v>
      </c>
      <c r="T26" s="10"/>
      <c r="U26" s="10"/>
      <c r="V26" s="10"/>
      <c r="W26" s="29"/>
      <c r="X26" s="59">
        <f>SUM(X13:X24)</f>
        <v>0</v>
      </c>
      <c r="Y26" s="59">
        <f>SUM(Y13:Y24)</f>
        <v>8</v>
      </c>
      <c r="Z26" s="167"/>
      <c r="AA26" s="172">
        <f>SUM(X26:Y26)</f>
        <v>8</v>
      </c>
      <c r="AB26" s="170" t="s">
        <v>116</v>
      </c>
      <c r="AC26" s="170"/>
    </row>
    <row r="27" spans="10:29" ht="24" customHeight="1">
      <c r="J27" s="16" t="s">
        <v>18</v>
      </c>
      <c r="Z27" s="167"/>
      <c r="AA27" s="170"/>
      <c r="AB27" s="170"/>
      <c r="AC27" s="170"/>
    </row>
    <row r="28" spans="1:29" ht="9" customHeight="1">
      <c r="A28" s="1"/>
      <c r="B28" s="2"/>
      <c r="C28" s="2"/>
      <c r="D28" s="2"/>
      <c r="E28" s="2"/>
      <c r="F28" s="2"/>
      <c r="G28" s="2"/>
      <c r="H28" s="2"/>
      <c r="I28" s="2"/>
      <c r="J28" s="30" t="s">
        <v>22</v>
      </c>
      <c r="K28" s="2"/>
      <c r="L28" s="2"/>
      <c r="M28" s="2"/>
      <c r="N28" s="2"/>
      <c r="O28" s="2"/>
      <c r="P28" s="2"/>
      <c r="Q28" s="2"/>
      <c r="R28" s="2"/>
      <c r="S28" s="2"/>
      <c r="T28" s="2"/>
      <c r="U28" s="2"/>
      <c r="V28" s="2"/>
      <c r="W28" s="2"/>
      <c r="X28" s="52"/>
      <c r="Y28" s="53"/>
      <c r="Z28" s="167"/>
      <c r="AA28" s="170"/>
      <c r="AB28" s="170"/>
      <c r="AC28" s="170"/>
    </row>
    <row r="29" spans="1:29" ht="13.5" customHeight="1">
      <c r="A29" s="22" t="s">
        <v>15</v>
      </c>
      <c r="B29" s="12"/>
      <c r="C29" s="5"/>
      <c r="D29" s="67"/>
      <c r="E29" s="67"/>
      <c r="F29" s="67"/>
      <c r="G29" s="67"/>
      <c r="H29" s="67"/>
      <c r="I29" s="67"/>
      <c r="J29" s="67"/>
      <c r="K29" s="68">
        <v>1</v>
      </c>
      <c r="L29" s="67"/>
      <c r="M29" s="67"/>
      <c r="N29" s="67"/>
      <c r="O29" s="67"/>
      <c r="P29" s="67"/>
      <c r="Q29" s="67"/>
      <c r="R29" s="67"/>
      <c r="S29" s="16"/>
      <c r="T29" s="41"/>
      <c r="U29" s="28">
        <v>29</v>
      </c>
      <c r="V29" s="41"/>
      <c r="W29" s="16"/>
      <c r="X29" s="73">
        <f>SUM(D29:J29)</f>
        <v>0</v>
      </c>
      <c r="Y29" s="73">
        <f>SUM(L29:R29)</f>
        <v>0</v>
      </c>
      <c r="Z29" s="167"/>
      <c r="AA29" s="170"/>
      <c r="AB29" s="170"/>
      <c r="AC29" s="170"/>
    </row>
    <row r="30" spans="1:29" ht="13.5" customHeight="1">
      <c r="A30" s="22" t="s">
        <v>16</v>
      </c>
      <c r="B30" s="12"/>
      <c r="C30" s="5"/>
      <c r="D30" s="69"/>
      <c r="E30" s="69"/>
      <c r="F30" s="69"/>
      <c r="G30" s="69"/>
      <c r="H30" s="69"/>
      <c r="I30" s="69"/>
      <c r="J30" s="69"/>
      <c r="K30" s="70"/>
      <c r="L30" s="69"/>
      <c r="M30" s="69"/>
      <c r="N30" s="69"/>
      <c r="O30" s="69"/>
      <c r="P30" s="69"/>
      <c r="Q30" s="69"/>
      <c r="R30" s="69"/>
      <c r="S30" s="16"/>
      <c r="T30" s="41"/>
      <c r="U30" s="28">
        <v>32</v>
      </c>
      <c r="V30" s="41"/>
      <c r="W30" s="16"/>
      <c r="X30" s="73">
        <f>SUM(D30:J30)</f>
        <v>0</v>
      </c>
      <c r="Y30" s="73">
        <f>SUM(L30:R30)</f>
        <v>0</v>
      </c>
      <c r="Z30" s="167"/>
      <c r="AA30" s="170"/>
      <c r="AB30" s="170"/>
      <c r="AC30" s="170"/>
    </row>
    <row r="31" spans="1:29" ht="13.5" customHeight="1">
      <c r="A31" s="22" t="s">
        <v>17</v>
      </c>
      <c r="B31" s="12"/>
      <c r="C31" s="8"/>
      <c r="D31" s="71"/>
      <c r="E31" s="71"/>
      <c r="F31" s="71"/>
      <c r="G31" s="71"/>
      <c r="H31" s="71"/>
      <c r="I31" s="71"/>
      <c r="J31" s="71"/>
      <c r="K31" s="72"/>
      <c r="L31" s="71"/>
      <c r="M31" s="71"/>
      <c r="N31" s="71"/>
      <c r="O31" s="71"/>
      <c r="P31" s="71"/>
      <c r="Q31" s="71"/>
      <c r="R31" s="71"/>
      <c r="S31" s="16"/>
      <c r="T31" s="41"/>
      <c r="U31" s="28">
        <v>71</v>
      </c>
      <c r="V31" s="41"/>
      <c r="W31" s="16"/>
      <c r="X31" s="73">
        <f>SUM(D31:J31)</f>
        <v>0</v>
      </c>
      <c r="Y31" s="73">
        <f>SUM(L31:R31)</f>
        <v>0</v>
      </c>
      <c r="Z31" s="167"/>
      <c r="AA31" s="170"/>
      <c r="AB31" s="170"/>
      <c r="AC31" s="170"/>
    </row>
    <row r="32" spans="1:29" ht="18.75" customHeight="1">
      <c r="A32" s="25" t="s">
        <v>27</v>
      </c>
      <c r="L32" s="43" t="s">
        <v>28</v>
      </c>
      <c r="Z32" s="167"/>
      <c r="AA32" s="170"/>
      <c r="AB32" s="170"/>
      <c r="AC32" s="170"/>
    </row>
    <row r="33" spans="12:29" ht="12.75">
      <c r="L33" s="43" t="s">
        <v>29</v>
      </c>
      <c r="N33" s="8"/>
      <c r="O33" s="8"/>
      <c r="P33" s="43" t="s">
        <v>30</v>
      </c>
      <c r="R33" s="8"/>
      <c r="S33" s="8"/>
      <c r="T33" s="8"/>
      <c r="U33" s="14" t="s">
        <v>31</v>
      </c>
      <c r="Z33" s="167"/>
      <c r="AA33" s="170"/>
      <c r="AB33" s="170"/>
      <c r="AC33" s="170"/>
    </row>
    <row r="34" spans="21:29" ht="6.75" customHeight="1">
      <c r="U34" s="21" t="s">
        <v>32</v>
      </c>
      <c r="Z34" s="167"/>
      <c r="AA34" s="170"/>
      <c r="AB34" s="170"/>
      <c r="AC34" s="170"/>
    </row>
    <row r="35" spans="1:29" ht="15.75">
      <c r="A35" s="77" t="s">
        <v>51</v>
      </c>
      <c r="Z35" s="167"/>
      <c r="AA35" s="170"/>
      <c r="AB35" s="170"/>
      <c r="AC35" s="170"/>
    </row>
    <row r="36" spans="26:29" ht="12.75">
      <c r="Z36" s="167"/>
      <c r="AA36" s="170"/>
      <c r="AB36" s="170"/>
      <c r="AC36" s="170"/>
    </row>
    <row r="37" spans="1:29" ht="12.75">
      <c r="A37" t="s">
        <v>52</v>
      </c>
      <c r="Z37" s="167"/>
      <c r="AA37" s="170"/>
      <c r="AB37" s="170"/>
      <c r="AC37" s="170"/>
    </row>
    <row r="38" spans="1:29" ht="12.75">
      <c r="A38" t="s">
        <v>53</v>
      </c>
      <c r="Z38" s="167"/>
      <c r="AA38" s="170"/>
      <c r="AB38" s="170"/>
      <c r="AC38" s="170"/>
    </row>
    <row r="39" spans="1:29" ht="3.75" customHeight="1" thickBot="1">
      <c r="A39" s="165"/>
      <c r="B39" s="165"/>
      <c r="C39" s="165"/>
      <c r="D39" s="165"/>
      <c r="E39" s="165"/>
      <c r="F39" s="165"/>
      <c r="G39" s="165"/>
      <c r="H39" s="165"/>
      <c r="I39" s="165"/>
      <c r="J39" s="165"/>
      <c r="K39" s="165"/>
      <c r="L39" s="165"/>
      <c r="M39" s="165"/>
      <c r="N39" s="165"/>
      <c r="O39" s="165"/>
      <c r="P39" s="165"/>
      <c r="Q39" s="165"/>
      <c r="R39" s="165"/>
      <c r="S39" s="165"/>
      <c r="T39" s="165"/>
      <c r="U39" s="165"/>
      <c r="V39" s="165"/>
      <c r="W39" s="165"/>
      <c r="X39" s="166"/>
      <c r="Y39" s="166"/>
      <c r="Z39" s="169"/>
      <c r="AA39" s="170"/>
      <c r="AB39" s="170"/>
      <c r="AC39" s="170"/>
    </row>
    <row r="40" spans="1:29" ht="13.5" thickTop="1">
      <c r="A40" s="173" t="s">
        <v>119</v>
      </c>
      <c r="B40" s="170"/>
      <c r="C40" s="170"/>
      <c r="D40" s="170"/>
      <c r="E40" s="170"/>
      <c r="F40" s="170"/>
      <c r="G40" s="170"/>
      <c r="H40" s="170"/>
      <c r="I40" s="170"/>
      <c r="J40" s="170"/>
      <c r="K40" s="170"/>
      <c r="L40" s="170"/>
      <c r="M40" s="170"/>
      <c r="N40" s="170"/>
      <c r="O40" s="170"/>
      <c r="P40" s="170"/>
      <c r="Q40" s="170"/>
      <c r="R40" s="170"/>
      <c r="S40" s="170"/>
      <c r="T40" s="170"/>
      <c r="U40" s="170"/>
      <c r="V40" s="170"/>
      <c r="W40" s="170"/>
      <c r="X40" s="172"/>
      <c r="Y40" s="172"/>
      <c r="Z40" s="170"/>
      <c r="AA40" s="170"/>
      <c r="AB40" s="170"/>
      <c r="AC40" s="170"/>
    </row>
    <row r="41" spans="1:29" ht="12.75">
      <c r="A41" s="170"/>
      <c r="B41" s="170"/>
      <c r="C41" s="170"/>
      <c r="D41" s="174" t="str">
        <f>D11</f>
        <v>Sun</v>
      </c>
      <c r="E41" s="174" t="str">
        <f aca="true" t="shared" si="8" ref="E41:R42">E11</f>
        <v>Mon</v>
      </c>
      <c r="F41" s="174" t="str">
        <f t="shared" si="8"/>
        <v>Tue</v>
      </c>
      <c r="G41" s="174" t="str">
        <f t="shared" si="8"/>
        <v>Wed</v>
      </c>
      <c r="H41" s="174" t="str">
        <f t="shared" si="8"/>
        <v>Thu</v>
      </c>
      <c r="I41" s="174" t="str">
        <f t="shared" si="8"/>
        <v>Fri</v>
      </c>
      <c r="J41" s="174" t="str">
        <f t="shared" si="8"/>
        <v>Sat</v>
      </c>
      <c r="K41" s="174">
        <f t="shared" si="8"/>
        <v>0</v>
      </c>
      <c r="L41" s="174" t="str">
        <f t="shared" si="8"/>
        <v>Sun</v>
      </c>
      <c r="M41" s="174" t="str">
        <f t="shared" si="8"/>
        <v>Mon</v>
      </c>
      <c r="N41" s="174" t="str">
        <f t="shared" si="8"/>
        <v>Tue</v>
      </c>
      <c r="O41" s="174" t="str">
        <f t="shared" si="8"/>
        <v>Wed</v>
      </c>
      <c r="P41" s="174" t="str">
        <f t="shared" si="8"/>
        <v>Thu</v>
      </c>
      <c r="Q41" s="174" t="str">
        <f t="shared" si="8"/>
        <v>Fri</v>
      </c>
      <c r="R41" s="174" t="str">
        <f t="shared" si="8"/>
        <v>Sat</v>
      </c>
      <c r="S41" s="170"/>
      <c r="T41" s="170"/>
      <c r="U41" s="170"/>
      <c r="V41" s="170"/>
      <c r="W41" s="170"/>
      <c r="X41" s="172"/>
      <c r="Y41" s="172"/>
      <c r="Z41" s="170"/>
      <c r="AA41" s="170"/>
      <c r="AB41" s="170"/>
      <c r="AC41" s="170"/>
    </row>
    <row r="42" spans="1:29" ht="12.75">
      <c r="A42" s="170"/>
      <c r="B42" s="170"/>
      <c r="C42" s="170"/>
      <c r="D42" s="175">
        <f>D12</f>
        <v>38627</v>
      </c>
      <c r="E42" s="175">
        <f t="shared" si="8"/>
        <v>38628</v>
      </c>
      <c r="F42" s="175">
        <f t="shared" si="8"/>
        <v>38629</v>
      </c>
      <c r="G42" s="175">
        <f t="shared" si="8"/>
        <v>38630</v>
      </c>
      <c r="H42" s="175">
        <f t="shared" si="8"/>
        <v>38631</v>
      </c>
      <c r="I42" s="175">
        <f t="shared" si="8"/>
        <v>38632</v>
      </c>
      <c r="J42" s="175">
        <f t="shared" si="8"/>
        <v>38633</v>
      </c>
      <c r="K42" s="175">
        <f t="shared" si="8"/>
        <v>0</v>
      </c>
      <c r="L42" s="175">
        <f t="shared" si="8"/>
        <v>38634</v>
      </c>
      <c r="M42" s="175">
        <f t="shared" si="8"/>
        <v>38635</v>
      </c>
      <c r="N42" s="175">
        <f t="shared" si="8"/>
        <v>38636</v>
      </c>
      <c r="O42" s="175">
        <f t="shared" si="8"/>
        <v>38637</v>
      </c>
      <c r="P42" s="175">
        <f t="shared" si="8"/>
        <v>38638</v>
      </c>
      <c r="Q42" s="175">
        <f t="shared" si="8"/>
        <v>38639</v>
      </c>
      <c r="R42" s="175">
        <f t="shared" si="8"/>
        <v>38640</v>
      </c>
      <c r="S42" s="170"/>
      <c r="T42" s="170"/>
      <c r="U42" s="170"/>
      <c r="V42" s="170"/>
      <c r="W42" s="170"/>
      <c r="X42" s="172"/>
      <c r="Y42" s="172"/>
      <c r="Z42" s="170"/>
      <c r="AA42" s="170"/>
      <c r="AB42" s="170"/>
      <c r="AC42" s="170"/>
    </row>
    <row r="43" spans="1:29" ht="12.75">
      <c r="A43" s="170"/>
      <c r="B43" s="170" t="s">
        <v>54</v>
      </c>
      <c r="C43" s="170"/>
      <c r="D43" s="176"/>
      <c r="E43" s="176"/>
      <c r="F43" s="176"/>
      <c r="G43" s="176"/>
      <c r="H43" s="176"/>
      <c r="I43" s="176"/>
      <c r="J43" s="176"/>
      <c r="K43" s="176"/>
      <c r="L43" s="176"/>
      <c r="M43" s="176"/>
      <c r="N43" s="176"/>
      <c r="O43" s="176"/>
      <c r="P43" s="176"/>
      <c r="Q43" s="176"/>
      <c r="R43" s="176"/>
      <c r="S43" s="170"/>
      <c r="T43" s="170"/>
      <c r="U43" s="170"/>
      <c r="V43" s="170"/>
      <c r="W43" s="170"/>
      <c r="X43" s="172"/>
      <c r="Y43" s="172"/>
      <c r="Z43" s="170"/>
      <c r="AA43" s="170"/>
      <c r="AB43" s="170"/>
      <c r="AC43" s="170"/>
    </row>
    <row r="44" spans="1:29" ht="12.75">
      <c r="A44" s="170"/>
      <c r="B44" s="170" t="s">
        <v>55</v>
      </c>
      <c r="C44" s="170"/>
      <c r="D44" s="176"/>
      <c r="E44" s="176"/>
      <c r="F44" s="176"/>
      <c r="G44" s="176"/>
      <c r="H44" s="176"/>
      <c r="I44" s="176"/>
      <c r="J44" s="176"/>
      <c r="K44" s="176"/>
      <c r="L44" s="176"/>
      <c r="M44" s="176"/>
      <c r="N44" s="176"/>
      <c r="O44" s="176"/>
      <c r="P44" s="176"/>
      <c r="Q44" s="176"/>
      <c r="R44" s="176"/>
      <c r="S44" s="175"/>
      <c r="T44" s="175"/>
      <c r="U44" s="175"/>
      <c r="V44" s="175"/>
      <c r="W44" s="175"/>
      <c r="X44" s="175"/>
      <c r="Y44" s="172"/>
      <c r="Z44" s="170"/>
      <c r="AA44" s="170"/>
      <c r="AB44" s="170"/>
      <c r="AC44" s="170"/>
    </row>
    <row r="45" spans="1:29" ht="12.75">
      <c r="A45" s="170"/>
      <c r="B45" s="170" t="s">
        <v>54</v>
      </c>
      <c r="C45" s="170"/>
      <c r="D45" s="176"/>
      <c r="E45" s="176"/>
      <c r="F45" s="176"/>
      <c r="G45" s="176"/>
      <c r="H45" s="176"/>
      <c r="I45" s="176"/>
      <c r="J45" s="176"/>
      <c r="K45" s="176"/>
      <c r="L45" s="176"/>
      <c r="M45" s="176"/>
      <c r="N45" s="176"/>
      <c r="O45" s="176"/>
      <c r="P45" s="176"/>
      <c r="Q45" s="176"/>
      <c r="R45" s="176"/>
      <c r="S45" s="170"/>
      <c r="T45" s="170"/>
      <c r="U45" s="170"/>
      <c r="V45" s="170"/>
      <c r="W45" s="170"/>
      <c r="X45" s="172"/>
      <c r="Y45" s="172"/>
      <c r="Z45" s="170"/>
      <c r="AA45" s="170"/>
      <c r="AB45" s="170"/>
      <c r="AC45" s="170"/>
    </row>
    <row r="46" spans="1:29" ht="12.75">
      <c r="A46" s="170"/>
      <c r="B46" s="170" t="s">
        <v>55</v>
      </c>
      <c r="C46" s="170"/>
      <c r="D46" s="176"/>
      <c r="E46" s="176"/>
      <c r="F46" s="176"/>
      <c r="G46" s="176"/>
      <c r="H46" s="176"/>
      <c r="I46" s="176"/>
      <c r="J46" s="176"/>
      <c r="K46" s="176"/>
      <c r="L46" s="176"/>
      <c r="M46" s="176"/>
      <c r="N46" s="176"/>
      <c r="O46" s="176"/>
      <c r="P46" s="176"/>
      <c r="Q46" s="176"/>
      <c r="R46" s="176"/>
      <c r="S46" s="170"/>
      <c r="T46" s="170"/>
      <c r="U46" s="170"/>
      <c r="V46" s="170"/>
      <c r="W46" s="170"/>
      <c r="X46" s="172"/>
      <c r="Y46" s="172"/>
      <c r="Z46" s="170"/>
      <c r="AA46" s="170"/>
      <c r="AB46" s="170"/>
      <c r="AC46" s="170"/>
    </row>
    <row r="47" spans="1:29" ht="12.75">
      <c r="A47" s="170"/>
      <c r="B47" s="170" t="s">
        <v>54</v>
      </c>
      <c r="C47" s="170"/>
      <c r="D47" s="176"/>
      <c r="E47" s="176"/>
      <c r="F47" s="176"/>
      <c r="G47" s="176"/>
      <c r="H47" s="176"/>
      <c r="I47" s="176"/>
      <c r="J47" s="176"/>
      <c r="K47" s="176"/>
      <c r="L47" s="176"/>
      <c r="M47" s="176"/>
      <c r="N47" s="176"/>
      <c r="O47" s="176"/>
      <c r="P47" s="176"/>
      <c r="Q47" s="176"/>
      <c r="R47" s="176"/>
      <c r="S47" s="170"/>
      <c r="T47" s="170"/>
      <c r="U47" s="170"/>
      <c r="V47" s="170"/>
      <c r="W47" s="170"/>
      <c r="X47" s="172"/>
      <c r="Y47" s="172"/>
      <c r="Z47" s="170"/>
      <c r="AA47" s="170"/>
      <c r="AB47" s="170"/>
      <c r="AC47" s="170"/>
    </row>
    <row r="48" spans="1:29" ht="12.75">
      <c r="A48" s="170"/>
      <c r="B48" s="170" t="s">
        <v>55</v>
      </c>
      <c r="C48" s="170"/>
      <c r="D48" s="176"/>
      <c r="E48" s="176"/>
      <c r="F48" s="176"/>
      <c r="G48" s="176"/>
      <c r="H48" s="176"/>
      <c r="I48" s="176"/>
      <c r="J48" s="176"/>
      <c r="K48" s="176"/>
      <c r="L48" s="176"/>
      <c r="M48" s="176"/>
      <c r="N48" s="176"/>
      <c r="O48" s="176"/>
      <c r="P48" s="176"/>
      <c r="Q48" s="176"/>
      <c r="R48" s="176"/>
      <c r="S48" s="170"/>
      <c r="T48" s="170"/>
      <c r="U48" s="170"/>
      <c r="V48" s="170"/>
      <c r="W48" s="170"/>
      <c r="X48" s="172"/>
      <c r="Y48" s="172"/>
      <c r="Z48" s="170"/>
      <c r="AA48" s="170"/>
      <c r="AB48" s="170"/>
      <c r="AC48" s="170"/>
    </row>
    <row r="49" spans="1:29" ht="12.75">
      <c r="A49" s="170"/>
      <c r="B49" s="170" t="s">
        <v>54</v>
      </c>
      <c r="C49" s="170"/>
      <c r="D49" s="176"/>
      <c r="E49" s="176"/>
      <c r="F49" s="176"/>
      <c r="G49" s="176"/>
      <c r="H49" s="176"/>
      <c r="I49" s="176"/>
      <c r="J49" s="176"/>
      <c r="K49" s="176"/>
      <c r="L49" s="176"/>
      <c r="M49" s="176"/>
      <c r="N49" s="176"/>
      <c r="O49" s="176"/>
      <c r="P49" s="176"/>
      <c r="Q49" s="176"/>
      <c r="R49" s="176"/>
      <c r="S49" s="170"/>
      <c r="T49" s="170"/>
      <c r="U49" s="170"/>
      <c r="V49" s="170"/>
      <c r="W49" s="170"/>
      <c r="X49" s="172"/>
      <c r="Y49" s="172"/>
      <c r="Z49" s="170"/>
      <c r="AA49" s="170"/>
      <c r="AB49" s="170"/>
      <c r="AC49" s="170"/>
    </row>
    <row r="50" spans="1:29" ht="12.75">
      <c r="A50" s="170"/>
      <c r="B50" s="170" t="s">
        <v>55</v>
      </c>
      <c r="C50" s="170"/>
      <c r="D50" s="176"/>
      <c r="E50" s="176"/>
      <c r="F50" s="176"/>
      <c r="G50" s="176"/>
      <c r="H50" s="176"/>
      <c r="I50" s="176"/>
      <c r="J50" s="176"/>
      <c r="K50" s="176"/>
      <c r="L50" s="176"/>
      <c r="M50" s="176"/>
      <c r="N50" s="176"/>
      <c r="O50" s="176"/>
      <c r="P50" s="176"/>
      <c r="Q50" s="176"/>
      <c r="R50" s="176"/>
      <c r="S50" s="170"/>
      <c r="T50" s="170"/>
      <c r="U50" s="170"/>
      <c r="V50" s="170"/>
      <c r="W50" s="170"/>
      <c r="X50" s="172"/>
      <c r="Y50" s="172"/>
      <c r="Z50" s="170"/>
      <c r="AA50" s="170"/>
      <c r="AB50" s="170"/>
      <c r="AC50" s="170"/>
    </row>
    <row r="51" spans="1:29" ht="12.75">
      <c r="A51" s="170" t="s">
        <v>120</v>
      </c>
      <c r="B51" s="170" t="s">
        <v>62</v>
      </c>
      <c r="C51" s="170"/>
      <c r="D51" s="177">
        <f aca="true" t="shared" si="9" ref="D51:J51">24*(D44-D43+D46-D45+D48-D47+D50-D49)</f>
        <v>0</v>
      </c>
      <c r="E51" s="177">
        <f t="shared" si="9"/>
        <v>0</v>
      </c>
      <c r="F51" s="177">
        <f t="shared" si="9"/>
        <v>0</v>
      </c>
      <c r="G51" s="177">
        <f t="shared" si="9"/>
        <v>0</v>
      </c>
      <c r="H51" s="177">
        <f t="shared" si="9"/>
        <v>0</v>
      </c>
      <c r="I51" s="177">
        <f t="shared" si="9"/>
        <v>0</v>
      </c>
      <c r="J51" s="177">
        <f t="shared" si="9"/>
        <v>0</v>
      </c>
      <c r="K51" s="170"/>
      <c r="L51" s="177">
        <f aca="true" t="shared" si="10" ref="L51:R51">24*(L44-L43+L46-L45+L48-L47+L50-L49)</f>
        <v>0</v>
      </c>
      <c r="M51" s="177">
        <f t="shared" si="10"/>
        <v>0</v>
      </c>
      <c r="N51" s="177">
        <f t="shared" si="10"/>
        <v>0</v>
      </c>
      <c r="O51" s="177">
        <f t="shared" si="10"/>
        <v>0</v>
      </c>
      <c r="P51" s="177">
        <f t="shared" si="10"/>
        <v>0</v>
      </c>
      <c r="Q51" s="177">
        <f t="shared" si="10"/>
        <v>0</v>
      </c>
      <c r="R51" s="177">
        <f t="shared" si="10"/>
        <v>0</v>
      </c>
      <c r="S51" s="170"/>
      <c r="T51" s="170"/>
      <c r="U51" s="170"/>
      <c r="V51" s="170"/>
      <c r="W51" s="170"/>
      <c r="X51" s="172"/>
      <c r="Y51" s="172"/>
      <c r="Z51" s="170"/>
      <c r="AA51" s="170"/>
      <c r="AB51" s="170"/>
      <c r="AC51" s="170"/>
    </row>
    <row r="52" spans="1:29" ht="12.75">
      <c r="A52" s="170"/>
      <c r="B52" s="170"/>
      <c r="C52" s="170"/>
      <c r="D52" s="170"/>
      <c r="E52" s="170"/>
      <c r="F52" s="170"/>
      <c r="G52" s="170"/>
      <c r="H52" s="170"/>
      <c r="I52" s="170"/>
      <c r="J52" s="170"/>
      <c r="K52" s="170"/>
      <c r="L52" s="170"/>
      <c r="M52" s="170"/>
      <c r="N52" s="170"/>
      <c r="O52" s="170"/>
      <c r="P52" s="170"/>
      <c r="Q52" s="170"/>
      <c r="R52" s="170"/>
      <c r="S52" s="170"/>
      <c r="T52" s="170"/>
      <c r="U52" s="170"/>
      <c r="V52" s="170"/>
      <c r="W52" s="170"/>
      <c r="X52" s="172"/>
      <c r="Y52" s="172"/>
      <c r="Z52" s="170"/>
      <c r="AA52" s="170"/>
      <c r="AB52" s="170"/>
      <c r="AC52" s="170"/>
    </row>
  </sheetData>
  <mergeCells count="6">
    <mergeCell ref="Q3:S3"/>
    <mergeCell ref="T3:U3"/>
    <mergeCell ref="V3:X3"/>
    <mergeCell ref="Q4:S4"/>
    <mergeCell ref="T4:U4"/>
    <mergeCell ref="V4:X4"/>
  </mergeCells>
  <conditionalFormatting sqref="D42:J42 L42:R42 S44:X44">
    <cfRule type="cellIs" priority="1" dxfId="1" operator="equal" stopIfTrue="1">
      <formula>TODAY()</formula>
    </cfRule>
  </conditionalFormatting>
  <conditionalFormatting sqref="D7:R8 D13:R26 X13:Y26 X29:Y31">
    <cfRule type="cellIs" priority="2" dxfId="2" operator="equal" stopIfTrue="1">
      <formula>0</formula>
    </cfRule>
  </conditionalFormatting>
  <conditionalFormatting sqref="AA17">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5" right="0.5" top="0.54" bottom="0.5" header="0.5" footer="0.5"/>
  <pageSetup horizontalDpi="300" verticalDpi="300" orientation="landscape" r:id="rId1"/>
</worksheet>
</file>

<file path=xl/worksheets/sheet24.xml><?xml version="1.0" encoding="utf-8"?>
<worksheet xmlns="http://schemas.openxmlformats.org/spreadsheetml/2006/main" xmlns:r="http://schemas.openxmlformats.org/officeDocument/2006/relationships">
  <sheetPr codeName="Sheet18"/>
  <dimension ref="A1:AC52"/>
  <sheetViews>
    <sheetView zoomScale="85" zoomScaleNormal="85" workbookViewId="0" topLeftCell="A1">
      <selection activeCell="E13" sqref="E13"/>
    </sheetView>
  </sheetViews>
  <sheetFormatPr defaultColWidth="9.140625" defaultRowHeight="12.75"/>
  <cols>
    <col min="2" max="2" width="7.00390625" style="0" customWidth="1"/>
    <col min="3" max="3" width="0.5625" style="0" customWidth="1"/>
    <col min="4" max="4" width="5.8515625" style="0" customWidth="1"/>
    <col min="5" max="6" width="5.57421875" style="0" customWidth="1"/>
    <col min="7" max="7" width="5.8515625" style="0" customWidth="1"/>
    <col min="8" max="8" width="5.57421875" style="0" customWidth="1"/>
    <col min="9" max="9" width="5.421875" style="0" customWidth="1"/>
    <col min="10" max="10" width="5.7109375" style="0" customWidth="1"/>
    <col min="11" max="11" width="0.5625" style="0" customWidth="1"/>
    <col min="12" max="13" width="5.57421875" style="0" customWidth="1"/>
    <col min="14" max="14" width="5.421875" style="0" customWidth="1"/>
    <col min="15" max="16" width="5.7109375" style="0" customWidth="1"/>
    <col min="17" max="17" width="6.28125" style="0" customWidth="1"/>
    <col min="18" max="18" width="6.7109375" style="0" customWidth="1"/>
    <col min="19" max="19" width="0.5625" style="0" customWidth="1"/>
    <col min="20" max="21" width="4.8515625" style="0" customWidth="1"/>
    <col min="22" max="22" width="4.140625" style="0" customWidth="1"/>
    <col min="23" max="23" width="0.5625" style="0" customWidth="1"/>
    <col min="24" max="25" width="6.28125" style="51" customWidth="1"/>
    <col min="26" max="26" width="0.85546875" style="0" customWidth="1"/>
  </cols>
  <sheetData>
    <row r="1" spans="10:29" ht="21.75" customHeight="1">
      <c r="J1" s="16" t="s">
        <v>46</v>
      </c>
      <c r="Z1" s="167"/>
      <c r="AA1" s="170"/>
      <c r="AB1" s="170"/>
      <c r="AC1" s="170"/>
    </row>
    <row r="2" spans="1:29" ht="12.75">
      <c r="A2" s="15" t="s">
        <v>37</v>
      </c>
      <c r="B2" s="2"/>
      <c r="C2" s="2"/>
      <c r="D2" s="2"/>
      <c r="E2" s="3"/>
      <c r="F2" s="15" t="s">
        <v>39</v>
      </c>
      <c r="G2" s="2"/>
      <c r="H2" s="3"/>
      <c r="I2" s="15" t="s">
        <v>40</v>
      </c>
      <c r="J2" s="3"/>
      <c r="L2" s="15" t="s">
        <v>41</v>
      </c>
      <c r="M2" s="2"/>
      <c r="N2" s="76">
        <f>PP20!N2+1</f>
        <v>21</v>
      </c>
      <c r="O2" s="2"/>
      <c r="P2" s="3"/>
      <c r="Q2" s="15" t="s">
        <v>139</v>
      </c>
      <c r="R2" s="2"/>
      <c r="S2" s="2"/>
      <c r="T2" s="2"/>
      <c r="U2" s="2"/>
      <c r="V2" s="2"/>
      <c r="W2" s="2"/>
      <c r="X2" s="52"/>
      <c r="Y2" s="53"/>
      <c r="Z2" s="167"/>
      <c r="AA2" s="170"/>
      <c r="AB2" s="170"/>
      <c r="AC2" s="170"/>
    </row>
    <row r="3" spans="1:29" ht="12.75">
      <c r="A3" s="4"/>
      <c r="B3" s="5"/>
      <c r="C3" s="5"/>
      <c r="D3" s="5"/>
      <c r="E3" s="6"/>
      <c r="F3" s="45" t="str">
        <f>PP1!F3</f>
        <v>xxx-xx-xxxx</v>
      </c>
      <c r="G3" s="5"/>
      <c r="H3" s="6"/>
      <c r="I3" s="45">
        <f>PP1!I3</f>
        <v>2005</v>
      </c>
      <c r="J3" s="6"/>
      <c r="L3" s="4"/>
      <c r="M3" s="5"/>
      <c r="N3" s="5"/>
      <c r="O3" s="5"/>
      <c r="P3" s="6"/>
      <c r="Q3" s="210" t="s">
        <v>47</v>
      </c>
      <c r="R3" s="211"/>
      <c r="S3" s="212"/>
      <c r="T3" s="210" t="s">
        <v>48</v>
      </c>
      <c r="U3" s="212"/>
      <c r="V3" s="213" t="s">
        <v>49</v>
      </c>
      <c r="W3" s="214"/>
      <c r="X3" s="215"/>
      <c r="Y3" s="198" t="s">
        <v>138</v>
      </c>
      <c r="Z3" s="167"/>
      <c r="AA3" s="170"/>
      <c r="AB3" s="170"/>
      <c r="AC3" s="170"/>
    </row>
    <row r="4" spans="1:29" ht="12.75">
      <c r="A4" s="44">
        <f>PP1!A4</f>
        <v>0</v>
      </c>
      <c r="B4" s="8"/>
      <c r="C4" s="8"/>
      <c r="D4" s="5"/>
      <c r="E4" s="6"/>
      <c r="F4" s="7"/>
      <c r="G4" s="8"/>
      <c r="H4" s="9"/>
      <c r="I4" s="7"/>
      <c r="J4" s="9"/>
      <c r="L4" s="34" t="s">
        <v>42</v>
      </c>
      <c r="M4" s="78">
        <f>+PP20!O4+1</f>
        <v>38641</v>
      </c>
      <c r="N4" s="37" t="s">
        <v>43</v>
      </c>
      <c r="O4" s="78">
        <f>+M4+13</f>
        <v>38654</v>
      </c>
      <c r="P4" s="9"/>
      <c r="Q4" s="219">
        <f>PP20!AA14</f>
        <v>120</v>
      </c>
      <c r="R4" s="217"/>
      <c r="S4" s="218"/>
      <c r="T4" s="219">
        <f>PP20!AA15</f>
        <v>80</v>
      </c>
      <c r="U4" s="218"/>
      <c r="V4" s="219">
        <f>PP20!AA17</f>
        <v>0</v>
      </c>
      <c r="W4" s="217"/>
      <c r="X4" s="218"/>
      <c r="Y4" s="200">
        <f>PP20!AA16</f>
        <v>0</v>
      </c>
      <c r="Z4" s="167"/>
      <c r="AA4" s="171" t="s">
        <v>56</v>
      </c>
      <c r="AB4" s="170"/>
      <c r="AC4" s="170"/>
    </row>
    <row r="5" spans="1:29" ht="12.75">
      <c r="A5" s="33"/>
      <c r="B5" s="6"/>
      <c r="D5" s="48" t="s">
        <v>1</v>
      </c>
      <c r="E5" s="48" t="s">
        <v>2</v>
      </c>
      <c r="F5" s="48" t="s">
        <v>3</v>
      </c>
      <c r="G5" s="48" t="s">
        <v>4</v>
      </c>
      <c r="H5" s="48" t="s">
        <v>5</v>
      </c>
      <c r="I5" s="48" t="s">
        <v>6</v>
      </c>
      <c r="J5" s="48" t="s">
        <v>7</v>
      </c>
      <c r="K5" s="49"/>
      <c r="L5" s="48" t="s">
        <v>1</v>
      </c>
      <c r="M5" s="48" t="s">
        <v>2</v>
      </c>
      <c r="N5" s="48" t="s">
        <v>3</v>
      </c>
      <c r="O5" s="48" t="s">
        <v>4</v>
      </c>
      <c r="P5" s="48" t="s">
        <v>5</v>
      </c>
      <c r="Q5" s="48" t="s">
        <v>6</v>
      </c>
      <c r="R5" s="47" t="s">
        <v>7</v>
      </c>
      <c r="T5" s="15" t="s">
        <v>44</v>
      </c>
      <c r="U5" s="2"/>
      <c r="V5" s="3"/>
      <c r="X5" s="55" t="s">
        <v>24</v>
      </c>
      <c r="Y5" s="55" t="s">
        <v>25</v>
      </c>
      <c r="Z5" s="167"/>
      <c r="AA5" s="170">
        <f>+PP20!AA5</f>
        <v>6</v>
      </c>
      <c r="AB5" s="171" t="s">
        <v>57</v>
      </c>
      <c r="AC5" s="170"/>
    </row>
    <row r="6" spans="1:29" ht="12.75">
      <c r="A6" s="4"/>
      <c r="B6" s="32" t="s">
        <v>38</v>
      </c>
      <c r="D6" s="36">
        <f>PP20!D6</f>
        <v>0</v>
      </c>
      <c r="E6" s="36">
        <f>PP20!E6</f>
        <v>8</v>
      </c>
      <c r="F6" s="36">
        <f>PP20!F6</f>
        <v>8</v>
      </c>
      <c r="G6" s="36">
        <f>PP20!G6</f>
        <v>8</v>
      </c>
      <c r="H6" s="36">
        <f>PP20!H6</f>
        <v>8</v>
      </c>
      <c r="I6" s="36">
        <f>PP20!I6</f>
        <v>8</v>
      </c>
      <c r="J6" s="36">
        <f>PP20!J6</f>
        <v>0</v>
      </c>
      <c r="L6" s="36">
        <f>PP20!L6</f>
        <v>0</v>
      </c>
      <c r="M6" s="36">
        <f>PP20!M6</f>
        <v>8</v>
      </c>
      <c r="N6" s="36">
        <f>PP20!N6</f>
        <v>8</v>
      </c>
      <c r="O6" s="36">
        <f>PP20!O6</f>
        <v>8</v>
      </c>
      <c r="P6" s="36">
        <f>PP20!P6</f>
        <v>8</v>
      </c>
      <c r="Q6" s="36">
        <f>PP20!Q6</f>
        <v>8</v>
      </c>
      <c r="R6" s="36">
        <f>PP20!R6</f>
        <v>0</v>
      </c>
      <c r="T6" s="35" t="s">
        <v>50</v>
      </c>
      <c r="U6" s="5"/>
      <c r="V6" s="6"/>
      <c r="X6" s="59">
        <f>SUM(D6:J6)</f>
        <v>40</v>
      </c>
      <c r="Y6" s="59">
        <f>SUM(L6:R6)</f>
        <v>40</v>
      </c>
      <c r="Z6" s="167"/>
      <c r="AA6" s="170">
        <f>+PP20!AA6</f>
        <v>4</v>
      </c>
      <c r="AB6" s="171" t="s">
        <v>58</v>
      </c>
      <c r="AC6" s="170"/>
    </row>
    <row r="7" spans="1:29" ht="12.75">
      <c r="A7" s="4"/>
      <c r="B7" s="32" t="s">
        <v>140</v>
      </c>
      <c r="D7" s="202">
        <f>PP20!D7</f>
        <v>0</v>
      </c>
      <c r="E7" s="202">
        <f>PP20!E7</f>
        <v>0.3125</v>
      </c>
      <c r="F7" s="202">
        <f>PP20!F7</f>
        <v>0.3125</v>
      </c>
      <c r="G7" s="202">
        <f>PP20!G7</f>
        <v>0.3125</v>
      </c>
      <c r="H7" s="202">
        <f>PP20!H7</f>
        <v>0.3125</v>
      </c>
      <c r="I7" s="202">
        <f>PP20!I7</f>
        <v>0.3125</v>
      </c>
      <c r="J7" s="202">
        <f>PP20!J7</f>
        <v>0</v>
      </c>
      <c r="K7" s="202"/>
      <c r="L7" s="202">
        <f>PP20!L7</f>
        <v>0</v>
      </c>
      <c r="M7" s="202">
        <f>PP20!M7</f>
        <v>0.3125</v>
      </c>
      <c r="N7" s="202">
        <f>PP20!N7</f>
        <v>0.3125</v>
      </c>
      <c r="O7" s="202">
        <f>PP20!O7</f>
        <v>0.3125</v>
      </c>
      <c r="P7" s="202">
        <f>PP20!P7</f>
        <v>0.3125</v>
      </c>
      <c r="Q7" s="202">
        <f>PP20!Q7</f>
        <v>0.3125</v>
      </c>
      <c r="R7" s="202">
        <f>PP20!R7</f>
        <v>0</v>
      </c>
      <c r="T7" s="4"/>
      <c r="U7" s="5"/>
      <c r="V7" s="6"/>
      <c r="X7" s="56"/>
      <c r="Y7" s="56"/>
      <c r="Z7" s="167"/>
      <c r="AA7" s="171" t="s">
        <v>134</v>
      </c>
      <c r="AB7" s="170"/>
      <c r="AC7" s="170"/>
    </row>
    <row r="8" spans="1:29" ht="12.75">
      <c r="A8" s="7"/>
      <c r="B8" s="203" t="s">
        <v>141</v>
      </c>
      <c r="D8" s="202">
        <f>PP20!D8</f>
        <v>0</v>
      </c>
      <c r="E8" s="202">
        <f>PP20!E8</f>
        <v>0.1875</v>
      </c>
      <c r="F8" s="202">
        <f>PP20!F8</f>
        <v>0.1875</v>
      </c>
      <c r="G8" s="202">
        <f>PP20!G8</f>
        <v>0.1875</v>
      </c>
      <c r="H8" s="202">
        <f>PP20!H8</f>
        <v>0.1875</v>
      </c>
      <c r="I8" s="202">
        <f>PP20!I8</f>
        <v>0.1875</v>
      </c>
      <c r="J8" s="202">
        <f>PP20!J8</f>
        <v>0</v>
      </c>
      <c r="K8" s="202"/>
      <c r="L8" s="202">
        <f>PP20!L8</f>
        <v>0</v>
      </c>
      <c r="M8" s="202">
        <f>PP20!M8</f>
        <v>0.1875</v>
      </c>
      <c r="N8" s="202">
        <f>PP20!N8</f>
        <v>0.1875</v>
      </c>
      <c r="O8" s="202">
        <f>PP20!O8</f>
        <v>0.1875</v>
      </c>
      <c r="P8" s="202">
        <f>PP20!P8</f>
        <v>0.1875</v>
      </c>
      <c r="Q8" s="202">
        <f>PP20!Q8</f>
        <v>0.1875</v>
      </c>
      <c r="R8" s="202">
        <f>PP20!R8</f>
        <v>0</v>
      </c>
      <c r="T8" s="38" t="s">
        <v>45</v>
      </c>
      <c r="U8" s="39"/>
      <c r="V8" s="9"/>
      <c r="X8" s="57"/>
      <c r="Y8" s="57"/>
      <c r="Z8" s="167"/>
      <c r="AA8" s="170">
        <v>0</v>
      </c>
      <c r="AB8" s="170"/>
      <c r="AC8" s="170"/>
    </row>
    <row r="9" spans="10:29" ht="24" customHeight="1">
      <c r="J9" s="16" t="s">
        <v>26</v>
      </c>
      <c r="Z9" s="167"/>
      <c r="AA9" s="170"/>
      <c r="AB9" s="170"/>
      <c r="AC9" s="170"/>
    </row>
    <row r="10" spans="1:29" ht="9.75" customHeight="1">
      <c r="A10" s="18" t="s">
        <v>21</v>
      </c>
      <c r="B10" s="3"/>
      <c r="C10" s="29"/>
      <c r="D10" s="11"/>
      <c r="E10" s="13"/>
      <c r="F10" s="13"/>
      <c r="G10" s="20"/>
      <c r="H10" s="13"/>
      <c r="I10" s="17" t="s">
        <v>19</v>
      </c>
      <c r="J10" s="13"/>
      <c r="K10" s="2"/>
      <c r="L10" s="13"/>
      <c r="M10" s="13"/>
      <c r="N10" s="13"/>
      <c r="O10" s="13"/>
      <c r="P10" s="13"/>
      <c r="Q10" s="13"/>
      <c r="R10" s="12"/>
      <c r="T10" s="24" t="s">
        <v>23</v>
      </c>
      <c r="U10" s="13"/>
      <c r="V10" s="12"/>
      <c r="W10" s="29"/>
      <c r="X10" s="58" t="s">
        <v>33</v>
      </c>
      <c r="Y10" s="55"/>
      <c r="Z10" s="167"/>
      <c r="AA10" s="170"/>
      <c r="AB10" s="170"/>
      <c r="AC10" s="170"/>
    </row>
    <row r="11" spans="1:29" ht="12.75">
      <c r="A11" s="19" t="s">
        <v>20</v>
      </c>
      <c r="B11" s="6"/>
      <c r="C11" s="29"/>
      <c r="D11" s="50" t="s">
        <v>1</v>
      </c>
      <c r="E11" s="50" t="s">
        <v>2</v>
      </c>
      <c r="F11" s="50" t="s">
        <v>3</v>
      </c>
      <c r="G11" s="50" t="s">
        <v>4</v>
      </c>
      <c r="H11" s="50" t="s">
        <v>5</v>
      </c>
      <c r="I11" s="50" t="s">
        <v>6</v>
      </c>
      <c r="J11" s="50" t="s">
        <v>7</v>
      </c>
      <c r="K11" s="42"/>
      <c r="L11" s="50" t="s">
        <v>1</v>
      </c>
      <c r="M11" s="50" t="s">
        <v>2</v>
      </c>
      <c r="N11" s="50" t="s">
        <v>3</v>
      </c>
      <c r="O11" s="50" t="s">
        <v>4</v>
      </c>
      <c r="P11" s="50" t="s">
        <v>5</v>
      </c>
      <c r="Q11" s="50" t="s">
        <v>6</v>
      </c>
      <c r="R11" s="50" t="s">
        <v>7</v>
      </c>
      <c r="T11" s="40" t="s">
        <v>34</v>
      </c>
      <c r="U11" s="40" t="s">
        <v>35</v>
      </c>
      <c r="V11" s="40" t="s">
        <v>36</v>
      </c>
      <c r="W11" s="31"/>
      <c r="X11" s="55" t="s">
        <v>24</v>
      </c>
      <c r="Y11" s="55" t="s">
        <v>25</v>
      </c>
      <c r="Z11" s="167"/>
      <c r="AA11" s="179" t="s">
        <v>131</v>
      </c>
      <c r="AB11" s="170"/>
      <c r="AC11" s="170"/>
    </row>
    <row r="12" spans="1:29" ht="11.25" customHeight="1">
      <c r="A12" s="19"/>
      <c r="B12" s="6"/>
      <c r="C12" s="29"/>
      <c r="D12" s="84">
        <f>+M4</f>
        <v>38641</v>
      </c>
      <c r="E12" s="84">
        <f aca="true" t="shared" si="0" ref="E12:J12">D12+1</f>
        <v>38642</v>
      </c>
      <c r="F12" s="84">
        <f t="shared" si="0"/>
        <v>38643</v>
      </c>
      <c r="G12" s="84">
        <f t="shared" si="0"/>
        <v>38644</v>
      </c>
      <c r="H12" s="84">
        <f t="shared" si="0"/>
        <v>38645</v>
      </c>
      <c r="I12" s="84">
        <f t="shared" si="0"/>
        <v>38646</v>
      </c>
      <c r="J12" s="84">
        <f t="shared" si="0"/>
        <v>38647</v>
      </c>
      <c r="K12" s="84"/>
      <c r="L12" s="84">
        <f>J12+1</f>
        <v>38648</v>
      </c>
      <c r="M12" s="84">
        <f aca="true" t="shared" si="1" ref="M12:R12">L12+1</f>
        <v>38649</v>
      </c>
      <c r="N12" s="84">
        <f t="shared" si="1"/>
        <v>38650</v>
      </c>
      <c r="O12" s="84">
        <f t="shared" si="1"/>
        <v>38651</v>
      </c>
      <c r="P12" s="84">
        <f t="shared" si="1"/>
        <v>38652</v>
      </c>
      <c r="Q12" s="84">
        <f t="shared" si="1"/>
        <v>38653</v>
      </c>
      <c r="R12" s="84">
        <f t="shared" si="1"/>
        <v>38654</v>
      </c>
      <c r="T12" s="40"/>
      <c r="U12" s="40"/>
      <c r="V12" s="40"/>
      <c r="W12" s="31"/>
      <c r="X12" s="55"/>
      <c r="Y12" s="55"/>
      <c r="Z12" s="167"/>
      <c r="AA12" s="180" t="s">
        <v>132</v>
      </c>
      <c r="AB12" s="170"/>
      <c r="AC12" s="170"/>
    </row>
    <row r="13" spans="1:29" ht="13.5" customHeight="1">
      <c r="A13" s="22" t="s">
        <v>0</v>
      </c>
      <c r="B13" s="12"/>
      <c r="C13" s="29"/>
      <c r="D13" s="64">
        <f>24*(D44-D43+D46-D45+D48-D47+D50-D49)-D29-D30</f>
        <v>0</v>
      </c>
      <c r="E13" s="64">
        <f aca="true" t="shared" si="2" ref="E13:J13">24*(E44-E43+E46-E45+E48-E47+E50-E49)-E29-E30</f>
        <v>0</v>
      </c>
      <c r="F13" s="64">
        <f t="shared" si="2"/>
        <v>0</v>
      </c>
      <c r="G13" s="64">
        <f t="shared" si="2"/>
        <v>0</v>
      </c>
      <c r="H13" s="64">
        <f t="shared" si="2"/>
        <v>0</v>
      </c>
      <c r="I13" s="64">
        <f t="shared" si="2"/>
        <v>0</v>
      </c>
      <c r="J13" s="64">
        <f t="shared" si="2"/>
        <v>0</v>
      </c>
      <c r="K13" s="64"/>
      <c r="L13" s="64">
        <f aca="true" t="shared" si="3" ref="L13:R13">24*(L44-L43+L46-L45+L48-L47+L50-L49)-L29-L30</f>
        <v>0</v>
      </c>
      <c r="M13" s="64">
        <f t="shared" si="3"/>
        <v>0</v>
      </c>
      <c r="N13" s="64">
        <f t="shared" si="3"/>
        <v>0</v>
      </c>
      <c r="O13" s="64">
        <f t="shared" si="3"/>
        <v>0</v>
      </c>
      <c r="P13" s="64">
        <f t="shared" si="3"/>
        <v>0</v>
      </c>
      <c r="Q13" s="64">
        <f t="shared" si="3"/>
        <v>0</v>
      </c>
      <c r="R13" s="64">
        <f t="shared" si="3"/>
        <v>0</v>
      </c>
      <c r="T13" s="27"/>
      <c r="U13" s="28">
        <v>1</v>
      </c>
      <c r="V13" s="27"/>
      <c r="W13" s="29"/>
      <c r="X13" s="59">
        <f aca="true" t="shared" si="4" ref="X13:X24">SUM(D13:J13)</f>
        <v>0</v>
      </c>
      <c r="Y13" s="59">
        <f aca="true" t="shared" si="5" ref="Y13:Y24">SUM(L13:R13)</f>
        <v>0</v>
      </c>
      <c r="Z13" s="167"/>
      <c r="AA13" s="170"/>
      <c r="AB13" s="170"/>
      <c r="AC13" s="170"/>
    </row>
    <row r="14" spans="1:29" ht="13.5" customHeight="1">
      <c r="A14" s="22" t="s">
        <v>8</v>
      </c>
      <c r="B14" s="12"/>
      <c r="C14" s="29"/>
      <c r="D14" s="64"/>
      <c r="E14" s="64"/>
      <c r="F14" s="64"/>
      <c r="G14" s="64"/>
      <c r="H14" s="64"/>
      <c r="I14" s="64"/>
      <c r="J14" s="64"/>
      <c r="K14" s="64"/>
      <c r="L14" s="64"/>
      <c r="M14" s="64"/>
      <c r="N14" s="64"/>
      <c r="O14" s="64"/>
      <c r="P14" s="64"/>
      <c r="Q14" s="64"/>
      <c r="R14" s="64"/>
      <c r="T14" s="27"/>
      <c r="U14" s="28">
        <v>61</v>
      </c>
      <c r="V14" s="27"/>
      <c r="W14" s="29"/>
      <c r="X14" s="59">
        <f t="shared" si="4"/>
        <v>0</v>
      </c>
      <c r="Y14" s="59">
        <f t="shared" si="5"/>
        <v>0</v>
      </c>
      <c r="Z14" s="168"/>
      <c r="AA14" s="172">
        <f>+Q4-X14-Y14+AA5-AA8</f>
        <v>126</v>
      </c>
      <c r="AB14" s="171" t="s">
        <v>57</v>
      </c>
      <c r="AC14" s="170"/>
    </row>
    <row r="15" spans="1:29" ht="13.5" customHeight="1">
      <c r="A15" s="22" t="s">
        <v>9</v>
      </c>
      <c r="B15" s="12"/>
      <c r="C15" s="29"/>
      <c r="D15" s="64"/>
      <c r="E15" s="64"/>
      <c r="F15" s="64"/>
      <c r="G15" s="64"/>
      <c r="H15" s="64"/>
      <c r="I15" s="64"/>
      <c r="J15" s="64"/>
      <c r="K15" s="64"/>
      <c r="L15" s="64"/>
      <c r="M15" s="64"/>
      <c r="N15" s="64"/>
      <c r="O15" s="64"/>
      <c r="P15" s="64"/>
      <c r="Q15" s="64"/>
      <c r="R15" s="64"/>
      <c r="T15" s="27"/>
      <c r="U15" s="28">
        <v>62</v>
      </c>
      <c r="V15" s="27"/>
      <c r="W15" s="29"/>
      <c r="X15" s="59">
        <f t="shared" si="4"/>
        <v>0</v>
      </c>
      <c r="Y15" s="59">
        <f t="shared" si="5"/>
        <v>0</v>
      </c>
      <c r="Z15" s="167"/>
      <c r="AA15" s="172">
        <f>+T4-X15-Y15-X19-Y19+AA6</f>
        <v>84</v>
      </c>
      <c r="AB15" s="171" t="s">
        <v>58</v>
      </c>
      <c r="AC15" s="170"/>
    </row>
    <row r="16" spans="1:29" ht="13.5" customHeight="1">
      <c r="A16" s="22" t="s">
        <v>10</v>
      </c>
      <c r="B16" s="12"/>
      <c r="C16" s="29"/>
      <c r="D16" s="64"/>
      <c r="E16" s="64"/>
      <c r="F16" s="64"/>
      <c r="G16" s="64"/>
      <c r="H16" s="64"/>
      <c r="I16" s="64"/>
      <c r="J16" s="64"/>
      <c r="K16" s="64"/>
      <c r="L16" s="64"/>
      <c r="M16" s="64"/>
      <c r="N16" s="64"/>
      <c r="O16" s="64"/>
      <c r="P16" s="64"/>
      <c r="Q16" s="64"/>
      <c r="R16" s="64"/>
      <c r="T16" s="27"/>
      <c r="U16" s="28">
        <v>64</v>
      </c>
      <c r="V16" s="27"/>
      <c r="W16" s="29"/>
      <c r="X16" s="59">
        <f t="shared" si="4"/>
        <v>0</v>
      </c>
      <c r="Y16" s="59">
        <f t="shared" si="5"/>
        <v>0</v>
      </c>
      <c r="Z16" s="167"/>
      <c r="AA16" s="172">
        <f>+Y4-X16-Y16+X30+Y30</f>
        <v>0</v>
      </c>
      <c r="AB16" s="171" t="s">
        <v>59</v>
      </c>
      <c r="AC16" s="170"/>
    </row>
    <row r="17" spans="1:29" ht="13.5" customHeight="1">
      <c r="A17" s="22" t="s">
        <v>11</v>
      </c>
      <c r="B17" s="12"/>
      <c r="C17" s="29"/>
      <c r="D17" s="64"/>
      <c r="E17" s="64"/>
      <c r="F17" s="64"/>
      <c r="G17" s="64"/>
      <c r="H17" s="64"/>
      <c r="I17" s="64"/>
      <c r="J17" s="64"/>
      <c r="K17" s="64"/>
      <c r="L17" s="64"/>
      <c r="M17" s="64"/>
      <c r="N17" s="64"/>
      <c r="O17" s="64"/>
      <c r="P17" s="64"/>
      <c r="Q17" s="64"/>
      <c r="R17" s="64"/>
      <c r="T17" s="27"/>
      <c r="U17" s="28">
        <v>50</v>
      </c>
      <c r="V17" s="27"/>
      <c r="W17" s="29"/>
      <c r="X17" s="59">
        <f t="shared" si="4"/>
        <v>0</v>
      </c>
      <c r="Y17" s="59">
        <f t="shared" si="5"/>
        <v>0</v>
      </c>
      <c r="Z17" s="167"/>
      <c r="AA17" s="172">
        <f>+V4-X17-Y17+X29+Y29</f>
        <v>0</v>
      </c>
      <c r="AB17" s="171" t="s">
        <v>60</v>
      </c>
      <c r="AC17" s="170"/>
    </row>
    <row r="18" spans="1:29" ht="13.5" customHeight="1">
      <c r="A18" s="22" t="s">
        <v>12</v>
      </c>
      <c r="B18" s="12"/>
      <c r="C18" s="29"/>
      <c r="D18" s="64"/>
      <c r="E18" s="64"/>
      <c r="F18" s="64"/>
      <c r="G18" s="64"/>
      <c r="H18" s="64"/>
      <c r="I18" s="64"/>
      <c r="J18" s="64"/>
      <c r="K18" s="64"/>
      <c r="L18" s="64"/>
      <c r="M18" s="64"/>
      <c r="N18" s="64"/>
      <c r="O18" s="64"/>
      <c r="P18" s="64"/>
      <c r="Q18" s="64"/>
      <c r="R18" s="64"/>
      <c r="T18" s="27"/>
      <c r="U18" s="28">
        <v>66</v>
      </c>
      <c r="V18" s="27"/>
      <c r="W18" s="29"/>
      <c r="X18" s="59">
        <f t="shared" si="4"/>
        <v>0</v>
      </c>
      <c r="Y18" s="59">
        <f t="shared" si="5"/>
        <v>0</v>
      </c>
      <c r="Z18" s="167"/>
      <c r="AA18" s="171"/>
      <c r="AB18" s="170"/>
      <c r="AC18" s="170"/>
    </row>
    <row r="19" spans="1:29" ht="13.5" customHeight="1">
      <c r="A19" s="22" t="s">
        <v>13</v>
      </c>
      <c r="B19" s="12"/>
      <c r="C19" s="29"/>
      <c r="D19" s="64"/>
      <c r="E19" s="64"/>
      <c r="F19" s="64"/>
      <c r="G19" s="64"/>
      <c r="H19" s="64"/>
      <c r="I19" s="64"/>
      <c r="J19" s="64"/>
      <c r="K19" s="64"/>
      <c r="L19" s="64"/>
      <c r="M19" s="64"/>
      <c r="N19" s="64"/>
      <c r="O19" s="64"/>
      <c r="P19" s="64"/>
      <c r="Q19" s="64"/>
      <c r="R19" s="64"/>
      <c r="T19" s="28">
        <v>62</v>
      </c>
      <c r="U19" s="28">
        <v>62</v>
      </c>
      <c r="V19" s="27"/>
      <c r="W19" s="29"/>
      <c r="X19" s="59">
        <f t="shared" si="4"/>
        <v>0</v>
      </c>
      <c r="Y19" s="59">
        <f t="shared" si="5"/>
        <v>0</v>
      </c>
      <c r="Z19" s="167"/>
      <c r="AA19" s="172">
        <f>+X19+Y19+PP20!AA19</f>
        <v>0</v>
      </c>
      <c r="AB19" s="171" t="s">
        <v>121</v>
      </c>
      <c r="AC19" s="170"/>
    </row>
    <row r="20" spans="1:29" ht="13.5" customHeight="1">
      <c r="A20" s="22"/>
      <c r="B20" s="12"/>
      <c r="C20" s="29"/>
      <c r="D20" s="64"/>
      <c r="E20" s="64"/>
      <c r="F20" s="64"/>
      <c r="G20" s="64"/>
      <c r="H20" s="64"/>
      <c r="I20" s="64"/>
      <c r="J20" s="64"/>
      <c r="K20" s="64"/>
      <c r="L20" s="64"/>
      <c r="M20" s="64"/>
      <c r="N20" s="64"/>
      <c r="O20" s="64"/>
      <c r="P20" s="64"/>
      <c r="Q20" s="64"/>
      <c r="R20" s="64"/>
      <c r="T20" s="28"/>
      <c r="U20" s="28"/>
      <c r="V20" s="27"/>
      <c r="W20" s="29"/>
      <c r="X20" s="59">
        <f t="shared" si="4"/>
        <v>0</v>
      </c>
      <c r="Y20" s="59">
        <f t="shared" si="5"/>
        <v>0</v>
      </c>
      <c r="Z20" s="167"/>
      <c r="AA20" s="170"/>
      <c r="AB20" s="170"/>
      <c r="AC20" s="170"/>
    </row>
    <row r="21" spans="1:29" ht="13.5" customHeight="1">
      <c r="A21" s="22"/>
      <c r="B21" s="12"/>
      <c r="C21" s="29"/>
      <c r="D21" s="64"/>
      <c r="E21" s="64"/>
      <c r="F21" s="64"/>
      <c r="G21" s="64"/>
      <c r="H21" s="64"/>
      <c r="I21" s="64"/>
      <c r="J21" s="64"/>
      <c r="K21" s="64"/>
      <c r="L21" s="64"/>
      <c r="M21" s="64"/>
      <c r="N21" s="64"/>
      <c r="O21" s="64"/>
      <c r="P21" s="64"/>
      <c r="Q21" s="64"/>
      <c r="R21" s="64"/>
      <c r="T21" s="28"/>
      <c r="U21" s="28"/>
      <c r="V21" s="27"/>
      <c r="W21" s="29"/>
      <c r="X21" s="59">
        <f t="shared" si="4"/>
        <v>0</v>
      </c>
      <c r="Y21" s="59">
        <f t="shared" si="5"/>
        <v>0</v>
      </c>
      <c r="Z21" s="167"/>
      <c r="AA21" s="170"/>
      <c r="AB21" s="170"/>
      <c r="AC21" s="170"/>
    </row>
    <row r="22" spans="1:29" ht="13.5" customHeight="1">
      <c r="A22" s="22"/>
      <c r="B22" s="12"/>
      <c r="C22" s="29"/>
      <c r="D22" s="64"/>
      <c r="E22" s="64"/>
      <c r="F22" s="64"/>
      <c r="G22" s="64"/>
      <c r="H22" s="64"/>
      <c r="I22" s="64"/>
      <c r="J22" s="64"/>
      <c r="K22" s="64"/>
      <c r="L22" s="64"/>
      <c r="M22" s="64"/>
      <c r="N22" s="64"/>
      <c r="O22" s="64"/>
      <c r="P22" s="64"/>
      <c r="Q22" s="64"/>
      <c r="R22" s="64"/>
      <c r="T22" s="28"/>
      <c r="U22" s="28"/>
      <c r="V22" s="27"/>
      <c r="W22" s="29"/>
      <c r="X22" s="59">
        <f t="shared" si="4"/>
        <v>0</v>
      </c>
      <c r="Y22" s="59">
        <f t="shared" si="5"/>
        <v>0</v>
      </c>
      <c r="Z22" s="167"/>
      <c r="AA22" s="170"/>
      <c r="AB22" s="170"/>
      <c r="AC22" s="170"/>
    </row>
    <row r="23" spans="1:29" ht="13.5" customHeight="1">
      <c r="A23" s="22"/>
      <c r="B23" s="12"/>
      <c r="C23" s="29"/>
      <c r="D23" s="64"/>
      <c r="E23" s="64"/>
      <c r="F23" s="64"/>
      <c r="G23" s="64"/>
      <c r="H23" s="64"/>
      <c r="I23" s="64"/>
      <c r="J23" s="64"/>
      <c r="K23" s="64"/>
      <c r="L23" s="64"/>
      <c r="M23" s="64"/>
      <c r="N23" s="64"/>
      <c r="O23" s="64"/>
      <c r="P23" s="64"/>
      <c r="Q23" s="64"/>
      <c r="R23" s="64"/>
      <c r="T23" s="28"/>
      <c r="U23" s="28"/>
      <c r="V23" s="27"/>
      <c r="W23" s="29"/>
      <c r="X23" s="59">
        <f t="shared" si="4"/>
        <v>0</v>
      </c>
      <c r="Y23" s="59">
        <f t="shared" si="5"/>
        <v>0</v>
      </c>
      <c r="Z23" s="167"/>
      <c r="AA23" s="170"/>
      <c r="AB23" s="170"/>
      <c r="AC23" s="170"/>
    </row>
    <row r="24" spans="1:29" ht="13.5" customHeight="1">
      <c r="A24" s="11"/>
      <c r="B24" s="12"/>
      <c r="C24" s="29"/>
      <c r="D24" s="64"/>
      <c r="E24" s="64"/>
      <c r="F24" s="64"/>
      <c r="G24" s="64"/>
      <c r="H24" s="64"/>
      <c r="I24" s="64"/>
      <c r="J24" s="64"/>
      <c r="K24" s="64"/>
      <c r="L24" s="64"/>
      <c r="M24" s="64"/>
      <c r="N24" s="64"/>
      <c r="O24" s="64"/>
      <c r="P24" s="64"/>
      <c r="Q24" s="64"/>
      <c r="R24" s="64"/>
      <c r="T24" s="10"/>
      <c r="U24" s="10"/>
      <c r="V24" s="10"/>
      <c r="W24" s="29"/>
      <c r="X24" s="59">
        <f t="shared" si="4"/>
        <v>0</v>
      </c>
      <c r="Y24" s="59">
        <f t="shared" si="5"/>
        <v>0</v>
      </c>
      <c r="Z24" s="167"/>
      <c r="AA24" s="170"/>
      <c r="AB24" s="170"/>
      <c r="AC24" s="170"/>
    </row>
    <row r="25" spans="1:29" ht="3" customHeight="1">
      <c r="A25" s="11"/>
      <c r="B25" s="13"/>
      <c r="C25" s="5"/>
      <c r="D25" s="64"/>
      <c r="E25" s="64"/>
      <c r="F25" s="64"/>
      <c r="G25" s="64"/>
      <c r="H25" s="64"/>
      <c r="I25" s="64"/>
      <c r="J25" s="64"/>
      <c r="K25" s="64"/>
      <c r="L25" s="64"/>
      <c r="M25" s="64"/>
      <c r="N25" s="64"/>
      <c r="O25" s="64"/>
      <c r="P25" s="64"/>
      <c r="Q25" s="64"/>
      <c r="R25" s="64"/>
      <c r="S25" s="5"/>
      <c r="T25" s="13"/>
      <c r="U25" s="13"/>
      <c r="V25" s="13"/>
      <c r="W25" s="5"/>
      <c r="X25" s="59"/>
      <c r="Y25" s="59"/>
      <c r="Z25" s="167"/>
      <c r="AA25" s="170"/>
      <c r="AB25" s="170"/>
      <c r="AC25" s="170"/>
    </row>
    <row r="26" spans="1:29" ht="13.5" customHeight="1">
      <c r="A26" s="26" t="s">
        <v>14</v>
      </c>
      <c r="B26" s="12"/>
      <c r="C26" s="29"/>
      <c r="D26" s="64">
        <f aca="true" t="shared" si="6" ref="D26:J26">SUM(D13:D24)</f>
        <v>0</v>
      </c>
      <c r="E26" s="64">
        <f t="shared" si="6"/>
        <v>0</v>
      </c>
      <c r="F26" s="64">
        <f t="shared" si="6"/>
        <v>0</v>
      </c>
      <c r="G26" s="64">
        <f t="shared" si="6"/>
        <v>0</v>
      </c>
      <c r="H26" s="64">
        <f t="shared" si="6"/>
        <v>0</v>
      </c>
      <c r="I26" s="64">
        <f t="shared" si="6"/>
        <v>0</v>
      </c>
      <c r="J26" s="64">
        <f t="shared" si="6"/>
        <v>0</v>
      </c>
      <c r="K26" s="64"/>
      <c r="L26" s="64">
        <f aca="true" t="shared" si="7" ref="L26:R26">SUM(L13:L24)</f>
        <v>0</v>
      </c>
      <c r="M26" s="64">
        <f t="shared" si="7"/>
        <v>0</v>
      </c>
      <c r="N26" s="64">
        <f t="shared" si="7"/>
        <v>0</v>
      </c>
      <c r="O26" s="64">
        <f t="shared" si="7"/>
        <v>0</v>
      </c>
      <c r="P26" s="64">
        <f t="shared" si="7"/>
        <v>0</v>
      </c>
      <c r="Q26" s="64">
        <f t="shared" si="7"/>
        <v>0</v>
      </c>
      <c r="R26" s="64">
        <f t="shared" si="7"/>
        <v>0</v>
      </c>
      <c r="T26" s="10"/>
      <c r="U26" s="10"/>
      <c r="V26" s="10"/>
      <c r="W26" s="29"/>
      <c r="X26" s="59">
        <f>SUM(X13:X24)</f>
        <v>0</v>
      </c>
      <c r="Y26" s="59">
        <f>SUM(Y13:Y24)</f>
        <v>0</v>
      </c>
      <c r="Z26" s="167"/>
      <c r="AA26" s="172">
        <f>SUM(X26:Y26)</f>
        <v>0</v>
      </c>
      <c r="AB26" s="170" t="s">
        <v>116</v>
      </c>
      <c r="AC26" s="170"/>
    </row>
    <row r="27" spans="10:29" ht="24" customHeight="1">
      <c r="J27" s="16" t="s">
        <v>18</v>
      </c>
      <c r="Z27" s="167"/>
      <c r="AA27" s="170"/>
      <c r="AB27" s="170"/>
      <c r="AC27" s="170"/>
    </row>
    <row r="28" spans="1:29" ht="9" customHeight="1">
      <c r="A28" s="1"/>
      <c r="B28" s="2"/>
      <c r="C28" s="2"/>
      <c r="D28" s="2"/>
      <c r="E28" s="2"/>
      <c r="F28" s="2"/>
      <c r="G28" s="2"/>
      <c r="H28" s="2"/>
      <c r="I28" s="2"/>
      <c r="J28" s="30" t="s">
        <v>22</v>
      </c>
      <c r="K28" s="2"/>
      <c r="L28" s="2"/>
      <c r="M28" s="2"/>
      <c r="N28" s="2"/>
      <c r="O28" s="2"/>
      <c r="P28" s="2"/>
      <c r="Q28" s="2"/>
      <c r="R28" s="2"/>
      <c r="S28" s="2"/>
      <c r="T28" s="2"/>
      <c r="U28" s="2"/>
      <c r="V28" s="2"/>
      <c r="W28" s="2"/>
      <c r="X28" s="52"/>
      <c r="Y28" s="53"/>
      <c r="Z28" s="167"/>
      <c r="AA28" s="170"/>
      <c r="AB28" s="170"/>
      <c r="AC28" s="170"/>
    </row>
    <row r="29" spans="1:29" ht="13.5" customHeight="1">
      <c r="A29" s="22" t="s">
        <v>15</v>
      </c>
      <c r="B29" s="12"/>
      <c r="C29" s="5"/>
      <c r="D29" s="67"/>
      <c r="E29" s="67"/>
      <c r="F29" s="67"/>
      <c r="G29" s="67"/>
      <c r="H29" s="67"/>
      <c r="I29" s="67"/>
      <c r="J29" s="67"/>
      <c r="K29" s="68">
        <v>1</v>
      </c>
      <c r="L29" s="67"/>
      <c r="M29" s="67"/>
      <c r="N29" s="67"/>
      <c r="O29" s="67"/>
      <c r="P29" s="67"/>
      <c r="Q29" s="67"/>
      <c r="R29" s="67"/>
      <c r="S29" s="16"/>
      <c r="T29" s="41"/>
      <c r="U29" s="28">
        <v>29</v>
      </c>
      <c r="V29" s="41"/>
      <c r="W29" s="16"/>
      <c r="X29" s="73">
        <f>SUM(D29:J29)</f>
        <v>0</v>
      </c>
      <c r="Y29" s="73">
        <f>SUM(L29:R29)</f>
        <v>0</v>
      </c>
      <c r="Z29" s="167"/>
      <c r="AA29" s="170"/>
      <c r="AB29" s="170"/>
      <c r="AC29" s="170"/>
    </row>
    <row r="30" spans="1:29" ht="13.5" customHeight="1">
      <c r="A30" s="22" t="s">
        <v>16</v>
      </c>
      <c r="B30" s="12"/>
      <c r="C30" s="5"/>
      <c r="D30" s="69"/>
      <c r="E30" s="69"/>
      <c r="F30" s="69"/>
      <c r="G30" s="69"/>
      <c r="H30" s="69"/>
      <c r="I30" s="69"/>
      <c r="J30" s="69"/>
      <c r="K30" s="70"/>
      <c r="L30" s="69"/>
      <c r="M30" s="69"/>
      <c r="N30" s="69"/>
      <c r="O30" s="69"/>
      <c r="P30" s="69"/>
      <c r="Q30" s="69"/>
      <c r="R30" s="69"/>
      <c r="S30" s="16"/>
      <c r="T30" s="41"/>
      <c r="U30" s="28">
        <v>32</v>
      </c>
      <c r="V30" s="41"/>
      <c r="W30" s="16"/>
      <c r="X30" s="73">
        <f>SUM(D30:J30)</f>
        <v>0</v>
      </c>
      <c r="Y30" s="73">
        <f>SUM(L30:R30)</f>
        <v>0</v>
      </c>
      <c r="Z30" s="167"/>
      <c r="AA30" s="170"/>
      <c r="AB30" s="170"/>
      <c r="AC30" s="170"/>
    </row>
    <row r="31" spans="1:29" ht="13.5" customHeight="1">
      <c r="A31" s="22" t="s">
        <v>17</v>
      </c>
      <c r="B31" s="12"/>
      <c r="C31" s="8"/>
      <c r="D31" s="71"/>
      <c r="E31" s="71"/>
      <c r="F31" s="71"/>
      <c r="G31" s="71"/>
      <c r="H31" s="71"/>
      <c r="I31" s="71"/>
      <c r="J31" s="71"/>
      <c r="K31" s="72"/>
      <c r="L31" s="71"/>
      <c r="M31" s="71"/>
      <c r="N31" s="71"/>
      <c r="O31" s="71"/>
      <c r="P31" s="71"/>
      <c r="Q31" s="71"/>
      <c r="R31" s="71"/>
      <c r="S31" s="16"/>
      <c r="T31" s="41"/>
      <c r="U31" s="28">
        <v>71</v>
      </c>
      <c r="V31" s="41"/>
      <c r="W31" s="16"/>
      <c r="X31" s="73">
        <f>SUM(D31:J31)</f>
        <v>0</v>
      </c>
      <c r="Y31" s="73">
        <f>SUM(L31:R31)</f>
        <v>0</v>
      </c>
      <c r="Z31" s="167"/>
      <c r="AA31" s="170"/>
      <c r="AB31" s="170"/>
      <c r="AC31" s="170"/>
    </row>
    <row r="32" spans="1:29" ht="18.75" customHeight="1">
      <c r="A32" s="25" t="s">
        <v>27</v>
      </c>
      <c r="L32" s="43" t="s">
        <v>28</v>
      </c>
      <c r="Z32" s="167"/>
      <c r="AA32" s="170"/>
      <c r="AB32" s="170"/>
      <c r="AC32" s="170"/>
    </row>
    <row r="33" spans="12:29" ht="12.75">
      <c r="L33" s="43" t="s">
        <v>29</v>
      </c>
      <c r="N33" s="8"/>
      <c r="O33" s="8"/>
      <c r="P33" s="43" t="s">
        <v>30</v>
      </c>
      <c r="R33" s="8"/>
      <c r="S33" s="8"/>
      <c r="T33" s="8"/>
      <c r="U33" s="14" t="s">
        <v>31</v>
      </c>
      <c r="Z33" s="167"/>
      <c r="AA33" s="170"/>
      <c r="AB33" s="170"/>
      <c r="AC33" s="170"/>
    </row>
    <row r="34" spans="21:29" ht="6.75" customHeight="1">
      <c r="U34" s="21" t="s">
        <v>32</v>
      </c>
      <c r="Z34" s="167"/>
      <c r="AA34" s="170"/>
      <c r="AB34" s="170"/>
      <c r="AC34" s="170"/>
    </row>
    <row r="35" spans="1:29" ht="15.75">
      <c r="A35" s="77" t="s">
        <v>51</v>
      </c>
      <c r="Z35" s="167"/>
      <c r="AA35" s="170"/>
      <c r="AB35" s="170"/>
      <c r="AC35" s="170"/>
    </row>
    <row r="36" spans="26:29" ht="12.75">
      <c r="Z36" s="167"/>
      <c r="AA36" s="170"/>
      <c r="AB36" s="170"/>
      <c r="AC36" s="170"/>
    </row>
    <row r="37" spans="1:29" ht="12.75">
      <c r="A37" t="s">
        <v>52</v>
      </c>
      <c r="Z37" s="167"/>
      <c r="AA37" s="170"/>
      <c r="AB37" s="170"/>
      <c r="AC37" s="170"/>
    </row>
    <row r="38" spans="1:29" ht="12.75">
      <c r="A38" t="s">
        <v>53</v>
      </c>
      <c r="Z38" s="167"/>
      <c r="AA38" s="170"/>
      <c r="AB38" s="170"/>
      <c r="AC38" s="170"/>
    </row>
    <row r="39" spans="1:29" ht="4.5" customHeight="1" thickBot="1">
      <c r="A39" s="165"/>
      <c r="B39" s="165"/>
      <c r="C39" s="165"/>
      <c r="D39" s="165"/>
      <c r="E39" s="165"/>
      <c r="F39" s="165"/>
      <c r="G39" s="165"/>
      <c r="H39" s="165"/>
      <c r="I39" s="165"/>
      <c r="J39" s="165"/>
      <c r="K39" s="165"/>
      <c r="L39" s="165"/>
      <c r="M39" s="165"/>
      <c r="N39" s="165"/>
      <c r="O39" s="165"/>
      <c r="P39" s="165"/>
      <c r="Q39" s="165"/>
      <c r="R39" s="165"/>
      <c r="S39" s="165"/>
      <c r="T39" s="165"/>
      <c r="U39" s="165"/>
      <c r="V39" s="165"/>
      <c r="W39" s="165"/>
      <c r="X39" s="166"/>
      <c r="Y39" s="166"/>
      <c r="Z39" s="169"/>
      <c r="AA39" s="170"/>
      <c r="AB39" s="170"/>
      <c r="AC39" s="170"/>
    </row>
    <row r="40" spans="1:29" ht="13.5" thickTop="1">
      <c r="A40" s="173" t="s">
        <v>119</v>
      </c>
      <c r="B40" s="170"/>
      <c r="C40" s="170"/>
      <c r="D40" s="170"/>
      <c r="E40" s="170"/>
      <c r="F40" s="170"/>
      <c r="G40" s="170"/>
      <c r="H40" s="170"/>
      <c r="I40" s="170"/>
      <c r="J40" s="170"/>
      <c r="K40" s="170"/>
      <c r="L40" s="170"/>
      <c r="M40" s="170"/>
      <c r="N40" s="170"/>
      <c r="O40" s="170"/>
      <c r="P40" s="170"/>
      <c r="Q40" s="170"/>
      <c r="R40" s="170"/>
      <c r="S40" s="170"/>
      <c r="T40" s="170"/>
      <c r="U40" s="170"/>
      <c r="V40" s="170"/>
      <c r="W40" s="170"/>
      <c r="X40" s="172"/>
      <c r="Y40" s="172"/>
      <c r="Z40" s="170"/>
      <c r="AA40" s="170"/>
      <c r="AB40" s="170"/>
      <c r="AC40" s="170"/>
    </row>
    <row r="41" spans="1:29" ht="12.75">
      <c r="A41" s="170"/>
      <c r="B41" s="170"/>
      <c r="C41" s="170"/>
      <c r="D41" s="174" t="str">
        <f>D11</f>
        <v>Sun</v>
      </c>
      <c r="E41" s="174" t="str">
        <f aca="true" t="shared" si="8" ref="E41:R42">E11</f>
        <v>Mon</v>
      </c>
      <c r="F41" s="174" t="str">
        <f t="shared" si="8"/>
        <v>Tue</v>
      </c>
      <c r="G41" s="174" t="str">
        <f t="shared" si="8"/>
        <v>Wed</v>
      </c>
      <c r="H41" s="174" t="str">
        <f t="shared" si="8"/>
        <v>Thu</v>
      </c>
      <c r="I41" s="174" t="str">
        <f t="shared" si="8"/>
        <v>Fri</v>
      </c>
      <c r="J41" s="174" t="str">
        <f t="shared" si="8"/>
        <v>Sat</v>
      </c>
      <c r="K41" s="174">
        <f t="shared" si="8"/>
        <v>0</v>
      </c>
      <c r="L41" s="174" t="str">
        <f t="shared" si="8"/>
        <v>Sun</v>
      </c>
      <c r="M41" s="174" t="str">
        <f t="shared" si="8"/>
        <v>Mon</v>
      </c>
      <c r="N41" s="174" t="str">
        <f t="shared" si="8"/>
        <v>Tue</v>
      </c>
      <c r="O41" s="174" t="str">
        <f t="shared" si="8"/>
        <v>Wed</v>
      </c>
      <c r="P41" s="174" t="str">
        <f t="shared" si="8"/>
        <v>Thu</v>
      </c>
      <c r="Q41" s="174" t="str">
        <f t="shared" si="8"/>
        <v>Fri</v>
      </c>
      <c r="R41" s="174" t="str">
        <f t="shared" si="8"/>
        <v>Sat</v>
      </c>
      <c r="S41" s="170"/>
      <c r="T41" s="170"/>
      <c r="U41" s="170"/>
      <c r="V41" s="170"/>
      <c r="W41" s="170"/>
      <c r="X41" s="172"/>
      <c r="Y41" s="172"/>
      <c r="Z41" s="170"/>
      <c r="AA41" s="170"/>
      <c r="AB41" s="170"/>
      <c r="AC41" s="170"/>
    </row>
    <row r="42" spans="1:29" ht="12.75">
      <c r="A42" s="170"/>
      <c r="B42" s="170"/>
      <c r="C42" s="170"/>
      <c r="D42" s="175">
        <f>D12</f>
        <v>38641</v>
      </c>
      <c r="E42" s="175">
        <f t="shared" si="8"/>
        <v>38642</v>
      </c>
      <c r="F42" s="175">
        <f t="shared" si="8"/>
        <v>38643</v>
      </c>
      <c r="G42" s="175">
        <f t="shared" si="8"/>
        <v>38644</v>
      </c>
      <c r="H42" s="175">
        <f t="shared" si="8"/>
        <v>38645</v>
      </c>
      <c r="I42" s="175">
        <f t="shared" si="8"/>
        <v>38646</v>
      </c>
      <c r="J42" s="175">
        <f t="shared" si="8"/>
        <v>38647</v>
      </c>
      <c r="K42" s="175">
        <f t="shared" si="8"/>
        <v>0</v>
      </c>
      <c r="L42" s="175">
        <f t="shared" si="8"/>
        <v>38648</v>
      </c>
      <c r="M42" s="175">
        <f t="shared" si="8"/>
        <v>38649</v>
      </c>
      <c r="N42" s="175">
        <f t="shared" si="8"/>
        <v>38650</v>
      </c>
      <c r="O42" s="175">
        <f t="shared" si="8"/>
        <v>38651</v>
      </c>
      <c r="P42" s="175">
        <f t="shared" si="8"/>
        <v>38652</v>
      </c>
      <c r="Q42" s="175">
        <f t="shared" si="8"/>
        <v>38653</v>
      </c>
      <c r="R42" s="175">
        <f t="shared" si="8"/>
        <v>38654</v>
      </c>
      <c r="S42" s="170"/>
      <c r="T42" s="170"/>
      <c r="U42" s="170"/>
      <c r="V42" s="170"/>
      <c r="W42" s="170"/>
      <c r="X42" s="172"/>
      <c r="Y42" s="172"/>
      <c r="Z42" s="170"/>
      <c r="AA42" s="170"/>
      <c r="AB42" s="170"/>
      <c r="AC42" s="170"/>
    </row>
    <row r="43" spans="1:29" ht="12.75">
      <c r="A43" s="170"/>
      <c r="B43" s="170" t="s">
        <v>54</v>
      </c>
      <c r="C43" s="170"/>
      <c r="D43" s="176"/>
      <c r="E43" s="176"/>
      <c r="F43" s="176"/>
      <c r="G43" s="176"/>
      <c r="H43" s="176"/>
      <c r="I43" s="176"/>
      <c r="J43" s="176"/>
      <c r="K43" s="176"/>
      <c r="L43" s="176"/>
      <c r="M43" s="176"/>
      <c r="N43" s="176"/>
      <c r="O43" s="176"/>
      <c r="P43" s="176"/>
      <c r="Q43" s="176"/>
      <c r="R43" s="176"/>
      <c r="S43" s="170"/>
      <c r="T43" s="170"/>
      <c r="U43" s="170"/>
      <c r="V43" s="170"/>
      <c r="W43" s="170"/>
      <c r="X43" s="172"/>
      <c r="Y43" s="172"/>
      <c r="Z43" s="170"/>
      <c r="AA43" s="170"/>
      <c r="AB43" s="170"/>
      <c r="AC43" s="170"/>
    </row>
    <row r="44" spans="1:29" ht="12.75">
      <c r="A44" s="170"/>
      <c r="B44" s="170" t="s">
        <v>55</v>
      </c>
      <c r="C44" s="170"/>
      <c r="D44" s="176"/>
      <c r="E44" s="176"/>
      <c r="F44" s="176"/>
      <c r="G44" s="176"/>
      <c r="H44" s="176"/>
      <c r="I44" s="176"/>
      <c r="J44" s="176"/>
      <c r="K44" s="176"/>
      <c r="L44" s="176"/>
      <c r="M44" s="176"/>
      <c r="N44" s="176"/>
      <c r="O44" s="176"/>
      <c r="P44" s="176"/>
      <c r="Q44" s="176"/>
      <c r="R44" s="176"/>
      <c r="S44" s="170"/>
      <c r="T44" s="170"/>
      <c r="U44" s="170"/>
      <c r="V44" s="170"/>
      <c r="W44" s="170"/>
      <c r="X44" s="172"/>
      <c r="Y44" s="172"/>
      <c r="Z44" s="170"/>
      <c r="AA44" s="170"/>
      <c r="AB44" s="170"/>
      <c r="AC44" s="170"/>
    </row>
    <row r="45" spans="1:29" ht="12.75">
      <c r="A45" s="170"/>
      <c r="B45" s="170" t="s">
        <v>54</v>
      </c>
      <c r="C45" s="170"/>
      <c r="D45" s="176"/>
      <c r="E45" s="176"/>
      <c r="F45" s="176"/>
      <c r="G45" s="176"/>
      <c r="H45" s="176"/>
      <c r="I45" s="176"/>
      <c r="J45" s="176"/>
      <c r="K45" s="176"/>
      <c r="L45" s="176"/>
      <c r="M45" s="176"/>
      <c r="N45" s="176"/>
      <c r="O45" s="176"/>
      <c r="P45" s="176"/>
      <c r="Q45" s="176"/>
      <c r="R45" s="176"/>
      <c r="S45" s="170"/>
      <c r="T45" s="170"/>
      <c r="U45" s="170"/>
      <c r="V45" s="170"/>
      <c r="W45" s="170"/>
      <c r="X45" s="172"/>
      <c r="Y45" s="172"/>
      <c r="Z45" s="170"/>
      <c r="AA45" s="170"/>
      <c r="AB45" s="170"/>
      <c r="AC45" s="170"/>
    </row>
    <row r="46" spans="1:29" ht="12.75">
      <c r="A46" s="170"/>
      <c r="B46" s="170" t="s">
        <v>55</v>
      </c>
      <c r="C46" s="170"/>
      <c r="D46" s="176"/>
      <c r="E46" s="176"/>
      <c r="F46" s="176"/>
      <c r="G46" s="176"/>
      <c r="H46" s="176"/>
      <c r="I46" s="176"/>
      <c r="J46" s="176"/>
      <c r="K46" s="176"/>
      <c r="L46" s="176"/>
      <c r="M46" s="176"/>
      <c r="N46" s="176"/>
      <c r="O46" s="176"/>
      <c r="P46" s="176"/>
      <c r="Q46" s="176"/>
      <c r="R46" s="176"/>
      <c r="S46" s="170"/>
      <c r="T46" s="170"/>
      <c r="U46" s="170"/>
      <c r="V46" s="170"/>
      <c r="W46" s="170"/>
      <c r="X46" s="172"/>
      <c r="Y46" s="172"/>
      <c r="Z46" s="170"/>
      <c r="AA46" s="170"/>
      <c r="AB46" s="170"/>
      <c r="AC46" s="170"/>
    </row>
    <row r="47" spans="1:29" ht="12.75">
      <c r="A47" s="170"/>
      <c r="B47" s="170" t="s">
        <v>54</v>
      </c>
      <c r="C47" s="170"/>
      <c r="D47" s="176"/>
      <c r="E47" s="176"/>
      <c r="F47" s="176"/>
      <c r="G47" s="176"/>
      <c r="H47" s="176"/>
      <c r="I47" s="176"/>
      <c r="J47" s="176"/>
      <c r="K47" s="176"/>
      <c r="L47" s="176"/>
      <c r="M47" s="176"/>
      <c r="N47" s="176"/>
      <c r="O47" s="176"/>
      <c r="P47" s="176"/>
      <c r="Q47" s="176"/>
      <c r="R47" s="176"/>
      <c r="S47" s="170"/>
      <c r="T47" s="170"/>
      <c r="U47" s="170"/>
      <c r="V47" s="170"/>
      <c r="W47" s="170"/>
      <c r="X47" s="172"/>
      <c r="Y47" s="172"/>
      <c r="Z47" s="170"/>
      <c r="AA47" s="170"/>
      <c r="AB47" s="170"/>
      <c r="AC47" s="170"/>
    </row>
    <row r="48" spans="1:29" ht="12.75">
      <c r="A48" s="170"/>
      <c r="B48" s="170" t="s">
        <v>55</v>
      </c>
      <c r="C48" s="170"/>
      <c r="D48" s="176"/>
      <c r="E48" s="176"/>
      <c r="F48" s="176"/>
      <c r="G48" s="176"/>
      <c r="H48" s="176"/>
      <c r="I48" s="176"/>
      <c r="J48" s="176"/>
      <c r="K48" s="176"/>
      <c r="L48" s="176"/>
      <c r="M48" s="176"/>
      <c r="N48" s="176"/>
      <c r="O48" s="176"/>
      <c r="P48" s="176"/>
      <c r="Q48" s="176"/>
      <c r="R48" s="176"/>
      <c r="S48" s="170"/>
      <c r="T48" s="170"/>
      <c r="U48" s="170"/>
      <c r="V48" s="170"/>
      <c r="W48" s="170"/>
      <c r="X48" s="172"/>
      <c r="Y48" s="172"/>
      <c r="Z48" s="170"/>
      <c r="AA48" s="170"/>
      <c r="AB48" s="170"/>
      <c r="AC48" s="170"/>
    </row>
    <row r="49" spans="1:29" ht="12.75">
      <c r="A49" s="170"/>
      <c r="B49" s="170" t="s">
        <v>54</v>
      </c>
      <c r="C49" s="170"/>
      <c r="D49" s="176"/>
      <c r="E49" s="176"/>
      <c r="F49" s="176"/>
      <c r="G49" s="176"/>
      <c r="H49" s="176"/>
      <c r="I49" s="176"/>
      <c r="J49" s="176"/>
      <c r="K49" s="176"/>
      <c r="L49" s="176"/>
      <c r="M49" s="176"/>
      <c r="N49" s="176"/>
      <c r="O49" s="176"/>
      <c r="P49" s="176"/>
      <c r="Q49" s="176"/>
      <c r="R49" s="176"/>
      <c r="S49" s="170"/>
      <c r="T49" s="170"/>
      <c r="U49" s="170"/>
      <c r="V49" s="170"/>
      <c r="W49" s="170"/>
      <c r="X49" s="172"/>
      <c r="Y49" s="172"/>
      <c r="Z49" s="170"/>
      <c r="AA49" s="170"/>
      <c r="AB49" s="170"/>
      <c r="AC49" s="170"/>
    </row>
    <row r="50" spans="1:29" ht="12.75">
      <c r="A50" s="170"/>
      <c r="B50" s="170" t="s">
        <v>55</v>
      </c>
      <c r="C50" s="170"/>
      <c r="D50" s="176"/>
      <c r="E50" s="176"/>
      <c r="F50" s="176"/>
      <c r="G50" s="176"/>
      <c r="H50" s="176"/>
      <c r="I50" s="176"/>
      <c r="J50" s="176"/>
      <c r="K50" s="176"/>
      <c r="L50" s="176"/>
      <c r="M50" s="176"/>
      <c r="N50" s="176"/>
      <c r="O50" s="176"/>
      <c r="P50" s="176"/>
      <c r="Q50" s="176"/>
      <c r="R50" s="176"/>
      <c r="S50" s="170"/>
      <c r="T50" s="170"/>
      <c r="U50" s="170"/>
      <c r="V50" s="170"/>
      <c r="W50" s="170"/>
      <c r="X50" s="172"/>
      <c r="Y50" s="172"/>
      <c r="Z50" s="170"/>
      <c r="AA50" s="170"/>
      <c r="AB50" s="170"/>
      <c r="AC50" s="170"/>
    </row>
    <row r="51" spans="1:29" ht="12.75">
      <c r="A51" s="170" t="s">
        <v>120</v>
      </c>
      <c r="B51" s="170" t="s">
        <v>62</v>
      </c>
      <c r="C51" s="170"/>
      <c r="D51" s="177">
        <f aca="true" t="shared" si="9" ref="D51:J51">24*(D44-D43+D46-D45+D48-D47+D50-D49)</f>
        <v>0</v>
      </c>
      <c r="E51" s="177">
        <f t="shared" si="9"/>
        <v>0</v>
      </c>
      <c r="F51" s="177">
        <f t="shared" si="9"/>
        <v>0</v>
      </c>
      <c r="G51" s="177">
        <f t="shared" si="9"/>
        <v>0</v>
      </c>
      <c r="H51" s="177">
        <f t="shared" si="9"/>
        <v>0</v>
      </c>
      <c r="I51" s="177">
        <f t="shared" si="9"/>
        <v>0</v>
      </c>
      <c r="J51" s="177">
        <f t="shared" si="9"/>
        <v>0</v>
      </c>
      <c r="K51" s="170"/>
      <c r="L51" s="177">
        <f aca="true" t="shared" si="10" ref="L51:R51">24*(L44-L43+L46-L45+L48-L47+L50-L49)</f>
        <v>0</v>
      </c>
      <c r="M51" s="177">
        <f t="shared" si="10"/>
        <v>0</v>
      </c>
      <c r="N51" s="177">
        <f t="shared" si="10"/>
        <v>0</v>
      </c>
      <c r="O51" s="177">
        <f t="shared" si="10"/>
        <v>0</v>
      </c>
      <c r="P51" s="177">
        <f t="shared" si="10"/>
        <v>0</v>
      </c>
      <c r="Q51" s="177">
        <f t="shared" si="10"/>
        <v>0</v>
      </c>
      <c r="R51" s="177">
        <f t="shared" si="10"/>
        <v>0</v>
      </c>
      <c r="S51" s="170"/>
      <c r="T51" s="170"/>
      <c r="U51" s="170"/>
      <c r="V51" s="170"/>
      <c r="W51" s="170"/>
      <c r="X51" s="172"/>
      <c r="Y51" s="172"/>
      <c r="Z51" s="170"/>
      <c r="AA51" s="170"/>
      <c r="AB51" s="170"/>
      <c r="AC51" s="170"/>
    </row>
    <row r="52" spans="1:29" ht="12.75">
      <c r="A52" s="170"/>
      <c r="B52" s="170"/>
      <c r="C52" s="170"/>
      <c r="D52" s="170"/>
      <c r="E52" s="170"/>
      <c r="F52" s="170"/>
      <c r="G52" s="170"/>
      <c r="H52" s="170"/>
      <c r="I52" s="170"/>
      <c r="J52" s="170"/>
      <c r="K52" s="170"/>
      <c r="L52" s="170"/>
      <c r="M52" s="170"/>
      <c r="N52" s="170"/>
      <c r="O52" s="170"/>
      <c r="P52" s="170"/>
      <c r="Q52" s="170"/>
      <c r="R52" s="170"/>
      <c r="S52" s="170"/>
      <c r="T52" s="170"/>
      <c r="U52" s="170"/>
      <c r="V52" s="170"/>
      <c r="W52" s="170"/>
      <c r="X52" s="172"/>
      <c r="Y52" s="172"/>
      <c r="Z52" s="170"/>
      <c r="AA52" s="170"/>
      <c r="AB52" s="170"/>
      <c r="AC52" s="170"/>
    </row>
  </sheetData>
  <mergeCells count="6">
    <mergeCell ref="Q3:S3"/>
    <mergeCell ref="T3:U3"/>
    <mergeCell ref="V3:X3"/>
    <mergeCell ref="Q4:S4"/>
    <mergeCell ref="T4:U4"/>
    <mergeCell ref="V4:X4"/>
  </mergeCells>
  <conditionalFormatting sqref="D42:J42 L42:R42">
    <cfRule type="cellIs" priority="1" dxfId="1" operator="equal" stopIfTrue="1">
      <formula>TODAY()</formula>
    </cfRule>
  </conditionalFormatting>
  <conditionalFormatting sqref="D7:R8 D13:R26 X13:Y26 X29:Y31">
    <cfRule type="cellIs" priority="2" dxfId="2" operator="equal" stopIfTrue="1">
      <formula>0</formula>
    </cfRule>
  </conditionalFormatting>
  <conditionalFormatting sqref="AA17">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5" right="0.5" top="0.56" bottom="0.5" header="0.5" footer="0.5"/>
  <pageSetup horizontalDpi="300" verticalDpi="300" orientation="landscape" r:id="rId1"/>
</worksheet>
</file>

<file path=xl/worksheets/sheet25.xml><?xml version="1.0" encoding="utf-8"?>
<worksheet xmlns="http://schemas.openxmlformats.org/spreadsheetml/2006/main" xmlns:r="http://schemas.openxmlformats.org/officeDocument/2006/relationships">
  <sheetPr codeName="Sheet19"/>
  <dimension ref="A1:AC52"/>
  <sheetViews>
    <sheetView zoomScale="85" zoomScaleNormal="85" workbookViewId="0" topLeftCell="A1">
      <selection activeCell="E13" sqref="E13"/>
    </sheetView>
  </sheetViews>
  <sheetFormatPr defaultColWidth="9.140625" defaultRowHeight="12.75"/>
  <cols>
    <col min="2" max="2" width="7.00390625" style="0" customWidth="1"/>
    <col min="3" max="3" width="0.5625" style="0" customWidth="1"/>
    <col min="4" max="4" width="5.8515625" style="0" customWidth="1"/>
    <col min="5" max="6" width="5.57421875" style="0" customWidth="1"/>
    <col min="7" max="7" width="5.8515625" style="0" customWidth="1"/>
    <col min="8" max="8" width="5.57421875" style="0" customWidth="1"/>
    <col min="9" max="9" width="5.421875" style="0" customWidth="1"/>
    <col min="10" max="10" width="5.7109375" style="0" customWidth="1"/>
    <col min="11" max="11" width="0.5625" style="0" customWidth="1"/>
    <col min="12" max="13" width="5.57421875" style="0" customWidth="1"/>
    <col min="14" max="14" width="5.421875" style="0" customWidth="1"/>
    <col min="15" max="16" width="5.7109375" style="0" customWidth="1"/>
    <col min="17" max="17" width="6.28125" style="0" customWidth="1"/>
    <col min="18" max="18" width="6.57421875" style="0" customWidth="1"/>
    <col min="19" max="19" width="0.5625" style="0" customWidth="1"/>
    <col min="20" max="21" width="4.8515625" style="0" customWidth="1"/>
    <col min="22" max="22" width="4.140625" style="0" customWidth="1"/>
    <col min="23" max="23" width="0.5625" style="0" customWidth="1"/>
    <col min="24" max="25" width="6.28125" style="51" customWidth="1"/>
    <col min="26" max="26" width="0.71875" style="0" customWidth="1"/>
  </cols>
  <sheetData>
    <row r="1" spans="10:29" ht="21.75" customHeight="1">
      <c r="J1" s="16" t="s">
        <v>46</v>
      </c>
      <c r="Z1" s="167"/>
      <c r="AA1" s="170"/>
      <c r="AB1" s="170"/>
      <c r="AC1" s="170"/>
    </row>
    <row r="2" spans="1:29" ht="12.75">
      <c r="A2" s="15" t="s">
        <v>37</v>
      </c>
      <c r="B2" s="2"/>
      <c r="C2" s="2"/>
      <c r="D2" s="2"/>
      <c r="E2" s="3"/>
      <c r="F2" s="15" t="s">
        <v>39</v>
      </c>
      <c r="G2" s="2"/>
      <c r="H2" s="3"/>
      <c r="I2" s="15" t="s">
        <v>40</v>
      </c>
      <c r="J2" s="3"/>
      <c r="L2" s="15" t="s">
        <v>41</v>
      </c>
      <c r="M2" s="2"/>
      <c r="N2" s="76">
        <f>PP21!N2+1</f>
        <v>22</v>
      </c>
      <c r="O2" s="2"/>
      <c r="P2" s="3"/>
      <c r="Q2" s="15" t="s">
        <v>139</v>
      </c>
      <c r="R2" s="2"/>
      <c r="S2" s="2"/>
      <c r="T2" s="2"/>
      <c r="U2" s="2"/>
      <c r="V2" s="2"/>
      <c r="W2" s="2"/>
      <c r="X2" s="52"/>
      <c r="Y2" s="53"/>
      <c r="Z2" s="167"/>
      <c r="AA2" s="170"/>
      <c r="AB2" s="170"/>
      <c r="AC2" s="170"/>
    </row>
    <row r="3" spans="1:29" ht="12.75">
      <c r="A3" s="4"/>
      <c r="B3" s="5"/>
      <c r="C3" s="5"/>
      <c r="D3" s="5"/>
      <c r="E3" s="6"/>
      <c r="F3" s="45" t="str">
        <f>PP1!F3</f>
        <v>xxx-xx-xxxx</v>
      </c>
      <c r="G3" s="5"/>
      <c r="H3" s="6"/>
      <c r="I3" s="45">
        <f>PP1!I3</f>
        <v>2005</v>
      </c>
      <c r="J3" s="6"/>
      <c r="L3" s="4"/>
      <c r="M3" s="5"/>
      <c r="N3" s="5"/>
      <c r="O3" s="5"/>
      <c r="P3" s="6"/>
      <c r="Q3" s="210" t="s">
        <v>47</v>
      </c>
      <c r="R3" s="211"/>
      <c r="S3" s="212"/>
      <c r="T3" s="210" t="s">
        <v>48</v>
      </c>
      <c r="U3" s="212"/>
      <c r="V3" s="213" t="s">
        <v>49</v>
      </c>
      <c r="W3" s="214"/>
      <c r="X3" s="215"/>
      <c r="Y3" s="198" t="s">
        <v>138</v>
      </c>
      <c r="Z3" s="167"/>
      <c r="AA3" s="170"/>
      <c r="AB3" s="170"/>
      <c r="AC3" s="170"/>
    </row>
    <row r="4" spans="1:29" ht="12.75">
      <c r="A4" s="44">
        <f>PP1!A4</f>
        <v>0</v>
      </c>
      <c r="B4" s="8"/>
      <c r="C4" s="8"/>
      <c r="D4" s="5"/>
      <c r="E4" s="6"/>
      <c r="F4" s="7"/>
      <c r="G4" s="8"/>
      <c r="H4" s="9"/>
      <c r="I4" s="7"/>
      <c r="J4" s="9"/>
      <c r="L4" s="34" t="s">
        <v>42</v>
      </c>
      <c r="M4" s="78">
        <f>+PP21!O4+1</f>
        <v>38655</v>
      </c>
      <c r="N4" s="37" t="s">
        <v>43</v>
      </c>
      <c r="O4" s="78">
        <f>+M4+13</f>
        <v>38668</v>
      </c>
      <c r="P4" s="9"/>
      <c r="Q4" s="219">
        <f>PP21!AA14</f>
        <v>126</v>
      </c>
      <c r="R4" s="217"/>
      <c r="S4" s="218"/>
      <c r="T4" s="219">
        <f>PP21!AA15</f>
        <v>84</v>
      </c>
      <c r="U4" s="218"/>
      <c r="V4" s="219">
        <f>PP21!AA17</f>
        <v>0</v>
      </c>
      <c r="W4" s="217"/>
      <c r="X4" s="218"/>
      <c r="Y4" s="200">
        <f>PP21!AA16</f>
        <v>0</v>
      </c>
      <c r="Z4" s="167"/>
      <c r="AA4" s="171" t="s">
        <v>56</v>
      </c>
      <c r="AB4" s="170"/>
      <c r="AC4" s="170"/>
    </row>
    <row r="5" spans="1:29" ht="12.75">
      <c r="A5" s="33"/>
      <c r="B5" s="6"/>
      <c r="D5" s="48" t="s">
        <v>1</v>
      </c>
      <c r="E5" s="48" t="s">
        <v>2</v>
      </c>
      <c r="F5" s="48" t="s">
        <v>3</v>
      </c>
      <c r="G5" s="48" t="s">
        <v>4</v>
      </c>
      <c r="H5" s="48" t="s">
        <v>5</v>
      </c>
      <c r="I5" s="48" t="s">
        <v>6</v>
      </c>
      <c r="J5" s="48" t="s">
        <v>7</v>
      </c>
      <c r="K5" s="49"/>
      <c r="L5" s="48" t="s">
        <v>1</v>
      </c>
      <c r="M5" s="48" t="s">
        <v>2</v>
      </c>
      <c r="N5" s="48" t="s">
        <v>3</v>
      </c>
      <c r="O5" s="48" t="s">
        <v>4</v>
      </c>
      <c r="P5" s="48" t="s">
        <v>5</v>
      </c>
      <c r="Q5" s="48" t="s">
        <v>6</v>
      </c>
      <c r="R5" s="47" t="s">
        <v>7</v>
      </c>
      <c r="T5" s="15" t="s">
        <v>44</v>
      </c>
      <c r="U5" s="2"/>
      <c r="V5" s="3"/>
      <c r="X5" s="55" t="s">
        <v>24</v>
      </c>
      <c r="Y5" s="55" t="s">
        <v>25</v>
      </c>
      <c r="Z5" s="167"/>
      <c r="AA5" s="170">
        <f>+PP21!AA5</f>
        <v>6</v>
      </c>
      <c r="AB5" s="171" t="s">
        <v>57</v>
      </c>
      <c r="AC5" s="170"/>
    </row>
    <row r="6" spans="1:29" ht="12.75">
      <c r="A6" s="4"/>
      <c r="B6" s="32" t="s">
        <v>38</v>
      </c>
      <c r="D6" s="36">
        <f>PP21!D6</f>
        <v>0</v>
      </c>
      <c r="E6" s="36">
        <f>PP21!E6</f>
        <v>8</v>
      </c>
      <c r="F6" s="36">
        <f>PP21!F6</f>
        <v>8</v>
      </c>
      <c r="G6" s="36">
        <f>PP21!G6</f>
        <v>8</v>
      </c>
      <c r="H6" s="36">
        <f>PP21!H6</f>
        <v>8</v>
      </c>
      <c r="I6" s="36">
        <f>PP21!I6</f>
        <v>8</v>
      </c>
      <c r="J6" s="36">
        <f>PP21!J6</f>
        <v>0</v>
      </c>
      <c r="L6" s="36">
        <f>PP21!L6</f>
        <v>0</v>
      </c>
      <c r="M6" s="36">
        <f>PP21!M6</f>
        <v>8</v>
      </c>
      <c r="N6" s="36">
        <f>PP21!N6</f>
        <v>8</v>
      </c>
      <c r="O6" s="36">
        <f>PP21!O6</f>
        <v>8</v>
      </c>
      <c r="P6" s="36">
        <f>PP21!P6</f>
        <v>8</v>
      </c>
      <c r="Q6" s="36">
        <f>PP21!Q6</f>
        <v>8</v>
      </c>
      <c r="R6" s="36">
        <f>PP21!R6</f>
        <v>0</v>
      </c>
      <c r="T6" s="35" t="s">
        <v>50</v>
      </c>
      <c r="U6" s="5"/>
      <c r="V6" s="6"/>
      <c r="X6" s="59">
        <f>SUM(D6:J6)</f>
        <v>40</v>
      </c>
      <c r="Y6" s="59">
        <f>SUM(L6:R6)</f>
        <v>40</v>
      </c>
      <c r="Z6" s="167"/>
      <c r="AA6" s="170">
        <f>+PP21!AA6</f>
        <v>4</v>
      </c>
      <c r="AB6" s="171" t="s">
        <v>58</v>
      </c>
      <c r="AC6" s="170"/>
    </row>
    <row r="7" spans="1:29" ht="12.75">
      <c r="A7" s="4"/>
      <c r="B7" s="32" t="s">
        <v>140</v>
      </c>
      <c r="D7" s="202">
        <f>PP21!D7</f>
        <v>0</v>
      </c>
      <c r="E7" s="202">
        <f>PP21!E7</f>
        <v>0.3125</v>
      </c>
      <c r="F7" s="202">
        <f>PP21!F7</f>
        <v>0.3125</v>
      </c>
      <c r="G7" s="202">
        <f>PP21!G7</f>
        <v>0.3125</v>
      </c>
      <c r="H7" s="202">
        <f>PP21!H7</f>
        <v>0.3125</v>
      </c>
      <c r="I7" s="202">
        <f>PP21!I7</f>
        <v>0.3125</v>
      </c>
      <c r="J7" s="202">
        <f>PP21!J7</f>
        <v>0</v>
      </c>
      <c r="K7" s="202"/>
      <c r="L7" s="202">
        <f>PP21!L7</f>
        <v>0</v>
      </c>
      <c r="M7" s="202">
        <f>PP21!M7</f>
        <v>0.3125</v>
      </c>
      <c r="N7" s="202">
        <f>PP21!N7</f>
        <v>0.3125</v>
      </c>
      <c r="O7" s="202">
        <f>PP21!O7</f>
        <v>0.3125</v>
      </c>
      <c r="P7" s="202">
        <f>PP21!P7</f>
        <v>0.3125</v>
      </c>
      <c r="Q7" s="202">
        <f>PP21!Q7</f>
        <v>0.3125</v>
      </c>
      <c r="R7" s="202">
        <f>PP21!R7</f>
        <v>0</v>
      </c>
      <c r="T7" s="4"/>
      <c r="U7" s="5"/>
      <c r="V7" s="6"/>
      <c r="X7" s="56"/>
      <c r="Y7" s="56"/>
      <c r="Z7" s="167"/>
      <c r="AA7" s="171" t="s">
        <v>134</v>
      </c>
      <c r="AB7" s="170"/>
      <c r="AC7" s="170"/>
    </row>
    <row r="8" spans="1:29" ht="12.75">
      <c r="A8" s="7"/>
      <c r="B8" s="203" t="s">
        <v>141</v>
      </c>
      <c r="D8" s="202">
        <f>PP21!D8</f>
        <v>0</v>
      </c>
      <c r="E8" s="202">
        <f>PP21!E8</f>
        <v>0.1875</v>
      </c>
      <c r="F8" s="202">
        <f>PP21!F8</f>
        <v>0.1875</v>
      </c>
      <c r="G8" s="202">
        <f>PP21!G8</f>
        <v>0.1875</v>
      </c>
      <c r="H8" s="202">
        <f>PP21!H8</f>
        <v>0.1875</v>
      </c>
      <c r="I8" s="202">
        <f>PP21!I8</f>
        <v>0.1875</v>
      </c>
      <c r="J8" s="202">
        <f>PP21!J8</f>
        <v>0</v>
      </c>
      <c r="K8" s="202"/>
      <c r="L8" s="202">
        <f>PP21!L8</f>
        <v>0</v>
      </c>
      <c r="M8" s="202">
        <f>PP21!M8</f>
        <v>0.1875</v>
      </c>
      <c r="N8" s="202">
        <f>PP21!N8</f>
        <v>0.1875</v>
      </c>
      <c r="O8" s="202">
        <f>PP21!O8</f>
        <v>0.1875</v>
      </c>
      <c r="P8" s="202">
        <f>PP21!P8</f>
        <v>0.1875</v>
      </c>
      <c r="Q8" s="202">
        <f>PP21!Q8</f>
        <v>0.1875</v>
      </c>
      <c r="R8" s="202">
        <f>PP21!R8</f>
        <v>0</v>
      </c>
      <c r="T8" s="38" t="s">
        <v>45</v>
      </c>
      <c r="U8" s="39"/>
      <c r="V8" s="9"/>
      <c r="X8" s="57"/>
      <c r="Y8" s="57"/>
      <c r="Z8" s="167"/>
      <c r="AA8" s="170">
        <v>0</v>
      </c>
      <c r="AB8" s="170"/>
      <c r="AC8" s="170"/>
    </row>
    <row r="9" spans="10:29" ht="24" customHeight="1">
      <c r="J9" s="16" t="s">
        <v>26</v>
      </c>
      <c r="Z9" s="167"/>
      <c r="AA9" s="170"/>
      <c r="AB9" s="170"/>
      <c r="AC9" s="170"/>
    </row>
    <row r="10" spans="1:29" ht="9.75" customHeight="1">
      <c r="A10" s="18" t="s">
        <v>21</v>
      </c>
      <c r="B10" s="3"/>
      <c r="C10" s="29"/>
      <c r="D10" s="11"/>
      <c r="E10" s="13"/>
      <c r="F10" s="13"/>
      <c r="G10" s="20"/>
      <c r="H10" s="13"/>
      <c r="I10" s="17" t="s">
        <v>19</v>
      </c>
      <c r="J10" s="13"/>
      <c r="K10" s="2"/>
      <c r="L10" s="13"/>
      <c r="M10" s="13"/>
      <c r="N10" s="13"/>
      <c r="O10" s="13"/>
      <c r="P10" s="13"/>
      <c r="Q10" s="13"/>
      <c r="R10" s="12"/>
      <c r="T10" s="24" t="s">
        <v>23</v>
      </c>
      <c r="U10" s="13"/>
      <c r="V10" s="12"/>
      <c r="W10" s="29"/>
      <c r="X10" s="58" t="s">
        <v>33</v>
      </c>
      <c r="Y10" s="55"/>
      <c r="Z10" s="167"/>
      <c r="AA10" s="170"/>
      <c r="AB10" s="170"/>
      <c r="AC10" s="170"/>
    </row>
    <row r="11" spans="1:29" ht="12.75">
      <c r="A11" s="19" t="s">
        <v>20</v>
      </c>
      <c r="B11" s="6"/>
      <c r="C11" s="29"/>
      <c r="D11" s="50" t="s">
        <v>1</v>
      </c>
      <c r="E11" s="50" t="s">
        <v>2</v>
      </c>
      <c r="F11" s="50" t="s">
        <v>3</v>
      </c>
      <c r="G11" s="50" t="s">
        <v>4</v>
      </c>
      <c r="H11" s="50" t="s">
        <v>5</v>
      </c>
      <c r="I11" s="50" t="s">
        <v>6</v>
      </c>
      <c r="J11" s="50" t="s">
        <v>7</v>
      </c>
      <c r="K11" s="42"/>
      <c r="L11" s="50" t="s">
        <v>1</v>
      </c>
      <c r="M11" s="50" t="s">
        <v>2</v>
      </c>
      <c r="N11" s="50" t="s">
        <v>3</v>
      </c>
      <c r="O11" s="50" t="s">
        <v>4</v>
      </c>
      <c r="P11" s="50" t="s">
        <v>5</v>
      </c>
      <c r="Q11" s="50" t="s">
        <v>6</v>
      </c>
      <c r="R11" s="50" t="s">
        <v>7</v>
      </c>
      <c r="T11" s="40" t="s">
        <v>34</v>
      </c>
      <c r="U11" s="40" t="s">
        <v>35</v>
      </c>
      <c r="V11" s="40" t="s">
        <v>36</v>
      </c>
      <c r="W11" s="31"/>
      <c r="X11" s="55" t="s">
        <v>24</v>
      </c>
      <c r="Y11" s="55" t="s">
        <v>25</v>
      </c>
      <c r="Z11" s="167"/>
      <c r="AA11" s="179" t="s">
        <v>131</v>
      </c>
      <c r="AB11" s="170"/>
      <c r="AC11" s="170"/>
    </row>
    <row r="12" spans="1:29" ht="11.25" customHeight="1">
      <c r="A12" s="19"/>
      <c r="B12" s="6"/>
      <c r="C12" s="29"/>
      <c r="D12" s="84">
        <f>+M4</f>
        <v>38655</v>
      </c>
      <c r="E12" s="84">
        <f aca="true" t="shared" si="0" ref="E12:J12">D12+1</f>
        <v>38656</v>
      </c>
      <c r="F12" s="84">
        <f t="shared" si="0"/>
        <v>38657</v>
      </c>
      <c r="G12" s="84">
        <f t="shared" si="0"/>
        <v>38658</v>
      </c>
      <c r="H12" s="84">
        <f t="shared" si="0"/>
        <v>38659</v>
      </c>
      <c r="I12" s="84">
        <f t="shared" si="0"/>
        <v>38660</v>
      </c>
      <c r="J12" s="84">
        <f t="shared" si="0"/>
        <v>38661</v>
      </c>
      <c r="K12" s="84"/>
      <c r="L12" s="84">
        <f>J12+1</f>
        <v>38662</v>
      </c>
      <c r="M12" s="84">
        <f aca="true" t="shared" si="1" ref="M12:R12">L12+1</f>
        <v>38663</v>
      </c>
      <c r="N12" s="84">
        <f t="shared" si="1"/>
        <v>38664</v>
      </c>
      <c r="O12" s="84">
        <f t="shared" si="1"/>
        <v>38665</v>
      </c>
      <c r="P12" s="84">
        <f t="shared" si="1"/>
        <v>38666</v>
      </c>
      <c r="Q12" s="84">
        <f t="shared" si="1"/>
        <v>38667</v>
      </c>
      <c r="R12" s="84">
        <f t="shared" si="1"/>
        <v>38668</v>
      </c>
      <c r="T12" s="40"/>
      <c r="U12" s="40"/>
      <c r="V12" s="40"/>
      <c r="W12" s="31"/>
      <c r="X12" s="55"/>
      <c r="Y12" s="55"/>
      <c r="Z12" s="167"/>
      <c r="AA12" s="180" t="s">
        <v>132</v>
      </c>
      <c r="AB12" s="170"/>
      <c r="AC12" s="170"/>
    </row>
    <row r="13" spans="1:29" ht="13.5" customHeight="1">
      <c r="A13" s="22" t="s">
        <v>0</v>
      </c>
      <c r="B13" s="12"/>
      <c r="C13" s="29"/>
      <c r="D13" s="64">
        <f>24*(D44-D43+D46-D45+D48-D47+D50-D49)-D29-D30</f>
        <v>0</v>
      </c>
      <c r="E13" s="64">
        <f aca="true" t="shared" si="2" ref="E13:J13">24*(E44-E43+E46-E45+E48-E47+E50-E49)-E29-E30</f>
        <v>0</v>
      </c>
      <c r="F13" s="64">
        <f t="shared" si="2"/>
        <v>0</v>
      </c>
      <c r="G13" s="64">
        <f t="shared" si="2"/>
        <v>0</v>
      </c>
      <c r="H13" s="64">
        <f t="shared" si="2"/>
        <v>0</v>
      </c>
      <c r="I13" s="64">
        <f t="shared" si="2"/>
        <v>0</v>
      </c>
      <c r="J13" s="64">
        <f t="shared" si="2"/>
        <v>0</v>
      </c>
      <c r="K13" s="64"/>
      <c r="L13" s="64">
        <f aca="true" t="shared" si="3" ref="L13:R13">24*(L44-L43+L46-L45+L48-L47+L50-L49)-L29-L30</f>
        <v>0</v>
      </c>
      <c r="M13" s="64">
        <f t="shared" si="3"/>
        <v>0</v>
      </c>
      <c r="N13" s="64">
        <f t="shared" si="3"/>
        <v>0</v>
      </c>
      <c r="O13" s="64">
        <f t="shared" si="3"/>
        <v>0</v>
      </c>
      <c r="P13" s="64">
        <f t="shared" si="3"/>
        <v>0</v>
      </c>
      <c r="Q13" s="64">
        <f t="shared" si="3"/>
        <v>0</v>
      </c>
      <c r="R13" s="64">
        <f t="shared" si="3"/>
        <v>0</v>
      </c>
      <c r="T13" s="27"/>
      <c r="U13" s="28">
        <v>1</v>
      </c>
      <c r="V13" s="27"/>
      <c r="W13" s="29"/>
      <c r="X13" s="59">
        <f aca="true" t="shared" si="4" ref="X13:X24">SUM(D13:J13)</f>
        <v>0</v>
      </c>
      <c r="Y13" s="59">
        <f aca="true" t="shared" si="5" ref="Y13:Y24">SUM(L13:R13)</f>
        <v>0</v>
      </c>
      <c r="Z13" s="167"/>
      <c r="AA13" s="170"/>
      <c r="AB13" s="170"/>
      <c r="AC13" s="170"/>
    </row>
    <row r="14" spans="1:29" ht="13.5" customHeight="1">
      <c r="A14" s="22" t="s">
        <v>8</v>
      </c>
      <c r="B14" s="12"/>
      <c r="C14" s="29"/>
      <c r="D14" s="64"/>
      <c r="E14" s="64"/>
      <c r="F14" s="64"/>
      <c r="G14" s="64"/>
      <c r="H14" s="64"/>
      <c r="I14" s="64"/>
      <c r="J14" s="64"/>
      <c r="K14" s="64"/>
      <c r="L14" s="64"/>
      <c r="M14" s="64"/>
      <c r="N14" s="64"/>
      <c r="O14" s="64"/>
      <c r="P14" s="64"/>
      <c r="Q14" s="64"/>
      <c r="R14" s="64"/>
      <c r="T14" s="27"/>
      <c r="U14" s="28">
        <v>61</v>
      </c>
      <c r="V14" s="27"/>
      <c r="W14" s="29"/>
      <c r="X14" s="59">
        <f t="shared" si="4"/>
        <v>0</v>
      </c>
      <c r="Y14" s="59">
        <f t="shared" si="5"/>
        <v>0</v>
      </c>
      <c r="Z14" s="168"/>
      <c r="AA14" s="172">
        <f>+Q4-X14-Y14+AA5-AA8</f>
        <v>132</v>
      </c>
      <c r="AB14" s="171" t="s">
        <v>57</v>
      </c>
      <c r="AC14" s="170"/>
    </row>
    <row r="15" spans="1:29" ht="13.5" customHeight="1">
      <c r="A15" s="22" t="s">
        <v>9</v>
      </c>
      <c r="B15" s="12"/>
      <c r="C15" s="29"/>
      <c r="D15" s="64"/>
      <c r="E15" s="64"/>
      <c r="F15" s="64"/>
      <c r="G15" s="64"/>
      <c r="H15" s="64"/>
      <c r="I15" s="64"/>
      <c r="J15" s="64"/>
      <c r="K15" s="64"/>
      <c r="L15" s="64"/>
      <c r="M15" s="64"/>
      <c r="N15" s="64"/>
      <c r="O15" s="64"/>
      <c r="P15" s="64"/>
      <c r="Q15" s="64"/>
      <c r="R15" s="64"/>
      <c r="T15" s="27"/>
      <c r="U15" s="28">
        <v>62</v>
      </c>
      <c r="V15" s="27"/>
      <c r="W15" s="29"/>
      <c r="X15" s="59">
        <f t="shared" si="4"/>
        <v>0</v>
      </c>
      <c r="Y15" s="59">
        <f t="shared" si="5"/>
        <v>0</v>
      </c>
      <c r="Z15" s="167"/>
      <c r="AA15" s="172">
        <f>+T4-X15-Y15-X19-Y19+AA6</f>
        <v>88</v>
      </c>
      <c r="AB15" s="171" t="s">
        <v>58</v>
      </c>
      <c r="AC15" s="170"/>
    </row>
    <row r="16" spans="1:29" ht="13.5" customHeight="1">
      <c r="A16" s="22" t="s">
        <v>10</v>
      </c>
      <c r="B16" s="12"/>
      <c r="C16" s="29"/>
      <c r="D16" s="64"/>
      <c r="E16" s="64"/>
      <c r="F16" s="64"/>
      <c r="G16" s="64"/>
      <c r="H16" s="64"/>
      <c r="I16" s="64"/>
      <c r="J16" s="64"/>
      <c r="K16" s="64"/>
      <c r="L16" s="64"/>
      <c r="M16" s="64"/>
      <c r="N16" s="64"/>
      <c r="O16" s="64"/>
      <c r="P16" s="64"/>
      <c r="Q16" s="64"/>
      <c r="R16" s="64"/>
      <c r="T16" s="27"/>
      <c r="U16" s="28">
        <v>64</v>
      </c>
      <c r="V16" s="27"/>
      <c r="W16" s="29"/>
      <c r="X16" s="59">
        <f t="shared" si="4"/>
        <v>0</v>
      </c>
      <c r="Y16" s="59">
        <f t="shared" si="5"/>
        <v>0</v>
      </c>
      <c r="Z16" s="167"/>
      <c r="AA16" s="172">
        <f>+Y4-X16-Y16+X30+Y30</f>
        <v>0</v>
      </c>
      <c r="AB16" s="171" t="s">
        <v>59</v>
      </c>
      <c r="AC16" s="170"/>
    </row>
    <row r="17" spans="1:29" ht="13.5" customHeight="1">
      <c r="A17" s="22" t="s">
        <v>11</v>
      </c>
      <c r="B17" s="12"/>
      <c r="C17" s="29"/>
      <c r="D17" s="64"/>
      <c r="E17" s="64"/>
      <c r="F17" s="64"/>
      <c r="G17" s="64"/>
      <c r="H17" s="64"/>
      <c r="I17" s="64"/>
      <c r="J17" s="64"/>
      <c r="K17" s="64"/>
      <c r="L17" s="64"/>
      <c r="M17" s="64"/>
      <c r="N17" s="64"/>
      <c r="O17" s="64"/>
      <c r="P17" s="64"/>
      <c r="Q17" s="64"/>
      <c r="R17" s="64"/>
      <c r="T17" s="27"/>
      <c r="U17" s="28">
        <v>50</v>
      </c>
      <c r="V17" s="27"/>
      <c r="W17" s="29"/>
      <c r="X17" s="59">
        <f t="shared" si="4"/>
        <v>0</v>
      </c>
      <c r="Y17" s="59">
        <f t="shared" si="5"/>
        <v>0</v>
      </c>
      <c r="Z17" s="167"/>
      <c r="AA17" s="172">
        <f>+V4-X17-Y17+X29+Y29</f>
        <v>0</v>
      </c>
      <c r="AB17" s="171" t="s">
        <v>60</v>
      </c>
      <c r="AC17" s="170"/>
    </row>
    <row r="18" spans="1:29" ht="13.5" customHeight="1">
      <c r="A18" s="22" t="s">
        <v>12</v>
      </c>
      <c r="B18" s="12"/>
      <c r="C18" s="29"/>
      <c r="D18" s="64"/>
      <c r="E18" s="64"/>
      <c r="F18" s="64"/>
      <c r="G18" s="64"/>
      <c r="H18" s="64"/>
      <c r="I18" s="64"/>
      <c r="J18" s="64"/>
      <c r="K18" s="64"/>
      <c r="L18" s="64"/>
      <c r="M18" s="64"/>
      <c r="N18" s="64"/>
      <c r="O18" s="64"/>
      <c r="P18" s="64"/>
      <c r="Q18" s="64">
        <v>8</v>
      </c>
      <c r="R18" s="64"/>
      <c r="T18" s="27"/>
      <c r="U18" s="28">
        <v>66</v>
      </c>
      <c r="V18" s="27"/>
      <c r="W18" s="29"/>
      <c r="X18" s="59">
        <f t="shared" si="4"/>
        <v>0</v>
      </c>
      <c r="Y18" s="59">
        <f t="shared" si="5"/>
        <v>8</v>
      </c>
      <c r="Z18" s="167"/>
      <c r="AA18" s="171"/>
      <c r="AB18" s="170"/>
      <c r="AC18" s="170"/>
    </row>
    <row r="19" spans="1:29" ht="13.5" customHeight="1">
      <c r="A19" s="22" t="s">
        <v>13</v>
      </c>
      <c r="B19" s="12"/>
      <c r="C19" s="29"/>
      <c r="D19" s="64"/>
      <c r="E19" s="64"/>
      <c r="F19" s="64"/>
      <c r="G19" s="64"/>
      <c r="H19" s="64"/>
      <c r="I19" s="64"/>
      <c r="J19" s="64"/>
      <c r="K19" s="64"/>
      <c r="L19" s="64"/>
      <c r="M19" s="64"/>
      <c r="N19" s="64"/>
      <c r="O19" s="64"/>
      <c r="P19" s="64"/>
      <c r="Q19" s="64"/>
      <c r="R19" s="64"/>
      <c r="T19" s="28">
        <v>62</v>
      </c>
      <c r="U19" s="28">
        <v>62</v>
      </c>
      <c r="V19" s="27"/>
      <c r="W19" s="29"/>
      <c r="X19" s="59">
        <f t="shared" si="4"/>
        <v>0</v>
      </c>
      <c r="Y19" s="59">
        <f t="shared" si="5"/>
        <v>0</v>
      </c>
      <c r="Z19" s="167"/>
      <c r="AA19" s="172">
        <f>+X19+Y19+PP21!AA19</f>
        <v>0</v>
      </c>
      <c r="AB19" s="171" t="s">
        <v>121</v>
      </c>
      <c r="AC19" s="170"/>
    </row>
    <row r="20" spans="1:29" ht="13.5" customHeight="1">
      <c r="A20" s="22"/>
      <c r="B20" s="12"/>
      <c r="C20" s="29"/>
      <c r="D20" s="64"/>
      <c r="E20" s="64"/>
      <c r="F20" s="64"/>
      <c r="G20" s="64"/>
      <c r="H20" s="64"/>
      <c r="I20" s="64"/>
      <c r="J20" s="64"/>
      <c r="K20" s="64"/>
      <c r="L20" s="64"/>
      <c r="M20" s="64"/>
      <c r="N20" s="64"/>
      <c r="O20" s="64"/>
      <c r="P20" s="64"/>
      <c r="Q20" s="64"/>
      <c r="R20" s="64"/>
      <c r="T20" s="28"/>
      <c r="U20" s="28"/>
      <c r="V20" s="27"/>
      <c r="W20" s="29"/>
      <c r="X20" s="59">
        <f t="shared" si="4"/>
        <v>0</v>
      </c>
      <c r="Y20" s="59">
        <f t="shared" si="5"/>
        <v>0</v>
      </c>
      <c r="Z20" s="167"/>
      <c r="AA20" s="170"/>
      <c r="AB20" s="170"/>
      <c r="AC20" s="170"/>
    </row>
    <row r="21" spans="1:29" ht="13.5" customHeight="1">
      <c r="A21" s="22"/>
      <c r="B21" s="12"/>
      <c r="C21" s="29"/>
      <c r="D21" s="64"/>
      <c r="E21" s="64"/>
      <c r="F21" s="64"/>
      <c r="G21" s="64"/>
      <c r="H21" s="64"/>
      <c r="I21" s="64"/>
      <c r="J21" s="64"/>
      <c r="K21" s="64"/>
      <c r="L21" s="64"/>
      <c r="M21" s="64"/>
      <c r="N21" s="64"/>
      <c r="O21" s="64"/>
      <c r="P21" s="64"/>
      <c r="Q21" s="64"/>
      <c r="R21" s="64"/>
      <c r="T21" s="28"/>
      <c r="U21" s="28"/>
      <c r="V21" s="27"/>
      <c r="W21" s="29"/>
      <c r="X21" s="59">
        <f t="shared" si="4"/>
        <v>0</v>
      </c>
      <c r="Y21" s="59">
        <f t="shared" si="5"/>
        <v>0</v>
      </c>
      <c r="Z21" s="167"/>
      <c r="AA21" s="170"/>
      <c r="AB21" s="170"/>
      <c r="AC21" s="170"/>
    </row>
    <row r="22" spans="1:29" ht="13.5" customHeight="1">
      <c r="A22" s="22"/>
      <c r="B22" s="12"/>
      <c r="C22" s="29"/>
      <c r="D22" s="64"/>
      <c r="E22" s="64"/>
      <c r="F22" s="64"/>
      <c r="G22" s="64"/>
      <c r="H22" s="64"/>
      <c r="I22" s="64"/>
      <c r="J22" s="64"/>
      <c r="K22" s="64"/>
      <c r="L22" s="64"/>
      <c r="M22" s="64"/>
      <c r="N22" s="64"/>
      <c r="O22" s="64"/>
      <c r="P22" s="64"/>
      <c r="Q22" s="64"/>
      <c r="R22" s="64"/>
      <c r="T22" s="28"/>
      <c r="U22" s="28"/>
      <c r="V22" s="27"/>
      <c r="W22" s="29"/>
      <c r="X22" s="59">
        <f t="shared" si="4"/>
        <v>0</v>
      </c>
      <c r="Y22" s="59">
        <f t="shared" si="5"/>
        <v>0</v>
      </c>
      <c r="Z22" s="167"/>
      <c r="AA22" s="170"/>
      <c r="AB22" s="170"/>
      <c r="AC22" s="170"/>
    </row>
    <row r="23" spans="1:29" ht="13.5" customHeight="1">
      <c r="A23" s="22"/>
      <c r="B23" s="12"/>
      <c r="C23" s="29"/>
      <c r="D23" s="64"/>
      <c r="E23" s="64"/>
      <c r="F23" s="64"/>
      <c r="G23" s="64"/>
      <c r="H23" s="64"/>
      <c r="I23" s="64"/>
      <c r="J23" s="64"/>
      <c r="K23" s="64"/>
      <c r="L23" s="64"/>
      <c r="M23" s="64"/>
      <c r="N23" s="64"/>
      <c r="O23" s="64"/>
      <c r="P23" s="64"/>
      <c r="Q23" s="64"/>
      <c r="R23" s="64"/>
      <c r="T23" s="28"/>
      <c r="U23" s="28"/>
      <c r="V23" s="27"/>
      <c r="W23" s="29"/>
      <c r="X23" s="59">
        <f t="shared" si="4"/>
        <v>0</v>
      </c>
      <c r="Y23" s="59">
        <f t="shared" si="5"/>
        <v>0</v>
      </c>
      <c r="Z23" s="167"/>
      <c r="AA23" s="170"/>
      <c r="AB23" s="170"/>
      <c r="AC23" s="170"/>
    </row>
    <row r="24" spans="1:29" ht="13.5" customHeight="1">
      <c r="A24" s="11"/>
      <c r="B24" s="12"/>
      <c r="C24" s="29"/>
      <c r="D24" s="64"/>
      <c r="E24" s="64"/>
      <c r="F24" s="64"/>
      <c r="G24" s="64"/>
      <c r="H24" s="64"/>
      <c r="I24" s="64"/>
      <c r="J24" s="64"/>
      <c r="K24" s="64"/>
      <c r="L24" s="64"/>
      <c r="M24" s="64"/>
      <c r="N24" s="64"/>
      <c r="O24" s="64"/>
      <c r="P24" s="64"/>
      <c r="Q24" s="64"/>
      <c r="R24" s="64"/>
      <c r="T24" s="10"/>
      <c r="U24" s="10"/>
      <c r="V24" s="10"/>
      <c r="W24" s="29"/>
      <c r="X24" s="59">
        <f t="shared" si="4"/>
        <v>0</v>
      </c>
      <c r="Y24" s="59">
        <f t="shared" si="5"/>
        <v>0</v>
      </c>
      <c r="Z24" s="167"/>
      <c r="AA24" s="170"/>
      <c r="AB24" s="170"/>
      <c r="AC24" s="170"/>
    </row>
    <row r="25" spans="1:29" ht="3" customHeight="1">
      <c r="A25" s="11"/>
      <c r="B25" s="13"/>
      <c r="C25" s="5"/>
      <c r="D25" s="64"/>
      <c r="E25" s="64"/>
      <c r="F25" s="64"/>
      <c r="G25" s="64"/>
      <c r="H25" s="64"/>
      <c r="I25" s="64"/>
      <c r="J25" s="64"/>
      <c r="K25" s="64"/>
      <c r="L25" s="64"/>
      <c r="M25" s="64"/>
      <c r="N25" s="64"/>
      <c r="O25" s="64"/>
      <c r="P25" s="64"/>
      <c r="Q25" s="64"/>
      <c r="R25" s="64"/>
      <c r="S25" s="5"/>
      <c r="T25" s="13"/>
      <c r="U25" s="13"/>
      <c r="V25" s="13"/>
      <c r="W25" s="5"/>
      <c r="X25" s="59"/>
      <c r="Y25" s="59"/>
      <c r="Z25" s="167"/>
      <c r="AA25" s="170"/>
      <c r="AB25" s="170"/>
      <c r="AC25" s="170"/>
    </row>
    <row r="26" spans="1:29" ht="13.5" customHeight="1">
      <c r="A26" s="26" t="s">
        <v>14</v>
      </c>
      <c r="B26" s="12"/>
      <c r="C26" s="29"/>
      <c r="D26" s="64">
        <f aca="true" t="shared" si="6" ref="D26:J26">SUM(D13:D24)</f>
        <v>0</v>
      </c>
      <c r="E26" s="64">
        <f t="shared" si="6"/>
        <v>0</v>
      </c>
      <c r="F26" s="64">
        <f t="shared" si="6"/>
        <v>0</v>
      </c>
      <c r="G26" s="64">
        <f t="shared" si="6"/>
        <v>0</v>
      </c>
      <c r="H26" s="64">
        <f t="shared" si="6"/>
        <v>0</v>
      </c>
      <c r="I26" s="64">
        <f t="shared" si="6"/>
        <v>0</v>
      </c>
      <c r="J26" s="64">
        <f t="shared" si="6"/>
        <v>0</v>
      </c>
      <c r="K26" s="64"/>
      <c r="L26" s="64">
        <f aca="true" t="shared" si="7" ref="L26:R26">SUM(L13:L24)</f>
        <v>0</v>
      </c>
      <c r="M26" s="64">
        <f t="shared" si="7"/>
        <v>0</v>
      </c>
      <c r="N26" s="64">
        <f t="shared" si="7"/>
        <v>0</v>
      </c>
      <c r="O26" s="64">
        <f t="shared" si="7"/>
        <v>0</v>
      </c>
      <c r="P26" s="64">
        <f t="shared" si="7"/>
        <v>0</v>
      </c>
      <c r="Q26" s="64">
        <f t="shared" si="7"/>
        <v>8</v>
      </c>
      <c r="R26" s="64">
        <f t="shared" si="7"/>
        <v>0</v>
      </c>
      <c r="T26" s="10"/>
      <c r="U26" s="10"/>
      <c r="V26" s="10"/>
      <c r="W26" s="29"/>
      <c r="X26" s="59">
        <f>SUM(X13:X24)</f>
        <v>0</v>
      </c>
      <c r="Y26" s="59">
        <f>SUM(Y13:Y24)</f>
        <v>8</v>
      </c>
      <c r="Z26" s="167"/>
      <c r="AA26" s="172">
        <f>SUM(X26:Y26)</f>
        <v>8</v>
      </c>
      <c r="AB26" s="170" t="s">
        <v>116</v>
      </c>
      <c r="AC26" s="170"/>
    </row>
    <row r="27" spans="10:29" ht="24" customHeight="1">
      <c r="J27" s="16" t="s">
        <v>18</v>
      </c>
      <c r="Z27" s="167"/>
      <c r="AA27" s="170"/>
      <c r="AB27" s="170"/>
      <c r="AC27" s="170"/>
    </row>
    <row r="28" spans="1:29" ht="9" customHeight="1">
      <c r="A28" s="1"/>
      <c r="B28" s="2"/>
      <c r="C28" s="2"/>
      <c r="D28" s="2"/>
      <c r="E28" s="2"/>
      <c r="F28" s="2"/>
      <c r="G28" s="2"/>
      <c r="H28" s="2"/>
      <c r="I28" s="2"/>
      <c r="J28" s="30" t="s">
        <v>22</v>
      </c>
      <c r="K28" s="2"/>
      <c r="L28" s="2"/>
      <c r="M28" s="2"/>
      <c r="N28" s="2"/>
      <c r="O28" s="2"/>
      <c r="P28" s="2"/>
      <c r="Q28" s="2"/>
      <c r="R28" s="2"/>
      <c r="S28" s="2"/>
      <c r="T28" s="2"/>
      <c r="U28" s="2"/>
      <c r="V28" s="2"/>
      <c r="W28" s="2"/>
      <c r="X28" s="52"/>
      <c r="Y28" s="53"/>
      <c r="Z28" s="167"/>
      <c r="AA28" s="170"/>
      <c r="AB28" s="170"/>
      <c r="AC28" s="170"/>
    </row>
    <row r="29" spans="1:29" ht="13.5" customHeight="1">
      <c r="A29" s="22" t="s">
        <v>15</v>
      </c>
      <c r="B29" s="12"/>
      <c r="C29" s="5"/>
      <c r="D29" s="67"/>
      <c r="E29" s="67"/>
      <c r="F29" s="67"/>
      <c r="G29" s="67"/>
      <c r="H29" s="67"/>
      <c r="I29" s="67"/>
      <c r="J29" s="67"/>
      <c r="K29" s="68">
        <v>1</v>
      </c>
      <c r="L29" s="67"/>
      <c r="M29" s="67"/>
      <c r="N29" s="67"/>
      <c r="O29" s="67"/>
      <c r="P29" s="67"/>
      <c r="Q29" s="67"/>
      <c r="R29" s="67"/>
      <c r="S29" s="16"/>
      <c r="T29" s="41"/>
      <c r="U29" s="28">
        <v>29</v>
      </c>
      <c r="V29" s="41"/>
      <c r="W29" s="16"/>
      <c r="X29" s="73">
        <f>SUM(D29:J29)</f>
        <v>0</v>
      </c>
      <c r="Y29" s="73">
        <f>SUM(L29:R29)</f>
        <v>0</v>
      </c>
      <c r="Z29" s="167"/>
      <c r="AA29" s="170"/>
      <c r="AB29" s="170"/>
      <c r="AC29" s="170"/>
    </row>
    <row r="30" spans="1:29" ht="13.5" customHeight="1">
      <c r="A30" s="22" t="s">
        <v>16</v>
      </c>
      <c r="B30" s="12"/>
      <c r="C30" s="5"/>
      <c r="D30" s="69"/>
      <c r="E30" s="69"/>
      <c r="F30" s="69"/>
      <c r="G30" s="69"/>
      <c r="H30" s="69"/>
      <c r="I30" s="69"/>
      <c r="J30" s="69"/>
      <c r="K30" s="70"/>
      <c r="L30" s="69"/>
      <c r="M30" s="69"/>
      <c r="N30" s="69"/>
      <c r="O30" s="69"/>
      <c r="P30" s="69"/>
      <c r="Q30" s="69"/>
      <c r="R30" s="69"/>
      <c r="S30" s="16"/>
      <c r="T30" s="41"/>
      <c r="U30" s="28">
        <v>32</v>
      </c>
      <c r="V30" s="41"/>
      <c r="W30" s="16"/>
      <c r="X30" s="73">
        <f>SUM(D30:J30)</f>
        <v>0</v>
      </c>
      <c r="Y30" s="73">
        <f>SUM(L30:R30)</f>
        <v>0</v>
      </c>
      <c r="Z30" s="167"/>
      <c r="AA30" s="170"/>
      <c r="AB30" s="170"/>
      <c r="AC30" s="170"/>
    </row>
    <row r="31" spans="1:29" ht="13.5" customHeight="1">
      <c r="A31" s="22" t="s">
        <v>17</v>
      </c>
      <c r="B31" s="12"/>
      <c r="C31" s="8"/>
      <c r="D31" s="71"/>
      <c r="E31" s="71"/>
      <c r="F31" s="71"/>
      <c r="G31" s="71"/>
      <c r="H31" s="71"/>
      <c r="I31" s="71"/>
      <c r="J31" s="71"/>
      <c r="K31" s="72"/>
      <c r="L31" s="71"/>
      <c r="M31" s="71"/>
      <c r="N31" s="71"/>
      <c r="O31" s="71"/>
      <c r="P31" s="71"/>
      <c r="Q31" s="71"/>
      <c r="R31" s="71"/>
      <c r="S31" s="16"/>
      <c r="T31" s="41"/>
      <c r="U31" s="28">
        <v>71</v>
      </c>
      <c r="V31" s="41"/>
      <c r="W31" s="16"/>
      <c r="X31" s="73">
        <f>SUM(D31:J31)</f>
        <v>0</v>
      </c>
      <c r="Y31" s="73">
        <f>SUM(L31:R31)</f>
        <v>0</v>
      </c>
      <c r="Z31" s="167"/>
      <c r="AA31" s="170"/>
      <c r="AB31" s="170"/>
      <c r="AC31" s="170"/>
    </row>
    <row r="32" spans="1:29" ht="18.75" customHeight="1">
      <c r="A32" s="25" t="s">
        <v>27</v>
      </c>
      <c r="L32" s="43" t="s">
        <v>28</v>
      </c>
      <c r="Z32" s="167"/>
      <c r="AA32" s="170"/>
      <c r="AB32" s="170"/>
      <c r="AC32" s="170"/>
    </row>
    <row r="33" spans="12:29" ht="12.75">
      <c r="L33" s="43" t="s">
        <v>29</v>
      </c>
      <c r="N33" s="8"/>
      <c r="O33" s="8"/>
      <c r="P33" s="43" t="s">
        <v>30</v>
      </c>
      <c r="R33" s="8"/>
      <c r="S33" s="8"/>
      <c r="T33" s="8"/>
      <c r="U33" s="14" t="s">
        <v>31</v>
      </c>
      <c r="Z33" s="167"/>
      <c r="AA33" s="170"/>
      <c r="AB33" s="170"/>
      <c r="AC33" s="170"/>
    </row>
    <row r="34" spans="21:29" ht="6.75" customHeight="1">
      <c r="U34" s="21" t="s">
        <v>32</v>
      </c>
      <c r="Z34" s="167"/>
      <c r="AA34" s="170"/>
      <c r="AB34" s="170"/>
      <c r="AC34" s="170"/>
    </row>
    <row r="35" spans="1:29" ht="15.75">
      <c r="A35" s="77" t="s">
        <v>51</v>
      </c>
      <c r="Z35" s="167"/>
      <c r="AA35" s="170"/>
      <c r="AB35" s="170"/>
      <c r="AC35" s="170"/>
    </row>
    <row r="36" spans="26:29" ht="12.75">
      <c r="Z36" s="167"/>
      <c r="AA36" s="170"/>
      <c r="AB36" s="170"/>
      <c r="AC36" s="170"/>
    </row>
    <row r="37" spans="1:29" ht="12.75">
      <c r="A37" t="s">
        <v>52</v>
      </c>
      <c r="Z37" s="167"/>
      <c r="AA37" s="170"/>
      <c r="AB37" s="170"/>
      <c r="AC37" s="170"/>
    </row>
    <row r="38" spans="1:29" ht="12.75">
      <c r="A38" t="s">
        <v>53</v>
      </c>
      <c r="Z38" s="167"/>
      <c r="AA38" s="170"/>
      <c r="AB38" s="170"/>
      <c r="AC38" s="170"/>
    </row>
    <row r="39" spans="1:29" ht="3.75" customHeight="1" thickBot="1">
      <c r="A39" s="165"/>
      <c r="B39" s="165"/>
      <c r="C39" s="165"/>
      <c r="D39" s="165"/>
      <c r="E39" s="165"/>
      <c r="F39" s="165"/>
      <c r="G39" s="165"/>
      <c r="H39" s="165"/>
      <c r="I39" s="165"/>
      <c r="J39" s="165"/>
      <c r="K39" s="165"/>
      <c r="L39" s="165"/>
      <c r="M39" s="165"/>
      <c r="N39" s="165"/>
      <c r="O39" s="165"/>
      <c r="P39" s="165"/>
      <c r="Q39" s="165"/>
      <c r="R39" s="165"/>
      <c r="S39" s="165"/>
      <c r="T39" s="165"/>
      <c r="U39" s="165"/>
      <c r="V39" s="165"/>
      <c r="W39" s="165"/>
      <c r="X39" s="166"/>
      <c r="Y39" s="166"/>
      <c r="Z39" s="169"/>
      <c r="AA39" s="170"/>
      <c r="AB39" s="170"/>
      <c r="AC39" s="170"/>
    </row>
    <row r="40" spans="1:29" ht="13.5" thickTop="1">
      <c r="A40" s="173" t="s">
        <v>119</v>
      </c>
      <c r="B40" s="170"/>
      <c r="C40" s="170"/>
      <c r="D40" s="170"/>
      <c r="E40" s="170"/>
      <c r="F40" s="170"/>
      <c r="G40" s="170"/>
      <c r="H40" s="170"/>
      <c r="I40" s="170"/>
      <c r="J40" s="170"/>
      <c r="K40" s="170"/>
      <c r="L40" s="170"/>
      <c r="M40" s="170"/>
      <c r="N40" s="170"/>
      <c r="O40" s="170"/>
      <c r="P40" s="170"/>
      <c r="Q40" s="170"/>
      <c r="R40" s="170"/>
      <c r="S40" s="170"/>
      <c r="T40" s="170"/>
      <c r="U40" s="170"/>
      <c r="V40" s="170"/>
      <c r="W40" s="170"/>
      <c r="X40" s="172"/>
      <c r="Y40" s="172"/>
      <c r="Z40" s="170"/>
      <c r="AA40" s="170"/>
      <c r="AB40" s="170"/>
      <c r="AC40" s="170"/>
    </row>
    <row r="41" spans="1:29" ht="12.75">
      <c r="A41" s="170"/>
      <c r="B41" s="170"/>
      <c r="C41" s="170"/>
      <c r="D41" s="174" t="str">
        <f>D11</f>
        <v>Sun</v>
      </c>
      <c r="E41" s="174" t="str">
        <f aca="true" t="shared" si="8" ref="E41:R42">E11</f>
        <v>Mon</v>
      </c>
      <c r="F41" s="174" t="str">
        <f t="shared" si="8"/>
        <v>Tue</v>
      </c>
      <c r="G41" s="174" t="str">
        <f t="shared" si="8"/>
        <v>Wed</v>
      </c>
      <c r="H41" s="174" t="str">
        <f t="shared" si="8"/>
        <v>Thu</v>
      </c>
      <c r="I41" s="174" t="str">
        <f t="shared" si="8"/>
        <v>Fri</v>
      </c>
      <c r="J41" s="174" t="str">
        <f t="shared" si="8"/>
        <v>Sat</v>
      </c>
      <c r="K41" s="174">
        <f t="shared" si="8"/>
        <v>0</v>
      </c>
      <c r="L41" s="174" t="str">
        <f t="shared" si="8"/>
        <v>Sun</v>
      </c>
      <c r="M41" s="174" t="str">
        <f t="shared" si="8"/>
        <v>Mon</v>
      </c>
      <c r="N41" s="174" t="str">
        <f t="shared" si="8"/>
        <v>Tue</v>
      </c>
      <c r="O41" s="174" t="str">
        <f t="shared" si="8"/>
        <v>Wed</v>
      </c>
      <c r="P41" s="174" t="str">
        <f t="shared" si="8"/>
        <v>Thu</v>
      </c>
      <c r="Q41" s="174" t="str">
        <f t="shared" si="8"/>
        <v>Fri</v>
      </c>
      <c r="R41" s="174" t="str">
        <f t="shared" si="8"/>
        <v>Sat</v>
      </c>
      <c r="S41" s="170"/>
      <c r="T41" s="170"/>
      <c r="U41" s="170"/>
      <c r="V41" s="170"/>
      <c r="W41" s="170"/>
      <c r="X41" s="172"/>
      <c r="Y41" s="172"/>
      <c r="Z41" s="170"/>
      <c r="AA41" s="170"/>
      <c r="AB41" s="170"/>
      <c r="AC41" s="170"/>
    </row>
    <row r="42" spans="1:29" ht="12.75">
      <c r="A42" s="170"/>
      <c r="B42" s="170"/>
      <c r="C42" s="170"/>
      <c r="D42" s="175">
        <f>D12</f>
        <v>38655</v>
      </c>
      <c r="E42" s="175">
        <f t="shared" si="8"/>
        <v>38656</v>
      </c>
      <c r="F42" s="175">
        <f t="shared" si="8"/>
        <v>38657</v>
      </c>
      <c r="G42" s="175">
        <f t="shared" si="8"/>
        <v>38658</v>
      </c>
      <c r="H42" s="175">
        <f t="shared" si="8"/>
        <v>38659</v>
      </c>
      <c r="I42" s="175">
        <f t="shared" si="8"/>
        <v>38660</v>
      </c>
      <c r="J42" s="175">
        <f t="shared" si="8"/>
        <v>38661</v>
      </c>
      <c r="K42" s="175">
        <f t="shared" si="8"/>
        <v>0</v>
      </c>
      <c r="L42" s="175">
        <f t="shared" si="8"/>
        <v>38662</v>
      </c>
      <c r="M42" s="175">
        <f t="shared" si="8"/>
        <v>38663</v>
      </c>
      <c r="N42" s="175">
        <f t="shared" si="8"/>
        <v>38664</v>
      </c>
      <c r="O42" s="175">
        <f t="shared" si="8"/>
        <v>38665</v>
      </c>
      <c r="P42" s="175">
        <f t="shared" si="8"/>
        <v>38666</v>
      </c>
      <c r="Q42" s="175">
        <f t="shared" si="8"/>
        <v>38667</v>
      </c>
      <c r="R42" s="175">
        <f t="shared" si="8"/>
        <v>38668</v>
      </c>
      <c r="S42" s="170"/>
      <c r="T42" s="170"/>
      <c r="U42" s="170"/>
      <c r="V42" s="170"/>
      <c r="W42" s="170"/>
      <c r="X42" s="172"/>
      <c r="Y42" s="172"/>
      <c r="Z42" s="170"/>
      <c r="AA42" s="170"/>
      <c r="AB42" s="170"/>
      <c r="AC42" s="170"/>
    </row>
    <row r="43" spans="1:29" ht="12.75">
      <c r="A43" s="170"/>
      <c r="B43" s="170" t="s">
        <v>54</v>
      </c>
      <c r="C43" s="170"/>
      <c r="D43" s="176"/>
      <c r="E43" s="176"/>
      <c r="F43" s="176"/>
      <c r="G43" s="176"/>
      <c r="H43" s="176"/>
      <c r="I43" s="176"/>
      <c r="J43" s="176"/>
      <c r="K43" s="176"/>
      <c r="L43" s="176"/>
      <c r="M43" s="176"/>
      <c r="N43" s="176"/>
      <c r="O43" s="176"/>
      <c r="P43" s="176"/>
      <c r="Q43" s="176"/>
      <c r="R43" s="176"/>
      <c r="S43" s="170"/>
      <c r="T43" s="170"/>
      <c r="U43" s="170"/>
      <c r="V43" s="170"/>
      <c r="W43" s="170"/>
      <c r="X43" s="172"/>
      <c r="Y43" s="172"/>
      <c r="Z43" s="170"/>
      <c r="AA43" s="170"/>
      <c r="AB43" s="170"/>
      <c r="AC43" s="170"/>
    </row>
    <row r="44" spans="1:29" ht="12.75">
      <c r="A44" s="170"/>
      <c r="B44" s="170" t="s">
        <v>55</v>
      </c>
      <c r="C44" s="170"/>
      <c r="D44" s="176"/>
      <c r="E44" s="176"/>
      <c r="F44" s="176"/>
      <c r="G44" s="176"/>
      <c r="H44" s="176"/>
      <c r="I44" s="176"/>
      <c r="J44" s="176"/>
      <c r="K44" s="176"/>
      <c r="L44" s="176"/>
      <c r="M44" s="176"/>
      <c r="N44" s="176"/>
      <c r="O44" s="176"/>
      <c r="P44" s="176"/>
      <c r="Q44" s="176"/>
      <c r="R44" s="176"/>
      <c r="S44" s="170"/>
      <c r="T44" s="170"/>
      <c r="U44" s="170"/>
      <c r="V44" s="170"/>
      <c r="W44" s="170"/>
      <c r="X44" s="172"/>
      <c r="Y44" s="172"/>
      <c r="Z44" s="170"/>
      <c r="AA44" s="170"/>
      <c r="AB44" s="170"/>
      <c r="AC44" s="170"/>
    </row>
    <row r="45" spans="1:29" ht="12.75">
      <c r="A45" s="170"/>
      <c r="B45" s="170" t="s">
        <v>54</v>
      </c>
      <c r="C45" s="170"/>
      <c r="D45" s="176"/>
      <c r="E45" s="176"/>
      <c r="F45" s="176"/>
      <c r="G45" s="176"/>
      <c r="H45" s="176"/>
      <c r="I45" s="176"/>
      <c r="J45" s="176"/>
      <c r="K45" s="176"/>
      <c r="L45" s="176"/>
      <c r="M45" s="176"/>
      <c r="N45" s="176"/>
      <c r="O45" s="176"/>
      <c r="P45" s="176"/>
      <c r="Q45" s="176"/>
      <c r="R45" s="176"/>
      <c r="S45" s="170"/>
      <c r="T45" s="170"/>
      <c r="U45" s="170"/>
      <c r="V45" s="170"/>
      <c r="W45" s="170"/>
      <c r="X45" s="172"/>
      <c r="Y45" s="172"/>
      <c r="Z45" s="170"/>
      <c r="AA45" s="170"/>
      <c r="AB45" s="170"/>
      <c r="AC45" s="170"/>
    </row>
    <row r="46" spans="1:29" ht="12.75">
      <c r="A46" s="170"/>
      <c r="B46" s="170" t="s">
        <v>55</v>
      </c>
      <c r="C46" s="170"/>
      <c r="D46" s="176"/>
      <c r="E46" s="176"/>
      <c r="F46" s="176"/>
      <c r="G46" s="176"/>
      <c r="H46" s="176"/>
      <c r="I46" s="176"/>
      <c r="J46" s="176"/>
      <c r="K46" s="176"/>
      <c r="L46" s="176"/>
      <c r="M46" s="176"/>
      <c r="N46" s="176"/>
      <c r="O46" s="176"/>
      <c r="P46" s="176"/>
      <c r="Q46" s="176"/>
      <c r="R46" s="176"/>
      <c r="S46" s="170"/>
      <c r="T46" s="170"/>
      <c r="U46" s="170"/>
      <c r="V46" s="170"/>
      <c r="W46" s="170"/>
      <c r="X46" s="172"/>
      <c r="Y46" s="172"/>
      <c r="Z46" s="170"/>
      <c r="AA46" s="170"/>
      <c r="AB46" s="170"/>
      <c r="AC46" s="170"/>
    </row>
    <row r="47" spans="1:29" ht="12.75">
      <c r="A47" s="170"/>
      <c r="B47" s="170" t="s">
        <v>54</v>
      </c>
      <c r="C47" s="170"/>
      <c r="D47" s="176"/>
      <c r="E47" s="176"/>
      <c r="F47" s="176"/>
      <c r="G47" s="176"/>
      <c r="H47" s="176"/>
      <c r="I47" s="176"/>
      <c r="J47" s="176"/>
      <c r="K47" s="176"/>
      <c r="L47" s="176"/>
      <c r="M47" s="176"/>
      <c r="N47" s="176"/>
      <c r="O47" s="176"/>
      <c r="P47" s="176"/>
      <c r="Q47" s="176"/>
      <c r="R47" s="176"/>
      <c r="S47" s="170"/>
      <c r="T47" s="170"/>
      <c r="U47" s="170"/>
      <c r="V47" s="170"/>
      <c r="W47" s="170"/>
      <c r="X47" s="172"/>
      <c r="Y47" s="172"/>
      <c r="Z47" s="170"/>
      <c r="AA47" s="170"/>
      <c r="AB47" s="170"/>
      <c r="AC47" s="170"/>
    </row>
    <row r="48" spans="1:29" ht="12.75">
      <c r="A48" s="170"/>
      <c r="B48" s="170" t="s">
        <v>55</v>
      </c>
      <c r="C48" s="170"/>
      <c r="D48" s="176"/>
      <c r="E48" s="176"/>
      <c r="F48" s="176"/>
      <c r="G48" s="176"/>
      <c r="H48" s="176"/>
      <c r="I48" s="176"/>
      <c r="J48" s="176"/>
      <c r="K48" s="176"/>
      <c r="L48" s="176"/>
      <c r="M48" s="176"/>
      <c r="N48" s="176"/>
      <c r="O48" s="176"/>
      <c r="P48" s="176"/>
      <c r="Q48" s="176"/>
      <c r="R48" s="176"/>
      <c r="S48" s="170"/>
      <c r="T48" s="170"/>
      <c r="U48" s="170"/>
      <c r="V48" s="170"/>
      <c r="W48" s="170"/>
      <c r="X48" s="172"/>
      <c r="Y48" s="172"/>
      <c r="Z48" s="170"/>
      <c r="AA48" s="170"/>
      <c r="AB48" s="170"/>
      <c r="AC48" s="170"/>
    </row>
    <row r="49" spans="1:29" ht="12.75">
      <c r="A49" s="170"/>
      <c r="B49" s="170" t="s">
        <v>54</v>
      </c>
      <c r="C49" s="170"/>
      <c r="D49" s="176"/>
      <c r="E49" s="176"/>
      <c r="F49" s="176"/>
      <c r="G49" s="176"/>
      <c r="H49" s="176"/>
      <c r="I49" s="176"/>
      <c r="J49" s="176"/>
      <c r="K49" s="176"/>
      <c r="L49" s="176"/>
      <c r="M49" s="176"/>
      <c r="N49" s="176"/>
      <c r="O49" s="176"/>
      <c r="P49" s="176"/>
      <c r="Q49" s="176"/>
      <c r="R49" s="176"/>
      <c r="S49" s="170"/>
      <c r="T49" s="170"/>
      <c r="U49" s="170"/>
      <c r="V49" s="170"/>
      <c r="W49" s="170"/>
      <c r="X49" s="172"/>
      <c r="Y49" s="172"/>
      <c r="Z49" s="170"/>
      <c r="AA49" s="170"/>
      <c r="AB49" s="170"/>
      <c r="AC49" s="170"/>
    </row>
    <row r="50" spans="1:29" ht="12.75">
      <c r="A50" s="170"/>
      <c r="B50" s="170" t="s">
        <v>55</v>
      </c>
      <c r="C50" s="170"/>
      <c r="D50" s="176"/>
      <c r="E50" s="176"/>
      <c r="F50" s="176"/>
      <c r="G50" s="176"/>
      <c r="H50" s="176"/>
      <c r="I50" s="176"/>
      <c r="J50" s="176"/>
      <c r="K50" s="176"/>
      <c r="L50" s="176"/>
      <c r="M50" s="176"/>
      <c r="N50" s="176"/>
      <c r="O50" s="176"/>
      <c r="P50" s="176"/>
      <c r="Q50" s="176"/>
      <c r="R50" s="176"/>
      <c r="S50" s="170"/>
      <c r="T50" s="170"/>
      <c r="U50" s="170"/>
      <c r="V50" s="170"/>
      <c r="W50" s="170"/>
      <c r="X50" s="172"/>
      <c r="Y50" s="172"/>
      <c r="Z50" s="170"/>
      <c r="AA50" s="170"/>
      <c r="AB50" s="170"/>
      <c r="AC50" s="170"/>
    </row>
    <row r="51" spans="1:29" ht="12.75">
      <c r="A51" s="170" t="s">
        <v>120</v>
      </c>
      <c r="B51" s="170" t="s">
        <v>62</v>
      </c>
      <c r="C51" s="170"/>
      <c r="D51" s="177">
        <f aca="true" t="shared" si="9" ref="D51:J51">24*(D44-D43+D46-D45+D48-D47+D50-D49)</f>
        <v>0</v>
      </c>
      <c r="E51" s="177">
        <f t="shared" si="9"/>
        <v>0</v>
      </c>
      <c r="F51" s="177">
        <f t="shared" si="9"/>
        <v>0</v>
      </c>
      <c r="G51" s="177">
        <f t="shared" si="9"/>
        <v>0</v>
      </c>
      <c r="H51" s="177">
        <f t="shared" si="9"/>
        <v>0</v>
      </c>
      <c r="I51" s="177">
        <f t="shared" si="9"/>
        <v>0</v>
      </c>
      <c r="J51" s="177">
        <f t="shared" si="9"/>
        <v>0</v>
      </c>
      <c r="K51" s="170"/>
      <c r="L51" s="177">
        <f aca="true" t="shared" si="10" ref="L51:R51">24*(L44-L43+L46-L45+L48-L47+L50-L49)</f>
        <v>0</v>
      </c>
      <c r="M51" s="177">
        <f t="shared" si="10"/>
        <v>0</v>
      </c>
      <c r="N51" s="177">
        <f t="shared" si="10"/>
        <v>0</v>
      </c>
      <c r="O51" s="177">
        <f t="shared" si="10"/>
        <v>0</v>
      </c>
      <c r="P51" s="177">
        <f t="shared" si="10"/>
        <v>0</v>
      </c>
      <c r="Q51" s="177">
        <f t="shared" si="10"/>
        <v>0</v>
      </c>
      <c r="R51" s="177">
        <f t="shared" si="10"/>
        <v>0</v>
      </c>
      <c r="S51" s="170"/>
      <c r="T51" s="170"/>
      <c r="U51" s="170"/>
      <c r="V51" s="170"/>
      <c r="W51" s="170"/>
      <c r="X51" s="172"/>
      <c r="Y51" s="172"/>
      <c r="Z51" s="170"/>
      <c r="AA51" s="170"/>
      <c r="AB51" s="170"/>
      <c r="AC51" s="170"/>
    </row>
    <row r="52" spans="1:29" ht="12.75">
      <c r="A52" s="170"/>
      <c r="B52" s="170"/>
      <c r="C52" s="170"/>
      <c r="D52" s="170"/>
      <c r="E52" s="170"/>
      <c r="F52" s="170"/>
      <c r="G52" s="170"/>
      <c r="H52" s="170"/>
      <c r="I52" s="170"/>
      <c r="J52" s="170"/>
      <c r="K52" s="170"/>
      <c r="L52" s="170"/>
      <c r="M52" s="170"/>
      <c r="N52" s="170"/>
      <c r="O52" s="170"/>
      <c r="P52" s="170"/>
      <c r="Q52" s="170"/>
      <c r="R52" s="170"/>
      <c r="S52" s="170"/>
      <c r="T52" s="170"/>
      <c r="U52" s="170"/>
      <c r="V52" s="170"/>
      <c r="W52" s="170"/>
      <c r="X52" s="172"/>
      <c r="Y52" s="172"/>
      <c r="Z52" s="170"/>
      <c r="AA52" s="170"/>
      <c r="AB52" s="170"/>
      <c r="AC52" s="170"/>
    </row>
  </sheetData>
  <mergeCells count="6">
    <mergeCell ref="Q3:S3"/>
    <mergeCell ref="T3:U3"/>
    <mergeCell ref="V3:X3"/>
    <mergeCell ref="Q4:S4"/>
    <mergeCell ref="T4:U4"/>
    <mergeCell ref="V4:X4"/>
  </mergeCells>
  <conditionalFormatting sqref="D42:J42 L42:R42">
    <cfRule type="cellIs" priority="1" dxfId="1" operator="equal" stopIfTrue="1">
      <formula>TODAY()</formula>
    </cfRule>
  </conditionalFormatting>
  <conditionalFormatting sqref="D7:R8 D13:R26 X13:Y26 X29:Y31">
    <cfRule type="cellIs" priority="2" dxfId="2" operator="equal" stopIfTrue="1">
      <formula>0</formula>
    </cfRule>
  </conditionalFormatting>
  <conditionalFormatting sqref="AA17">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5" right="0.5" top="0.53" bottom="0.5" header="0.5" footer="0.5"/>
  <pageSetup horizontalDpi="300" verticalDpi="300" orientation="landscape" r:id="rId1"/>
</worksheet>
</file>

<file path=xl/worksheets/sheet26.xml><?xml version="1.0" encoding="utf-8"?>
<worksheet xmlns="http://schemas.openxmlformats.org/spreadsheetml/2006/main" xmlns:r="http://schemas.openxmlformats.org/officeDocument/2006/relationships">
  <sheetPr codeName="Sheet20"/>
  <dimension ref="A1:AC52"/>
  <sheetViews>
    <sheetView zoomScale="85" zoomScaleNormal="85" workbookViewId="0" topLeftCell="A1">
      <selection activeCell="E13" sqref="E13"/>
    </sheetView>
  </sheetViews>
  <sheetFormatPr defaultColWidth="9.140625" defaultRowHeight="12.75"/>
  <cols>
    <col min="2" max="2" width="7.00390625" style="0" customWidth="1"/>
    <col min="3" max="3" width="0.5625" style="0" customWidth="1"/>
    <col min="4" max="4" width="5.8515625" style="0" customWidth="1"/>
    <col min="5" max="6" width="5.57421875" style="0" customWidth="1"/>
    <col min="7" max="7" width="5.8515625" style="0" customWidth="1"/>
    <col min="8" max="8" width="5.57421875" style="0" customWidth="1"/>
    <col min="9" max="9" width="5.421875" style="0" customWidth="1"/>
    <col min="10" max="10" width="5.7109375" style="0" customWidth="1"/>
    <col min="11" max="11" width="0.5625" style="0" customWidth="1"/>
    <col min="12" max="13" width="5.57421875" style="0" customWidth="1"/>
    <col min="14" max="14" width="5.421875" style="0" customWidth="1"/>
    <col min="15" max="16" width="5.7109375" style="0" customWidth="1"/>
    <col min="17" max="17" width="6.28125" style="0" customWidth="1"/>
    <col min="18" max="18" width="6.7109375" style="0" customWidth="1"/>
    <col min="19" max="19" width="0.5625" style="0" customWidth="1"/>
    <col min="20" max="20" width="4.8515625" style="0" customWidth="1"/>
    <col min="21" max="21" width="5.00390625" style="0" customWidth="1"/>
    <col min="22" max="22" width="4.140625" style="0" customWidth="1"/>
    <col min="23" max="23" width="0.5625" style="0" customWidth="1"/>
    <col min="24" max="25" width="6.28125" style="51" customWidth="1"/>
    <col min="26" max="26" width="0.71875" style="0" customWidth="1"/>
  </cols>
  <sheetData>
    <row r="1" spans="10:29" ht="21.75" customHeight="1">
      <c r="J1" s="16" t="s">
        <v>46</v>
      </c>
      <c r="Z1" s="167"/>
      <c r="AA1" s="170"/>
      <c r="AB1" s="170"/>
      <c r="AC1" s="170"/>
    </row>
    <row r="2" spans="1:29" ht="12.75">
      <c r="A2" s="15" t="s">
        <v>37</v>
      </c>
      <c r="B2" s="2"/>
      <c r="C2" s="2"/>
      <c r="D2" s="2"/>
      <c r="E2" s="3"/>
      <c r="F2" s="15" t="s">
        <v>39</v>
      </c>
      <c r="G2" s="2"/>
      <c r="H2" s="3"/>
      <c r="I2" s="15" t="s">
        <v>40</v>
      </c>
      <c r="J2" s="3"/>
      <c r="L2" s="15" t="s">
        <v>41</v>
      </c>
      <c r="M2" s="2"/>
      <c r="N2" s="76">
        <f>PP22!N2+1</f>
        <v>23</v>
      </c>
      <c r="O2" s="2"/>
      <c r="P2" s="3"/>
      <c r="Q2" s="15" t="s">
        <v>139</v>
      </c>
      <c r="R2" s="2"/>
      <c r="S2" s="2"/>
      <c r="T2" s="2"/>
      <c r="U2" s="2"/>
      <c r="V2" s="2"/>
      <c r="W2" s="2"/>
      <c r="X2" s="52"/>
      <c r="Y2" s="53"/>
      <c r="Z2" s="167"/>
      <c r="AA2" s="170"/>
      <c r="AB2" s="170"/>
      <c r="AC2" s="170"/>
    </row>
    <row r="3" spans="1:29" ht="12.75">
      <c r="A3" s="4"/>
      <c r="B3" s="5"/>
      <c r="C3" s="5"/>
      <c r="D3" s="5"/>
      <c r="E3" s="6"/>
      <c r="F3" s="45" t="str">
        <f>PP1!F3</f>
        <v>xxx-xx-xxxx</v>
      </c>
      <c r="G3" s="5"/>
      <c r="H3" s="6"/>
      <c r="I3" s="45">
        <f>PP1!I3</f>
        <v>2005</v>
      </c>
      <c r="J3" s="6"/>
      <c r="L3" s="4"/>
      <c r="M3" s="5"/>
      <c r="N3" s="5"/>
      <c r="O3" s="5"/>
      <c r="P3" s="6"/>
      <c r="Q3" s="210" t="s">
        <v>47</v>
      </c>
      <c r="R3" s="211"/>
      <c r="S3" s="212"/>
      <c r="T3" s="210" t="s">
        <v>48</v>
      </c>
      <c r="U3" s="212"/>
      <c r="V3" s="213" t="s">
        <v>49</v>
      </c>
      <c r="W3" s="214"/>
      <c r="X3" s="215"/>
      <c r="Y3" s="198" t="s">
        <v>138</v>
      </c>
      <c r="Z3" s="167"/>
      <c r="AA3" s="170"/>
      <c r="AB3" s="170"/>
      <c r="AC3" s="170"/>
    </row>
    <row r="4" spans="1:29" ht="12.75">
      <c r="A4" s="44">
        <f>PP1!A4</f>
        <v>0</v>
      </c>
      <c r="B4" s="8"/>
      <c r="C4" s="8"/>
      <c r="D4" s="5"/>
      <c r="E4" s="6"/>
      <c r="F4" s="7"/>
      <c r="G4" s="8"/>
      <c r="H4" s="9"/>
      <c r="I4" s="7"/>
      <c r="J4" s="9"/>
      <c r="L4" s="34" t="s">
        <v>42</v>
      </c>
      <c r="M4" s="78">
        <f>+PP22!O4+1</f>
        <v>38669</v>
      </c>
      <c r="N4" s="37" t="s">
        <v>43</v>
      </c>
      <c r="O4" s="78">
        <f>+M4+13</f>
        <v>38682</v>
      </c>
      <c r="P4" s="9"/>
      <c r="Q4" s="219">
        <f>PP22!AA14</f>
        <v>132</v>
      </c>
      <c r="R4" s="217"/>
      <c r="S4" s="218"/>
      <c r="T4" s="219">
        <f>PP22!AA15</f>
        <v>88</v>
      </c>
      <c r="U4" s="218"/>
      <c r="V4" s="219">
        <f>PP22!AA17</f>
        <v>0</v>
      </c>
      <c r="W4" s="217"/>
      <c r="X4" s="218"/>
      <c r="Y4" s="200">
        <f>PP22!AA16</f>
        <v>0</v>
      </c>
      <c r="Z4" s="167"/>
      <c r="AA4" s="171" t="s">
        <v>56</v>
      </c>
      <c r="AB4" s="170"/>
      <c r="AC4" s="170"/>
    </row>
    <row r="5" spans="1:29" ht="12.75">
      <c r="A5" s="33"/>
      <c r="B5" s="6"/>
      <c r="D5" s="48" t="s">
        <v>1</v>
      </c>
      <c r="E5" s="48" t="s">
        <v>2</v>
      </c>
      <c r="F5" s="48" t="s">
        <v>3</v>
      </c>
      <c r="G5" s="48" t="s">
        <v>4</v>
      </c>
      <c r="H5" s="48" t="s">
        <v>5</v>
      </c>
      <c r="I5" s="48" t="s">
        <v>6</v>
      </c>
      <c r="J5" s="48" t="s">
        <v>7</v>
      </c>
      <c r="K5" s="49"/>
      <c r="L5" s="48" t="s">
        <v>1</v>
      </c>
      <c r="M5" s="48" t="s">
        <v>2</v>
      </c>
      <c r="N5" s="48" t="s">
        <v>3</v>
      </c>
      <c r="O5" s="48" t="s">
        <v>4</v>
      </c>
      <c r="P5" s="48" t="s">
        <v>5</v>
      </c>
      <c r="Q5" s="48" t="s">
        <v>6</v>
      </c>
      <c r="R5" s="47" t="s">
        <v>7</v>
      </c>
      <c r="T5" s="15" t="s">
        <v>44</v>
      </c>
      <c r="U5" s="2"/>
      <c r="V5" s="3"/>
      <c r="X5" s="55" t="s">
        <v>24</v>
      </c>
      <c r="Y5" s="55" t="s">
        <v>25</v>
      </c>
      <c r="Z5" s="167"/>
      <c r="AA5" s="170">
        <f>+PP22!AA5</f>
        <v>6</v>
      </c>
      <c r="AB5" s="171" t="s">
        <v>57</v>
      </c>
      <c r="AC5" s="170"/>
    </row>
    <row r="6" spans="1:29" ht="12.75">
      <c r="A6" s="4"/>
      <c r="B6" s="32" t="s">
        <v>38</v>
      </c>
      <c r="D6" s="36">
        <f>PP22!D6</f>
        <v>0</v>
      </c>
      <c r="E6" s="36">
        <f>PP22!E6</f>
        <v>8</v>
      </c>
      <c r="F6" s="36">
        <f>PP22!F6</f>
        <v>8</v>
      </c>
      <c r="G6" s="36">
        <f>PP22!G6</f>
        <v>8</v>
      </c>
      <c r="H6" s="36">
        <f>PP22!H6</f>
        <v>8</v>
      </c>
      <c r="I6" s="36">
        <f>PP22!I6</f>
        <v>8</v>
      </c>
      <c r="J6" s="36">
        <f>PP22!J6</f>
        <v>0</v>
      </c>
      <c r="L6" s="36">
        <f>PP22!L6</f>
        <v>0</v>
      </c>
      <c r="M6" s="36">
        <f>PP22!M6</f>
        <v>8</v>
      </c>
      <c r="N6" s="36">
        <f>PP22!N6</f>
        <v>8</v>
      </c>
      <c r="O6" s="36">
        <f>PP22!O6</f>
        <v>8</v>
      </c>
      <c r="P6" s="36">
        <f>PP22!P6</f>
        <v>8</v>
      </c>
      <c r="Q6" s="36">
        <f>PP22!Q6</f>
        <v>8</v>
      </c>
      <c r="R6" s="36">
        <f>PP22!R6</f>
        <v>0</v>
      </c>
      <c r="T6" s="35" t="s">
        <v>50</v>
      </c>
      <c r="U6" s="5"/>
      <c r="V6" s="6"/>
      <c r="X6" s="59">
        <f>SUM(D6:J6)</f>
        <v>40</v>
      </c>
      <c r="Y6" s="59">
        <f>SUM(L6:R6)</f>
        <v>40</v>
      </c>
      <c r="Z6" s="167"/>
      <c r="AA6" s="170">
        <f>+PP22!AA6</f>
        <v>4</v>
      </c>
      <c r="AB6" s="171" t="s">
        <v>58</v>
      </c>
      <c r="AC6" s="170"/>
    </row>
    <row r="7" spans="1:29" ht="12.75">
      <c r="A7" s="4"/>
      <c r="B7" s="32" t="s">
        <v>140</v>
      </c>
      <c r="D7" s="202">
        <f>PP22!D7</f>
        <v>0</v>
      </c>
      <c r="E7" s="202">
        <f>PP22!E7</f>
        <v>0.3125</v>
      </c>
      <c r="F7" s="202">
        <f>PP22!F7</f>
        <v>0.3125</v>
      </c>
      <c r="G7" s="202">
        <f>PP22!G7</f>
        <v>0.3125</v>
      </c>
      <c r="H7" s="202">
        <f>PP22!H7</f>
        <v>0.3125</v>
      </c>
      <c r="I7" s="202">
        <f>PP22!I7</f>
        <v>0.3125</v>
      </c>
      <c r="J7" s="202">
        <f>PP22!J7</f>
        <v>0</v>
      </c>
      <c r="K7" s="202"/>
      <c r="L7" s="202">
        <f>PP22!L7</f>
        <v>0</v>
      </c>
      <c r="M7" s="202">
        <f>PP22!M7</f>
        <v>0.3125</v>
      </c>
      <c r="N7" s="202">
        <f>PP22!N7</f>
        <v>0.3125</v>
      </c>
      <c r="O7" s="202">
        <f>PP22!O7</f>
        <v>0.3125</v>
      </c>
      <c r="P7" s="202">
        <f>PP22!P7</f>
        <v>0.3125</v>
      </c>
      <c r="Q7" s="202">
        <f>PP22!Q7</f>
        <v>0.3125</v>
      </c>
      <c r="R7" s="202">
        <f>PP22!R7</f>
        <v>0</v>
      </c>
      <c r="T7" s="4"/>
      <c r="U7" s="5"/>
      <c r="V7" s="6"/>
      <c r="X7" s="56"/>
      <c r="Y7" s="56"/>
      <c r="Z7" s="167"/>
      <c r="AA7" s="171" t="s">
        <v>134</v>
      </c>
      <c r="AB7" s="170"/>
      <c r="AC7" s="170"/>
    </row>
    <row r="8" spans="1:29" ht="12.75">
      <c r="A8" s="7"/>
      <c r="B8" s="203" t="s">
        <v>141</v>
      </c>
      <c r="D8" s="202">
        <f>PP22!D8</f>
        <v>0</v>
      </c>
      <c r="E8" s="202">
        <f>PP22!E8</f>
        <v>0.1875</v>
      </c>
      <c r="F8" s="202">
        <f>PP22!F8</f>
        <v>0.1875</v>
      </c>
      <c r="G8" s="202">
        <f>PP22!G8</f>
        <v>0.1875</v>
      </c>
      <c r="H8" s="202">
        <f>PP22!H8</f>
        <v>0.1875</v>
      </c>
      <c r="I8" s="202">
        <f>PP22!I8</f>
        <v>0.1875</v>
      </c>
      <c r="J8" s="202">
        <f>PP22!J8</f>
        <v>0</v>
      </c>
      <c r="K8" s="202"/>
      <c r="L8" s="202">
        <f>PP22!L8</f>
        <v>0</v>
      </c>
      <c r="M8" s="202">
        <f>PP22!M8</f>
        <v>0.1875</v>
      </c>
      <c r="N8" s="202">
        <f>PP22!N8</f>
        <v>0.1875</v>
      </c>
      <c r="O8" s="202">
        <f>PP22!O8</f>
        <v>0.1875</v>
      </c>
      <c r="P8" s="202">
        <f>PP22!P8</f>
        <v>0.1875</v>
      </c>
      <c r="Q8" s="202">
        <f>PP22!Q8</f>
        <v>0.1875</v>
      </c>
      <c r="R8" s="202">
        <f>PP22!R8</f>
        <v>0</v>
      </c>
      <c r="T8" s="38" t="s">
        <v>45</v>
      </c>
      <c r="U8" s="39"/>
      <c r="V8" s="9"/>
      <c r="X8" s="57"/>
      <c r="Y8" s="57"/>
      <c r="Z8" s="167"/>
      <c r="AA8" s="170">
        <v>0</v>
      </c>
      <c r="AB8" s="170"/>
      <c r="AC8" s="170"/>
    </row>
    <row r="9" spans="10:29" ht="24" customHeight="1">
      <c r="J9" s="16" t="s">
        <v>26</v>
      </c>
      <c r="Z9" s="167"/>
      <c r="AA9" s="170"/>
      <c r="AB9" s="170"/>
      <c r="AC9" s="170"/>
    </row>
    <row r="10" spans="1:29" ht="9.75" customHeight="1">
      <c r="A10" s="18" t="s">
        <v>21</v>
      </c>
      <c r="B10" s="3"/>
      <c r="C10" s="29"/>
      <c r="D10" s="11"/>
      <c r="E10" s="13"/>
      <c r="F10" s="13"/>
      <c r="G10" s="20"/>
      <c r="H10" s="13"/>
      <c r="I10" s="17" t="s">
        <v>19</v>
      </c>
      <c r="J10" s="13"/>
      <c r="K10" s="2"/>
      <c r="L10" s="13"/>
      <c r="M10" s="13"/>
      <c r="N10" s="13"/>
      <c r="O10" s="13"/>
      <c r="P10" s="13"/>
      <c r="Q10" s="13"/>
      <c r="R10" s="12"/>
      <c r="T10" s="24" t="s">
        <v>23</v>
      </c>
      <c r="U10" s="13"/>
      <c r="V10" s="12"/>
      <c r="W10" s="29"/>
      <c r="X10" s="58" t="s">
        <v>33</v>
      </c>
      <c r="Y10" s="55"/>
      <c r="Z10" s="167"/>
      <c r="AA10" s="170"/>
      <c r="AB10" s="170"/>
      <c r="AC10" s="170"/>
    </row>
    <row r="11" spans="1:29" ht="12.75">
      <c r="A11" s="19" t="s">
        <v>20</v>
      </c>
      <c r="B11" s="6"/>
      <c r="C11" s="29"/>
      <c r="D11" s="50" t="s">
        <v>1</v>
      </c>
      <c r="E11" s="50" t="s">
        <v>2</v>
      </c>
      <c r="F11" s="50" t="s">
        <v>3</v>
      </c>
      <c r="G11" s="50" t="s">
        <v>4</v>
      </c>
      <c r="H11" s="50" t="s">
        <v>5</v>
      </c>
      <c r="I11" s="50" t="s">
        <v>6</v>
      </c>
      <c r="J11" s="50" t="s">
        <v>7</v>
      </c>
      <c r="K11" s="42"/>
      <c r="L11" s="50" t="s">
        <v>1</v>
      </c>
      <c r="M11" s="50" t="s">
        <v>2</v>
      </c>
      <c r="N11" s="50" t="s">
        <v>3</v>
      </c>
      <c r="O11" s="50" t="s">
        <v>4</v>
      </c>
      <c r="P11" s="50" t="s">
        <v>5</v>
      </c>
      <c r="Q11" s="50" t="s">
        <v>6</v>
      </c>
      <c r="R11" s="50" t="s">
        <v>7</v>
      </c>
      <c r="T11" s="40" t="s">
        <v>34</v>
      </c>
      <c r="U11" s="40" t="s">
        <v>35</v>
      </c>
      <c r="V11" s="40" t="s">
        <v>36</v>
      </c>
      <c r="W11" s="31"/>
      <c r="X11" s="55" t="s">
        <v>24</v>
      </c>
      <c r="Y11" s="55" t="s">
        <v>25</v>
      </c>
      <c r="Z11" s="167"/>
      <c r="AA11" s="179" t="s">
        <v>131</v>
      </c>
      <c r="AB11" s="170"/>
      <c r="AC11" s="170"/>
    </row>
    <row r="12" spans="1:29" ht="11.25" customHeight="1">
      <c r="A12" s="19"/>
      <c r="B12" s="6"/>
      <c r="C12" s="29"/>
      <c r="D12" s="84">
        <f>+M4</f>
        <v>38669</v>
      </c>
      <c r="E12" s="84">
        <f aca="true" t="shared" si="0" ref="E12:J12">D12+1</f>
        <v>38670</v>
      </c>
      <c r="F12" s="84">
        <f t="shared" si="0"/>
        <v>38671</v>
      </c>
      <c r="G12" s="84">
        <f t="shared" si="0"/>
        <v>38672</v>
      </c>
      <c r="H12" s="84">
        <f t="shared" si="0"/>
        <v>38673</v>
      </c>
      <c r="I12" s="84">
        <f t="shared" si="0"/>
        <v>38674</v>
      </c>
      <c r="J12" s="84">
        <f t="shared" si="0"/>
        <v>38675</v>
      </c>
      <c r="K12" s="84"/>
      <c r="L12" s="84">
        <f>J12+1</f>
        <v>38676</v>
      </c>
      <c r="M12" s="84">
        <f aca="true" t="shared" si="1" ref="M12:R12">L12+1</f>
        <v>38677</v>
      </c>
      <c r="N12" s="84">
        <f t="shared" si="1"/>
        <v>38678</v>
      </c>
      <c r="O12" s="84">
        <f t="shared" si="1"/>
        <v>38679</v>
      </c>
      <c r="P12" s="84">
        <f t="shared" si="1"/>
        <v>38680</v>
      </c>
      <c r="Q12" s="84">
        <f t="shared" si="1"/>
        <v>38681</v>
      </c>
      <c r="R12" s="84">
        <f t="shared" si="1"/>
        <v>38682</v>
      </c>
      <c r="S12" s="84"/>
      <c r="T12" s="40"/>
      <c r="U12" s="40"/>
      <c r="V12" s="40"/>
      <c r="W12" s="31"/>
      <c r="X12" s="55"/>
      <c r="Y12" s="55"/>
      <c r="Z12" s="167"/>
      <c r="AA12" s="180" t="s">
        <v>132</v>
      </c>
      <c r="AB12" s="170"/>
      <c r="AC12" s="170"/>
    </row>
    <row r="13" spans="1:29" ht="13.5" customHeight="1">
      <c r="A13" s="22" t="s">
        <v>0</v>
      </c>
      <c r="B13" s="12"/>
      <c r="C13" s="29"/>
      <c r="D13" s="64">
        <f>24*(D44-D43+D46-D45+D48-D47+D50-D49)-D29-D30</f>
        <v>0</v>
      </c>
      <c r="E13" s="64">
        <f aca="true" t="shared" si="2" ref="E13:J13">24*(E44-E43+E46-E45+E48-E47+E50-E49)-E29-E30</f>
        <v>0</v>
      </c>
      <c r="F13" s="64">
        <f t="shared" si="2"/>
        <v>0</v>
      </c>
      <c r="G13" s="64">
        <f t="shared" si="2"/>
        <v>0</v>
      </c>
      <c r="H13" s="64">
        <f t="shared" si="2"/>
        <v>0</v>
      </c>
      <c r="I13" s="64">
        <f t="shared" si="2"/>
        <v>0</v>
      </c>
      <c r="J13" s="64">
        <f t="shared" si="2"/>
        <v>0</v>
      </c>
      <c r="K13" s="64"/>
      <c r="L13" s="64">
        <f aca="true" t="shared" si="3" ref="L13:R13">24*(L44-L43+L46-L45+L48-L47+L50-L49)-L29-L30</f>
        <v>0</v>
      </c>
      <c r="M13" s="64">
        <f t="shared" si="3"/>
        <v>0</v>
      </c>
      <c r="N13" s="64">
        <f t="shared" si="3"/>
        <v>0</v>
      </c>
      <c r="O13" s="64">
        <f t="shared" si="3"/>
        <v>0</v>
      </c>
      <c r="P13" s="64">
        <f t="shared" si="3"/>
        <v>0</v>
      </c>
      <c r="Q13" s="64">
        <f t="shared" si="3"/>
        <v>0</v>
      </c>
      <c r="R13" s="64">
        <f t="shared" si="3"/>
        <v>0</v>
      </c>
      <c r="T13" s="27"/>
      <c r="U13" s="28">
        <v>1</v>
      </c>
      <c r="V13" s="27"/>
      <c r="W13" s="29"/>
      <c r="X13" s="59">
        <f aca="true" t="shared" si="4" ref="X13:X24">SUM(D13:J13)</f>
        <v>0</v>
      </c>
      <c r="Y13" s="59">
        <f aca="true" t="shared" si="5" ref="Y13:Y24">SUM(L13:R13)</f>
        <v>0</v>
      </c>
      <c r="Z13" s="167"/>
      <c r="AA13" s="170"/>
      <c r="AB13" s="170"/>
      <c r="AC13" s="170"/>
    </row>
    <row r="14" spans="1:29" ht="13.5" customHeight="1">
      <c r="A14" s="22" t="s">
        <v>8</v>
      </c>
      <c r="B14" s="12"/>
      <c r="C14" s="29"/>
      <c r="D14" s="64"/>
      <c r="E14" s="64"/>
      <c r="F14" s="64"/>
      <c r="G14" s="64"/>
      <c r="H14" s="64"/>
      <c r="I14" s="64"/>
      <c r="J14" s="64"/>
      <c r="K14" s="64"/>
      <c r="L14" s="64"/>
      <c r="M14" s="64"/>
      <c r="N14" s="64"/>
      <c r="O14" s="64"/>
      <c r="P14" s="64"/>
      <c r="Q14" s="64"/>
      <c r="R14" s="64"/>
      <c r="T14" s="27"/>
      <c r="U14" s="28">
        <v>61</v>
      </c>
      <c r="V14" s="27"/>
      <c r="W14" s="29"/>
      <c r="X14" s="59">
        <f t="shared" si="4"/>
        <v>0</v>
      </c>
      <c r="Y14" s="59">
        <f t="shared" si="5"/>
        <v>0</v>
      </c>
      <c r="Z14" s="168"/>
      <c r="AA14" s="172">
        <f>+Q4-X14-Y14+AA5-AA8</f>
        <v>138</v>
      </c>
      <c r="AB14" s="171" t="s">
        <v>57</v>
      </c>
      <c r="AC14" s="170"/>
    </row>
    <row r="15" spans="1:29" ht="13.5" customHeight="1">
      <c r="A15" s="22" t="s">
        <v>9</v>
      </c>
      <c r="B15" s="12"/>
      <c r="C15" s="29"/>
      <c r="D15" s="64"/>
      <c r="E15" s="64"/>
      <c r="F15" s="64"/>
      <c r="G15" s="64"/>
      <c r="H15" s="64"/>
      <c r="I15" s="64"/>
      <c r="J15" s="64"/>
      <c r="K15" s="64"/>
      <c r="L15" s="64"/>
      <c r="M15" s="64"/>
      <c r="N15" s="64"/>
      <c r="O15" s="64"/>
      <c r="P15" s="64"/>
      <c r="Q15" s="64"/>
      <c r="R15" s="64"/>
      <c r="T15" s="27"/>
      <c r="U15" s="28">
        <v>62</v>
      </c>
      <c r="V15" s="27"/>
      <c r="W15" s="29"/>
      <c r="X15" s="59">
        <f t="shared" si="4"/>
        <v>0</v>
      </c>
      <c r="Y15" s="59">
        <f t="shared" si="5"/>
        <v>0</v>
      </c>
      <c r="Z15" s="167"/>
      <c r="AA15" s="172">
        <f>+T4-X15-Y15-X19-Y19+AA6</f>
        <v>92</v>
      </c>
      <c r="AB15" s="171" t="s">
        <v>58</v>
      </c>
      <c r="AC15" s="170"/>
    </row>
    <row r="16" spans="1:29" ht="13.5" customHeight="1">
      <c r="A16" s="22" t="s">
        <v>10</v>
      </c>
      <c r="B16" s="12"/>
      <c r="C16" s="29"/>
      <c r="D16" s="64"/>
      <c r="E16" s="64"/>
      <c r="F16" s="64"/>
      <c r="G16" s="64"/>
      <c r="H16" s="64"/>
      <c r="I16" s="64"/>
      <c r="J16" s="64"/>
      <c r="K16" s="64"/>
      <c r="L16" s="64"/>
      <c r="M16" s="64"/>
      <c r="N16" s="64"/>
      <c r="O16" s="64"/>
      <c r="P16" s="64"/>
      <c r="Q16" s="64"/>
      <c r="R16" s="64"/>
      <c r="T16" s="27"/>
      <c r="U16" s="28">
        <v>64</v>
      </c>
      <c r="V16" s="27"/>
      <c r="W16" s="29"/>
      <c r="X16" s="59">
        <f t="shared" si="4"/>
        <v>0</v>
      </c>
      <c r="Y16" s="59">
        <f t="shared" si="5"/>
        <v>0</v>
      </c>
      <c r="Z16" s="167"/>
      <c r="AA16" s="172">
        <f>+Y4-X16-Y16+X30+Y30</f>
        <v>0</v>
      </c>
      <c r="AB16" s="171" t="s">
        <v>59</v>
      </c>
      <c r="AC16" s="170"/>
    </row>
    <row r="17" spans="1:29" ht="13.5" customHeight="1">
      <c r="A17" s="22" t="s">
        <v>11</v>
      </c>
      <c r="B17" s="12"/>
      <c r="C17" s="29"/>
      <c r="D17" s="64"/>
      <c r="E17" s="64"/>
      <c r="F17" s="64"/>
      <c r="G17" s="64"/>
      <c r="H17" s="64"/>
      <c r="I17" s="64"/>
      <c r="J17" s="64"/>
      <c r="K17" s="64"/>
      <c r="L17" s="64"/>
      <c r="M17" s="64"/>
      <c r="N17" s="64"/>
      <c r="O17" s="64"/>
      <c r="P17" s="64"/>
      <c r="Q17" s="64"/>
      <c r="R17" s="64"/>
      <c r="T17" s="27"/>
      <c r="U17" s="28">
        <v>50</v>
      </c>
      <c r="V17" s="27"/>
      <c r="W17" s="29"/>
      <c r="X17" s="59">
        <f t="shared" si="4"/>
        <v>0</v>
      </c>
      <c r="Y17" s="59">
        <f t="shared" si="5"/>
        <v>0</v>
      </c>
      <c r="Z17" s="167"/>
      <c r="AA17" s="172">
        <f>+V4-X17-Y17+X29+Y29</f>
        <v>0</v>
      </c>
      <c r="AB17" s="171" t="s">
        <v>60</v>
      </c>
      <c r="AC17" s="170"/>
    </row>
    <row r="18" spans="1:29" ht="13.5" customHeight="1">
      <c r="A18" s="22" t="s">
        <v>12</v>
      </c>
      <c r="B18" s="12"/>
      <c r="C18" s="29"/>
      <c r="D18" s="64"/>
      <c r="E18" s="64"/>
      <c r="F18" s="64"/>
      <c r="G18" s="64"/>
      <c r="H18" s="64"/>
      <c r="I18" s="64"/>
      <c r="J18" s="64"/>
      <c r="K18" s="64"/>
      <c r="L18" s="64"/>
      <c r="M18" s="64"/>
      <c r="N18" s="64"/>
      <c r="O18" s="64"/>
      <c r="P18" s="64">
        <v>8</v>
      </c>
      <c r="Q18" s="64"/>
      <c r="R18" s="64"/>
      <c r="T18" s="27"/>
      <c r="U18" s="28">
        <v>66</v>
      </c>
      <c r="V18" s="27"/>
      <c r="W18" s="29"/>
      <c r="X18" s="59">
        <f t="shared" si="4"/>
        <v>0</v>
      </c>
      <c r="Y18" s="59">
        <f t="shared" si="5"/>
        <v>8</v>
      </c>
      <c r="Z18" s="167"/>
      <c r="AA18" s="171"/>
      <c r="AB18" s="170"/>
      <c r="AC18" s="170"/>
    </row>
    <row r="19" spans="1:29" ht="13.5" customHeight="1">
      <c r="A19" s="22" t="s">
        <v>13</v>
      </c>
      <c r="B19" s="12"/>
      <c r="C19" s="29"/>
      <c r="D19" s="64"/>
      <c r="E19" s="64"/>
      <c r="F19" s="64"/>
      <c r="G19" s="64"/>
      <c r="H19" s="64"/>
      <c r="I19" s="64"/>
      <c r="J19" s="64"/>
      <c r="K19" s="64"/>
      <c r="L19" s="64"/>
      <c r="M19" s="64"/>
      <c r="N19" s="64"/>
      <c r="O19" s="64"/>
      <c r="P19" s="64"/>
      <c r="Q19" s="64"/>
      <c r="R19" s="64"/>
      <c r="T19" s="28">
        <v>62</v>
      </c>
      <c r="U19" s="28">
        <v>62</v>
      </c>
      <c r="V19" s="27"/>
      <c r="W19" s="29"/>
      <c r="X19" s="59">
        <f t="shared" si="4"/>
        <v>0</v>
      </c>
      <c r="Y19" s="59">
        <f t="shared" si="5"/>
        <v>0</v>
      </c>
      <c r="Z19" s="167"/>
      <c r="AA19" s="172">
        <f>+X19+Y19+PP22!AA19</f>
        <v>0</v>
      </c>
      <c r="AB19" s="171" t="s">
        <v>121</v>
      </c>
      <c r="AC19" s="170"/>
    </row>
    <row r="20" spans="1:29" ht="13.5" customHeight="1">
      <c r="A20" s="22"/>
      <c r="B20" s="12"/>
      <c r="C20" s="29"/>
      <c r="D20" s="64"/>
      <c r="E20" s="64"/>
      <c r="F20" s="64"/>
      <c r="G20" s="64"/>
      <c r="H20" s="64"/>
      <c r="I20" s="64"/>
      <c r="J20" s="64"/>
      <c r="K20" s="64"/>
      <c r="L20" s="64"/>
      <c r="M20" s="64"/>
      <c r="N20" s="64"/>
      <c r="O20" s="64"/>
      <c r="P20" s="64"/>
      <c r="Q20" s="64"/>
      <c r="R20" s="64"/>
      <c r="T20" s="28"/>
      <c r="U20" s="28"/>
      <c r="V20" s="27"/>
      <c r="W20" s="29"/>
      <c r="X20" s="59">
        <f t="shared" si="4"/>
        <v>0</v>
      </c>
      <c r="Y20" s="59">
        <f t="shared" si="5"/>
        <v>0</v>
      </c>
      <c r="Z20" s="167"/>
      <c r="AA20" s="170"/>
      <c r="AB20" s="170"/>
      <c r="AC20" s="170"/>
    </row>
    <row r="21" spans="1:29" ht="13.5" customHeight="1">
      <c r="A21" s="22"/>
      <c r="B21" s="12"/>
      <c r="C21" s="29"/>
      <c r="D21" s="64"/>
      <c r="E21" s="64"/>
      <c r="F21" s="64"/>
      <c r="G21" s="64"/>
      <c r="H21" s="64"/>
      <c r="I21" s="64"/>
      <c r="J21" s="64"/>
      <c r="K21" s="64"/>
      <c r="L21" s="64"/>
      <c r="M21" s="64"/>
      <c r="N21" s="64"/>
      <c r="O21" s="64"/>
      <c r="P21" s="64"/>
      <c r="Q21" s="64"/>
      <c r="R21" s="64"/>
      <c r="T21" s="28"/>
      <c r="U21" s="28"/>
      <c r="V21" s="27"/>
      <c r="W21" s="29"/>
      <c r="X21" s="59">
        <f t="shared" si="4"/>
        <v>0</v>
      </c>
      <c r="Y21" s="59">
        <f t="shared" si="5"/>
        <v>0</v>
      </c>
      <c r="Z21" s="167"/>
      <c r="AA21" s="170"/>
      <c r="AB21" s="170"/>
      <c r="AC21" s="170"/>
    </row>
    <row r="22" spans="1:29" ht="13.5" customHeight="1">
      <c r="A22" s="22"/>
      <c r="B22" s="12"/>
      <c r="C22" s="29"/>
      <c r="D22" s="64"/>
      <c r="E22" s="64"/>
      <c r="F22" s="64"/>
      <c r="G22" s="64"/>
      <c r="H22" s="64"/>
      <c r="I22" s="64"/>
      <c r="J22" s="64"/>
      <c r="K22" s="64"/>
      <c r="L22" s="64"/>
      <c r="M22" s="64"/>
      <c r="N22" s="64"/>
      <c r="O22" s="64"/>
      <c r="P22" s="64"/>
      <c r="Q22" s="64"/>
      <c r="R22" s="64"/>
      <c r="T22" s="28"/>
      <c r="U22" s="28"/>
      <c r="V22" s="27"/>
      <c r="W22" s="29"/>
      <c r="X22" s="59">
        <f t="shared" si="4"/>
        <v>0</v>
      </c>
      <c r="Y22" s="59">
        <f t="shared" si="5"/>
        <v>0</v>
      </c>
      <c r="Z22" s="167"/>
      <c r="AA22" s="170"/>
      <c r="AB22" s="170"/>
      <c r="AC22" s="170"/>
    </row>
    <row r="23" spans="1:29" ht="13.5" customHeight="1">
      <c r="A23" s="22"/>
      <c r="B23" s="12"/>
      <c r="C23" s="29"/>
      <c r="D23" s="64"/>
      <c r="E23" s="64"/>
      <c r="F23" s="64"/>
      <c r="G23" s="64"/>
      <c r="H23" s="64"/>
      <c r="I23" s="64"/>
      <c r="J23" s="64"/>
      <c r="K23" s="64"/>
      <c r="L23" s="64"/>
      <c r="M23" s="64"/>
      <c r="N23" s="64"/>
      <c r="O23" s="64"/>
      <c r="P23" s="64"/>
      <c r="Q23" s="64"/>
      <c r="R23" s="64"/>
      <c r="T23" s="28"/>
      <c r="U23" s="28"/>
      <c r="V23" s="27"/>
      <c r="W23" s="29"/>
      <c r="X23" s="59">
        <f t="shared" si="4"/>
        <v>0</v>
      </c>
      <c r="Y23" s="59">
        <f t="shared" si="5"/>
        <v>0</v>
      </c>
      <c r="Z23" s="167"/>
      <c r="AA23" s="170"/>
      <c r="AB23" s="170"/>
      <c r="AC23" s="170"/>
    </row>
    <row r="24" spans="1:29" ht="13.5" customHeight="1">
      <c r="A24" s="11"/>
      <c r="B24" s="12"/>
      <c r="C24" s="29"/>
      <c r="D24" s="64"/>
      <c r="E24" s="64"/>
      <c r="F24" s="64"/>
      <c r="G24" s="64"/>
      <c r="H24" s="64"/>
      <c r="I24" s="64"/>
      <c r="J24" s="64"/>
      <c r="K24" s="64"/>
      <c r="L24" s="64"/>
      <c r="M24" s="64"/>
      <c r="N24" s="64"/>
      <c r="O24" s="64"/>
      <c r="P24" s="64"/>
      <c r="Q24" s="64"/>
      <c r="R24" s="64"/>
      <c r="T24" s="10"/>
      <c r="U24" s="10"/>
      <c r="V24" s="10"/>
      <c r="W24" s="29"/>
      <c r="X24" s="59">
        <f t="shared" si="4"/>
        <v>0</v>
      </c>
      <c r="Y24" s="59">
        <f t="shared" si="5"/>
        <v>0</v>
      </c>
      <c r="Z24" s="167"/>
      <c r="AA24" s="170"/>
      <c r="AB24" s="170"/>
      <c r="AC24" s="170"/>
    </row>
    <row r="25" spans="1:29" ht="3" customHeight="1">
      <c r="A25" s="11"/>
      <c r="B25" s="13"/>
      <c r="C25" s="5"/>
      <c r="D25" s="64"/>
      <c r="E25" s="64"/>
      <c r="F25" s="64"/>
      <c r="G25" s="64"/>
      <c r="H25" s="64"/>
      <c r="I25" s="64"/>
      <c r="J25" s="64"/>
      <c r="K25" s="64"/>
      <c r="L25" s="64"/>
      <c r="M25" s="64"/>
      <c r="N25" s="64"/>
      <c r="O25" s="64"/>
      <c r="P25" s="64"/>
      <c r="Q25" s="64"/>
      <c r="R25" s="64"/>
      <c r="S25" s="5"/>
      <c r="T25" s="13"/>
      <c r="U25" s="13"/>
      <c r="V25" s="13"/>
      <c r="W25" s="5"/>
      <c r="X25" s="59"/>
      <c r="Y25" s="59"/>
      <c r="Z25" s="167"/>
      <c r="AA25" s="170"/>
      <c r="AB25" s="170"/>
      <c r="AC25" s="170"/>
    </row>
    <row r="26" spans="1:29" ht="13.5" customHeight="1">
      <c r="A26" s="26" t="s">
        <v>14</v>
      </c>
      <c r="B26" s="12"/>
      <c r="C26" s="29"/>
      <c r="D26" s="64">
        <f aca="true" t="shared" si="6" ref="D26:J26">SUM(D13:D24)</f>
        <v>0</v>
      </c>
      <c r="E26" s="64">
        <f t="shared" si="6"/>
        <v>0</v>
      </c>
      <c r="F26" s="64">
        <f t="shared" si="6"/>
        <v>0</v>
      </c>
      <c r="G26" s="64">
        <f t="shared" si="6"/>
        <v>0</v>
      </c>
      <c r="H26" s="64">
        <f t="shared" si="6"/>
        <v>0</v>
      </c>
      <c r="I26" s="64">
        <f t="shared" si="6"/>
        <v>0</v>
      </c>
      <c r="J26" s="64">
        <f t="shared" si="6"/>
        <v>0</v>
      </c>
      <c r="K26" s="64"/>
      <c r="L26" s="64">
        <f aca="true" t="shared" si="7" ref="L26:R26">SUM(L13:L24)</f>
        <v>0</v>
      </c>
      <c r="M26" s="64">
        <f t="shared" si="7"/>
        <v>0</v>
      </c>
      <c r="N26" s="64">
        <f t="shared" si="7"/>
        <v>0</v>
      </c>
      <c r="O26" s="64">
        <f t="shared" si="7"/>
        <v>0</v>
      </c>
      <c r="P26" s="64">
        <f t="shared" si="7"/>
        <v>8</v>
      </c>
      <c r="Q26" s="64">
        <f t="shared" si="7"/>
        <v>0</v>
      </c>
      <c r="R26" s="64">
        <f t="shared" si="7"/>
        <v>0</v>
      </c>
      <c r="T26" s="10"/>
      <c r="U26" s="10"/>
      <c r="V26" s="10"/>
      <c r="W26" s="29"/>
      <c r="X26" s="59">
        <f>SUM(X13:X24)</f>
        <v>0</v>
      </c>
      <c r="Y26" s="59">
        <f>SUM(Y13:Y24)</f>
        <v>8</v>
      </c>
      <c r="Z26" s="167"/>
      <c r="AA26" s="172">
        <f>SUM(X26:Y26)</f>
        <v>8</v>
      </c>
      <c r="AB26" s="170" t="s">
        <v>116</v>
      </c>
      <c r="AC26" s="170"/>
    </row>
    <row r="27" spans="10:29" ht="24" customHeight="1">
      <c r="J27" s="16" t="s">
        <v>18</v>
      </c>
      <c r="Z27" s="167"/>
      <c r="AA27" s="170"/>
      <c r="AB27" s="170"/>
      <c r="AC27" s="170"/>
    </row>
    <row r="28" spans="1:29" ht="9" customHeight="1">
      <c r="A28" s="1"/>
      <c r="B28" s="2"/>
      <c r="C28" s="2"/>
      <c r="D28" s="2"/>
      <c r="E28" s="2"/>
      <c r="F28" s="2"/>
      <c r="G28" s="2"/>
      <c r="H28" s="2"/>
      <c r="I28" s="2"/>
      <c r="J28" s="30" t="s">
        <v>22</v>
      </c>
      <c r="K28" s="2"/>
      <c r="L28" s="2"/>
      <c r="M28" s="2"/>
      <c r="N28" s="2"/>
      <c r="O28" s="2"/>
      <c r="P28" s="2"/>
      <c r="Q28" s="2"/>
      <c r="R28" s="2"/>
      <c r="S28" s="2"/>
      <c r="T28" s="2"/>
      <c r="U28" s="2"/>
      <c r="V28" s="2"/>
      <c r="W28" s="2"/>
      <c r="X28" s="52"/>
      <c r="Y28" s="53"/>
      <c r="Z28" s="167"/>
      <c r="AA28" s="170"/>
      <c r="AB28" s="170"/>
      <c r="AC28" s="170"/>
    </row>
    <row r="29" spans="1:29" ht="13.5" customHeight="1">
      <c r="A29" s="22" t="s">
        <v>15</v>
      </c>
      <c r="B29" s="12"/>
      <c r="C29" s="5"/>
      <c r="D29" s="67"/>
      <c r="E29" s="67"/>
      <c r="F29" s="67"/>
      <c r="G29" s="67"/>
      <c r="H29" s="67"/>
      <c r="I29" s="67"/>
      <c r="J29" s="67"/>
      <c r="K29" s="68">
        <v>1</v>
      </c>
      <c r="L29" s="67"/>
      <c r="M29" s="67"/>
      <c r="N29" s="67"/>
      <c r="O29" s="67"/>
      <c r="P29" s="67"/>
      <c r="Q29" s="67"/>
      <c r="R29" s="67"/>
      <c r="S29" s="16"/>
      <c r="T29" s="41"/>
      <c r="U29" s="28">
        <v>29</v>
      </c>
      <c r="V29" s="41"/>
      <c r="W29" s="16"/>
      <c r="X29" s="73">
        <f>SUM(D29:J29)</f>
        <v>0</v>
      </c>
      <c r="Y29" s="73">
        <f>SUM(L29:R29)</f>
        <v>0</v>
      </c>
      <c r="Z29" s="167"/>
      <c r="AA29" s="170"/>
      <c r="AB29" s="170"/>
      <c r="AC29" s="170"/>
    </row>
    <row r="30" spans="1:29" ht="13.5" customHeight="1">
      <c r="A30" s="22" t="s">
        <v>16</v>
      </c>
      <c r="B30" s="12"/>
      <c r="C30" s="5"/>
      <c r="D30" s="69"/>
      <c r="E30" s="69"/>
      <c r="F30" s="69"/>
      <c r="G30" s="69"/>
      <c r="H30" s="69"/>
      <c r="I30" s="69"/>
      <c r="J30" s="69"/>
      <c r="K30" s="70"/>
      <c r="L30" s="69"/>
      <c r="M30" s="69"/>
      <c r="N30" s="69"/>
      <c r="O30" s="69"/>
      <c r="P30" s="69"/>
      <c r="Q30" s="69"/>
      <c r="R30" s="69"/>
      <c r="S30" s="16"/>
      <c r="T30" s="41"/>
      <c r="U30" s="28">
        <v>32</v>
      </c>
      <c r="V30" s="41"/>
      <c r="W30" s="16"/>
      <c r="X30" s="73">
        <f>SUM(D30:J30)</f>
        <v>0</v>
      </c>
      <c r="Y30" s="73">
        <f>SUM(L30:R30)</f>
        <v>0</v>
      </c>
      <c r="Z30" s="167"/>
      <c r="AA30" s="170"/>
      <c r="AB30" s="170"/>
      <c r="AC30" s="170"/>
    </row>
    <row r="31" spans="1:29" ht="13.5" customHeight="1">
      <c r="A31" s="22" t="s">
        <v>17</v>
      </c>
      <c r="B31" s="12"/>
      <c r="C31" s="8"/>
      <c r="D31" s="71"/>
      <c r="E31" s="71"/>
      <c r="F31" s="71"/>
      <c r="G31" s="71"/>
      <c r="H31" s="71"/>
      <c r="I31" s="71"/>
      <c r="J31" s="71"/>
      <c r="K31" s="72"/>
      <c r="L31" s="71"/>
      <c r="M31" s="71"/>
      <c r="N31" s="71"/>
      <c r="O31" s="71"/>
      <c r="P31" s="71"/>
      <c r="Q31" s="71"/>
      <c r="R31" s="71"/>
      <c r="S31" s="16"/>
      <c r="T31" s="41"/>
      <c r="U31" s="28">
        <v>71</v>
      </c>
      <c r="V31" s="41"/>
      <c r="W31" s="16"/>
      <c r="X31" s="73">
        <f>SUM(D31:J31)</f>
        <v>0</v>
      </c>
      <c r="Y31" s="73">
        <f>SUM(L31:R31)</f>
        <v>0</v>
      </c>
      <c r="Z31" s="167"/>
      <c r="AA31" s="170"/>
      <c r="AB31" s="170"/>
      <c r="AC31" s="170"/>
    </row>
    <row r="32" spans="1:29" ht="18.75" customHeight="1">
      <c r="A32" s="25" t="s">
        <v>27</v>
      </c>
      <c r="L32" s="43" t="s">
        <v>28</v>
      </c>
      <c r="Z32" s="167"/>
      <c r="AA32" s="170"/>
      <c r="AB32" s="170"/>
      <c r="AC32" s="170"/>
    </row>
    <row r="33" spans="12:29" ht="12.75">
      <c r="L33" s="43" t="s">
        <v>29</v>
      </c>
      <c r="N33" s="8"/>
      <c r="O33" s="8"/>
      <c r="P33" s="43" t="s">
        <v>30</v>
      </c>
      <c r="R33" s="8"/>
      <c r="S33" s="8"/>
      <c r="T33" s="8"/>
      <c r="U33" s="14" t="s">
        <v>31</v>
      </c>
      <c r="Z33" s="167"/>
      <c r="AA33" s="170"/>
      <c r="AB33" s="170"/>
      <c r="AC33" s="170"/>
    </row>
    <row r="34" spans="21:29" ht="6.75" customHeight="1">
      <c r="U34" s="21" t="s">
        <v>32</v>
      </c>
      <c r="Z34" s="167"/>
      <c r="AA34" s="170"/>
      <c r="AB34" s="170"/>
      <c r="AC34" s="170"/>
    </row>
    <row r="35" spans="1:29" ht="15.75">
      <c r="A35" s="77" t="s">
        <v>51</v>
      </c>
      <c r="Z35" s="167"/>
      <c r="AA35" s="170"/>
      <c r="AB35" s="170"/>
      <c r="AC35" s="170"/>
    </row>
    <row r="36" spans="26:29" ht="12.75">
      <c r="Z36" s="167"/>
      <c r="AA36" s="170"/>
      <c r="AB36" s="170"/>
      <c r="AC36" s="170"/>
    </row>
    <row r="37" spans="1:29" ht="12.75">
      <c r="A37" t="s">
        <v>52</v>
      </c>
      <c r="Z37" s="167"/>
      <c r="AA37" s="170"/>
      <c r="AB37" s="170"/>
      <c r="AC37" s="170"/>
    </row>
    <row r="38" spans="1:29" ht="12.75">
      <c r="A38" t="s">
        <v>53</v>
      </c>
      <c r="Z38" s="167"/>
      <c r="AA38" s="170"/>
      <c r="AB38" s="170"/>
      <c r="AC38" s="170"/>
    </row>
    <row r="39" spans="1:29" ht="3.75" customHeight="1" thickBot="1">
      <c r="A39" s="165"/>
      <c r="B39" s="165"/>
      <c r="C39" s="165"/>
      <c r="D39" s="165"/>
      <c r="E39" s="165"/>
      <c r="F39" s="165"/>
      <c r="G39" s="165"/>
      <c r="H39" s="165"/>
      <c r="I39" s="165"/>
      <c r="J39" s="165"/>
      <c r="K39" s="165"/>
      <c r="L39" s="165"/>
      <c r="M39" s="165"/>
      <c r="N39" s="165"/>
      <c r="O39" s="165"/>
      <c r="P39" s="165"/>
      <c r="Q39" s="165"/>
      <c r="R39" s="165"/>
      <c r="S39" s="165"/>
      <c r="T39" s="165"/>
      <c r="U39" s="165"/>
      <c r="V39" s="165"/>
      <c r="W39" s="165"/>
      <c r="X39" s="166"/>
      <c r="Y39" s="166"/>
      <c r="Z39" s="169"/>
      <c r="AA39" s="170"/>
      <c r="AB39" s="170"/>
      <c r="AC39" s="170"/>
    </row>
    <row r="40" spans="1:29" ht="13.5" thickTop="1">
      <c r="A40" s="173" t="s">
        <v>119</v>
      </c>
      <c r="B40" s="170"/>
      <c r="C40" s="170"/>
      <c r="D40" s="170"/>
      <c r="E40" s="170"/>
      <c r="F40" s="170"/>
      <c r="G40" s="170"/>
      <c r="H40" s="170"/>
      <c r="I40" s="170"/>
      <c r="J40" s="170"/>
      <c r="K40" s="170"/>
      <c r="L40" s="170"/>
      <c r="M40" s="170"/>
      <c r="N40" s="170"/>
      <c r="O40" s="170"/>
      <c r="P40" s="170"/>
      <c r="Q40" s="170"/>
      <c r="R40" s="170"/>
      <c r="S40" s="170"/>
      <c r="T40" s="170"/>
      <c r="U40" s="170"/>
      <c r="V40" s="170"/>
      <c r="W40" s="170"/>
      <c r="X40" s="172"/>
      <c r="Y40" s="172"/>
      <c r="Z40" s="170"/>
      <c r="AA40" s="170"/>
      <c r="AB40" s="170"/>
      <c r="AC40" s="170"/>
    </row>
    <row r="41" spans="1:29" ht="12.75">
      <c r="A41" s="170"/>
      <c r="B41" s="170"/>
      <c r="C41" s="170"/>
      <c r="D41" s="174" t="str">
        <f>D11</f>
        <v>Sun</v>
      </c>
      <c r="E41" s="174" t="str">
        <f aca="true" t="shared" si="8" ref="E41:R42">E11</f>
        <v>Mon</v>
      </c>
      <c r="F41" s="174" t="str">
        <f t="shared" si="8"/>
        <v>Tue</v>
      </c>
      <c r="G41" s="174" t="str">
        <f t="shared" si="8"/>
        <v>Wed</v>
      </c>
      <c r="H41" s="174" t="str">
        <f t="shared" si="8"/>
        <v>Thu</v>
      </c>
      <c r="I41" s="174" t="str">
        <f t="shared" si="8"/>
        <v>Fri</v>
      </c>
      <c r="J41" s="174" t="str">
        <f t="shared" si="8"/>
        <v>Sat</v>
      </c>
      <c r="K41" s="174">
        <f t="shared" si="8"/>
        <v>0</v>
      </c>
      <c r="L41" s="174" t="str">
        <f t="shared" si="8"/>
        <v>Sun</v>
      </c>
      <c r="M41" s="174" t="str">
        <f t="shared" si="8"/>
        <v>Mon</v>
      </c>
      <c r="N41" s="174" t="str">
        <f t="shared" si="8"/>
        <v>Tue</v>
      </c>
      <c r="O41" s="174" t="str">
        <f t="shared" si="8"/>
        <v>Wed</v>
      </c>
      <c r="P41" s="174" t="str">
        <f t="shared" si="8"/>
        <v>Thu</v>
      </c>
      <c r="Q41" s="174" t="str">
        <f t="shared" si="8"/>
        <v>Fri</v>
      </c>
      <c r="R41" s="174" t="str">
        <f t="shared" si="8"/>
        <v>Sat</v>
      </c>
      <c r="S41" s="170"/>
      <c r="T41" s="170"/>
      <c r="U41" s="170"/>
      <c r="V41" s="170"/>
      <c r="W41" s="170"/>
      <c r="X41" s="172"/>
      <c r="Y41" s="172"/>
      <c r="Z41" s="170"/>
      <c r="AA41" s="170"/>
      <c r="AB41" s="170"/>
      <c r="AC41" s="170"/>
    </row>
    <row r="42" spans="1:29" ht="12.75">
      <c r="A42" s="170"/>
      <c r="B42" s="170"/>
      <c r="C42" s="170"/>
      <c r="D42" s="175">
        <f>D12</f>
        <v>38669</v>
      </c>
      <c r="E42" s="175">
        <f t="shared" si="8"/>
        <v>38670</v>
      </c>
      <c r="F42" s="175">
        <f t="shared" si="8"/>
        <v>38671</v>
      </c>
      <c r="G42" s="175">
        <f t="shared" si="8"/>
        <v>38672</v>
      </c>
      <c r="H42" s="175">
        <f t="shared" si="8"/>
        <v>38673</v>
      </c>
      <c r="I42" s="175">
        <f t="shared" si="8"/>
        <v>38674</v>
      </c>
      <c r="J42" s="175">
        <f t="shared" si="8"/>
        <v>38675</v>
      </c>
      <c r="K42" s="175">
        <f t="shared" si="8"/>
        <v>0</v>
      </c>
      <c r="L42" s="175">
        <f t="shared" si="8"/>
        <v>38676</v>
      </c>
      <c r="M42" s="175">
        <f t="shared" si="8"/>
        <v>38677</v>
      </c>
      <c r="N42" s="175">
        <f t="shared" si="8"/>
        <v>38678</v>
      </c>
      <c r="O42" s="175">
        <f t="shared" si="8"/>
        <v>38679</v>
      </c>
      <c r="P42" s="175">
        <f t="shared" si="8"/>
        <v>38680</v>
      </c>
      <c r="Q42" s="175">
        <f t="shared" si="8"/>
        <v>38681</v>
      </c>
      <c r="R42" s="175">
        <f t="shared" si="8"/>
        <v>38682</v>
      </c>
      <c r="S42" s="170"/>
      <c r="T42" s="170"/>
      <c r="U42" s="170"/>
      <c r="V42" s="170"/>
      <c r="W42" s="170"/>
      <c r="X42" s="172"/>
      <c r="Y42" s="172"/>
      <c r="Z42" s="170"/>
      <c r="AA42" s="170"/>
      <c r="AB42" s="170"/>
      <c r="AC42" s="170"/>
    </row>
    <row r="43" spans="1:29" ht="12.75">
      <c r="A43" s="170"/>
      <c r="B43" s="170" t="s">
        <v>54</v>
      </c>
      <c r="C43" s="170"/>
      <c r="D43" s="176"/>
      <c r="E43" s="176"/>
      <c r="F43" s="176"/>
      <c r="G43" s="176"/>
      <c r="H43" s="176"/>
      <c r="I43" s="176"/>
      <c r="J43" s="176"/>
      <c r="K43" s="176"/>
      <c r="L43" s="176"/>
      <c r="M43" s="176"/>
      <c r="N43" s="176"/>
      <c r="O43" s="176"/>
      <c r="P43" s="176"/>
      <c r="Q43" s="176"/>
      <c r="R43" s="176"/>
      <c r="S43" s="170"/>
      <c r="T43" s="170"/>
      <c r="U43" s="170"/>
      <c r="V43" s="170"/>
      <c r="W43" s="170"/>
      <c r="X43" s="172"/>
      <c r="Y43" s="172"/>
      <c r="Z43" s="170"/>
      <c r="AA43" s="170"/>
      <c r="AB43" s="170"/>
      <c r="AC43" s="170"/>
    </row>
    <row r="44" spans="1:29" ht="12.75">
      <c r="A44" s="170"/>
      <c r="B44" s="170" t="s">
        <v>55</v>
      </c>
      <c r="C44" s="170"/>
      <c r="D44" s="176"/>
      <c r="E44" s="176"/>
      <c r="F44" s="176"/>
      <c r="G44" s="176"/>
      <c r="H44" s="176"/>
      <c r="I44" s="176"/>
      <c r="J44" s="176"/>
      <c r="K44" s="176"/>
      <c r="L44" s="176"/>
      <c r="M44" s="176"/>
      <c r="N44" s="176"/>
      <c r="O44" s="176"/>
      <c r="P44" s="176"/>
      <c r="Q44" s="176"/>
      <c r="R44" s="176"/>
      <c r="S44" s="170"/>
      <c r="T44" s="170"/>
      <c r="U44" s="170"/>
      <c r="V44" s="170"/>
      <c r="W44" s="170"/>
      <c r="X44" s="172"/>
      <c r="Y44" s="172"/>
      <c r="Z44" s="170"/>
      <c r="AA44" s="170"/>
      <c r="AB44" s="170"/>
      <c r="AC44" s="170"/>
    </row>
    <row r="45" spans="1:29" ht="12.75">
      <c r="A45" s="170"/>
      <c r="B45" s="170" t="s">
        <v>54</v>
      </c>
      <c r="C45" s="170"/>
      <c r="D45" s="176"/>
      <c r="E45" s="176"/>
      <c r="F45" s="176"/>
      <c r="G45" s="176"/>
      <c r="H45" s="176"/>
      <c r="I45" s="176"/>
      <c r="J45" s="176"/>
      <c r="K45" s="176"/>
      <c r="L45" s="176"/>
      <c r="M45" s="176"/>
      <c r="N45" s="176"/>
      <c r="O45" s="176"/>
      <c r="P45" s="176"/>
      <c r="Q45" s="176"/>
      <c r="R45" s="176"/>
      <c r="S45" s="170"/>
      <c r="T45" s="170"/>
      <c r="U45" s="170"/>
      <c r="V45" s="170"/>
      <c r="W45" s="170"/>
      <c r="X45" s="172"/>
      <c r="Y45" s="172"/>
      <c r="Z45" s="170"/>
      <c r="AA45" s="170"/>
      <c r="AB45" s="170"/>
      <c r="AC45" s="170"/>
    </row>
    <row r="46" spans="1:29" ht="12.75">
      <c r="A46" s="170"/>
      <c r="B46" s="170" t="s">
        <v>55</v>
      </c>
      <c r="C46" s="170"/>
      <c r="D46" s="176"/>
      <c r="E46" s="176"/>
      <c r="F46" s="176"/>
      <c r="G46" s="176"/>
      <c r="H46" s="176"/>
      <c r="I46" s="176"/>
      <c r="J46" s="176"/>
      <c r="K46" s="176"/>
      <c r="L46" s="176"/>
      <c r="M46" s="176"/>
      <c r="N46" s="176"/>
      <c r="O46" s="176"/>
      <c r="P46" s="176"/>
      <c r="Q46" s="176"/>
      <c r="R46" s="176"/>
      <c r="S46" s="170"/>
      <c r="T46" s="170"/>
      <c r="U46" s="170"/>
      <c r="V46" s="170"/>
      <c r="W46" s="170"/>
      <c r="X46" s="172"/>
      <c r="Y46" s="172"/>
      <c r="Z46" s="170"/>
      <c r="AA46" s="170"/>
      <c r="AB46" s="170"/>
      <c r="AC46" s="170"/>
    </row>
    <row r="47" spans="1:29" ht="12.75">
      <c r="A47" s="170"/>
      <c r="B47" s="170" t="s">
        <v>54</v>
      </c>
      <c r="C47" s="170"/>
      <c r="D47" s="176"/>
      <c r="E47" s="176"/>
      <c r="F47" s="176"/>
      <c r="G47" s="176"/>
      <c r="H47" s="176"/>
      <c r="I47" s="176"/>
      <c r="J47" s="176"/>
      <c r="K47" s="176"/>
      <c r="L47" s="176"/>
      <c r="M47" s="176"/>
      <c r="N47" s="176"/>
      <c r="O47" s="176"/>
      <c r="P47" s="176"/>
      <c r="Q47" s="176"/>
      <c r="R47" s="176"/>
      <c r="S47" s="170"/>
      <c r="T47" s="170"/>
      <c r="U47" s="170"/>
      <c r="V47" s="170"/>
      <c r="W47" s="170"/>
      <c r="X47" s="172"/>
      <c r="Y47" s="172"/>
      <c r="Z47" s="170"/>
      <c r="AA47" s="170"/>
      <c r="AB47" s="170"/>
      <c r="AC47" s="170"/>
    </row>
    <row r="48" spans="1:29" ht="12.75">
      <c r="A48" s="170"/>
      <c r="B48" s="170" t="s">
        <v>55</v>
      </c>
      <c r="C48" s="170"/>
      <c r="D48" s="176"/>
      <c r="E48" s="176"/>
      <c r="F48" s="176"/>
      <c r="G48" s="176"/>
      <c r="H48" s="176"/>
      <c r="I48" s="176"/>
      <c r="J48" s="176"/>
      <c r="K48" s="176"/>
      <c r="L48" s="176"/>
      <c r="M48" s="176"/>
      <c r="N48" s="176"/>
      <c r="O48" s="176"/>
      <c r="P48" s="176"/>
      <c r="Q48" s="176"/>
      <c r="R48" s="176"/>
      <c r="S48" s="170"/>
      <c r="T48" s="170"/>
      <c r="U48" s="170"/>
      <c r="V48" s="170"/>
      <c r="W48" s="170"/>
      <c r="X48" s="172"/>
      <c r="Y48" s="172"/>
      <c r="Z48" s="170"/>
      <c r="AA48" s="170"/>
      <c r="AB48" s="170"/>
      <c r="AC48" s="170"/>
    </row>
    <row r="49" spans="1:29" ht="12.75">
      <c r="A49" s="170"/>
      <c r="B49" s="170" t="s">
        <v>54</v>
      </c>
      <c r="C49" s="170"/>
      <c r="D49" s="176"/>
      <c r="E49" s="176"/>
      <c r="F49" s="176"/>
      <c r="G49" s="176"/>
      <c r="H49" s="176"/>
      <c r="I49" s="176"/>
      <c r="J49" s="176"/>
      <c r="K49" s="176"/>
      <c r="L49" s="176"/>
      <c r="M49" s="176"/>
      <c r="N49" s="176"/>
      <c r="O49" s="176"/>
      <c r="P49" s="176"/>
      <c r="Q49" s="176"/>
      <c r="R49" s="176"/>
      <c r="S49" s="170"/>
      <c r="T49" s="170"/>
      <c r="U49" s="170"/>
      <c r="V49" s="170"/>
      <c r="W49" s="170"/>
      <c r="X49" s="172"/>
      <c r="Y49" s="172"/>
      <c r="Z49" s="170"/>
      <c r="AA49" s="170"/>
      <c r="AB49" s="170"/>
      <c r="AC49" s="170"/>
    </row>
    <row r="50" spans="1:29" ht="12.75">
      <c r="A50" s="170"/>
      <c r="B50" s="170" t="s">
        <v>55</v>
      </c>
      <c r="C50" s="170"/>
      <c r="D50" s="176"/>
      <c r="E50" s="176"/>
      <c r="F50" s="176"/>
      <c r="G50" s="176"/>
      <c r="H50" s="176"/>
      <c r="I50" s="176"/>
      <c r="J50" s="176"/>
      <c r="K50" s="176"/>
      <c r="L50" s="176"/>
      <c r="M50" s="176"/>
      <c r="N50" s="176"/>
      <c r="O50" s="176"/>
      <c r="P50" s="176"/>
      <c r="Q50" s="176"/>
      <c r="R50" s="176"/>
      <c r="S50" s="170"/>
      <c r="T50" s="170"/>
      <c r="U50" s="170"/>
      <c r="V50" s="170"/>
      <c r="W50" s="170"/>
      <c r="X50" s="172"/>
      <c r="Y50" s="172"/>
      <c r="Z50" s="170"/>
      <c r="AA50" s="170"/>
      <c r="AB50" s="170"/>
      <c r="AC50" s="170"/>
    </row>
    <row r="51" spans="1:29" ht="12.75">
      <c r="A51" s="170" t="s">
        <v>120</v>
      </c>
      <c r="B51" s="170" t="s">
        <v>62</v>
      </c>
      <c r="C51" s="170"/>
      <c r="D51" s="177">
        <f aca="true" t="shared" si="9" ref="D51:J51">24*(D44-D43+D46-D45+D48-D47+D50-D49)</f>
        <v>0</v>
      </c>
      <c r="E51" s="177">
        <f t="shared" si="9"/>
        <v>0</v>
      </c>
      <c r="F51" s="177">
        <f t="shared" si="9"/>
        <v>0</v>
      </c>
      <c r="G51" s="177">
        <f t="shared" si="9"/>
        <v>0</v>
      </c>
      <c r="H51" s="177">
        <f t="shared" si="9"/>
        <v>0</v>
      </c>
      <c r="I51" s="177">
        <f t="shared" si="9"/>
        <v>0</v>
      </c>
      <c r="J51" s="177">
        <f t="shared" si="9"/>
        <v>0</v>
      </c>
      <c r="K51" s="170"/>
      <c r="L51" s="177">
        <f aca="true" t="shared" si="10" ref="L51:R51">24*(L44-L43+L46-L45+L48-L47+L50-L49)</f>
        <v>0</v>
      </c>
      <c r="M51" s="177">
        <f t="shared" si="10"/>
        <v>0</v>
      </c>
      <c r="N51" s="177">
        <f t="shared" si="10"/>
        <v>0</v>
      </c>
      <c r="O51" s="177">
        <f t="shared" si="10"/>
        <v>0</v>
      </c>
      <c r="P51" s="177">
        <f t="shared" si="10"/>
        <v>0</v>
      </c>
      <c r="Q51" s="177">
        <f t="shared" si="10"/>
        <v>0</v>
      </c>
      <c r="R51" s="177">
        <f t="shared" si="10"/>
        <v>0</v>
      </c>
      <c r="S51" s="170"/>
      <c r="T51" s="170"/>
      <c r="U51" s="170"/>
      <c r="V51" s="170"/>
      <c r="W51" s="170"/>
      <c r="X51" s="172"/>
      <c r="Y51" s="172"/>
      <c r="Z51" s="170"/>
      <c r="AA51" s="170"/>
      <c r="AB51" s="170"/>
      <c r="AC51" s="170"/>
    </row>
    <row r="52" spans="1:29" ht="12.75">
      <c r="A52" s="170"/>
      <c r="B52" s="170"/>
      <c r="C52" s="170"/>
      <c r="D52" s="170"/>
      <c r="E52" s="170"/>
      <c r="F52" s="170"/>
      <c r="G52" s="170"/>
      <c r="H52" s="170"/>
      <c r="I52" s="170"/>
      <c r="J52" s="170"/>
      <c r="K52" s="170"/>
      <c r="L52" s="170"/>
      <c r="M52" s="170"/>
      <c r="N52" s="170"/>
      <c r="O52" s="170"/>
      <c r="P52" s="170"/>
      <c r="Q52" s="170"/>
      <c r="R52" s="170"/>
      <c r="S52" s="170"/>
      <c r="T52" s="170"/>
      <c r="U52" s="170"/>
      <c r="V52" s="170"/>
      <c r="W52" s="170"/>
      <c r="X52" s="172"/>
      <c r="Y52" s="172"/>
      <c r="Z52" s="170"/>
      <c r="AA52" s="170"/>
      <c r="AB52" s="170"/>
      <c r="AC52" s="170"/>
    </row>
  </sheetData>
  <mergeCells count="6">
    <mergeCell ref="Q3:S3"/>
    <mergeCell ref="T3:U3"/>
    <mergeCell ref="V3:X3"/>
    <mergeCell ref="Q4:S4"/>
    <mergeCell ref="T4:U4"/>
    <mergeCell ref="V4:X4"/>
  </mergeCells>
  <conditionalFormatting sqref="D42:J42 L42:R42">
    <cfRule type="cellIs" priority="1" dxfId="1" operator="equal" stopIfTrue="1">
      <formula>TODAY()</formula>
    </cfRule>
  </conditionalFormatting>
  <conditionalFormatting sqref="D7:R8 D13:R26 X13:Y26 X29:Y31">
    <cfRule type="cellIs" priority="2" dxfId="2" operator="equal" stopIfTrue="1">
      <formula>0</formula>
    </cfRule>
  </conditionalFormatting>
  <conditionalFormatting sqref="AA17">
    <cfRule type="cellIs" priority="3" dxfId="3" operator="greaterThan" stopIfTrue="1">
      <formula>24</formula>
    </cfRule>
  </conditionalFormatting>
  <conditionalFormatting sqref="D12:S12">
    <cfRule type="cellIs" priority="4" dxfId="1" operator="equal" stopIfTrue="1">
      <formula>TODAY()</formula>
    </cfRule>
  </conditionalFormatting>
  <printOptions/>
  <pageMargins left="0.5" right="0.5" top="0.53" bottom="0.5" header="0.5" footer="0.5"/>
  <pageSetup horizontalDpi="300" verticalDpi="300" orientation="landscape" r:id="rId1"/>
</worksheet>
</file>

<file path=xl/worksheets/sheet27.xml><?xml version="1.0" encoding="utf-8"?>
<worksheet xmlns="http://schemas.openxmlformats.org/spreadsheetml/2006/main" xmlns:r="http://schemas.openxmlformats.org/officeDocument/2006/relationships">
  <sheetPr codeName="Sheet21"/>
  <dimension ref="A1:AC52"/>
  <sheetViews>
    <sheetView zoomScale="85" zoomScaleNormal="85" workbookViewId="0" topLeftCell="A1">
      <selection activeCell="E13" sqref="E13"/>
    </sheetView>
  </sheetViews>
  <sheetFormatPr defaultColWidth="9.140625" defaultRowHeight="12.75"/>
  <cols>
    <col min="2" max="2" width="7.00390625" style="0" customWidth="1"/>
    <col min="3" max="3" width="0.5625" style="0" customWidth="1"/>
    <col min="4" max="4" width="5.8515625" style="0" customWidth="1"/>
    <col min="5" max="6" width="5.57421875" style="0" customWidth="1"/>
    <col min="7" max="7" width="5.8515625" style="0" customWidth="1"/>
    <col min="8" max="8" width="5.57421875" style="0" customWidth="1"/>
    <col min="9" max="9" width="5.421875" style="0" customWidth="1"/>
    <col min="10" max="10" width="5.7109375" style="0" customWidth="1"/>
    <col min="11" max="11" width="0.5625" style="0" customWidth="1"/>
    <col min="12" max="13" width="5.57421875" style="0" customWidth="1"/>
    <col min="14" max="14" width="5.421875" style="0" customWidth="1"/>
    <col min="15" max="16" width="5.7109375" style="0" customWidth="1"/>
    <col min="17" max="17" width="6.28125" style="0" customWidth="1"/>
    <col min="18" max="18" width="7.00390625" style="0" customWidth="1"/>
    <col min="19" max="19" width="0.5625" style="0" customWidth="1"/>
    <col min="20" max="21" width="4.8515625" style="0" customWidth="1"/>
    <col min="22" max="22" width="4.140625" style="0" customWidth="1"/>
    <col min="23" max="23" width="0.5625" style="0" customWidth="1"/>
    <col min="24" max="25" width="6.28125" style="51" customWidth="1"/>
    <col min="26" max="26" width="0.85546875" style="0" customWidth="1"/>
  </cols>
  <sheetData>
    <row r="1" spans="10:29" ht="21.75" customHeight="1">
      <c r="J1" s="16" t="s">
        <v>46</v>
      </c>
      <c r="Z1" s="167"/>
      <c r="AA1" s="170"/>
      <c r="AB1" s="170"/>
      <c r="AC1" s="170"/>
    </row>
    <row r="2" spans="1:29" ht="12.75">
      <c r="A2" s="15" t="s">
        <v>37</v>
      </c>
      <c r="B2" s="2"/>
      <c r="C2" s="2"/>
      <c r="D2" s="2"/>
      <c r="E2" s="3"/>
      <c r="F2" s="15" t="s">
        <v>39</v>
      </c>
      <c r="G2" s="2"/>
      <c r="H2" s="3"/>
      <c r="I2" s="15" t="s">
        <v>40</v>
      </c>
      <c r="J2" s="3"/>
      <c r="L2" s="15" t="s">
        <v>41</v>
      </c>
      <c r="M2" s="2"/>
      <c r="N2" s="76">
        <f>PP23!N2+1</f>
        <v>24</v>
      </c>
      <c r="O2" s="2"/>
      <c r="P2" s="3"/>
      <c r="Q2" s="15" t="s">
        <v>139</v>
      </c>
      <c r="R2" s="2"/>
      <c r="S2" s="2"/>
      <c r="T2" s="2"/>
      <c r="U2" s="2"/>
      <c r="V2" s="2"/>
      <c r="W2" s="2"/>
      <c r="X2" s="52"/>
      <c r="Y2" s="53"/>
      <c r="Z2" s="167"/>
      <c r="AA2" s="170"/>
      <c r="AB2" s="170"/>
      <c r="AC2" s="170"/>
    </row>
    <row r="3" spans="1:29" ht="12.75">
      <c r="A3" s="4"/>
      <c r="B3" s="5"/>
      <c r="C3" s="5"/>
      <c r="D3" s="5"/>
      <c r="E3" s="6"/>
      <c r="F3" s="45" t="str">
        <f>PP1!F3</f>
        <v>xxx-xx-xxxx</v>
      </c>
      <c r="G3" s="5"/>
      <c r="H3" s="6"/>
      <c r="I3" s="45">
        <f>PP1!I3</f>
        <v>2005</v>
      </c>
      <c r="J3" s="6"/>
      <c r="L3" s="4"/>
      <c r="M3" s="5"/>
      <c r="N3" s="5"/>
      <c r="O3" s="5"/>
      <c r="P3" s="6"/>
      <c r="Q3" s="210" t="s">
        <v>47</v>
      </c>
      <c r="R3" s="211"/>
      <c r="S3" s="212"/>
      <c r="T3" s="210" t="s">
        <v>48</v>
      </c>
      <c r="U3" s="212"/>
      <c r="V3" s="213" t="s">
        <v>49</v>
      </c>
      <c r="W3" s="214"/>
      <c r="X3" s="215"/>
      <c r="Y3" s="198" t="s">
        <v>138</v>
      </c>
      <c r="Z3" s="167"/>
      <c r="AA3" s="170"/>
      <c r="AB3" s="170"/>
      <c r="AC3" s="170"/>
    </row>
    <row r="4" spans="1:29" ht="12.75">
      <c r="A4" s="44">
        <f>PP1!A4</f>
        <v>0</v>
      </c>
      <c r="B4" s="8"/>
      <c r="C4" s="8"/>
      <c r="D4" s="5"/>
      <c r="E4" s="6"/>
      <c r="F4" s="7"/>
      <c r="G4" s="8"/>
      <c r="H4" s="9"/>
      <c r="I4" s="7"/>
      <c r="J4" s="9"/>
      <c r="L4" s="34" t="s">
        <v>42</v>
      </c>
      <c r="M4" s="78">
        <f>+PP23!O4+1</f>
        <v>38683</v>
      </c>
      <c r="N4" s="37" t="s">
        <v>43</v>
      </c>
      <c r="O4" s="78">
        <f>+M4+13</f>
        <v>38696</v>
      </c>
      <c r="P4" s="9"/>
      <c r="Q4" s="219">
        <f>PP23!AA14</f>
        <v>138</v>
      </c>
      <c r="R4" s="217"/>
      <c r="S4" s="218"/>
      <c r="T4" s="219">
        <f>PP23!AA15</f>
        <v>92</v>
      </c>
      <c r="U4" s="218"/>
      <c r="V4" s="219">
        <f>PP23!AA17</f>
        <v>0</v>
      </c>
      <c r="W4" s="217"/>
      <c r="X4" s="218"/>
      <c r="Y4" s="200">
        <f>PP23!AA16</f>
        <v>0</v>
      </c>
      <c r="Z4" s="167"/>
      <c r="AA4" s="171" t="s">
        <v>56</v>
      </c>
      <c r="AB4" s="170"/>
      <c r="AC4" s="170"/>
    </row>
    <row r="5" spans="1:29" ht="12.75">
      <c r="A5" s="33"/>
      <c r="B5" s="6"/>
      <c r="D5" s="48" t="s">
        <v>1</v>
      </c>
      <c r="E5" s="48" t="s">
        <v>2</v>
      </c>
      <c r="F5" s="48" t="s">
        <v>3</v>
      </c>
      <c r="G5" s="48" t="s">
        <v>4</v>
      </c>
      <c r="H5" s="48" t="s">
        <v>5</v>
      </c>
      <c r="I5" s="48" t="s">
        <v>6</v>
      </c>
      <c r="J5" s="48" t="s">
        <v>7</v>
      </c>
      <c r="K5" s="49"/>
      <c r="L5" s="48" t="s">
        <v>1</v>
      </c>
      <c r="M5" s="48" t="s">
        <v>2</v>
      </c>
      <c r="N5" s="48" t="s">
        <v>3</v>
      </c>
      <c r="O5" s="48" t="s">
        <v>4</v>
      </c>
      <c r="P5" s="48" t="s">
        <v>5</v>
      </c>
      <c r="Q5" s="48" t="s">
        <v>6</v>
      </c>
      <c r="R5" s="47" t="s">
        <v>7</v>
      </c>
      <c r="T5" s="15" t="s">
        <v>44</v>
      </c>
      <c r="U5" s="2"/>
      <c r="V5" s="3"/>
      <c r="X5" s="55" t="s">
        <v>24</v>
      </c>
      <c r="Y5" s="55" t="s">
        <v>25</v>
      </c>
      <c r="Z5" s="167"/>
      <c r="AA5" s="170">
        <f>+PP23!AA5</f>
        <v>6</v>
      </c>
      <c r="AB5" s="171" t="s">
        <v>57</v>
      </c>
      <c r="AC5" s="170"/>
    </row>
    <row r="6" spans="1:29" ht="12.75">
      <c r="A6" s="4"/>
      <c r="B6" s="32" t="s">
        <v>38</v>
      </c>
      <c r="D6" s="36">
        <f>PP23!D6</f>
        <v>0</v>
      </c>
      <c r="E6" s="36">
        <f>PP23!E6</f>
        <v>8</v>
      </c>
      <c r="F6" s="36">
        <f>PP23!F6</f>
        <v>8</v>
      </c>
      <c r="G6" s="36">
        <f>PP23!G6</f>
        <v>8</v>
      </c>
      <c r="H6" s="36">
        <f>PP23!H6</f>
        <v>8</v>
      </c>
      <c r="I6" s="36">
        <f>PP23!I6</f>
        <v>8</v>
      </c>
      <c r="J6" s="36">
        <f>PP23!J6</f>
        <v>0</v>
      </c>
      <c r="L6" s="36">
        <f>PP23!L6</f>
        <v>0</v>
      </c>
      <c r="M6" s="36">
        <f>PP23!M6</f>
        <v>8</v>
      </c>
      <c r="N6" s="36">
        <f>PP23!N6</f>
        <v>8</v>
      </c>
      <c r="O6" s="36">
        <f>PP23!O6</f>
        <v>8</v>
      </c>
      <c r="P6" s="36">
        <f>PP23!P6</f>
        <v>8</v>
      </c>
      <c r="Q6" s="36">
        <f>PP23!Q6</f>
        <v>8</v>
      </c>
      <c r="R6" s="36">
        <f>PP23!R6</f>
        <v>0</v>
      </c>
      <c r="T6" s="35" t="s">
        <v>50</v>
      </c>
      <c r="U6" s="5"/>
      <c r="V6" s="6"/>
      <c r="X6" s="59">
        <f>SUM(D6:J6)</f>
        <v>40</v>
      </c>
      <c r="Y6" s="59">
        <f>SUM(L6:R6)</f>
        <v>40</v>
      </c>
      <c r="Z6" s="167"/>
      <c r="AA6" s="170">
        <f>+PP23!AA6</f>
        <v>4</v>
      </c>
      <c r="AB6" s="171" t="s">
        <v>58</v>
      </c>
      <c r="AC6" s="170"/>
    </row>
    <row r="7" spans="1:29" ht="12.75">
      <c r="A7" s="4"/>
      <c r="B7" s="32" t="s">
        <v>140</v>
      </c>
      <c r="D7" s="202">
        <f>PP23!D7</f>
        <v>0</v>
      </c>
      <c r="E7" s="202">
        <f>PP23!E7</f>
        <v>0.3125</v>
      </c>
      <c r="F7" s="202">
        <f>PP23!F7</f>
        <v>0.3125</v>
      </c>
      <c r="G7" s="202">
        <f>PP23!G7</f>
        <v>0.3125</v>
      </c>
      <c r="H7" s="202">
        <f>PP23!H7</f>
        <v>0.3125</v>
      </c>
      <c r="I7" s="202">
        <f>PP23!I7</f>
        <v>0.3125</v>
      </c>
      <c r="J7" s="202">
        <f>PP23!J7</f>
        <v>0</v>
      </c>
      <c r="K7" s="202"/>
      <c r="L7" s="202">
        <f>PP23!L7</f>
        <v>0</v>
      </c>
      <c r="M7" s="202">
        <f>PP23!M7</f>
        <v>0.3125</v>
      </c>
      <c r="N7" s="202">
        <f>PP23!N7</f>
        <v>0.3125</v>
      </c>
      <c r="O7" s="202">
        <f>PP23!O7</f>
        <v>0.3125</v>
      </c>
      <c r="P7" s="202">
        <f>PP23!P7</f>
        <v>0.3125</v>
      </c>
      <c r="Q7" s="202">
        <f>PP23!Q7</f>
        <v>0.3125</v>
      </c>
      <c r="R7" s="202">
        <f>PP23!R7</f>
        <v>0</v>
      </c>
      <c r="T7" s="4"/>
      <c r="U7" s="5"/>
      <c r="V7" s="6"/>
      <c r="X7" s="56"/>
      <c r="Y7" s="56"/>
      <c r="Z7" s="167"/>
      <c r="AA7" s="171" t="s">
        <v>134</v>
      </c>
      <c r="AB7" s="170"/>
      <c r="AC7" s="170"/>
    </row>
    <row r="8" spans="1:29" ht="12.75">
      <c r="A8" s="7"/>
      <c r="B8" s="203" t="s">
        <v>141</v>
      </c>
      <c r="D8" s="202">
        <f>PP23!D8</f>
        <v>0</v>
      </c>
      <c r="E8" s="202">
        <f>PP23!E8</f>
        <v>0.1875</v>
      </c>
      <c r="F8" s="202">
        <f>PP23!F8</f>
        <v>0.1875</v>
      </c>
      <c r="G8" s="202">
        <f>PP23!G8</f>
        <v>0.1875</v>
      </c>
      <c r="H8" s="202">
        <f>PP23!H8</f>
        <v>0.1875</v>
      </c>
      <c r="I8" s="202">
        <f>PP23!I8</f>
        <v>0.1875</v>
      </c>
      <c r="J8" s="202">
        <f>PP23!J8</f>
        <v>0</v>
      </c>
      <c r="K8" s="202"/>
      <c r="L8" s="202">
        <f>PP23!L8</f>
        <v>0</v>
      </c>
      <c r="M8" s="202">
        <f>PP23!M8</f>
        <v>0.1875</v>
      </c>
      <c r="N8" s="202">
        <f>PP23!N8</f>
        <v>0.1875</v>
      </c>
      <c r="O8" s="202">
        <f>PP23!O8</f>
        <v>0.1875</v>
      </c>
      <c r="P8" s="202">
        <f>PP23!P8</f>
        <v>0.1875</v>
      </c>
      <c r="Q8" s="202">
        <f>PP23!Q8</f>
        <v>0.1875</v>
      </c>
      <c r="R8" s="202">
        <f>PP23!R8</f>
        <v>0</v>
      </c>
      <c r="T8" s="38" t="s">
        <v>45</v>
      </c>
      <c r="U8" s="39"/>
      <c r="V8" s="9"/>
      <c r="X8" s="57"/>
      <c r="Y8" s="57"/>
      <c r="Z8" s="167"/>
      <c r="AA8" s="170">
        <v>0</v>
      </c>
      <c r="AB8" s="170"/>
      <c r="AC8" s="170"/>
    </row>
    <row r="9" spans="10:29" ht="24" customHeight="1">
      <c r="J9" s="16" t="s">
        <v>26</v>
      </c>
      <c r="Z9" s="167"/>
      <c r="AA9" s="170"/>
      <c r="AB9" s="170"/>
      <c r="AC9" s="170"/>
    </row>
    <row r="10" spans="1:29" ht="9.75" customHeight="1">
      <c r="A10" s="18" t="s">
        <v>21</v>
      </c>
      <c r="B10" s="3"/>
      <c r="C10" s="29"/>
      <c r="D10" s="11"/>
      <c r="E10" s="13"/>
      <c r="F10" s="13"/>
      <c r="G10" s="20"/>
      <c r="H10" s="13"/>
      <c r="I10" s="17" t="s">
        <v>19</v>
      </c>
      <c r="J10" s="13"/>
      <c r="K10" s="2"/>
      <c r="L10" s="13"/>
      <c r="M10" s="13"/>
      <c r="N10" s="13"/>
      <c r="O10" s="13"/>
      <c r="P10" s="13"/>
      <c r="Q10" s="13"/>
      <c r="R10" s="12"/>
      <c r="T10" s="24" t="s">
        <v>23</v>
      </c>
      <c r="U10" s="13"/>
      <c r="V10" s="12"/>
      <c r="W10" s="29"/>
      <c r="X10" s="58" t="s">
        <v>33</v>
      </c>
      <c r="Y10" s="55"/>
      <c r="Z10" s="167"/>
      <c r="AA10" s="170"/>
      <c r="AB10" s="170"/>
      <c r="AC10" s="170"/>
    </row>
    <row r="11" spans="1:29" ht="12.75">
      <c r="A11" s="19" t="s">
        <v>20</v>
      </c>
      <c r="B11" s="6"/>
      <c r="C11" s="29"/>
      <c r="D11" s="50" t="s">
        <v>1</v>
      </c>
      <c r="E11" s="50" t="s">
        <v>2</v>
      </c>
      <c r="F11" s="50" t="s">
        <v>3</v>
      </c>
      <c r="G11" s="50" t="s">
        <v>4</v>
      </c>
      <c r="H11" s="50" t="s">
        <v>5</v>
      </c>
      <c r="I11" s="50" t="s">
        <v>6</v>
      </c>
      <c r="J11" s="50" t="s">
        <v>7</v>
      </c>
      <c r="K11" s="42"/>
      <c r="L11" s="50" t="s">
        <v>1</v>
      </c>
      <c r="M11" s="50" t="s">
        <v>2</v>
      </c>
      <c r="N11" s="50" t="s">
        <v>3</v>
      </c>
      <c r="O11" s="50" t="s">
        <v>4</v>
      </c>
      <c r="P11" s="50" t="s">
        <v>5</v>
      </c>
      <c r="Q11" s="50" t="s">
        <v>6</v>
      </c>
      <c r="R11" s="50" t="s">
        <v>7</v>
      </c>
      <c r="T11" s="40" t="s">
        <v>34</v>
      </c>
      <c r="U11" s="40" t="s">
        <v>35</v>
      </c>
      <c r="V11" s="40" t="s">
        <v>36</v>
      </c>
      <c r="W11" s="31"/>
      <c r="X11" s="55" t="s">
        <v>24</v>
      </c>
      <c r="Y11" s="55" t="s">
        <v>25</v>
      </c>
      <c r="Z11" s="167"/>
      <c r="AA11" s="179" t="s">
        <v>131</v>
      </c>
      <c r="AB11" s="170"/>
      <c r="AC11" s="170"/>
    </row>
    <row r="12" spans="1:29" ht="11.25" customHeight="1">
      <c r="A12" s="19"/>
      <c r="B12" s="6"/>
      <c r="C12" s="29"/>
      <c r="D12" s="84">
        <f>+M4</f>
        <v>38683</v>
      </c>
      <c r="E12" s="84">
        <f aca="true" t="shared" si="0" ref="E12:J12">D12+1</f>
        <v>38684</v>
      </c>
      <c r="F12" s="84">
        <f t="shared" si="0"/>
        <v>38685</v>
      </c>
      <c r="G12" s="84">
        <f t="shared" si="0"/>
        <v>38686</v>
      </c>
      <c r="H12" s="84">
        <f t="shared" si="0"/>
        <v>38687</v>
      </c>
      <c r="I12" s="84">
        <f t="shared" si="0"/>
        <v>38688</v>
      </c>
      <c r="J12" s="84">
        <f t="shared" si="0"/>
        <v>38689</v>
      </c>
      <c r="K12" s="84"/>
      <c r="L12" s="84">
        <f>J12+1</f>
        <v>38690</v>
      </c>
      <c r="M12" s="84">
        <f aca="true" t="shared" si="1" ref="M12:R12">L12+1</f>
        <v>38691</v>
      </c>
      <c r="N12" s="84">
        <f t="shared" si="1"/>
        <v>38692</v>
      </c>
      <c r="O12" s="84">
        <f t="shared" si="1"/>
        <v>38693</v>
      </c>
      <c r="P12" s="84">
        <f t="shared" si="1"/>
        <v>38694</v>
      </c>
      <c r="Q12" s="84">
        <f t="shared" si="1"/>
        <v>38695</v>
      </c>
      <c r="R12" s="84">
        <f t="shared" si="1"/>
        <v>38696</v>
      </c>
      <c r="T12" s="40"/>
      <c r="U12" s="40"/>
      <c r="V12" s="40"/>
      <c r="W12" s="31"/>
      <c r="X12" s="55"/>
      <c r="Y12" s="55"/>
      <c r="Z12" s="167"/>
      <c r="AA12" s="180" t="s">
        <v>132</v>
      </c>
      <c r="AB12" s="170"/>
      <c r="AC12" s="170"/>
    </row>
    <row r="13" spans="1:29" ht="13.5" customHeight="1">
      <c r="A13" s="22" t="s">
        <v>0</v>
      </c>
      <c r="B13" s="12"/>
      <c r="C13" s="29"/>
      <c r="D13" s="64">
        <f>24*(D44-D43+D46-D45+D48-D47+D50-D49)-D29-D30</f>
        <v>0</v>
      </c>
      <c r="E13" s="64">
        <f aca="true" t="shared" si="2" ref="E13:J13">24*(E44-E43+E46-E45+E48-E47+E50-E49)-E29-E30</f>
        <v>0</v>
      </c>
      <c r="F13" s="64">
        <f t="shared" si="2"/>
        <v>0</v>
      </c>
      <c r="G13" s="64">
        <f t="shared" si="2"/>
        <v>0</v>
      </c>
      <c r="H13" s="64">
        <f t="shared" si="2"/>
        <v>0</v>
      </c>
      <c r="I13" s="64">
        <f t="shared" si="2"/>
        <v>0</v>
      </c>
      <c r="J13" s="64">
        <f t="shared" si="2"/>
        <v>0</v>
      </c>
      <c r="K13" s="64"/>
      <c r="L13" s="64">
        <f aca="true" t="shared" si="3" ref="L13:R13">24*(L44-L43+L46-L45+L48-L47+L50-L49)-L29-L30</f>
        <v>0</v>
      </c>
      <c r="M13" s="64">
        <f t="shared" si="3"/>
        <v>0</v>
      </c>
      <c r="N13" s="64">
        <f t="shared" si="3"/>
        <v>0</v>
      </c>
      <c r="O13" s="64">
        <f t="shared" si="3"/>
        <v>0</v>
      </c>
      <c r="P13" s="64">
        <f t="shared" si="3"/>
        <v>0</v>
      </c>
      <c r="Q13" s="64">
        <f t="shared" si="3"/>
        <v>0</v>
      </c>
      <c r="R13" s="64">
        <f t="shared" si="3"/>
        <v>0</v>
      </c>
      <c r="T13" s="27"/>
      <c r="U13" s="28">
        <v>1</v>
      </c>
      <c r="V13" s="27"/>
      <c r="W13" s="29"/>
      <c r="X13" s="59">
        <f aca="true" t="shared" si="4" ref="X13:X24">SUM(D13:J13)</f>
        <v>0</v>
      </c>
      <c r="Y13" s="59">
        <f aca="true" t="shared" si="5" ref="Y13:Y24">SUM(L13:R13)</f>
        <v>0</v>
      </c>
      <c r="Z13" s="167"/>
      <c r="AA13" s="170"/>
      <c r="AB13" s="170"/>
      <c r="AC13" s="170"/>
    </row>
    <row r="14" spans="1:29" ht="13.5" customHeight="1">
      <c r="A14" s="22" t="s">
        <v>8</v>
      </c>
      <c r="B14" s="12"/>
      <c r="C14" s="29"/>
      <c r="D14" s="64"/>
      <c r="E14" s="64"/>
      <c r="F14" s="64"/>
      <c r="G14" s="64"/>
      <c r="H14" s="64"/>
      <c r="I14" s="64"/>
      <c r="J14" s="64"/>
      <c r="K14" s="64"/>
      <c r="L14" s="64"/>
      <c r="M14" s="64"/>
      <c r="N14" s="64"/>
      <c r="O14" s="64"/>
      <c r="P14" s="64"/>
      <c r="Q14" s="64"/>
      <c r="R14" s="64"/>
      <c r="T14" s="27"/>
      <c r="U14" s="28">
        <v>61</v>
      </c>
      <c r="V14" s="27"/>
      <c r="W14" s="29"/>
      <c r="X14" s="59">
        <f t="shared" si="4"/>
        <v>0</v>
      </c>
      <c r="Y14" s="59">
        <f t="shared" si="5"/>
        <v>0</v>
      </c>
      <c r="Z14" s="168"/>
      <c r="AA14" s="172">
        <f>+Q4-X14-Y14+AA5-AA8</f>
        <v>144</v>
      </c>
      <c r="AB14" s="171" t="s">
        <v>57</v>
      </c>
      <c r="AC14" s="170"/>
    </row>
    <row r="15" spans="1:29" ht="13.5" customHeight="1">
      <c r="A15" s="22" t="s">
        <v>9</v>
      </c>
      <c r="B15" s="12"/>
      <c r="C15" s="29"/>
      <c r="D15" s="64"/>
      <c r="E15" s="64"/>
      <c r="F15" s="64"/>
      <c r="G15" s="64"/>
      <c r="H15" s="64"/>
      <c r="I15" s="64"/>
      <c r="J15" s="64"/>
      <c r="K15" s="64"/>
      <c r="L15" s="64"/>
      <c r="M15" s="64"/>
      <c r="N15" s="64"/>
      <c r="O15" s="64"/>
      <c r="P15" s="64"/>
      <c r="Q15" s="64"/>
      <c r="R15" s="64"/>
      <c r="T15" s="27"/>
      <c r="U15" s="28">
        <v>62</v>
      </c>
      <c r="V15" s="27"/>
      <c r="W15" s="29"/>
      <c r="X15" s="59">
        <f t="shared" si="4"/>
        <v>0</v>
      </c>
      <c r="Y15" s="59">
        <f t="shared" si="5"/>
        <v>0</v>
      </c>
      <c r="Z15" s="167"/>
      <c r="AA15" s="172">
        <f>+T4-X15-Y15-X19-Y19+AA6</f>
        <v>96</v>
      </c>
      <c r="AB15" s="171" t="s">
        <v>58</v>
      </c>
      <c r="AC15" s="170"/>
    </row>
    <row r="16" spans="1:29" ht="13.5" customHeight="1">
      <c r="A16" s="22" t="s">
        <v>10</v>
      </c>
      <c r="B16" s="12"/>
      <c r="C16" s="29"/>
      <c r="D16" s="64"/>
      <c r="E16" s="64"/>
      <c r="F16" s="64"/>
      <c r="G16" s="64"/>
      <c r="H16" s="64"/>
      <c r="I16" s="64"/>
      <c r="J16" s="64"/>
      <c r="K16" s="64"/>
      <c r="L16" s="64"/>
      <c r="M16" s="64"/>
      <c r="N16" s="64"/>
      <c r="O16" s="64"/>
      <c r="P16" s="64"/>
      <c r="Q16" s="64"/>
      <c r="R16" s="64"/>
      <c r="T16" s="27"/>
      <c r="U16" s="28">
        <v>64</v>
      </c>
      <c r="V16" s="27"/>
      <c r="W16" s="29"/>
      <c r="X16" s="59">
        <f t="shared" si="4"/>
        <v>0</v>
      </c>
      <c r="Y16" s="59">
        <f t="shared" si="5"/>
        <v>0</v>
      </c>
      <c r="Z16" s="167"/>
      <c r="AA16" s="172">
        <f>+Y4-X16-Y16+X30+Y30</f>
        <v>0</v>
      </c>
      <c r="AB16" s="171" t="s">
        <v>59</v>
      </c>
      <c r="AC16" s="170"/>
    </row>
    <row r="17" spans="1:29" ht="13.5" customHeight="1">
      <c r="A17" s="22" t="s">
        <v>11</v>
      </c>
      <c r="B17" s="12"/>
      <c r="C17" s="29"/>
      <c r="D17" s="64"/>
      <c r="E17" s="64"/>
      <c r="F17" s="64"/>
      <c r="G17" s="64"/>
      <c r="H17" s="64"/>
      <c r="I17" s="64"/>
      <c r="J17" s="64"/>
      <c r="K17" s="64"/>
      <c r="L17" s="64"/>
      <c r="M17" s="64"/>
      <c r="N17" s="64"/>
      <c r="O17" s="64"/>
      <c r="P17" s="64"/>
      <c r="Q17" s="64"/>
      <c r="R17" s="64"/>
      <c r="T17" s="27"/>
      <c r="U17" s="28">
        <v>50</v>
      </c>
      <c r="V17" s="27"/>
      <c r="W17" s="29"/>
      <c r="X17" s="59">
        <f t="shared" si="4"/>
        <v>0</v>
      </c>
      <c r="Y17" s="59">
        <f t="shared" si="5"/>
        <v>0</v>
      </c>
      <c r="Z17" s="167"/>
      <c r="AA17" s="172">
        <f>+V4-X17-Y17+X29+Y29</f>
        <v>0</v>
      </c>
      <c r="AB17" s="171" t="s">
        <v>60</v>
      </c>
      <c r="AC17" s="170"/>
    </row>
    <row r="18" spans="1:29" ht="13.5" customHeight="1">
      <c r="A18" s="22" t="s">
        <v>12</v>
      </c>
      <c r="B18" s="12"/>
      <c r="C18" s="29"/>
      <c r="D18" s="64"/>
      <c r="E18" s="64"/>
      <c r="F18" s="64"/>
      <c r="G18" s="64"/>
      <c r="H18" s="64"/>
      <c r="I18" s="64"/>
      <c r="J18" s="64"/>
      <c r="K18" s="64"/>
      <c r="L18" s="64"/>
      <c r="M18" s="64"/>
      <c r="N18" s="64"/>
      <c r="O18" s="64"/>
      <c r="P18" s="64"/>
      <c r="Q18" s="64"/>
      <c r="R18" s="64"/>
      <c r="T18" s="27"/>
      <c r="U18" s="28">
        <v>66</v>
      </c>
      <c r="V18" s="27"/>
      <c r="W18" s="29"/>
      <c r="X18" s="59">
        <f t="shared" si="4"/>
        <v>0</v>
      </c>
      <c r="Y18" s="59">
        <f t="shared" si="5"/>
        <v>0</v>
      </c>
      <c r="Z18" s="167"/>
      <c r="AA18" s="171"/>
      <c r="AB18" s="170"/>
      <c r="AC18" s="170"/>
    </row>
    <row r="19" spans="1:29" ht="13.5" customHeight="1">
      <c r="A19" s="22" t="s">
        <v>13</v>
      </c>
      <c r="B19" s="12"/>
      <c r="C19" s="29"/>
      <c r="D19" s="64"/>
      <c r="E19" s="64"/>
      <c r="F19" s="64"/>
      <c r="G19" s="64"/>
      <c r="H19" s="64"/>
      <c r="I19" s="64"/>
      <c r="J19" s="64"/>
      <c r="K19" s="64"/>
      <c r="L19" s="64"/>
      <c r="M19" s="64"/>
      <c r="N19" s="64"/>
      <c r="O19" s="64"/>
      <c r="P19" s="64"/>
      <c r="Q19" s="64"/>
      <c r="R19" s="64"/>
      <c r="T19" s="28">
        <v>62</v>
      </c>
      <c r="U19" s="28">
        <v>62</v>
      </c>
      <c r="V19" s="27"/>
      <c r="W19" s="29"/>
      <c r="X19" s="59">
        <f t="shared" si="4"/>
        <v>0</v>
      </c>
      <c r="Y19" s="59">
        <f t="shared" si="5"/>
        <v>0</v>
      </c>
      <c r="Z19" s="167"/>
      <c r="AA19" s="172">
        <f>+X19+Y19+PP23!AA19</f>
        <v>0</v>
      </c>
      <c r="AB19" s="171" t="s">
        <v>121</v>
      </c>
      <c r="AC19" s="170"/>
    </row>
    <row r="20" spans="1:29" ht="13.5" customHeight="1">
      <c r="A20" s="22"/>
      <c r="B20" s="12"/>
      <c r="C20" s="29"/>
      <c r="D20" s="64"/>
      <c r="E20" s="64"/>
      <c r="F20" s="64"/>
      <c r="G20" s="64"/>
      <c r="H20" s="64"/>
      <c r="I20" s="64"/>
      <c r="J20" s="64"/>
      <c r="K20" s="64"/>
      <c r="L20" s="64"/>
      <c r="M20" s="64"/>
      <c r="N20" s="64"/>
      <c r="O20" s="64"/>
      <c r="P20" s="64"/>
      <c r="Q20" s="64"/>
      <c r="R20" s="64"/>
      <c r="T20" s="28"/>
      <c r="U20" s="28"/>
      <c r="V20" s="27"/>
      <c r="W20" s="29"/>
      <c r="X20" s="59">
        <f t="shared" si="4"/>
        <v>0</v>
      </c>
      <c r="Y20" s="59">
        <f t="shared" si="5"/>
        <v>0</v>
      </c>
      <c r="Z20" s="167"/>
      <c r="AA20" s="170"/>
      <c r="AB20" s="170"/>
      <c r="AC20" s="170"/>
    </row>
    <row r="21" spans="1:29" ht="13.5" customHeight="1">
      <c r="A21" s="22"/>
      <c r="B21" s="12"/>
      <c r="C21" s="29"/>
      <c r="D21" s="64"/>
      <c r="E21" s="64"/>
      <c r="F21" s="64"/>
      <c r="G21" s="64"/>
      <c r="H21" s="64"/>
      <c r="I21" s="64"/>
      <c r="J21" s="64"/>
      <c r="K21" s="64"/>
      <c r="L21" s="64"/>
      <c r="M21" s="64"/>
      <c r="N21" s="64"/>
      <c r="O21" s="64"/>
      <c r="P21" s="64"/>
      <c r="Q21" s="64"/>
      <c r="R21" s="64"/>
      <c r="T21" s="28"/>
      <c r="U21" s="28"/>
      <c r="V21" s="27"/>
      <c r="W21" s="29"/>
      <c r="X21" s="59">
        <f t="shared" si="4"/>
        <v>0</v>
      </c>
      <c r="Y21" s="59">
        <f t="shared" si="5"/>
        <v>0</v>
      </c>
      <c r="Z21" s="167"/>
      <c r="AA21" s="170"/>
      <c r="AB21" s="170"/>
      <c r="AC21" s="170"/>
    </row>
    <row r="22" spans="1:29" ht="13.5" customHeight="1">
      <c r="A22" s="22"/>
      <c r="B22" s="12"/>
      <c r="C22" s="29"/>
      <c r="D22" s="64"/>
      <c r="E22" s="64"/>
      <c r="F22" s="64"/>
      <c r="G22" s="64"/>
      <c r="H22" s="64"/>
      <c r="I22" s="64"/>
      <c r="J22" s="64"/>
      <c r="K22" s="64"/>
      <c r="L22" s="64"/>
      <c r="M22" s="64"/>
      <c r="N22" s="64"/>
      <c r="O22" s="64"/>
      <c r="P22" s="64"/>
      <c r="Q22" s="64"/>
      <c r="R22" s="64"/>
      <c r="T22" s="28"/>
      <c r="U22" s="28"/>
      <c r="V22" s="27"/>
      <c r="W22" s="29"/>
      <c r="X22" s="59">
        <f t="shared" si="4"/>
        <v>0</v>
      </c>
      <c r="Y22" s="59">
        <f t="shared" si="5"/>
        <v>0</v>
      </c>
      <c r="Z22" s="167"/>
      <c r="AA22" s="170"/>
      <c r="AB22" s="170"/>
      <c r="AC22" s="170"/>
    </row>
    <row r="23" spans="1:29" ht="13.5" customHeight="1">
      <c r="A23" s="22"/>
      <c r="B23" s="12"/>
      <c r="C23" s="29"/>
      <c r="D23" s="64"/>
      <c r="E23" s="64"/>
      <c r="F23" s="64"/>
      <c r="G23" s="64"/>
      <c r="H23" s="64"/>
      <c r="I23" s="64"/>
      <c r="J23" s="64"/>
      <c r="K23" s="64"/>
      <c r="L23" s="64"/>
      <c r="M23" s="64"/>
      <c r="N23" s="64"/>
      <c r="O23" s="64"/>
      <c r="P23" s="64"/>
      <c r="Q23" s="64"/>
      <c r="R23" s="64"/>
      <c r="T23" s="28"/>
      <c r="U23" s="28"/>
      <c r="V23" s="27"/>
      <c r="W23" s="29"/>
      <c r="X23" s="59">
        <f t="shared" si="4"/>
        <v>0</v>
      </c>
      <c r="Y23" s="59">
        <f t="shared" si="5"/>
        <v>0</v>
      </c>
      <c r="Z23" s="167"/>
      <c r="AA23" s="170"/>
      <c r="AB23" s="170"/>
      <c r="AC23" s="170"/>
    </row>
    <row r="24" spans="1:29" ht="13.5" customHeight="1">
      <c r="A24" s="11"/>
      <c r="B24" s="12"/>
      <c r="C24" s="29"/>
      <c r="D24" s="64"/>
      <c r="E24" s="64"/>
      <c r="F24" s="64"/>
      <c r="G24" s="64"/>
      <c r="H24" s="64"/>
      <c r="I24" s="64"/>
      <c r="J24" s="64"/>
      <c r="K24" s="64"/>
      <c r="L24" s="64"/>
      <c r="M24" s="64"/>
      <c r="N24" s="64"/>
      <c r="O24" s="64"/>
      <c r="P24" s="64"/>
      <c r="Q24" s="64"/>
      <c r="R24" s="64"/>
      <c r="T24" s="10"/>
      <c r="U24" s="10"/>
      <c r="V24" s="10"/>
      <c r="W24" s="29"/>
      <c r="X24" s="59">
        <f t="shared" si="4"/>
        <v>0</v>
      </c>
      <c r="Y24" s="59">
        <f t="shared" si="5"/>
        <v>0</v>
      </c>
      <c r="Z24" s="167"/>
      <c r="AA24" s="170"/>
      <c r="AB24" s="170"/>
      <c r="AC24" s="170"/>
    </row>
    <row r="25" spans="1:29" ht="3" customHeight="1">
      <c r="A25" s="11"/>
      <c r="B25" s="13"/>
      <c r="C25" s="5"/>
      <c r="D25" s="64"/>
      <c r="E25" s="64"/>
      <c r="F25" s="64"/>
      <c r="G25" s="64"/>
      <c r="H25" s="64"/>
      <c r="I25" s="64"/>
      <c r="J25" s="64"/>
      <c r="K25" s="64"/>
      <c r="L25" s="64"/>
      <c r="M25" s="64"/>
      <c r="N25" s="64"/>
      <c r="O25" s="64"/>
      <c r="P25" s="64"/>
      <c r="Q25" s="64"/>
      <c r="R25" s="64"/>
      <c r="S25" s="5"/>
      <c r="T25" s="13"/>
      <c r="U25" s="13"/>
      <c r="V25" s="13"/>
      <c r="W25" s="5"/>
      <c r="X25" s="59"/>
      <c r="Y25" s="59"/>
      <c r="Z25" s="167"/>
      <c r="AA25" s="170"/>
      <c r="AB25" s="170"/>
      <c r="AC25" s="170"/>
    </row>
    <row r="26" spans="1:29" ht="13.5" customHeight="1">
      <c r="A26" s="26" t="s">
        <v>14</v>
      </c>
      <c r="B26" s="12"/>
      <c r="C26" s="29"/>
      <c r="D26" s="64">
        <f aca="true" t="shared" si="6" ref="D26:J26">SUM(D13:D24)</f>
        <v>0</v>
      </c>
      <c r="E26" s="64">
        <f t="shared" si="6"/>
        <v>0</v>
      </c>
      <c r="F26" s="64">
        <f t="shared" si="6"/>
        <v>0</v>
      </c>
      <c r="G26" s="64">
        <f t="shared" si="6"/>
        <v>0</v>
      </c>
      <c r="H26" s="64">
        <f t="shared" si="6"/>
        <v>0</v>
      </c>
      <c r="I26" s="64">
        <f t="shared" si="6"/>
        <v>0</v>
      </c>
      <c r="J26" s="64">
        <f t="shared" si="6"/>
        <v>0</v>
      </c>
      <c r="K26" s="64"/>
      <c r="L26" s="64">
        <f aca="true" t="shared" si="7" ref="L26:R26">SUM(L13:L24)</f>
        <v>0</v>
      </c>
      <c r="M26" s="64">
        <f t="shared" si="7"/>
        <v>0</v>
      </c>
      <c r="N26" s="64">
        <f t="shared" si="7"/>
        <v>0</v>
      </c>
      <c r="O26" s="64">
        <f t="shared" si="7"/>
        <v>0</v>
      </c>
      <c r="P26" s="64">
        <f t="shared" si="7"/>
        <v>0</v>
      </c>
      <c r="Q26" s="64">
        <f t="shared" si="7"/>
        <v>0</v>
      </c>
      <c r="R26" s="64">
        <f t="shared" si="7"/>
        <v>0</v>
      </c>
      <c r="T26" s="10"/>
      <c r="U26" s="10"/>
      <c r="V26" s="10"/>
      <c r="W26" s="29"/>
      <c r="X26" s="59">
        <f>SUM(X13:X24)</f>
        <v>0</v>
      </c>
      <c r="Y26" s="59">
        <f>SUM(Y13:Y24)</f>
        <v>0</v>
      </c>
      <c r="Z26" s="167"/>
      <c r="AA26" s="172">
        <f>SUM(X26:Y26)</f>
        <v>0</v>
      </c>
      <c r="AB26" s="170" t="s">
        <v>116</v>
      </c>
      <c r="AC26" s="170"/>
    </row>
    <row r="27" spans="10:29" ht="24" customHeight="1">
      <c r="J27" s="16" t="s">
        <v>18</v>
      </c>
      <c r="Z27" s="167"/>
      <c r="AA27" s="170"/>
      <c r="AB27" s="170"/>
      <c r="AC27" s="170"/>
    </row>
    <row r="28" spans="1:29" ht="9" customHeight="1">
      <c r="A28" s="1"/>
      <c r="B28" s="2"/>
      <c r="C28" s="2"/>
      <c r="D28" s="2"/>
      <c r="E28" s="2"/>
      <c r="F28" s="2"/>
      <c r="G28" s="2"/>
      <c r="H28" s="2"/>
      <c r="I28" s="2"/>
      <c r="J28" s="30" t="s">
        <v>22</v>
      </c>
      <c r="K28" s="2"/>
      <c r="L28" s="2"/>
      <c r="M28" s="2"/>
      <c r="N28" s="2"/>
      <c r="O28" s="2"/>
      <c r="P28" s="2"/>
      <c r="Q28" s="2"/>
      <c r="R28" s="2"/>
      <c r="S28" s="2"/>
      <c r="T28" s="2"/>
      <c r="U28" s="2"/>
      <c r="V28" s="2"/>
      <c r="W28" s="2"/>
      <c r="X28" s="52"/>
      <c r="Y28" s="53"/>
      <c r="Z28" s="167"/>
      <c r="AA28" s="170"/>
      <c r="AB28" s="170"/>
      <c r="AC28" s="170"/>
    </row>
    <row r="29" spans="1:29" ht="13.5" customHeight="1">
      <c r="A29" s="22" t="s">
        <v>15</v>
      </c>
      <c r="B29" s="12"/>
      <c r="C29" s="5"/>
      <c r="D29" s="67"/>
      <c r="E29" s="67"/>
      <c r="F29" s="67"/>
      <c r="G29" s="67"/>
      <c r="H29" s="67"/>
      <c r="I29" s="67"/>
      <c r="J29" s="67"/>
      <c r="K29" s="68">
        <v>1</v>
      </c>
      <c r="L29" s="67"/>
      <c r="M29" s="67"/>
      <c r="N29" s="67"/>
      <c r="O29" s="67"/>
      <c r="P29" s="67"/>
      <c r="Q29" s="67"/>
      <c r="R29" s="67"/>
      <c r="S29" s="16"/>
      <c r="T29" s="41"/>
      <c r="U29" s="28">
        <v>29</v>
      </c>
      <c r="V29" s="41"/>
      <c r="W29" s="16"/>
      <c r="X29" s="73">
        <f>SUM(D29:J29)</f>
        <v>0</v>
      </c>
      <c r="Y29" s="73">
        <f>SUM(L29:R29)</f>
        <v>0</v>
      </c>
      <c r="Z29" s="167"/>
      <c r="AA29" s="170"/>
      <c r="AB29" s="170"/>
      <c r="AC29" s="170"/>
    </row>
    <row r="30" spans="1:29" ht="13.5" customHeight="1">
      <c r="A30" s="22" t="s">
        <v>16</v>
      </c>
      <c r="B30" s="12"/>
      <c r="C30" s="5"/>
      <c r="D30" s="69"/>
      <c r="E30" s="69"/>
      <c r="F30" s="69"/>
      <c r="G30" s="69"/>
      <c r="H30" s="69"/>
      <c r="I30" s="69"/>
      <c r="J30" s="69"/>
      <c r="K30" s="70"/>
      <c r="L30" s="69"/>
      <c r="M30" s="69"/>
      <c r="N30" s="69"/>
      <c r="O30" s="69"/>
      <c r="P30" s="69"/>
      <c r="Q30" s="69"/>
      <c r="R30" s="69"/>
      <c r="S30" s="16"/>
      <c r="T30" s="41"/>
      <c r="U30" s="28">
        <v>32</v>
      </c>
      <c r="V30" s="41"/>
      <c r="W30" s="16"/>
      <c r="X30" s="73">
        <f>SUM(D30:J30)</f>
        <v>0</v>
      </c>
      <c r="Y30" s="73">
        <f>SUM(L30:R30)</f>
        <v>0</v>
      </c>
      <c r="Z30" s="167"/>
      <c r="AA30" s="170"/>
      <c r="AB30" s="170"/>
      <c r="AC30" s="170"/>
    </row>
    <row r="31" spans="1:29" ht="13.5" customHeight="1">
      <c r="A31" s="22" t="s">
        <v>17</v>
      </c>
      <c r="B31" s="12"/>
      <c r="C31" s="8"/>
      <c r="D31" s="71"/>
      <c r="E31" s="71"/>
      <c r="F31" s="71"/>
      <c r="G31" s="71"/>
      <c r="H31" s="71"/>
      <c r="I31" s="71"/>
      <c r="J31" s="71"/>
      <c r="K31" s="72"/>
      <c r="L31" s="71"/>
      <c r="M31" s="71"/>
      <c r="N31" s="71"/>
      <c r="O31" s="71"/>
      <c r="P31" s="71"/>
      <c r="Q31" s="71"/>
      <c r="R31" s="71"/>
      <c r="S31" s="16"/>
      <c r="T31" s="41"/>
      <c r="U31" s="28">
        <v>71</v>
      </c>
      <c r="V31" s="41"/>
      <c r="W31" s="16"/>
      <c r="X31" s="73">
        <f>SUM(D31:J31)</f>
        <v>0</v>
      </c>
      <c r="Y31" s="73">
        <f>SUM(L31:R31)</f>
        <v>0</v>
      </c>
      <c r="Z31" s="167"/>
      <c r="AA31" s="170"/>
      <c r="AB31" s="170"/>
      <c r="AC31" s="170"/>
    </row>
    <row r="32" spans="1:29" ht="18.75" customHeight="1">
      <c r="A32" s="25" t="s">
        <v>27</v>
      </c>
      <c r="L32" s="43" t="s">
        <v>28</v>
      </c>
      <c r="Z32" s="167"/>
      <c r="AA32" s="170"/>
      <c r="AB32" s="170"/>
      <c r="AC32" s="170"/>
    </row>
    <row r="33" spans="12:29" ht="12.75">
      <c r="L33" s="43" t="s">
        <v>29</v>
      </c>
      <c r="N33" s="8"/>
      <c r="O33" s="8"/>
      <c r="P33" s="43" t="s">
        <v>30</v>
      </c>
      <c r="R33" s="8"/>
      <c r="S33" s="8"/>
      <c r="T33" s="8"/>
      <c r="U33" s="14" t="s">
        <v>31</v>
      </c>
      <c r="Z33" s="167"/>
      <c r="AA33" s="170"/>
      <c r="AB33" s="170"/>
      <c r="AC33" s="170"/>
    </row>
    <row r="34" spans="21:29" ht="6.75" customHeight="1">
      <c r="U34" s="21" t="s">
        <v>32</v>
      </c>
      <c r="Z34" s="167"/>
      <c r="AA34" s="170"/>
      <c r="AB34" s="170"/>
      <c r="AC34" s="170"/>
    </row>
    <row r="35" spans="1:29" ht="15.75">
      <c r="A35" s="77" t="s">
        <v>51</v>
      </c>
      <c r="Z35" s="167"/>
      <c r="AA35" s="170"/>
      <c r="AB35" s="170"/>
      <c r="AC35" s="170"/>
    </row>
    <row r="36" spans="26:29" ht="12.75">
      <c r="Z36" s="167"/>
      <c r="AA36" s="170"/>
      <c r="AB36" s="170"/>
      <c r="AC36" s="170"/>
    </row>
    <row r="37" spans="1:29" ht="12.75">
      <c r="A37" t="s">
        <v>52</v>
      </c>
      <c r="Z37" s="167"/>
      <c r="AA37" s="170"/>
      <c r="AB37" s="170"/>
      <c r="AC37" s="170"/>
    </row>
    <row r="38" spans="1:29" ht="12.75">
      <c r="A38" t="s">
        <v>53</v>
      </c>
      <c r="Z38" s="167"/>
      <c r="AA38" s="170"/>
      <c r="AB38" s="170"/>
      <c r="AC38" s="170"/>
    </row>
    <row r="39" spans="1:29" ht="4.5" customHeight="1" thickBot="1">
      <c r="A39" s="165"/>
      <c r="B39" s="165"/>
      <c r="C39" s="165"/>
      <c r="D39" s="165"/>
      <c r="E39" s="165"/>
      <c r="F39" s="165"/>
      <c r="G39" s="165"/>
      <c r="H39" s="165"/>
      <c r="I39" s="165"/>
      <c r="J39" s="165"/>
      <c r="K39" s="165"/>
      <c r="L39" s="165"/>
      <c r="M39" s="165"/>
      <c r="N39" s="165"/>
      <c r="O39" s="165"/>
      <c r="P39" s="165"/>
      <c r="Q39" s="165"/>
      <c r="R39" s="165"/>
      <c r="S39" s="165"/>
      <c r="T39" s="165"/>
      <c r="U39" s="165"/>
      <c r="V39" s="165"/>
      <c r="W39" s="165"/>
      <c r="X39" s="166"/>
      <c r="Y39" s="166"/>
      <c r="Z39" s="169"/>
      <c r="AA39" s="170"/>
      <c r="AB39" s="170"/>
      <c r="AC39" s="170"/>
    </row>
    <row r="40" spans="1:29" ht="13.5" thickTop="1">
      <c r="A40" s="173" t="s">
        <v>119</v>
      </c>
      <c r="B40" s="170"/>
      <c r="C40" s="170"/>
      <c r="D40" s="170"/>
      <c r="E40" s="170"/>
      <c r="F40" s="170"/>
      <c r="G40" s="170"/>
      <c r="H40" s="170"/>
      <c r="I40" s="170"/>
      <c r="J40" s="170"/>
      <c r="K40" s="170"/>
      <c r="L40" s="170"/>
      <c r="M40" s="170"/>
      <c r="N40" s="170"/>
      <c r="O40" s="170"/>
      <c r="P40" s="170"/>
      <c r="Q40" s="170"/>
      <c r="R40" s="170"/>
      <c r="S40" s="170"/>
      <c r="T40" s="170"/>
      <c r="U40" s="170"/>
      <c r="V40" s="170"/>
      <c r="W40" s="170"/>
      <c r="X40" s="172"/>
      <c r="Y40" s="172"/>
      <c r="Z40" s="170"/>
      <c r="AA40" s="170"/>
      <c r="AB40" s="170"/>
      <c r="AC40" s="170"/>
    </row>
    <row r="41" spans="1:29" ht="12.75">
      <c r="A41" s="170"/>
      <c r="B41" s="170"/>
      <c r="C41" s="170"/>
      <c r="D41" s="174" t="str">
        <f>D11</f>
        <v>Sun</v>
      </c>
      <c r="E41" s="174" t="str">
        <f aca="true" t="shared" si="8" ref="E41:R42">E11</f>
        <v>Mon</v>
      </c>
      <c r="F41" s="174" t="str">
        <f t="shared" si="8"/>
        <v>Tue</v>
      </c>
      <c r="G41" s="174" t="str">
        <f t="shared" si="8"/>
        <v>Wed</v>
      </c>
      <c r="H41" s="174" t="str">
        <f t="shared" si="8"/>
        <v>Thu</v>
      </c>
      <c r="I41" s="174" t="str">
        <f t="shared" si="8"/>
        <v>Fri</v>
      </c>
      <c r="J41" s="174" t="str">
        <f t="shared" si="8"/>
        <v>Sat</v>
      </c>
      <c r="K41" s="174">
        <f t="shared" si="8"/>
        <v>0</v>
      </c>
      <c r="L41" s="174" t="str">
        <f t="shared" si="8"/>
        <v>Sun</v>
      </c>
      <c r="M41" s="174" t="str">
        <f t="shared" si="8"/>
        <v>Mon</v>
      </c>
      <c r="N41" s="174" t="str">
        <f t="shared" si="8"/>
        <v>Tue</v>
      </c>
      <c r="O41" s="174" t="str">
        <f t="shared" si="8"/>
        <v>Wed</v>
      </c>
      <c r="P41" s="174" t="str">
        <f t="shared" si="8"/>
        <v>Thu</v>
      </c>
      <c r="Q41" s="174" t="str">
        <f t="shared" si="8"/>
        <v>Fri</v>
      </c>
      <c r="R41" s="174" t="str">
        <f t="shared" si="8"/>
        <v>Sat</v>
      </c>
      <c r="S41" s="170"/>
      <c r="T41" s="170"/>
      <c r="U41" s="170"/>
      <c r="V41" s="170"/>
      <c r="W41" s="170"/>
      <c r="X41" s="172"/>
      <c r="Y41" s="172"/>
      <c r="Z41" s="170"/>
      <c r="AA41" s="170"/>
      <c r="AB41" s="170"/>
      <c r="AC41" s="170"/>
    </row>
    <row r="42" spans="1:29" ht="12.75">
      <c r="A42" s="170"/>
      <c r="B42" s="170"/>
      <c r="C42" s="170"/>
      <c r="D42" s="175">
        <f>D12</f>
        <v>38683</v>
      </c>
      <c r="E42" s="175">
        <f t="shared" si="8"/>
        <v>38684</v>
      </c>
      <c r="F42" s="175">
        <f t="shared" si="8"/>
        <v>38685</v>
      </c>
      <c r="G42" s="175">
        <f t="shared" si="8"/>
        <v>38686</v>
      </c>
      <c r="H42" s="175">
        <f t="shared" si="8"/>
        <v>38687</v>
      </c>
      <c r="I42" s="175">
        <f t="shared" si="8"/>
        <v>38688</v>
      </c>
      <c r="J42" s="175">
        <f t="shared" si="8"/>
        <v>38689</v>
      </c>
      <c r="K42" s="175">
        <f t="shared" si="8"/>
        <v>0</v>
      </c>
      <c r="L42" s="175">
        <f t="shared" si="8"/>
        <v>38690</v>
      </c>
      <c r="M42" s="175">
        <f t="shared" si="8"/>
        <v>38691</v>
      </c>
      <c r="N42" s="175">
        <f t="shared" si="8"/>
        <v>38692</v>
      </c>
      <c r="O42" s="175">
        <f t="shared" si="8"/>
        <v>38693</v>
      </c>
      <c r="P42" s="175">
        <f t="shared" si="8"/>
        <v>38694</v>
      </c>
      <c r="Q42" s="175">
        <f t="shared" si="8"/>
        <v>38695</v>
      </c>
      <c r="R42" s="175">
        <f t="shared" si="8"/>
        <v>38696</v>
      </c>
      <c r="S42" s="170"/>
      <c r="T42" s="170"/>
      <c r="U42" s="170"/>
      <c r="V42" s="170"/>
      <c r="W42" s="170"/>
      <c r="X42" s="172"/>
      <c r="Y42" s="172"/>
      <c r="Z42" s="170"/>
      <c r="AA42" s="170"/>
      <c r="AB42" s="170"/>
      <c r="AC42" s="170"/>
    </row>
    <row r="43" spans="1:29" ht="12.75">
      <c r="A43" s="170"/>
      <c r="B43" s="170" t="s">
        <v>54</v>
      </c>
      <c r="C43" s="170"/>
      <c r="D43" s="176"/>
      <c r="E43" s="176"/>
      <c r="F43" s="176"/>
      <c r="G43" s="176"/>
      <c r="H43" s="176"/>
      <c r="I43" s="176"/>
      <c r="J43" s="176"/>
      <c r="K43" s="176"/>
      <c r="L43" s="176"/>
      <c r="M43" s="176"/>
      <c r="N43" s="176"/>
      <c r="O43" s="176"/>
      <c r="P43" s="176"/>
      <c r="Q43" s="176"/>
      <c r="R43" s="176"/>
      <c r="S43" s="170"/>
      <c r="T43" s="170"/>
      <c r="U43" s="170"/>
      <c r="V43" s="170"/>
      <c r="W43" s="170"/>
      <c r="X43" s="172"/>
      <c r="Y43" s="172"/>
      <c r="Z43" s="170"/>
      <c r="AA43" s="170"/>
      <c r="AB43" s="170"/>
      <c r="AC43" s="170"/>
    </row>
    <row r="44" spans="1:29" ht="12.75">
      <c r="A44" s="170"/>
      <c r="B44" s="170" t="s">
        <v>55</v>
      </c>
      <c r="C44" s="170"/>
      <c r="D44" s="176"/>
      <c r="E44" s="176"/>
      <c r="F44" s="176"/>
      <c r="G44" s="176"/>
      <c r="H44" s="176"/>
      <c r="I44" s="176"/>
      <c r="J44" s="176"/>
      <c r="K44" s="176"/>
      <c r="L44" s="176"/>
      <c r="M44" s="176"/>
      <c r="N44" s="176"/>
      <c r="O44" s="176"/>
      <c r="P44" s="176"/>
      <c r="Q44" s="176"/>
      <c r="R44" s="176"/>
      <c r="S44" s="170"/>
      <c r="T44" s="170"/>
      <c r="U44" s="170"/>
      <c r="V44" s="170"/>
      <c r="W44" s="170"/>
      <c r="X44" s="172"/>
      <c r="Y44" s="172"/>
      <c r="Z44" s="170"/>
      <c r="AA44" s="170"/>
      <c r="AB44" s="170"/>
      <c r="AC44" s="170"/>
    </row>
    <row r="45" spans="1:29" ht="12.75">
      <c r="A45" s="170"/>
      <c r="B45" s="170" t="s">
        <v>54</v>
      </c>
      <c r="C45" s="170"/>
      <c r="D45" s="176"/>
      <c r="E45" s="176"/>
      <c r="F45" s="176"/>
      <c r="G45" s="176"/>
      <c r="H45" s="176"/>
      <c r="I45" s="176"/>
      <c r="J45" s="176"/>
      <c r="K45" s="176"/>
      <c r="L45" s="176"/>
      <c r="M45" s="176"/>
      <c r="N45" s="176"/>
      <c r="O45" s="176"/>
      <c r="P45" s="176"/>
      <c r="Q45" s="176"/>
      <c r="R45" s="176"/>
      <c r="S45" s="170"/>
      <c r="T45" s="170"/>
      <c r="U45" s="170"/>
      <c r="V45" s="170"/>
      <c r="W45" s="170"/>
      <c r="X45" s="172"/>
      <c r="Y45" s="172"/>
      <c r="Z45" s="170"/>
      <c r="AA45" s="170"/>
      <c r="AB45" s="170"/>
      <c r="AC45" s="170"/>
    </row>
    <row r="46" spans="1:29" ht="12.75">
      <c r="A46" s="170"/>
      <c r="B46" s="170" t="s">
        <v>55</v>
      </c>
      <c r="C46" s="170"/>
      <c r="D46" s="176"/>
      <c r="E46" s="176"/>
      <c r="F46" s="176"/>
      <c r="G46" s="176"/>
      <c r="H46" s="176"/>
      <c r="I46" s="176"/>
      <c r="J46" s="176"/>
      <c r="K46" s="176"/>
      <c r="L46" s="176"/>
      <c r="M46" s="176"/>
      <c r="N46" s="176"/>
      <c r="O46" s="176"/>
      <c r="P46" s="176"/>
      <c r="Q46" s="176"/>
      <c r="R46" s="176"/>
      <c r="S46" s="170"/>
      <c r="T46" s="170"/>
      <c r="U46" s="170"/>
      <c r="V46" s="170"/>
      <c r="W46" s="170"/>
      <c r="X46" s="172"/>
      <c r="Y46" s="172"/>
      <c r="Z46" s="170"/>
      <c r="AA46" s="170"/>
      <c r="AB46" s="170"/>
      <c r="AC46" s="170"/>
    </row>
    <row r="47" spans="1:29" ht="12.75">
      <c r="A47" s="170"/>
      <c r="B47" s="170" t="s">
        <v>54</v>
      </c>
      <c r="C47" s="170"/>
      <c r="D47" s="176"/>
      <c r="E47" s="176"/>
      <c r="F47" s="176"/>
      <c r="G47" s="176"/>
      <c r="H47" s="176"/>
      <c r="I47" s="176"/>
      <c r="J47" s="176"/>
      <c r="K47" s="176"/>
      <c r="L47" s="176"/>
      <c r="M47" s="176"/>
      <c r="N47" s="176"/>
      <c r="O47" s="176"/>
      <c r="P47" s="176"/>
      <c r="Q47" s="176"/>
      <c r="R47" s="176"/>
      <c r="S47" s="170"/>
      <c r="T47" s="170"/>
      <c r="U47" s="170"/>
      <c r="V47" s="170"/>
      <c r="W47" s="170"/>
      <c r="X47" s="172"/>
      <c r="Y47" s="172"/>
      <c r="Z47" s="170"/>
      <c r="AA47" s="170"/>
      <c r="AB47" s="170"/>
      <c r="AC47" s="170"/>
    </row>
    <row r="48" spans="1:29" ht="12.75">
      <c r="A48" s="170"/>
      <c r="B48" s="170" t="s">
        <v>55</v>
      </c>
      <c r="C48" s="170"/>
      <c r="D48" s="176"/>
      <c r="E48" s="176"/>
      <c r="F48" s="176"/>
      <c r="G48" s="176"/>
      <c r="H48" s="176"/>
      <c r="I48" s="176"/>
      <c r="J48" s="176"/>
      <c r="K48" s="176"/>
      <c r="L48" s="176"/>
      <c r="M48" s="176"/>
      <c r="N48" s="176"/>
      <c r="O48" s="176"/>
      <c r="P48" s="176"/>
      <c r="Q48" s="176"/>
      <c r="R48" s="176"/>
      <c r="S48" s="170"/>
      <c r="T48" s="170"/>
      <c r="U48" s="170"/>
      <c r="V48" s="170"/>
      <c r="W48" s="170"/>
      <c r="X48" s="172"/>
      <c r="Y48" s="172"/>
      <c r="Z48" s="170"/>
      <c r="AA48" s="170"/>
      <c r="AB48" s="170"/>
      <c r="AC48" s="170"/>
    </row>
    <row r="49" spans="1:29" ht="12.75">
      <c r="A49" s="170"/>
      <c r="B49" s="170" t="s">
        <v>54</v>
      </c>
      <c r="C49" s="170"/>
      <c r="D49" s="176"/>
      <c r="E49" s="176"/>
      <c r="F49" s="176"/>
      <c r="G49" s="176"/>
      <c r="H49" s="176"/>
      <c r="I49" s="176"/>
      <c r="J49" s="176"/>
      <c r="K49" s="176"/>
      <c r="L49" s="176"/>
      <c r="M49" s="176"/>
      <c r="N49" s="176"/>
      <c r="O49" s="176"/>
      <c r="P49" s="176"/>
      <c r="Q49" s="176"/>
      <c r="R49" s="176"/>
      <c r="S49" s="170"/>
      <c r="T49" s="170"/>
      <c r="U49" s="170"/>
      <c r="V49" s="170"/>
      <c r="W49" s="170"/>
      <c r="X49" s="172"/>
      <c r="Y49" s="172"/>
      <c r="Z49" s="170"/>
      <c r="AA49" s="170"/>
      <c r="AB49" s="170"/>
      <c r="AC49" s="170"/>
    </row>
    <row r="50" spans="1:29" ht="12.75">
      <c r="A50" s="170"/>
      <c r="B50" s="170" t="s">
        <v>55</v>
      </c>
      <c r="C50" s="170"/>
      <c r="D50" s="176"/>
      <c r="E50" s="176"/>
      <c r="F50" s="176"/>
      <c r="G50" s="176"/>
      <c r="H50" s="176"/>
      <c r="I50" s="176"/>
      <c r="J50" s="176"/>
      <c r="K50" s="176"/>
      <c r="L50" s="176"/>
      <c r="M50" s="176"/>
      <c r="N50" s="176"/>
      <c r="O50" s="176"/>
      <c r="P50" s="176"/>
      <c r="Q50" s="176"/>
      <c r="R50" s="176"/>
      <c r="S50" s="170"/>
      <c r="T50" s="170"/>
      <c r="U50" s="170"/>
      <c r="V50" s="170"/>
      <c r="W50" s="170"/>
      <c r="X50" s="172"/>
      <c r="Y50" s="172"/>
      <c r="Z50" s="170"/>
      <c r="AA50" s="170"/>
      <c r="AB50" s="170"/>
      <c r="AC50" s="170"/>
    </row>
    <row r="51" spans="1:29" ht="12.75">
      <c r="A51" s="170" t="s">
        <v>120</v>
      </c>
      <c r="B51" s="170" t="s">
        <v>62</v>
      </c>
      <c r="C51" s="170"/>
      <c r="D51" s="177">
        <f aca="true" t="shared" si="9" ref="D51:J51">24*(D44-D43+D46-D45+D48-D47+D50-D49)</f>
        <v>0</v>
      </c>
      <c r="E51" s="177">
        <f t="shared" si="9"/>
        <v>0</v>
      </c>
      <c r="F51" s="177">
        <f t="shared" si="9"/>
        <v>0</v>
      </c>
      <c r="G51" s="177">
        <f t="shared" si="9"/>
        <v>0</v>
      </c>
      <c r="H51" s="177">
        <f t="shared" si="9"/>
        <v>0</v>
      </c>
      <c r="I51" s="177">
        <f t="shared" si="9"/>
        <v>0</v>
      </c>
      <c r="J51" s="177">
        <f t="shared" si="9"/>
        <v>0</v>
      </c>
      <c r="K51" s="170"/>
      <c r="L51" s="177">
        <f aca="true" t="shared" si="10" ref="L51:R51">24*(L44-L43+L46-L45+L48-L47+L50-L49)</f>
        <v>0</v>
      </c>
      <c r="M51" s="177">
        <f t="shared" si="10"/>
        <v>0</v>
      </c>
      <c r="N51" s="177">
        <f t="shared" si="10"/>
        <v>0</v>
      </c>
      <c r="O51" s="177">
        <f t="shared" si="10"/>
        <v>0</v>
      </c>
      <c r="P51" s="177">
        <f t="shared" si="10"/>
        <v>0</v>
      </c>
      <c r="Q51" s="177">
        <f t="shared" si="10"/>
        <v>0</v>
      </c>
      <c r="R51" s="177">
        <f t="shared" si="10"/>
        <v>0</v>
      </c>
      <c r="S51" s="170"/>
      <c r="T51" s="170"/>
      <c r="U51" s="170"/>
      <c r="V51" s="170"/>
      <c r="W51" s="170"/>
      <c r="X51" s="172"/>
      <c r="Y51" s="172"/>
      <c r="Z51" s="170"/>
      <c r="AA51" s="170"/>
      <c r="AB51" s="170"/>
      <c r="AC51" s="170"/>
    </row>
    <row r="52" spans="1:29" ht="12.75">
      <c r="A52" s="170"/>
      <c r="B52" s="170"/>
      <c r="C52" s="170"/>
      <c r="D52" s="170"/>
      <c r="E52" s="170"/>
      <c r="F52" s="170"/>
      <c r="G52" s="170"/>
      <c r="H52" s="170"/>
      <c r="I52" s="170"/>
      <c r="J52" s="170"/>
      <c r="K52" s="170"/>
      <c r="L52" s="170"/>
      <c r="M52" s="170"/>
      <c r="N52" s="170"/>
      <c r="O52" s="170"/>
      <c r="P52" s="170"/>
      <c r="Q52" s="170"/>
      <c r="R52" s="170"/>
      <c r="S52" s="170"/>
      <c r="T52" s="170"/>
      <c r="U52" s="170"/>
      <c r="V52" s="170"/>
      <c r="W52" s="170"/>
      <c r="X52" s="172"/>
      <c r="Y52" s="172"/>
      <c r="Z52" s="170"/>
      <c r="AA52" s="170"/>
      <c r="AB52" s="170"/>
      <c r="AC52" s="170"/>
    </row>
  </sheetData>
  <mergeCells count="6">
    <mergeCell ref="Q3:S3"/>
    <mergeCell ref="T3:U3"/>
    <mergeCell ref="V3:X3"/>
    <mergeCell ref="Q4:S4"/>
    <mergeCell ref="T4:U4"/>
    <mergeCell ref="V4:X4"/>
  </mergeCells>
  <conditionalFormatting sqref="D42:J42 L42:R42">
    <cfRule type="cellIs" priority="1" dxfId="1" operator="equal" stopIfTrue="1">
      <formula>TODAY()</formula>
    </cfRule>
  </conditionalFormatting>
  <conditionalFormatting sqref="D7:R8 D13:R26 X13:Y26 X29:Y31">
    <cfRule type="cellIs" priority="2" dxfId="2" operator="equal" stopIfTrue="1">
      <formula>0</formula>
    </cfRule>
  </conditionalFormatting>
  <conditionalFormatting sqref="AA17">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5" right="0.5" top="0.53" bottom="0.5" header="0.5" footer="0.5"/>
  <pageSetup horizontalDpi="300" verticalDpi="300" orientation="landscape" r:id="rId1"/>
</worksheet>
</file>

<file path=xl/worksheets/sheet28.xml><?xml version="1.0" encoding="utf-8"?>
<worksheet xmlns="http://schemas.openxmlformats.org/spreadsheetml/2006/main" xmlns:r="http://schemas.openxmlformats.org/officeDocument/2006/relationships">
  <sheetPr codeName="Sheet22"/>
  <dimension ref="A1:AF52"/>
  <sheetViews>
    <sheetView zoomScale="85" zoomScaleNormal="85" workbookViewId="0" topLeftCell="A1">
      <selection activeCell="E13" sqref="E13"/>
    </sheetView>
  </sheetViews>
  <sheetFormatPr defaultColWidth="9.140625" defaultRowHeight="12.75"/>
  <cols>
    <col min="2" max="2" width="7.00390625" style="0" customWidth="1"/>
    <col min="3" max="3" width="0.5625" style="0" customWidth="1"/>
    <col min="4" max="4" width="5.8515625" style="0" customWidth="1"/>
    <col min="5" max="6" width="5.57421875" style="0" customWidth="1"/>
    <col min="7" max="7" width="5.8515625" style="0" customWidth="1"/>
    <col min="8" max="8" width="5.57421875" style="0" customWidth="1"/>
    <col min="9" max="9" width="5.421875" style="0" customWidth="1"/>
    <col min="10" max="10" width="5.7109375" style="0" customWidth="1"/>
    <col min="11" max="11" width="0.5625" style="0" customWidth="1"/>
    <col min="12" max="13" width="5.57421875" style="0" customWidth="1"/>
    <col min="14" max="14" width="5.421875" style="0" customWidth="1"/>
    <col min="15" max="16" width="5.7109375" style="0" customWidth="1"/>
    <col min="17" max="17" width="6.28125" style="0" customWidth="1"/>
    <col min="18" max="18" width="6.7109375" style="0" customWidth="1"/>
    <col min="19" max="19" width="0.5625" style="0" customWidth="1"/>
    <col min="20" max="21" width="4.8515625" style="0" customWidth="1"/>
    <col min="22" max="22" width="4.140625" style="0" customWidth="1"/>
    <col min="23" max="23" width="0.5625" style="0" customWidth="1"/>
    <col min="24" max="25" width="6.28125" style="51" customWidth="1"/>
    <col min="26" max="26" width="0.71875" style="0" customWidth="1"/>
  </cols>
  <sheetData>
    <row r="1" spans="10:32" ht="21.75" customHeight="1">
      <c r="J1" s="16" t="s">
        <v>46</v>
      </c>
      <c r="Z1" s="167"/>
      <c r="AA1" s="170"/>
      <c r="AB1" s="170"/>
      <c r="AC1" s="170"/>
      <c r="AD1" s="170"/>
      <c r="AE1" s="170"/>
      <c r="AF1" s="170"/>
    </row>
    <row r="2" spans="1:32" ht="12.75">
      <c r="A2" s="15" t="s">
        <v>37</v>
      </c>
      <c r="B2" s="2"/>
      <c r="C2" s="2"/>
      <c r="D2" s="2"/>
      <c r="E2" s="3"/>
      <c r="F2" s="15" t="s">
        <v>39</v>
      </c>
      <c r="G2" s="2"/>
      <c r="H2" s="3"/>
      <c r="I2" s="15" t="s">
        <v>40</v>
      </c>
      <c r="J2" s="3"/>
      <c r="L2" s="15" t="s">
        <v>41</v>
      </c>
      <c r="M2" s="2"/>
      <c r="N2" s="76">
        <f>PP24!N2+1</f>
        <v>25</v>
      </c>
      <c r="O2" s="2"/>
      <c r="P2" s="3"/>
      <c r="Q2" s="15" t="s">
        <v>139</v>
      </c>
      <c r="R2" s="2"/>
      <c r="S2" s="2"/>
      <c r="T2" s="2"/>
      <c r="U2" s="2"/>
      <c r="V2" s="2"/>
      <c r="W2" s="2"/>
      <c r="X2" s="52"/>
      <c r="Y2" s="53"/>
      <c r="Z2" s="167"/>
      <c r="AA2" s="170"/>
      <c r="AB2" s="170"/>
      <c r="AC2" s="170"/>
      <c r="AD2" s="170"/>
      <c r="AE2" s="170"/>
      <c r="AF2" s="170"/>
    </row>
    <row r="3" spans="1:32" ht="12.75">
      <c r="A3" s="4"/>
      <c r="B3" s="5"/>
      <c r="C3" s="5"/>
      <c r="D3" s="5"/>
      <c r="E3" s="6"/>
      <c r="F3" s="45" t="str">
        <f>PP1!F3</f>
        <v>xxx-xx-xxxx</v>
      </c>
      <c r="G3" s="5"/>
      <c r="H3" s="6"/>
      <c r="I3" s="45">
        <f>PP1!I3</f>
        <v>2005</v>
      </c>
      <c r="J3" s="6"/>
      <c r="L3" s="4"/>
      <c r="M3" s="5"/>
      <c r="N3" s="5"/>
      <c r="O3" s="5"/>
      <c r="P3" s="6"/>
      <c r="Q3" s="210" t="s">
        <v>47</v>
      </c>
      <c r="R3" s="211"/>
      <c r="S3" s="212"/>
      <c r="T3" s="210" t="s">
        <v>48</v>
      </c>
      <c r="U3" s="212"/>
      <c r="V3" s="213" t="s">
        <v>49</v>
      </c>
      <c r="W3" s="214"/>
      <c r="X3" s="215"/>
      <c r="Y3" s="198" t="s">
        <v>138</v>
      </c>
      <c r="Z3" s="167"/>
      <c r="AA3" s="170"/>
      <c r="AB3" s="170"/>
      <c r="AC3" s="170"/>
      <c r="AD3" s="170"/>
      <c r="AE3" s="170"/>
      <c r="AF3" s="170"/>
    </row>
    <row r="4" spans="1:32" ht="12.75">
      <c r="A4" s="44">
        <f>PP1!A4</f>
        <v>0</v>
      </c>
      <c r="B4" s="8"/>
      <c r="C4" s="8"/>
      <c r="D4" s="5"/>
      <c r="E4" s="6"/>
      <c r="F4" s="7"/>
      <c r="G4" s="8"/>
      <c r="H4" s="9"/>
      <c r="I4" s="7"/>
      <c r="J4" s="9"/>
      <c r="L4" s="34" t="s">
        <v>42</v>
      </c>
      <c r="M4" s="78">
        <f>+PP24!O4+1</f>
        <v>38697</v>
      </c>
      <c r="N4" s="37" t="s">
        <v>43</v>
      </c>
      <c r="O4" s="78">
        <f>+M4+13</f>
        <v>38710</v>
      </c>
      <c r="P4" s="9"/>
      <c r="Q4" s="219">
        <f>PP24!AA14</f>
        <v>144</v>
      </c>
      <c r="R4" s="217"/>
      <c r="S4" s="218"/>
      <c r="T4" s="219">
        <f>PP24!AA15</f>
        <v>96</v>
      </c>
      <c r="U4" s="218"/>
      <c r="V4" s="219">
        <f>PP24!AA17</f>
        <v>0</v>
      </c>
      <c r="W4" s="217"/>
      <c r="X4" s="218"/>
      <c r="Y4" s="200">
        <f>PP24!AA16</f>
        <v>0</v>
      </c>
      <c r="Z4" s="167"/>
      <c r="AA4" s="171" t="s">
        <v>56</v>
      </c>
      <c r="AB4" s="170"/>
      <c r="AC4" s="170"/>
      <c r="AD4" s="170"/>
      <c r="AE4" s="170"/>
      <c r="AF4" s="170"/>
    </row>
    <row r="5" spans="1:32" ht="12.75">
      <c r="A5" s="33"/>
      <c r="B5" s="6"/>
      <c r="D5" s="48" t="s">
        <v>1</v>
      </c>
      <c r="E5" s="48" t="s">
        <v>2</v>
      </c>
      <c r="F5" s="48" t="s">
        <v>3</v>
      </c>
      <c r="G5" s="48" t="s">
        <v>4</v>
      </c>
      <c r="H5" s="48" t="s">
        <v>5</v>
      </c>
      <c r="I5" s="48" t="s">
        <v>6</v>
      </c>
      <c r="J5" s="48" t="s">
        <v>7</v>
      </c>
      <c r="K5" s="49"/>
      <c r="L5" s="48" t="s">
        <v>1</v>
      </c>
      <c r="M5" s="48" t="s">
        <v>2</v>
      </c>
      <c r="N5" s="48" t="s">
        <v>3</v>
      </c>
      <c r="O5" s="48" t="s">
        <v>4</v>
      </c>
      <c r="P5" s="48" t="s">
        <v>5</v>
      </c>
      <c r="Q5" s="48" t="s">
        <v>6</v>
      </c>
      <c r="R5" s="47" t="s">
        <v>7</v>
      </c>
      <c r="T5" s="15" t="s">
        <v>44</v>
      </c>
      <c r="U5" s="2"/>
      <c r="V5" s="3"/>
      <c r="X5" s="55" t="s">
        <v>24</v>
      </c>
      <c r="Y5" s="55" t="s">
        <v>25</v>
      </c>
      <c r="Z5" s="167"/>
      <c r="AA5" s="170">
        <f>IF(PP24!AA$5=6,10,PP24!AA$5)</f>
        <v>10</v>
      </c>
      <c r="AB5" s="171" t="s">
        <v>57</v>
      </c>
      <c r="AC5" s="170"/>
      <c r="AD5" s="170"/>
      <c r="AE5" s="170"/>
      <c r="AF5" s="170"/>
    </row>
    <row r="6" spans="1:32" ht="12.75">
      <c r="A6" s="4"/>
      <c r="B6" s="32" t="s">
        <v>38</v>
      </c>
      <c r="D6" s="36">
        <f>PP24!D6</f>
        <v>0</v>
      </c>
      <c r="E6" s="36">
        <f>PP24!E6</f>
        <v>8</v>
      </c>
      <c r="F6" s="36">
        <f>PP24!F6</f>
        <v>8</v>
      </c>
      <c r="G6" s="36">
        <f>PP24!G6</f>
        <v>8</v>
      </c>
      <c r="H6" s="36">
        <f>PP24!H6</f>
        <v>8</v>
      </c>
      <c r="I6" s="36">
        <f>PP24!I6</f>
        <v>8</v>
      </c>
      <c r="J6" s="36">
        <f>PP24!J6</f>
        <v>0</v>
      </c>
      <c r="L6" s="36">
        <f>PP24!L6</f>
        <v>0</v>
      </c>
      <c r="M6" s="36">
        <f>PP24!M6</f>
        <v>8</v>
      </c>
      <c r="N6" s="36">
        <f>PP24!N6</f>
        <v>8</v>
      </c>
      <c r="O6" s="36">
        <f>PP24!O6</f>
        <v>8</v>
      </c>
      <c r="P6" s="36">
        <f>PP24!P6</f>
        <v>8</v>
      </c>
      <c r="Q6" s="36">
        <f>PP24!Q6</f>
        <v>8</v>
      </c>
      <c r="R6" s="36">
        <f>PP24!R6</f>
        <v>0</v>
      </c>
      <c r="T6" s="35" t="s">
        <v>50</v>
      </c>
      <c r="U6" s="5"/>
      <c r="V6" s="6"/>
      <c r="X6" s="59">
        <f>SUM(D6:J6)</f>
        <v>40</v>
      </c>
      <c r="Y6" s="59">
        <f>SUM(L6:R6)</f>
        <v>40</v>
      </c>
      <c r="Z6" s="167"/>
      <c r="AA6" s="170">
        <f>+PP24!AA6</f>
        <v>4</v>
      </c>
      <c r="AB6" s="171" t="s">
        <v>58</v>
      </c>
      <c r="AC6" s="170"/>
      <c r="AD6" s="170"/>
      <c r="AE6" s="170"/>
      <c r="AF6" s="170"/>
    </row>
    <row r="7" spans="1:32" ht="12.75">
      <c r="A7" s="4"/>
      <c r="B7" s="32" t="s">
        <v>140</v>
      </c>
      <c r="D7" s="202">
        <f>PP24!D7</f>
        <v>0</v>
      </c>
      <c r="E7" s="202">
        <f>PP24!E7</f>
        <v>0.3125</v>
      </c>
      <c r="F7" s="202">
        <f>PP24!F7</f>
        <v>0.3125</v>
      </c>
      <c r="G7" s="202">
        <f>PP24!G7</f>
        <v>0.3125</v>
      </c>
      <c r="H7" s="202">
        <f>PP24!H7</f>
        <v>0.3125</v>
      </c>
      <c r="I7" s="202">
        <f>PP24!I7</f>
        <v>0.3125</v>
      </c>
      <c r="J7" s="202">
        <f>PP24!J7</f>
        <v>0</v>
      </c>
      <c r="K7" s="202"/>
      <c r="L7" s="202">
        <f>PP24!L7</f>
        <v>0</v>
      </c>
      <c r="M7" s="202">
        <f>PP24!M7</f>
        <v>0.3125</v>
      </c>
      <c r="N7" s="202">
        <f>PP24!N7</f>
        <v>0.3125</v>
      </c>
      <c r="O7" s="202">
        <f>PP24!O7</f>
        <v>0.3125</v>
      </c>
      <c r="P7" s="202">
        <f>PP24!P7</f>
        <v>0.3125</v>
      </c>
      <c r="Q7" s="202">
        <f>PP24!Q7</f>
        <v>0.3125</v>
      </c>
      <c r="R7" s="202">
        <f>PP24!R7</f>
        <v>0</v>
      </c>
      <c r="T7" s="4"/>
      <c r="U7" s="5"/>
      <c r="V7" s="6"/>
      <c r="X7" s="56"/>
      <c r="Y7" s="56"/>
      <c r="Z7" s="167"/>
      <c r="AA7" s="171" t="s">
        <v>134</v>
      </c>
      <c r="AB7" s="170"/>
      <c r="AC7" s="170"/>
      <c r="AD7" s="170"/>
      <c r="AE7" s="170"/>
      <c r="AF7" s="170"/>
    </row>
    <row r="8" spans="1:32" ht="12.75">
      <c r="A8" s="7"/>
      <c r="B8" s="203" t="s">
        <v>141</v>
      </c>
      <c r="D8" s="202">
        <f>PP24!D8</f>
        <v>0</v>
      </c>
      <c r="E8" s="202">
        <f>PP24!E8</f>
        <v>0.1875</v>
      </c>
      <c r="F8" s="202">
        <f>PP24!F8</f>
        <v>0.1875</v>
      </c>
      <c r="G8" s="202">
        <f>PP24!G8</f>
        <v>0.1875</v>
      </c>
      <c r="H8" s="202">
        <f>PP24!H8</f>
        <v>0.1875</v>
      </c>
      <c r="I8" s="202">
        <f>PP24!I8</f>
        <v>0.1875</v>
      </c>
      <c r="J8" s="202">
        <f>PP24!J8</f>
        <v>0</v>
      </c>
      <c r="K8" s="202"/>
      <c r="L8" s="202">
        <f>PP24!L8</f>
        <v>0</v>
      </c>
      <c r="M8" s="202">
        <f>PP24!M8</f>
        <v>0.1875</v>
      </c>
      <c r="N8" s="202">
        <f>PP24!N8</f>
        <v>0.1875</v>
      </c>
      <c r="O8" s="202">
        <f>PP24!O8</f>
        <v>0.1875</v>
      </c>
      <c r="P8" s="202">
        <f>PP24!P8</f>
        <v>0.1875</v>
      </c>
      <c r="Q8" s="202">
        <f>PP24!Q8</f>
        <v>0.1875</v>
      </c>
      <c r="R8" s="202">
        <f>PP24!R8</f>
        <v>0</v>
      </c>
      <c r="T8" s="38" t="s">
        <v>45</v>
      </c>
      <c r="U8" s="39"/>
      <c r="V8" s="9"/>
      <c r="X8" s="57"/>
      <c r="Y8" s="57"/>
      <c r="Z8" s="167"/>
      <c r="AA8" s="170">
        <v>0</v>
      </c>
      <c r="AB8" s="170"/>
      <c r="AC8" s="170"/>
      <c r="AD8" s="170"/>
      <c r="AE8" s="170"/>
      <c r="AF8" s="170"/>
    </row>
    <row r="9" spans="10:32" ht="24" customHeight="1">
      <c r="J9" s="16" t="s">
        <v>26</v>
      </c>
      <c r="Z9" s="167"/>
      <c r="AA9" s="170"/>
      <c r="AB9" s="170"/>
      <c r="AC9" s="170"/>
      <c r="AD9" s="170"/>
      <c r="AE9" s="170"/>
      <c r="AF9" s="170"/>
    </row>
    <row r="10" spans="1:32" ht="9.75" customHeight="1">
      <c r="A10" s="18" t="s">
        <v>21</v>
      </c>
      <c r="B10" s="3"/>
      <c r="C10" s="29"/>
      <c r="D10" s="11"/>
      <c r="E10" s="13"/>
      <c r="F10" s="13"/>
      <c r="G10" s="20"/>
      <c r="H10" s="13"/>
      <c r="I10" s="17" t="s">
        <v>19</v>
      </c>
      <c r="J10" s="13"/>
      <c r="K10" s="2"/>
      <c r="L10" s="13"/>
      <c r="M10" s="13"/>
      <c r="N10" s="13"/>
      <c r="O10" s="13"/>
      <c r="P10" s="13"/>
      <c r="Q10" s="13"/>
      <c r="R10" s="12"/>
      <c r="T10" s="24" t="s">
        <v>23</v>
      </c>
      <c r="U10" s="13"/>
      <c r="V10" s="12"/>
      <c r="W10" s="29"/>
      <c r="X10" s="58" t="s">
        <v>33</v>
      </c>
      <c r="Y10" s="55"/>
      <c r="Z10" s="167"/>
      <c r="AA10" s="170"/>
      <c r="AB10" s="170"/>
      <c r="AC10" s="170"/>
      <c r="AD10" s="170"/>
      <c r="AE10" s="170"/>
      <c r="AF10" s="170"/>
    </row>
    <row r="11" spans="1:32" ht="12.75">
      <c r="A11" s="19" t="s">
        <v>20</v>
      </c>
      <c r="B11" s="6"/>
      <c r="C11" s="29"/>
      <c r="D11" s="50" t="s">
        <v>1</v>
      </c>
      <c r="E11" s="50" t="s">
        <v>2</v>
      </c>
      <c r="F11" s="50" t="s">
        <v>3</v>
      </c>
      <c r="G11" s="50" t="s">
        <v>4</v>
      </c>
      <c r="H11" s="50" t="s">
        <v>5</v>
      </c>
      <c r="I11" s="50" t="s">
        <v>6</v>
      </c>
      <c r="J11" s="50" t="s">
        <v>7</v>
      </c>
      <c r="K11" s="42"/>
      <c r="L11" s="50" t="s">
        <v>1</v>
      </c>
      <c r="M11" s="50" t="s">
        <v>2</v>
      </c>
      <c r="N11" s="50" t="s">
        <v>3</v>
      </c>
      <c r="O11" s="50" t="s">
        <v>4</v>
      </c>
      <c r="P11" s="50" t="s">
        <v>5</v>
      </c>
      <c r="Q11" s="50" t="s">
        <v>6</v>
      </c>
      <c r="R11" s="50" t="s">
        <v>7</v>
      </c>
      <c r="T11" s="40" t="s">
        <v>34</v>
      </c>
      <c r="U11" s="40" t="s">
        <v>35</v>
      </c>
      <c r="V11" s="40" t="s">
        <v>36</v>
      </c>
      <c r="W11" s="31"/>
      <c r="X11" s="55" t="s">
        <v>24</v>
      </c>
      <c r="Y11" s="55" t="s">
        <v>25</v>
      </c>
      <c r="Z11" s="167"/>
      <c r="AA11" s="179" t="s">
        <v>131</v>
      </c>
      <c r="AB11" s="170"/>
      <c r="AC11" s="170"/>
      <c r="AD11" s="170"/>
      <c r="AE11" s="170"/>
      <c r="AF11" s="170"/>
    </row>
    <row r="12" spans="1:32" ht="11.25" customHeight="1">
      <c r="A12" s="19"/>
      <c r="B12" s="6"/>
      <c r="C12" s="29"/>
      <c r="D12" s="84">
        <f>+M4</f>
        <v>38697</v>
      </c>
      <c r="E12" s="84">
        <f aca="true" t="shared" si="0" ref="E12:J12">D12+1</f>
        <v>38698</v>
      </c>
      <c r="F12" s="84">
        <f t="shared" si="0"/>
        <v>38699</v>
      </c>
      <c r="G12" s="84">
        <f t="shared" si="0"/>
        <v>38700</v>
      </c>
      <c r="H12" s="84">
        <f t="shared" si="0"/>
        <v>38701</v>
      </c>
      <c r="I12" s="84">
        <f t="shared" si="0"/>
        <v>38702</v>
      </c>
      <c r="J12" s="84">
        <f t="shared" si="0"/>
        <v>38703</v>
      </c>
      <c r="K12" s="84"/>
      <c r="L12" s="84">
        <f>J12+1</f>
        <v>38704</v>
      </c>
      <c r="M12" s="84">
        <f aca="true" t="shared" si="1" ref="M12:R12">L12+1</f>
        <v>38705</v>
      </c>
      <c r="N12" s="84">
        <f t="shared" si="1"/>
        <v>38706</v>
      </c>
      <c r="O12" s="84">
        <f t="shared" si="1"/>
        <v>38707</v>
      </c>
      <c r="P12" s="84">
        <f t="shared" si="1"/>
        <v>38708</v>
      </c>
      <c r="Q12" s="84">
        <f t="shared" si="1"/>
        <v>38709</v>
      </c>
      <c r="R12" s="84">
        <f t="shared" si="1"/>
        <v>38710</v>
      </c>
      <c r="T12" s="40"/>
      <c r="U12" s="40"/>
      <c r="V12" s="40"/>
      <c r="W12" s="31"/>
      <c r="X12" s="55"/>
      <c r="Y12" s="55"/>
      <c r="Z12" s="167"/>
      <c r="AA12" s="180" t="s">
        <v>132</v>
      </c>
      <c r="AB12" s="170"/>
      <c r="AC12" s="170"/>
      <c r="AD12" s="170"/>
      <c r="AE12" s="170"/>
      <c r="AF12" s="170"/>
    </row>
    <row r="13" spans="1:32" ht="13.5" customHeight="1">
      <c r="A13" s="22" t="s">
        <v>0</v>
      </c>
      <c r="B13" s="12"/>
      <c r="C13" s="29"/>
      <c r="D13" s="64">
        <f>24*(D44-D43+D46-D45+D48-D47+D50-D49)-D29-D30</f>
        <v>0</v>
      </c>
      <c r="E13" s="64">
        <f aca="true" t="shared" si="2" ref="E13:J13">24*(E44-E43+E46-E45+E48-E47+E50-E49)-E29-E30</f>
        <v>0</v>
      </c>
      <c r="F13" s="64">
        <f t="shared" si="2"/>
        <v>0</v>
      </c>
      <c r="G13" s="64">
        <f t="shared" si="2"/>
        <v>0</v>
      </c>
      <c r="H13" s="64">
        <f t="shared" si="2"/>
        <v>0</v>
      </c>
      <c r="I13" s="64">
        <f t="shared" si="2"/>
        <v>0</v>
      </c>
      <c r="J13" s="64">
        <f t="shared" si="2"/>
        <v>0</v>
      </c>
      <c r="K13" s="64"/>
      <c r="L13" s="64">
        <f aca="true" t="shared" si="3" ref="L13:R13">24*(L44-L43+L46-L45+L48-L47+L50-L49)-L29-L30</f>
        <v>0</v>
      </c>
      <c r="M13" s="64">
        <f t="shared" si="3"/>
        <v>0</v>
      </c>
      <c r="N13" s="64">
        <f t="shared" si="3"/>
        <v>0</v>
      </c>
      <c r="O13" s="64">
        <f t="shared" si="3"/>
        <v>0</v>
      </c>
      <c r="P13" s="64">
        <f t="shared" si="3"/>
        <v>0</v>
      </c>
      <c r="Q13" s="64">
        <f t="shared" si="3"/>
        <v>0</v>
      </c>
      <c r="R13" s="64">
        <f t="shared" si="3"/>
        <v>0</v>
      </c>
      <c r="T13" s="27"/>
      <c r="U13" s="28">
        <v>1</v>
      </c>
      <c r="V13" s="27"/>
      <c r="W13" s="29"/>
      <c r="X13" s="59">
        <f aca="true" t="shared" si="4" ref="X13:X24">SUM(D13:J13)</f>
        <v>0</v>
      </c>
      <c r="Y13" s="59">
        <f aca="true" t="shared" si="5" ref="Y13:Y24">SUM(L13:R13)</f>
        <v>0</v>
      </c>
      <c r="Z13" s="167"/>
      <c r="AA13" s="170"/>
      <c r="AB13" s="170"/>
      <c r="AC13" s="170"/>
      <c r="AD13" s="170"/>
      <c r="AE13" s="170"/>
      <c r="AF13" s="170"/>
    </row>
    <row r="14" spans="1:32" ht="13.5" customHeight="1">
      <c r="A14" s="22" t="s">
        <v>8</v>
      </c>
      <c r="B14" s="12"/>
      <c r="C14" s="29"/>
      <c r="D14" s="64"/>
      <c r="E14" s="64"/>
      <c r="F14" s="64"/>
      <c r="G14" s="64"/>
      <c r="H14" s="64"/>
      <c r="I14" s="64"/>
      <c r="J14" s="64"/>
      <c r="K14" s="64"/>
      <c r="L14" s="64"/>
      <c r="M14" s="64"/>
      <c r="N14" s="64"/>
      <c r="O14" s="64"/>
      <c r="P14" s="64"/>
      <c r="Q14" s="64"/>
      <c r="R14" s="64"/>
      <c r="T14" s="27"/>
      <c r="U14" s="28">
        <v>61</v>
      </c>
      <c r="V14" s="27"/>
      <c r="W14" s="29"/>
      <c r="X14" s="59">
        <f t="shared" si="4"/>
        <v>0</v>
      </c>
      <c r="Y14" s="59">
        <f t="shared" si="5"/>
        <v>0</v>
      </c>
      <c r="Z14" s="168"/>
      <c r="AA14" s="172">
        <f>+Q4-X14-Y14+AA5-AA8</f>
        <v>154</v>
      </c>
      <c r="AB14" s="171" t="s">
        <v>72</v>
      </c>
      <c r="AC14" s="170"/>
      <c r="AD14" s="170"/>
      <c r="AE14" s="170"/>
      <c r="AF14" s="170"/>
    </row>
    <row r="15" spans="1:32" ht="13.5" customHeight="1">
      <c r="A15" s="22" t="s">
        <v>9</v>
      </c>
      <c r="B15" s="12"/>
      <c r="C15" s="29"/>
      <c r="D15" s="64"/>
      <c r="E15" s="64"/>
      <c r="F15" s="64"/>
      <c r="G15" s="64"/>
      <c r="H15" s="64"/>
      <c r="I15" s="64"/>
      <c r="J15" s="64"/>
      <c r="K15" s="64"/>
      <c r="L15" s="64"/>
      <c r="M15" s="64"/>
      <c r="N15" s="64"/>
      <c r="O15" s="64"/>
      <c r="P15" s="64"/>
      <c r="Q15" s="64"/>
      <c r="R15" s="64"/>
      <c r="T15" s="27"/>
      <c r="U15" s="28">
        <v>62</v>
      </c>
      <c r="V15" s="27"/>
      <c r="W15" s="29"/>
      <c r="X15" s="59">
        <f t="shared" si="4"/>
        <v>0</v>
      </c>
      <c r="Y15" s="59">
        <f t="shared" si="5"/>
        <v>0</v>
      </c>
      <c r="Z15" s="167"/>
      <c r="AA15" s="172">
        <f>+T4-X15-Y15-X19-Y19+AA6</f>
        <v>100</v>
      </c>
      <c r="AB15" s="171" t="s">
        <v>58</v>
      </c>
      <c r="AC15" s="170"/>
      <c r="AD15" s="170"/>
      <c r="AE15" s="170"/>
      <c r="AF15" s="170"/>
    </row>
    <row r="16" spans="1:32" ht="13.5" customHeight="1">
      <c r="A16" s="22" t="s">
        <v>10</v>
      </c>
      <c r="B16" s="12"/>
      <c r="C16" s="29"/>
      <c r="D16" s="64"/>
      <c r="E16" s="64"/>
      <c r="F16" s="64"/>
      <c r="G16" s="64"/>
      <c r="H16" s="64"/>
      <c r="I16" s="64"/>
      <c r="J16" s="64"/>
      <c r="K16" s="64"/>
      <c r="L16" s="64"/>
      <c r="M16" s="64"/>
      <c r="N16" s="64"/>
      <c r="O16" s="64"/>
      <c r="P16" s="64"/>
      <c r="Q16" s="64"/>
      <c r="R16" s="64"/>
      <c r="T16" s="27"/>
      <c r="U16" s="28">
        <v>64</v>
      </c>
      <c r="V16" s="27"/>
      <c r="W16" s="29"/>
      <c r="X16" s="59">
        <f t="shared" si="4"/>
        <v>0</v>
      </c>
      <c r="Y16" s="59">
        <f t="shared" si="5"/>
        <v>0</v>
      </c>
      <c r="Z16" s="167"/>
      <c r="AA16" s="172">
        <f>+Y4-X16-Y16+X30+Y30</f>
        <v>0</v>
      </c>
      <c r="AB16" s="171" t="s">
        <v>59</v>
      </c>
      <c r="AC16" s="170"/>
      <c r="AD16" s="170"/>
      <c r="AE16" s="170"/>
      <c r="AF16" s="170"/>
    </row>
    <row r="17" spans="1:32" ht="13.5" customHeight="1">
      <c r="A17" s="22" t="s">
        <v>11</v>
      </c>
      <c r="B17" s="12"/>
      <c r="C17" s="29"/>
      <c r="D17" s="64"/>
      <c r="E17" s="64"/>
      <c r="F17" s="64"/>
      <c r="G17" s="64"/>
      <c r="H17" s="64"/>
      <c r="I17" s="64"/>
      <c r="J17" s="64"/>
      <c r="K17" s="64"/>
      <c r="L17" s="64"/>
      <c r="M17" s="64"/>
      <c r="N17" s="64"/>
      <c r="O17" s="64"/>
      <c r="P17" s="64"/>
      <c r="Q17" s="64"/>
      <c r="R17" s="64"/>
      <c r="T17" s="27"/>
      <c r="U17" s="28">
        <v>50</v>
      </c>
      <c r="V17" s="27"/>
      <c r="W17" s="29"/>
      <c r="X17" s="59">
        <f t="shared" si="4"/>
        <v>0</v>
      </c>
      <c r="Y17" s="59">
        <f t="shared" si="5"/>
        <v>0</v>
      </c>
      <c r="Z17" s="167"/>
      <c r="AA17" s="172">
        <f>+V4-X17-Y17+X29+Y29</f>
        <v>0</v>
      </c>
      <c r="AB17" s="171" t="s">
        <v>60</v>
      </c>
      <c r="AC17" s="170"/>
      <c r="AD17" s="170"/>
      <c r="AE17" s="170"/>
      <c r="AF17" s="170"/>
    </row>
    <row r="18" spans="1:32" ht="13.5" customHeight="1">
      <c r="A18" s="22" t="s">
        <v>12</v>
      </c>
      <c r="B18" s="12"/>
      <c r="C18" s="29"/>
      <c r="D18" s="64"/>
      <c r="E18" s="64"/>
      <c r="F18" s="64"/>
      <c r="G18" s="64"/>
      <c r="H18" s="64"/>
      <c r="I18" s="64"/>
      <c r="J18" s="64"/>
      <c r="K18" s="64"/>
      <c r="L18" s="64"/>
      <c r="M18" s="64"/>
      <c r="N18" s="64"/>
      <c r="O18" s="64"/>
      <c r="P18" s="64"/>
      <c r="Q18" s="64"/>
      <c r="R18" s="64"/>
      <c r="T18" s="27"/>
      <c r="U18" s="28">
        <v>66</v>
      </c>
      <c r="V18" s="27"/>
      <c r="W18" s="29"/>
      <c r="X18" s="59">
        <f t="shared" si="4"/>
        <v>0</v>
      </c>
      <c r="Y18" s="59">
        <f t="shared" si="5"/>
        <v>0</v>
      </c>
      <c r="Z18" s="167"/>
      <c r="AA18" s="171"/>
      <c r="AB18" s="170"/>
      <c r="AC18" s="170"/>
      <c r="AD18" s="170"/>
      <c r="AE18" s="170"/>
      <c r="AF18" s="170"/>
    </row>
    <row r="19" spans="1:32" ht="13.5" customHeight="1">
      <c r="A19" s="22" t="s">
        <v>13</v>
      </c>
      <c r="B19" s="12"/>
      <c r="C19" s="29"/>
      <c r="D19" s="64"/>
      <c r="E19" s="64"/>
      <c r="F19" s="64"/>
      <c r="G19" s="64"/>
      <c r="H19" s="64"/>
      <c r="I19" s="64"/>
      <c r="J19" s="64"/>
      <c r="K19" s="64"/>
      <c r="L19" s="64"/>
      <c r="M19" s="64"/>
      <c r="N19" s="64"/>
      <c r="O19" s="64"/>
      <c r="P19" s="64"/>
      <c r="Q19" s="64"/>
      <c r="R19" s="64"/>
      <c r="T19" s="28">
        <v>62</v>
      </c>
      <c r="U19" s="28">
        <v>62</v>
      </c>
      <c r="V19" s="27"/>
      <c r="W19" s="29"/>
      <c r="X19" s="59">
        <f t="shared" si="4"/>
        <v>0</v>
      </c>
      <c r="Y19" s="59">
        <f t="shared" si="5"/>
        <v>0</v>
      </c>
      <c r="Z19" s="167"/>
      <c r="AA19" s="172">
        <f>+X19+Y19+PP24!AA19</f>
        <v>0</v>
      </c>
      <c r="AB19" s="171" t="s">
        <v>121</v>
      </c>
      <c r="AC19" s="170"/>
      <c r="AD19" s="170"/>
      <c r="AE19" s="170"/>
      <c r="AF19" s="170"/>
    </row>
    <row r="20" spans="1:32" ht="13.5" customHeight="1">
      <c r="A20" s="22"/>
      <c r="B20" s="12"/>
      <c r="C20" s="29"/>
      <c r="D20" s="64"/>
      <c r="E20" s="64"/>
      <c r="F20" s="64"/>
      <c r="G20" s="64"/>
      <c r="H20" s="64"/>
      <c r="I20" s="64"/>
      <c r="J20" s="64"/>
      <c r="K20" s="64"/>
      <c r="L20" s="64"/>
      <c r="M20" s="64"/>
      <c r="N20" s="64"/>
      <c r="O20" s="64"/>
      <c r="P20" s="64"/>
      <c r="Q20" s="64"/>
      <c r="R20" s="64"/>
      <c r="T20" s="28"/>
      <c r="U20" s="28"/>
      <c r="V20" s="27"/>
      <c r="W20" s="29"/>
      <c r="X20" s="59">
        <f t="shared" si="4"/>
        <v>0</v>
      </c>
      <c r="Y20" s="59">
        <f t="shared" si="5"/>
        <v>0</v>
      </c>
      <c r="Z20" s="167"/>
      <c r="AA20" s="170"/>
      <c r="AB20" s="170"/>
      <c r="AC20" s="170"/>
      <c r="AD20" s="170"/>
      <c r="AE20" s="170"/>
      <c r="AF20" s="170"/>
    </row>
    <row r="21" spans="1:32" ht="13.5" customHeight="1">
      <c r="A21" s="22"/>
      <c r="B21" s="12"/>
      <c r="C21" s="29"/>
      <c r="D21" s="64"/>
      <c r="E21" s="64"/>
      <c r="F21" s="64"/>
      <c r="G21" s="64"/>
      <c r="H21" s="64"/>
      <c r="I21" s="64"/>
      <c r="J21" s="64"/>
      <c r="K21" s="64"/>
      <c r="L21" s="64"/>
      <c r="M21" s="64"/>
      <c r="N21" s="64"/>
      <c r="O21" s="64"/>
      <c r="P21" s="64"/>
      <c r="Q21" s="64"/>
      <c r="R21" s="64"/>
      <c r="T21" s="28"/>
      <c r="U21" s="28"/>
      <c r="V21" s="27"/>
      <c r="W21" s="29"/>
      <c r="X21" s="59">
        <f t="shared" si="4"/>
        <v>0</v>
      </c>
      <c r="Y21" s="59">
        <f t="shared" si="5"/>
        <v>0</v>
      </c>
      <c r="Z21" s="167"/>
      <c r="AA21" s="170"/>
      <c r="AB21" s="170"/>
      <c r="AC21" s="170"/>
      <c r="AD21" s="170"/>
      <c r="AE21" s="170"/>
      <c r="AF21" s="170"/>
    </row>
    <row r="22" spans="1:32" ht="13.5" customHeight="1">
      <c r="A22" s="22"/>
      <c r="B22" s="12"/>
      <c r="C22" s="29"/>
      <c r="D22" s="64"/>
      <c r="E22" s="64"/>
      <c r="F22" s="64"/>
      <c r="G22" s="64"/>
      <c r="H22" s="64"/>
      <c r="I22" s="64"/>
      <c r="J22" s="64"/>
      <c r="K22" s="64"/>
      <c r="L22" s="64"/>
      <c r="M22" s="64"/>
      <c r="N22" s="64"/>
      <c r="O22" s="64"/>
      <c r="P22" s="64"/>
      <c r="Q22" s="64"/>
      <c r="R22" s="64"/>
      <c r="T22" s="28"/>
      <c r="U22" s="28"/>
      <c r="V22" s="27"/>
      <c r="W22" s="29"/>
      <c r="X22" s="59">
        <f t="shared" si="4"/>
        <v>0</v>
      </c>
      <c r="Y22" s="59">
        <f t="shared" si="5"/>
        <v>0</v>
      </c>
      <c r="Z22" s="167"/>
      <c r="AA22" s="170"/>
      <c r="AB22" s="170"/>
      <c r="AC22" s="170"/>
      <c r="AD22" s="170"/>
      <c r="AE22" s="170"/>
      <c r="AF22" s="170"/>
    </row>
    <row r="23" spans="1:32" ht="13.5" customHeight="1">
      <c r="A23" s="22"/>
      <c r="B23" s="12"/>
      <c r="C23" s="29"/>
      <c r="D23" s="64"/>
      <c r="E23" s="64"/>
      <c r="F23" s="64"/>
      <c r="G23" s="64"/>
      <c r="H23" s="64"/>
      <c r="I23" s="64"/>
      <c r="J23" s="64"/>
      <c r="K23" s="64"/>
      <c r="L23" s="64"/>
      <c r="M23" s="64"/>
      <c r="N23" s="64"/>
      <c r="O23" s="64"/>
      <c r="P23" s="64"/>
      <c r="Q23" s="64"/>
      <c r="R23" s="64"/>
      <c r="T23" s="28"/>
      <c r="U23" s="28"/>
      <c r="V23" s="27"/>
      <c r="W23" s="29"/>
      <c r="X23" s="59">
        <f t="shared" si="4"/>
        <v>0</v>
      </c>
      <c r="Y23" s="59">
        <f t="shared" si="5"/>
        <v>0</v>
      </c>
      <c r="Z23" s="167"/>
      <c r="AA23" s="170"/>
      <c r="AB23" s="170"/>
      <c r="AC23" s="170"/>
      <c r="AD23" s="170"/>
      <c r="AE23" s="170"/>
      <c r="AF23" s="170"/>
    </row>
    <row r="24" spans="1:32" ht="13.5" customHeight="1">
      <c r="A24" s="11"/>
      <c r="B24" s="12"/>
      <c r="C24" s="29"/>
      <c r="D24" s="64"/>
      <c r="E24" s="64"/>
      <c r="F24" s="64"/>
      <c r="G24" s="64"/>
      <c r="H24" s="64"/>
      <c r="I24" s="64"/>
      <c r="J24" s="64"/>
      <c r="K24" s="64"/>
      <c r="L24" s="64"/>
      <c r="M24" s="64"/>
      <c r="N24" s="64"/>
      <c r="O24" s="64"/>
      <c r="P24" s="64"/>
      <c r="Q24" s="64"/>
      <c r="R24" s="64"/>
      <c r="T24" s="10"/>
      <c r="U24" s="10"/>
      <c r="V24" s="10"/>
      <c r="W24" s="29"/>
      <c r="X24" s="59">
        <f t="shared" si="4"/>
        <v>0</v>
      </c>
      <c r="Y24" s="59">
        <f t="shared" si="5"/>
        <v>0</v>
      </c>
      <c r="Z24" s="167"/>
      <c r="AA24" s="170"/>
      <c r="AB24" s="170"/>
      <c r="AC24" s="170"/>
      <c r="AD24" s="170"/>
      <c r="AE24" s="170"/>
      <c r="AF24" s="170"/>
    </row>
    <row r="25" spans="1:32" ht="3" customHeight="1">
      <c r="A25" s="11"/>
      <c r="B25" s="13"/>
      <c r="C25" s="5"/>
      <c r="D25" s="64"/>
      <c r="E25" s="64"/>
      <c r="F25" s="64"/>
      <c r="G25" s="64"/>
      <c r="H25" s="64"/>
      <c r="I25" s="64"/>
      <c r="J25" s="64"/>
      <c r="K25" s="64"/>
      <c r="L25" s="64"/>
      <c r="M25" s="64"/>
      <c r="N25" s="64"/>
      <c r="O25" s="64"/>
      <c r="P25" s="64"/>
      <c r="Q25" s="64"/>
      <c r="R25" s="64"/>
      <c r="S25" s="5"/>
      <c r="T25" s="13"/>
      <c r="U25" s="13"/>
      <c r="V25" s="13"/>
      <c r="W25" s="5"/>
      <c r="X25" s="59"/>
      <c r="Y25" s="59"/>
      <c r="Z25" s="167"/>
      <c r="AA25" s="170"/>
      <c r="AB25" s="170"/>
      <c r="AC25" s="170"/>
      <c r="AD25" s="170"/>
      <c r="AE25" s="170"/>
      <c r="AF25" s="170"/>
    </row>
    <row r="26" spans="1:32" ht="13.5" customHeight="1">
      <c r="A26" s="26" t="s">
        <v>14</v>
      </c>
      <c r="B26" s="12"/>
      <c r="C26" s="29"/>
      <c r="D26" s="64">
        <f aca="true" t="shared" si="6" ref="D26:J26">SUM(D13:D24)</f>
        <v>0</v>
      </c>
      <c r="E26" s="64">
        <f t="shared" si="6"/>
        <v>0</v>
      </c>
      <c r="F26" s="64">
        <f t="shared" si="6"/>
        <v>0</v>
      </c>
      <c r="G26" s="64">
        <f t="shared" si="6"/>
        <v>0</v>
      </c>
      <c r="H26" s="64">
        <f t="shared" si="6"/>
        <v>0</v>
      </c>
      <c r="I26" s="64">
        <f t="shared" si="6"/>
        <v>0</v>
      </c>
      <c r="J26" s="64">
        <f t="shared" si="6"/>
        <v>0</v>
      </c>
      <c r="K26" s="64"/>
      <c r="L26" s="64">
        <f aca="true" t="shared" si="7" ref="L26:R26">SUM(L13:L24)</f>
        <v>0</v>
      </c>
      <c r="M26" s="64">
        <f t="shared" si="7"/>
        <v>0</v>
      </c>
      <c r="N26" s="64">
        <f t="shared" si="7"/>
        <v>0</v>
      </c>
      <c r="O26" s="64">
        <f t="shared" si="7"/>
        <v>0</v>
      </c>
      <c r="P26" s="64">
        <f t="shared" si="7"/>
        <v>0</v>
      </c>
      <c r="Q26" s="64">
        <f t="shared" si="7"/>
        <v>0</v>
      </c>
      <c r="R26" s="64">
        <f t="shared" si="7"/>
        <v>0</v>
      </c>
      <c r="T26" s="10"/>
      <c r="U26" s="10"/>
      <c r="V26" s="10"/>
      <c r="W26" s="29"/>
      <c r="X26" s="59">
        <f>SUM(X13:X24)</f>
        <v>0</v>
      </c>
      <c r="Y26" s="59">
        <f>SUM(Y13:Y24)</f>
        <v>0</v>
      </c>
      <c r="Z26" s="167"/>
      <c r="AA26" s="172">
        <f>SUM(X26:Y26)</f>
        <v>0</v>
      </c>
      <c r="AB26" s="170" t="s">
        <v>116</v>
      </c>
      <c r="AC26" s="170"/>
      <c r="AD26" s="170"/>
      <c r="AE26" s="170"/>
      <c r="AF26" s="170"/>
    </row>
    <row r="27" spans="10:32" ht="24" customHeight="1">
      <c r="J27" s="16" t="s">
        <v>18</v>
      </c>
      <c r="Z27" s="167"/>
      <c r="AA27" s="170"/>
      <c r="AB27" s="170"/>
      <c r="AC27" s="170"/>
      <c r="AD27" s="170"/>
      <c r="AE27" s="170"/>
      <c r="AF27" s="170"/>
    </row>
    <row r="28" spans="1:32" ht="9" customHeight="1">
      <c r="A28" s="1"/>
      <c r="B28" s="2"/>
      <c r="C28" s="2"/>
      <c r="D28" s="2"/>
      <c r="E28" s="2"/>
      <c r="F28" s="2"/>
      <c r="G28" s="2"/>
      <c r="H28" s="2"/>
      <c r="I28" s="2"/>
      <c r="J28" s="30" t="s">
        <v>22</v>
      </c>
      <c r="K28" s="2"/>
      <c r="L28" s="2"/>
      <c r="M28" s="2"/>
      <c r="N28" s="2"/>
      <c r="O28" s="2"/>
      <c r="P28" s="2"/>
      <c r="Q28" s="2"/>
      <c r="R28" s="2"/>
      <c r="S28" s="2"/>
      <c r="T28" s="2"/>
      <c r="U28" s="2"/>
      <c r="V28" s="2"/>
      <c r="W28" s="2"/>
      <c r="X28" s="52"/>
      <c r="Y28" s="53"/>
      <c r="Z28" s="167"/>
      <c r="AA28" s="170"/>
      <c r="AB28" s="170"/>
      <c r="AC28" s="170"/>
      <c r="AD28" s="170"/>
      <c r="AE28" s="170"/>
      <c r="AF28" s="170"/>
    </row>
    <row r="29" spans="1:32" ht="13.5" customHeight="1">
      <c r="A29" s="22" t="s">
        <v>15</v>
      </c>
      <c r="B29" s="12"/>
      <c r="C29" s="5"/>
      <c r="D29" s="67"/>
      <c r="E29" s="67"/>
      <c r="F29" s="67"/>
      <c r="G29" s="67"/>
      <c r="H29" s="67"/>
      <c r="I29" s="67"/>
      <c r="J29" s="67"/>
      <c r="K29" s="68">
        <v>1</v>
      </c>
      <c r="L29" s="67"/>
      <c r="M29" s="67"/>
      <c r="N29" s="67"/>
      <c r="O29" s="67"/>
      <c r="P29" s="67"/>
      <c r="Q29" s="67"/>
      <c r="R29" s="67"/>
      <c r="S29" s="16"/>
      <c r="T29" s="41"/>
      <c r="U29" s="28">
        <v>29</v>
      </c>
      <c r="V29" s="41"/>
      <c r="W29" s="16"/>
      <c r="X29" s="73">
        <f>SUM(D29:J29)</f>
        <v>0</v>
      </c>
      <c r="Y29" s="73">
        <f>SUM(L29:R29)</f>
        <v>0</v>
      </c>
      <c r="Z29" s="167"/>
      <c r="AA29" s="170"/>
      <c r="AB29" s="170"/>
      <c r="AC29" s="170"/>
      <c r="AD29" s="170"/>
      <c r="AE29" s="170"/>
      <c r="AF29" s="170"/>
    </row>
    <row r="30" spans="1:32" ht="13.5" customHeight="1">
      <c r="A30" s="22" t="s">
        <v>16</v>
      </c>
      <c r="B30" s="12"/>
      <c r="C30" s="5"/>
      <c r="D30" s="69"/>
      <c r="E30" s="69"/>
      <c r="F30" s="69"/>
      <c r="G30" s="69"/>
      <c r="H30" s="69"/>
      <c r="I30" s="69"/>
      <c r="J30" s="69"/>
      <c r="K30" s="70"/>
      <c r="L30" s="69"/>
      <c r="M30" s="69"/>
      <c r="N30" s="69"/>
      <c r="O30" s="69"/>
      <c r="P30" s="69"/>
      <c r="Q30" s="69"/>
      <c r="R30" s="69"/>
      <c r="S30" s="16"/>
      <c r="T30" s="41"/>
      <c r="U30" s="28">
        <v>32</v>
      </c>
      <c r="V30" s="41"/>
      <c r="W30" s="16"/>
      <c r="X30" s="73">
        <f>SUM(D30:J30)</f>
        <v>0</v>
      </c>
      <c r="Y30" s="73">
        <f>SUM(L30:R30)</f>
        <v>0</v>
      </c>
      <c r="Z30" s="167"/>
      <c r="AA30" s="170"/>
      <c r="AB30" s="170"/>
      <c r="AC30" s="170"/>
      <c r="AD30" s="170"/>
      <c r="AE30" s="170"/>
      <c r="AF30" s="170"/>
    </row>
    <row r="31" spans="1:32" ht="13.5" customHeight="1">
      <c r="A31" s="22" t="s">
        <v>17</v>
      </c>
      <c r="B31" s="12"/>
      <c r="C31" s="8"/>
      <c r="D31" s="71"/>
      <c r="E31" s="71"/>
      <c r="F31" s="71"/>
      <c r="G31" s="71"/>
      <c r="H31" s="71"/>
      <c r="I31" s="71"/>
      <c r="J31" s="71"/>
      <c r="K31" s="72"/>
      <c r="L31" s="71"/>
      <c r="M31" s="71"/>
      <c r="N31" s="71"/>
      <c r="O31" s="71"/>
      <c r="P31" s="71"/>
      <c r="Q31" s="71"/>
      <c r="R31" s="71"/>
      <c r="S31" s="16"/>
      <c r="T31" s="41"/>
      <c r="U31" s="28">
        <v>71</v>
      </c>
      <c r="V31" s="41"/>
      <c r="W31" s="16"/>
      <c r="X31" s="73">
        <f>SUM(D31:J31)</f>
        <v>0</v>
      </c>
      <c r="Y31" s="73">
        <f>SUM(L31:R31)</f>
        <v>0</v>
      </c>
      <c r="Z31" s="167"/>
      <c r="AA31" s="170"/>
      <c r="AB31" s="170"/>
      <c r="AC31" s="170"/>
      <c r="AD31" s="170"/>
      <c r="AE31" s="170"/>
      <c r="AF31" s="170"/>
    </row>
    <row r="32" spans="1:32" ht="18.75" customHeight="1">
      <c r="A32" s="25" t="s">
        <v>27</v>
      </c>
      <c r="L32" s="43" t="s">
        <v>28</v>
      </c>
      <c r="Z32" s="167"/>
      <c r="AA32" s="170"/>
      <c r="AB32" s="170"/>
      <c r="AC32" s="170"/>
      <c r="AD32" s="170"/>
      <c r="AE32" s="170"/>
      <c r="AF32" s="170"/>
    </row>
    <row r="33" spans="12:32" ht="12.75">
      <c r="L33" s="43" t="s">
        <v>29</v>
      </c>
      <c r="N33" s="8"/>
      <c r="O33" s="8"/>
      <c r="P33" s="43" t="s">
        <v>30</v>
      </c>
      <c r="R33" s="8"/>
      <c r="S33" s="8"/>
      <c r="T33" s="8"/>
      <c r="U33" s="14" t="s">
        <v>31</v>
      </c>
      <c r="Z33" s="167"/>
      <c r="AA33" s="170"/>
      <c r="AB33" s="170"/>
      <c r="AC33" s="170"/>
      <c r="AD33" s="170"/>
      <c r="AE33" s="170"/>
      <c r="AF33" s="170"/>
    </row>
    <row r="34" spans="21:32" ht="6.75" customHeight="1">
      <c r="U34" s="21" t="s">
        <v>32</v>
      </c>
      <c r="Z34" s="167"/>
      <c r="AA34" s="170"/>
      <c r="AB34" s="170"/>
      <c r="AC34" s="170"/>
      <c r="AD34" s="170"/>
      <c r="AE34" s="170"/>
      <c r="AF34" s="170"/>
    </row>
    <row r="35" spans="1:32" ht="15.75">
      <c r="A35" s="77" t="s">
        <v>51</v>
      </c>
      <c r="Z35" s="167"/>
      <c r="AA35" s="170"/>
      <c r="AB35" s="170"/>
      <c r="AC35" s="170"/>
      <c r="AD35" s="170"/>
      <c r="AE35" s="170"/>
      <c r="AF35" s="170"/>
    </row>
    <row r="36" spans="26:32" ht="12.75">
      <c r="Z36" s="167"/>
      <c r="AA36" s="170"/>
      <c r="AB36" s="170"/>
      <c r="AC36" s="170"/>
      <c r="AD36" s="170"/>
      <c r="AE36" s="170"/>
      <c r="AF36" s="170"/>
    </row>
    <row r="37" spans="1:32" ht="12.75">
      <c r="A37" t="s">
        <v>52</v>
      </c>
      <c r="Z37" s="167"/>
      <c r="AA37" s="170"/>
      <c r="AB37" s="170"/>
      <c r="AC37" s="170"/>
      <c r="AD37" s="170"/>
      <c r="AE37" s="170"/>
      <c r="AF37" s="170"/>
    </row>
    <row r="38" spans="1:32" ht="12.75">
      <c r="A38" t="s">
        <v>53</v>
      </c>
      <c r="Z38" s="167"/>
      <c r="AA38" s="170"/>
      <c r="AB38" s="170"/>
      <c r="AC38" s="170"/>
      <c r="AD38" s="170"/>
      <c r="AE38" s="170"/>
      <c r="AF38" s="170"/>
    </row>
    <row r="39" spans="1:32" ht="3.75" customHeight="1" thickBot="1">
      <c r="A39" s="165"/>
      <c r="B39" s="165"/>
      <c r="C39" s="165"/>
      <c r="D39" s="165"/>
      <c r="E39" s="165"/>
      <c r="F39" s="165"/>
      <c r="G39" s="165"/>
      <c r="H39" s="165"/>
      <c r="I39" s="165"/>
      <c r="J39" s="165"/>
      <c r="K39" s="165"/>
      <c r="L39" s="165"/>
      <c r="M39" s="165"/>
      <c r="N39" s="165"/>
      <c r="O39" s="165"/>
      <c r="P39" s="165"/>
      <c r="Q39" s="165"/>
      <c r="R39" s="165"/>
      <c r="S39" s="165"/>
      <c r="T39" s="165"/>
      <c r="U39" s="165"/>
      <c r="V39" s="165"/>
      <c r="W39" s="165"/>
      <c r="X39" s="166"/>
      <c r="Y39" s="166"/>
      <c r="Z39" s="169"/>
      <c r="AA39" s="170"/>
      <c r="AB39" s="170"/>
      <c r="AC39" s="170"/>
      <c r="AD39" s="170"/>
      <c r="AE39" s="170"/>
      <c r="AF39" s="170"/>
    </row>
    <row r="40" spans="1:32" ht="13.5" thickTop="1">
      <c r="A40" s="173" t="s">
        <v>119</v>
      </c>
      <c r="B40" s="170"/>
      <c r="C40" s="170"/>
      <c r="D40" s="170"/>
      <c r="E40" s="170"/>
      <c r="F40" s="170"/>
      <c r="G40" s="170"/>
      <c r="H40" s="170"/>
      <c r="I40" s="170"/>
      <c r="J40" s="170"/>
      <c r="K40" s="170"/>
      <c r="L40" s="170"/>
      <c r="M40" s="170"/>
      <c r="N40" s="170"/>
      <c r="O40" s="170"/>
      <c r="P40" s="170"/>
      <c r="Q40" s="170"/>
      <c r="R40" s="170"/>
      <c r="S40" s="170"/>
      <c r="T40" s="170"/>
      <c r="U40" s="170"/>
      <c r="V40" s="170"/>
      <c r="W40" s="170"/>
      <c r="X40" s="172"/>
      <c r="Y40" s="172"/>
      <c r="Z40" s="170"/>
      <c r="AA40" s="170"/>
      <c r="AB40" s="170"/>
      <c r="AC40" s="170"/>
      <c r="AD40" s="170"/>
      <c r="AE40" s="170"/>
      <c r="AF40" s="170"/>
    </row>
    <row r="41" spans="1:32" ht="12.75">
      <c r="A41" s="170"/>
      <c r="B41" s="170"/>
      <c r="C41" s="170"/>
      <c r="D41" s="174" t="str">
        <f>D11</f>
        <v>Sun</v>
      </c>
      <c r="E41" s="174" t="str">
        <f aca="true" t="shared" si="8" ref="E41:R42">E11</f>
        <v>Mon</v>
      </c>
      <c r="F41" s="174" t="str">
        <f t="shared" si="8"/>
        <v>Tue</v>
      </c>
      <c r="G41" s="174" t="str">
        <f t="shared" si="8"/>
        <v>Wed</v>
      </c>
      <c r="H41" s="174" t="str">
        <f t="shared" si="8"/>
        <v>Thu</v>
      </c>
      <c r="I41" s="174" t="str">
        <f t="shared" si="8"/>
        <v>Fri</v>
      </c>
      <c r="J41" s="174" t="str">
        <f t="shared" si="8"/>
        <v>Sat</v>
      </c>
      <c r="K41" s="174">
        <f t="shared" si="8"/>
        <v>0</v>
      </c>
      <c r="L41" s="174" t="str">
        <f t="shared" si="8"/>
        <v>Sun</v>
      </c>
      <c r="M41" s="174" t="str">
        <f t="shared" si="8"/>
        <v>Mon</v>
      </c>
      <c r="N41" s="174" t="str">
        <f t="shared" si="8"/>
        <v>Tue</v>
      </c>
      <c r="O41" s="174" t="str">
        <f t="shared" si="8"/>
        <v>Wed</v>
      </c>
      <c r="P41" s="174" t="str">
        <f t="shared" si="8"/>
        <v>Thu</v>
      </c>
      <c r="Q41" s="174" t="str">
        <f t="shared" si="8"/>
        <v>Fri</v>
      </c>
      <c r="R41" s="174" t="str">
        <f t="shared" si="8"/>
        <v>Sat</v>
      </c>
      <c r="S41" s="170"/>
      <c r="T41" s="170"/>
      <c r="U41" s="170"/>
      <c r="V41" s="170"/>
      <c r="W41" s="170"/>
      <c r="X41" s="172"/>
      <c r="Y41" s="172"/>
      <c r="Z41" s="170"/>
      <c r="AA41" s="170"/>
      <c r="AB41" s="170"/>
      <c r="AC41" s="170"/>
      <c r="AD41" s="170"/>
      <c r="AE41" s="170"/>
      <c r="AF41" s="170"/>
    </row>
    <row r="42" spans="1:32" ht="12.75">
      <c r="A42" s="170"/>
      <c r="B42" s="170"/>
      <c r="C42" s="170"/>
      <c r="D42" s="175">
        <f>D12</f>
        <v>38697</v>
      </c>
      <c r="E42" s="175">
        <f t="shared" si="8"/>
        <v>38698</v>
      </c>
      <c r="F42" s="175">
        <f t="shared" si="8"/>
        <v>38699</v>
      </c>
      <c r="G42" s="175">
        <f t="shared" si="8"/>
        <v>38700</v>
      </c>
      <c r="H42" s="175">
        <f t="shared" si="8"/>
        <v>38701</v>
      </c>
      <c r="I42" s="175">
        <f t="shared" si="8"/>
        <v>38702</v>
      </c>
      <c r="J42" s="175">
        <f t="shared" si="8"/>
        <v>38703</v>
      </c>
      <c r="K42" s="175">
        <f t="shared" si="8"/>
        <v>0</v>
      </c>
      <c r="L42" s="175">
        <f t="shared" si="8"/>
        <v>38704</v>
      </c>
      <c r="M42" s="175">
        <f t="shared" si="8"/>
        <v>38705</v>
      </c>
      <c r="N42" s="175">
        <f t="shared" si="8"/>
        <v>38706</v>
      </c>
      <c r="O42" s="175">
        <f t="shared" si="8"/>
        <v>38707</v>
      </c>
      <c r="P42" s="175">
        <f t="shared" si="8"/>
        <v>38708</v>
      </c>
      <c r="Q42" s="175">
        <f t="shared" si="8"/>
        <v>38709</v>
      </c>
      <c r="R42" s="175">
        <f t="shared" si="8"/>
        <v>38710</v>
      </c>
      <c r="S42" s="170"/>
      <c r="T42" s="170"/>
      <c r="U42" s="170"/>
      <c r="V42" s="170"/>
      <c r="W42" s="170"/>
      <c r="X42" s="172"/>
      <c r="Y42" s="172"/>
      <c r="Z42" s="170"/>
      <c r="AA42" s="170"/>
      <c r="AB42" s="170"/>
      <c r="AC42" s="170"/>
      <c r="AD42" s="170"/>
      <c r="AE42" s="170"/>
      <c r="AF42" s="170"/>
    </row>
    <row r="43" spans="1:32" ht="12.75">
      <c r="A43" s="170"/>
      <c r="B43" s="170" t="s">
        <v>54</v>
      </c>
      <c r="C43" s="170"/>
      <c r="D43" s="176"/>
      <c r="E43" s="176"/>
      <c r="F43" s="176"/>
      <c r="G43" s="176"/>
      <c r="H43" s="176"/>
      <c r="I43" s="176"/>
      <c r="J43" s="176"/>
      <c r="K43" s="176"/>
      <c r="L43" s="176"/>
      <c r="M43" s="176"/>
      <c r="N43" s="176"/>
      <c r="O43" s="176"/>
      <c r="P43" s="176"/>
      <c r="Q43" s="176"/>
      <c r="R43" s="176"/>
      <c r="S43" s="170"/>
      <c r="T43" s="170"/>
      <c r="U43" s="170"/>
      <c r="V43" s="170"/>
      <c r="W43" s="170"/>
      <c r="X43" s="172"/>
      <c r="Y43" s="172"/>
      <c r="Z43" s="170"/>
      <c r="AA43" s="170"/>
      <c r="AB43" s="170"/>
      <c r="AC43" s="170"/>
      <c r="AD43" s="170"/>
      <c r="AE43" s="170"/>
      <c r="AF43" s="170"/>
    </row>
    <row r="44" spans="1:32" ht="12.75">
      <c r="A44" s="170"/>
      <c r="B44" s="170" t="s">
        <v>55</v>
      </c>
      <c r="C44" s="170"/>
      <c r="D44" s="176"/>
      <c r="E44" s="176"/>
      <c r="F44" s="176"/>
      <c r="G44" s="176"/>
      <c r="H44" s="176"/>
      <c r="I44" s="176"/>
      <c r="J44" s="176"/>
      <c r="K44" s="176"/>
      <c r="L44" s="176"/>
      <c r="M44" s="176"/>
      <c r="N44" s="176"/>
      <c r="O44" s="176"/>
      <c r="P44" s="176"/>
      <c r="Q44" s="176"/>
      <c r="R44" s="176"/>
      <c r="S44" s="170"/>
      <c r="T44" s="170"/>
      <c r="U44" s="170"/>
      <c r="V44" s="170"/>
      <c r="W44" s="170"/>
      <c r="X44" s="172"/>
      <c r="Y44" s="172"/>
      <c r="Z44" s="170"/>
      <c r="AA44" s="170"/>
      <c r="AB44" s="170"/>
      <c r="AC44" s="170"/>
      <c r="AD44" s="170"/>
      <c r="AE44" s="170"/>
      <c r="AF44" s="170"/>
    </row>
    <row r="45" spans="1:32" ht="12.75">
      <c r="A45" s="170"/>
      <c r="B45" s="170" t="s">
        <v>54</v>
      </c>
      <c r="C45" s="170"/>
      <c r="D45" s="176"/>
      <c r="E45" s="176"/>
      <c r="F45" s="176"/>
      <c r="G45" s="176"/>
      <c r="H45" s="176"/>
      <c r="I45" s="176"/>
      <c r="J45" s="176"/>
      <c r="K45" s="176"/>
      <c r="L45" s="176"/>
      <c r="M45" s="176"/>
      <c r="N45" s="176"/>
      <c r="O45" s="176"/>
      <c r="P45" s="176"/>
      <c r="Q45" s="176"/>
      <c r="R45" s="176"/>
      <c r="S45" s="170"/>
      <c r="T45" s="170"/>
      <c r="U45" s="170"/>
      <c r="V45" s="170"/>
      <c r="W45" s="170"/>
      <c r="X45" s="172"/>
      <c r="Y45" s="172"/>
      <c r="Z45" s="170"/>
      <c r="AA45" s="170"/>
      <c r="AB45" s="170"/>
      <c r="AC45" s="170"/>
      <c r="AD45" s="170"/>
      <c r="AE45" s="170"/>
      <c r="AF45" s="170"/>
    </row>
    <row r="46" spans="1:32" ht="12.75">
      <c r="A46" s="170"/>
      <c r="B46" s="170" t="s">
        <v>55</v>
      </c>
      <c r="C46" s="170"/>
      <c r="D46" s="176"/>
      <c r="E46" s="176"/>
      <c r="F46" s="176"/>
      <c r="G46" s="176"/>
      <c r="H46" s="176"/>
      <c r="I46" s="176"/>
      <c r="J46" s="176"/>
      <c r="K46" s="176"/>
      <c r="L46" s="176"/>
      <c r="M46" s="176"/>
      <c r="N46" s="176"/>
      <c r="O46" s="176"/>
      <c r="P46" s="176"/>
      <c r="Q46" s="176"/>
      <c r="R46" s="176"/>
      <c r="S46" s="170"/>
      <c r="T46" s="170"/>
      <c r="U46" s="170"/>
      <c r="V46" s="170"/>
      <c r="W46" s="170"/>
      <c r="X46" s="172"/>
      <c r="Y46" s="172"/>
      <c r="Z46" s="170"/>
      <c r="AA46" s="170"/>
      <c r="AB46" s="170"/>
      <c r="AC46" s="170"/>
      <c r="AD46" s="170"/>
      <c r="AE46" s="170"/>
      <c r="AF46" s="170"/>
    </row>
    <row r="47" spans="1:32" ht="12.75">
      <c r="A47" s="170"/>
      <c r="B47" s="170" t="s">
        <v>54</v>
      </c>
      <c r="C47" s="170"/>
      <c r="D47" s="176"/>
      <c r="E47" s="176"/>
      <c r="F47" s="176"/>
      <c r="G47" s="176"/>
      <c r="H47" s="176"/>
      <c r="I47" s="176"/>
      <c r="J47" s="176"/>
      <c r="K47" s="176"/>
      <c r="L47" s="176"/>
      <c r="M47" s="176"/>
      <c r="N47" s="176"/>
      <c r="O47" s="176"/>
      <c r="P47" s="176"/>
      <c r="Q47" s="176"/>
      <c r="R47" s="176"/>
      <c r="S47" s="170"/>
      <c r="T47" s="170"/>
      <c r="U47" s="170"/>
      <c r="V47" s="170"/>
      <c r="W47" s="170"/>
      <c r="X47" s="172"/>
      <c r="Y47" s="172"/>
      <c r="Z47" s="170"/>
      <c r="AA47" s="170"/>
      <c r="AB47" s="170"/>
      <c r="AC47" s="170"/>
      <c r="AD47" s="170"/>
      <c r="AE47" s="170"/>
      <c r="AF47" s="170"/>
    </row>
    <row r="48" spans="1:32" ht="12.75">
      <c r="A48" s="170"/>
      <c r="B48" s="170" t="s">
        <v>55</v>
      </c>
      <c r="C48" s="170"/>
      <c r="D48" s="176"/>
      <c r="E48" s="176"/>
      <c r="F48" s="176"/>
      <c r="G48" s="176"/>
      <c r="H48" s="176"/>
      <c r="I48" s="176"/>
      <c r="J48" s="176"/>
      <c r="K48" s="176"/>
      <c r="L48" s="176"/>
      <c r="M48" s="176"/>
      <c r="N48" s="176"/>
      <c r="O48" s="176"/>
      <c r="P48" s="176"/>
      <c r="Q48" s="176"/>
      <c r="R48" s="176"/>
      <c r="S48" s="170"/>
      <c r="T48" s="170"/>
      <c r="U48" s="170"/>
      <c r="V48" s="170"/>
      <c r="W48" s="170"/>
      <c r="X48" s="172"/>
      <c r="Y48" s="172"/>
      <c r="Z48" s="170"/>
      <c r="AA48" s="170"/>
      <c r="AB48" s="170"/>
      <c r="AC48" s="170"/>
      <c r="AD48" s="170"/>
      <c r="AE48" s="170"/>
      <c r="AF48" s="170"/>
    </row>
    <row r="49" spans="1:32" ht="12.75">
      <c r="A49" s="170"/>
      <c r="B49" s="170" t="s">
        <v>54</v>
      </c>
      <c r="C49" s="170"/>
      <c r="D49" s="176"/>
      <c r="E49" s="176"/>
      <c r="F49" s="176"/>
      <c r="G49" s="176"/>
      <c r="H49" s="176"/>
      <c r="I49" s="176"/>
      <c r="J49" s="176"/>
      <c r="K49" s="176"/>
      <c r="L49" s="176"/>
      <c r="M49" s="176"/>
      <c r="N49" s="176"/>
      <c r="O49" s="176"/>
      <c r="P49" s="176"/>
      <c r="Q49" s="176"/>
      <c r="R49" s="176"/>
      <c r="S49" s="170"/>
      <c r="T49" s="170"/>
      <c r="U49" s="170"/>
      <c r="V49" s="170"/>
      <c r="W49" s="170"/>
      <c r="X49" s="172"/>
      <c r="Y49" s="172"/>
      <c r="Z49" s="170"/>
      <c r="AA49" s="170"/>
      <c r="AB49" s="170"/>
      <c r="AC49" s="170"/>
      <c r="AD49" s="170"/>
      <c r="AE49" s="170"/>
      <c r="AF49" s="170"/>
    </row>
    <row r="50" spans="1:32" ht="12.75">
      <c r="A50" s="170"/>
      <c r="B50" s="170" t="s">
        <v>55</v>
      </c>
      <c r="C50" s="170"/>
      <c r="D50" s="176"/>
      <c r="E50" s="176"/>
      <c r="F50" s="176"/>
      <c r="G50" s="176"/>
      <c r="H50" s="176"/>
      <c r="I50" s="176"/>
      <c r="J50" s="176"/>
      <c r="K50" s="176"/>
      <c r="L50" s="176"/>
      <c r="M50" s="176"/>
      <c r="N50" s="176"/>
      <c r="O50" s="176"/>
      <c r="P50" s="176"/>
      <c r="Q50" s="176"/>
      <c r="R50" s="176"/>
      <c r="S50" s="170"/>
      <c r="T50" s="170"/>
      <c r="U50" s="170"/>
      <c r="V50" s="170"/>
      <c r="W50" s="170"/>
      <c r="X50" s="172"/>
      <c r="Y50" s="172"/>
      <c r="Z50" s="170"/>
      <c r="AA50" s="170"/>
      <c r="AB50" s="170"/>
      <c r="AC50" s="170"/>
      <c r="AD50" s="170"/>
      <c r="AE50" s="170"/>
      <c r="AF50" s="170"/>
    </row>
    <row r="51" spans="1:32" ht="12.75">
      <c r="A51" s="170" t="s">
        <v>120</v>
      </c>
      <c r="B51" s="170" t="s">
        <v>62</v>
      </c>
      <c r="C51" s="170"/>
      <c r="D51" s="177">
        <f aca="true" t="shared" si="9" ref="D51:J51">24*(D44-D43+D46-D45+D48-D47+D50-D49)</f>
        <v>0</v>
      </c>
      <c r="E51" s="177">
        <f t="shared" si="9"/>
        <v>0</v>
      </c>
      <c r="F51" s="177">
        <f t="shared" si="9"/>
        <v>0</v>
      </c>
      <c r="G51" s="177">
        <f t="shared" si="9"/>
        <v>0</v>
      </c>
      <c r="H51" s="177">
        <f t="shared" si="9"/>
        <v>0</v>
      </c>
      <c r="I51" s="177">
        <f t="shared" si="9"/>
        <v>0</v>
      </c>
      <c r="J51" s="177">
        <f t="shared" si="9"/>
        <v>0</v>
      </c>
      <c r="K51" s="170"/>
      <c r="L51" s="177">
        <f aca="true" t="shared" si="10" ref="L51:R51">24*(L44-L43+L46-L45+L48-L47+L50-L49)</f>
        <v>0</v>
      </c>
      <c r="M51" s="177">
        <f t="shared" si="10"/>
        <v>0</v>
      </c>
      <c r="N51" s="177">
        <f t="shared" si="10"/>
        <v>0</v>
      </c>
      <c r="O51" s="177">
        <f t="shared" si="10"/>
        <v>0</v>
      </c>
      <c r="P51" s="177">
        <f t="shared" si="10"/>
        <v>0</v>
      </c>
      <c r="Q51" s="177">
        <f t="shared" si="10"/>
        <v>0</v>
      </c>
      <c r="R51" s="177">
        <f t="shared" si="10"/>
        <v>0</v>
      </c>
      <c r="S51" s="170"/>
      <c r="T51" s="170"/>
      <c r="U51" s="170"/>
      <c r="V51" s="170"/>
      <c r="W51" s="170"/>
      <c r="X51" s="172"/>
      <c r="Y51" s="172"/>
      <c r="Z51" s="170"/>
      <c r="AA51" s="170"/>
      <c r="AB51" s="170"/>
      <c r="AC51" s="170"/>
      <c r="AD51" s="170"/>
      <c r="AE51" s="170"/>
      <c r="AF51" s="170"/>
    </row>
    <row r="52" spans="1:32" ht="12.75">
      <c r="A52" s="170"/>
      <c r="B52" s="170"/>
      <c r="C52" s="170"/>
      <c r="D52" s="170"/>
      <c r="E52" s="170"/>
      <c r="F52" s="170"/>
      <c r="G52" s="170"/>
      <c r="H52" s="170"/>
      <c r="I52" s="170"/>
      <c r="J52" s="170"/>
      <c r="K52" s="170"/>
      <c r="L52" s="170"/>
      <c r="M52" s="170"/>
      <c r="N52" s="170"/>
      <c r="O52" s="170"/>
      <c r="P52" s="170"/>
      <c r="Q52" s="170"/>
      <c r="R52" s="170"/>
      <c r="S52" s="170"/>
      <c r="T52" s="170"/>
      <c r="U52" s="170"/>
      <c r="V52" s="170"/>
      <c r="W52" s="170"/>
      <c r="X52" s="172"/>
      <c r="Y52" s="172"/>
      <c r="Z52" s="170"/>
      <c r="AA52" s="170"/>
      <c r="AB52" s="170"/>
      <c r="AC52" s="170"/>
      <c r="AD52" s="170"/>
      <c r="AE52" s="170"/>
      <c r="AF52" s="170"/>
    </row>
  </sheetData>
  <mergeCells count="6">
    <mergeCell ref="Q3:S3"/>
    <mergeCell ref="T3:U3"/>
    <mergeCell ref="V3:X3"/>
    <mergeCell ref="Q4:S4"/>
    <mergeCell ref="T4:U4"/>
    <mergeCell ref="V4:X4"/>
  </mergeCells>
  <conditionalFormatting sqref="D42:J42 L42:R42">
    <cfRule type="cellIs" priority="1" dxfId="1" operator="equal" stopIfTrue="1">
      <formula>TODAY()</formula>
    </cfRule>
  </conditionalFormatting>
  <conditionalFormatting sqref="D7:R8 D13:R26 X13:Y26 X29:Y31">
    <cfRule type="cellIs" priority="2" dxfId="2" operator="equal" stopIfTrue="1">
      <formula>0</formula>
    </cfRule>
  </conditionalFormatting>
  <conditionalFormatting sqref="AA17">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5" right="0.5" top="0.54" bottom="0.5" header="0.5" footer="0.5"/>
  <pageSetup horizontalDpi="300" verticalDpi="300" orientation="landscape" r:id="rId1"/>
</worksheet>
</file>

<file path=xl/worksheets/sheet29.xml><?xml version="1.0" encoding="utf-8"?>
<worksheet xmlns="http://schemas.openxmlformats.org/spreadsheetml/2006/main" xmlns:r="http://schemas.openxmlformats.org/officeDocument/2006/relationships">
  <dimension ref="A1:A2"/>
  <sheetViews>
    <sheetView workbookViewId="0" topLeftCell="A1">
      <selection activeCell="A12" sqref="A12"/>
    </sheetView>
  </sheetViews>
  <sheetFormatPr defaultColWidth="9.140625" defaultRowHeight="12.75"/>
  <cols>
    <col min="1" max="1" width="65.57421875" style="0" customWidth="1"/>
  </cols>
  <sheetData>
    <row r="1" ht="12.75">
      <c r="A1" t="s">
        <v>149</v>
      </c>
    </row>
    <row r="2" ht="12.75">
      <c r="A2" s="204" t="s">
        <v>148</v>
      </c>
    </row>
  </sheetData>
  <hyperlinks>
    <hyperlink ref="A2" r:id="rId1" display="http://ftp.afm.ars.usda.gov/download/t&amp;a2006.xls"/>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212"/>
  <dimension ref="A1:AD52"/>
  <sheetViews>
    <sheetView zoomScale="85" zoomScaleNormal="85" workbookViewId="0" topLeftCell="A1">
      <selection activeCell="A1" sqref="A1"/>
    </sheetView>
  </sheetViews>
  <sheetFormatPr defaultColWidth="9.140625" defaultRowHeight="12.75"/>
  <cols>
    <col min="2" max="2" width="7.00390625" style="0" customWidth="1"/>
    <col min="3" max="3" width="0.5625" style="0" customWidth="1"/>
    <col min="4" max="4" width="6.140625" style="0" customWidth="1"/>
    <col min="5" max="6" width="5.57421875" style="0" customWidth="1"/>
    <col min="7" max="7" width="6.00390625" style="0" customWidth="1"/>
    <col min="8" max="8" width="5.57421875" style="0" customWidth="1"/>
    <col min="9" max="9" width="5.421875" style="0" customWidth="1"/>
    <col min="10" max="10" width="5.7109375" style="0" customWidth="1"/>
    <col min="11" max="11" width="0.5625" style="0" customWidth="1"/>
    <col min="12" max="13" width="5.57421875" style="0" customWidth="1"/>
    <col min="14" max="15" width="5.421875" style="0" customWidth="1"/>
    <col min="16" max="16" width="5.7109375" style="0" customWidth="1"/>
    <col min="17" max="17" width="6.421875" style="0" customWidth="1"/>
    <col min="18" max="18" width="6.140625" style="0" customWidth="1"/>
    <col min="19" max="19" width="0.5625" style="0" customWidth="1"/>
    <col min="20" max="20" width="5.57421875" style="0" customWidth="1"/>
    <col min="21" max="21" width="5.00390625" style="0" customWidth="1"/>
    <col min="22" max="22" width="4.140625" style="0" customWidth="1"/>
    <col min="23" max="23" width="0.5625" style="0" customWidth="1"/>
    <col min="24" max="25" width="6.28125" style="51" customWidth="1"/>
    <col min="26" max="26" width="1.28515625" style="0" customWidth="1"/>
  </cols>
  <sheetData>
    <row r="1" spans="10:30" ht="21.75" customHeight="1">
      <c r="J1" s="16" t="s">
        <v>46</v>
      </c>
      <c r="Z1" s="167"/>
      <c r="AA1" s="170"/>
      <c r="AB1" s="170"/>
      <c r="AC1" s="170"/>
      <c r="AD1" s="170"/>
    </row>
    <row r="2" spans="1:30" ht="12.75">
      <c r="A2" s="15" t="s">
        <v>37</v>
      </c>
      <c r="B2" s="2"/>
      <c r="C2" s="2"/>
      <c r="D2" s="2"/>
      <c r="E2" s="3"/>
      <c r="F2" s="15" t="s">
        <v>39</v>
      </c>
      <c r="G2" s="2"/>
      <c r="H2" s="3"/>
      <c r="I2" s="15" t="s">
        <v>40</v>
      </c>
      <c r="J2" s="3"/>
      <c r="L2" s="15" t="s">
        <v>41</v>
      </c>
      <c r="M2" s="2"/>
      <c r="N2" s="46">
        <v>1</v>
      </c>
      <c r="O2" s="2"/>
      <c r="P2" s="3"/>
      <c r="Q2" s="15" t="s">
        <v>139</v>
      </c>
      <c r="R2" s="2"/>
      <c r="S2" s="2"/>
      <c r="T2" s="2"/>
      <c r="U2" s="2"/>
      <c r="V2" s="2"/>
      <c r="W2" s="2"/>
      <c r="X2" s="52"/>
      <c r="Y2" s="53"/>
      <c r="Z2" s="167"/>
      <c r="AA2" s="170"/>
      <c r="AB2" s="170"/>
      <c r="AC2" s="170"/>
      <c r="AD2" s="170"/>
    </row>
    <row r="3" spans="1:30" ht="12.75">
      <c r="A3" s="4"/>
      <c r="B3" s="5"/>
      <c r="C3" s="5"/>
      <c r="D3" s="5"/>
      <c r="E3" s="6"/>
      <c r="F3" s="45" t="str">
        <f>+Instructions!A4</f>
        <v>xxx-xx-xxxx</v>
      </c>
      <c r="G3" s="5"/>
      <c r="H3" s="6"/>
      <c r="I3" s="83">
        <v>2002</v>
      </c>
      <c r="J3" s="6"/>
      <c r="L3" s="4"/>
      <c r="M3" s="5"/>
      <c r="N3" s="5"/>
      <c r="O3" s="5"/>
      <c r="P3" s="6"/>
      <c r="Q3" s="210" t="s">
        <v>47</v>
      </c>
      <c r="R3" s="211"/>
      <c r="S3" s="212"/>
      <c r="T3" s="210" t="s">
        <v>48</v>
      </c>
      <c r="U3" s="212"/>
      <c r="V3" s="213" t="s">
        <v>49</v>
      </c>
      <c r="W3" s="214"/>
      <c r="X3" s="215"/>
      <c r="Y3" s="198" t="s">
        <v>138</v>
      </c>
      <c r="Z3" s="167"/>
      <c r="AA3" s="170"/>
      <c r="AB3" s="170"/>
      <c r="AC3" s="170"/>
      <c r="AD3" s="170"/>
    </row>
    <row r="4" spans="1:30" ht="12.75">
      <c r="A4" s="44">
        <f>+Instructions!A3</f>
        <v>0</v>
      </c>
      <c r="B4" s="8"/>
      <c r="C4" s="8"/>
      <c r="D4" s="5"/>
      <c r="E4" s="6"/>
      <c r="F4" s="7"/>
      <c r="G4" s="8"/>
      <c r="H4" s="9"/>
      <c r="I4" s="7"/>
      <c r="J4" s="9"/>
      <c r="L4" s="34" t="s">
        <v>42</v>
      </c>
      <c r="M4" s="79">
        <v>37269</v>
      </c>
      <c r="N4" s="37" t="s">
        <v>43</v>
      </c>
      <c r="O4" s="79">
        <f>M4+13</f>
        <v>37282</v>
      </c>
      <c r="P4" s="9"/>
      <c r="Q4" s="216">
        <v>25.25</v>
      </c>
      <c r="R4" s="217"/>
      <c r="S4" s="218"/>
      <c r="T4" s="216">
        <v>123.75</v>
      </c>
      <c r="U4" s="218"/>
      <c r="V4" s="216">
        <v>5.5</v>
      </c>
      <c r="W4" s="217"/>
      <c r="X4" s="218"/>
      <c r="Y4" s="199">
        <f>+Instructions!A8</f>
        <v>0</v>
      </c>
      <c r="Z4" s="167"/>
      <c r="AA4" s="171" t="s">
        <v>92</v>
      </c>
      <c r="AB4" s="170"/>
      <c r="AC4" s="170"/>
      <c r="AD4" s="170"/>
    </row>
    <row r="5" spans="1:30" ht="12.75">
      <c r="A5" s="33"/>
      <c r="B5" s="6"/>
      <c r="D5" s="48" t="s">
        <v>1</v>
      </c>
      <c r="E5" s="48" t="s">
        <v>2</v>
      </c>
      <c r="F5" s="48" t="s">
        <v>3</v>
      </c>
      <c r="G5" s="48" t="s">
        <v>4</v>
      </c>
      <c r="H5" s="48" t="s">
        <v>5</v>
      </c>
      <c r="I5" s="48" t="s">
        <v>6</v>
      </c>
      <c r="J5" s="48" t="s">
        <v>7</v>
      </c>
      <c r="K5" s="49"/>
      <c r="L5" s="48" t="s">
        <v>1</v>
      </c>
      <c r="M5" s="48" t="s">
        <v>2</v>
      </c>
      <c r="N5" s="48" t="s">
        <v>3</v>
      </c>
      <c r="O5" s="48" t="s">
        <v>4</v>
      </c>
      <c r="P5" s="48" t="s">
        <v>5</v>
      </c>
      <c r="Q5" s="48" t="s">
        <v>6</v>
      </c>
      <c r="R5" s="47" t="s">
        <v>7</v>
      </c>
      <c r="T5" s="15" t="s">
        <v>44</v>
      </c>
      <c r="U5" s="2"/>
      <c r="V5" s="3"/>
      <c r="X5" s="55" t="s">
        <v>24</v>
      </c>
      <c r="Y5" s="55" t="s">
        <v>25</v>
      </c>
      <c r="Z5" s="167"/>
      <c r="AA5" s="170">
        <f>+Instructions!A9</f>
        <v>6</v>
      </c>
      <c r="AB5" s="171" t="s">
        <v>57</v>
      </c>
      <c r="AC5" s="170"/>
      <c r="AD5" s="170"/>
    </row>
    <row r="6" spans="1:30" ht="12.75">
      <c r="A6" s="4"/>
      <c r="B6" s="32" t="s">
        <v>38</v>
      </c>
      <c r="D6" s="36">
        <v>0</v>
      </c>
      <c r="E6" s="36">
        <v>8</v>
      </c>
      <c r="F6" s="36">
        <v>8</v>
      </c>
      <c r="G6" s="36">
        <v>8</v>
      </c>
      <c r="H6" s="36">
        <v>8</v>
      </c>
      <c r="I6" s="36">
        <v>8</v>
      </c>
      <c r="J6" s="36">
        <v>0</v>
      </c>
      <c r="L6" s="36">
        <v>0</v>
      </c>
      <c r="M6" s="36">
        <v>8</v>
      </c>
      <c r="N6" s="36">
        <v>8</v>
      </c>
      <c r="O6" s="36">
        <v>8</v>
      </c>
      <c r="P6" s="36">
        <v>8</v>
      </c>
      <c r="Q6" s="36">
        <v>8</v>
      </c>
      <c r="R6" s="36">
        <v>0</v>
      </c>
      <c r="T6" s="35" t="s">
        <v>50</v>
      </c>
      <c r="U6" s="5"/>
      <c r="V6" s="6"/>
      <c r="X6" s="59">
        <f>SUM(D6:J6)</f>
        <v>40</v>
      </c>
      <c r="Y6" s="59">
        <f>SUM(L6:R6)</f>
        <v>40</v>
      </c>
      <c r="Z6" s="167"/>
      <c r="AA6" s="170">
        <f>+Instructions!A10</f>
        <v>4</v>
      </c>
      <c r="AB6" s="171" t="s">
        <v>58</v>
      </c>
      <c r="AC6" s="170"/>
      <c r="AD6" s="170"/>
    </row>
    <row r="7" spans="1:30" ht="12.75">
      <c r="A7" s="4"/>
      <c r="B7" s="32" t="s">
        <v>140</v>
      </c>
      <c r="D7" s="80"/>
      <c r="E7" s="81"/>
      <c r="F7" s="81"/>
      <c r="G7" s="81"/>
      <c r="H7" s="81"/>
      <c r="I7" s="81"/>
      <c r="J7" s="81"/>
      <c r="K7" s="81"/>
      <c r="L7" s="81"/>
      <c r="M7" s="81"/>
      <c r="N7" s="81"/>
      <c r="O7" s="81"/>
      <c r="P7" s="81"/>
      <c r="Q7" s="81"/>
      <c r="R7" s="82"/>
      <c r="T7" s="4"/>
      <c r="U7" s="5"/>
      <c r="V7" s="6"/>
      <c r="X7" s="56"/>
      <c r="Y7" s="56"/>
      <c r="Z7" s="167"/>
      <c r="AA7" s="171" t="s">
        <v>134</v>
      </c>
      <c r="AB7" s="170"/>
      <c r="AC7" s="170"/>
      <c r="AD7" s="170"/>
    </row>
    <row r="8" spans="1:30" ht="12.75">
      <c r="A8" s="7"/>
      <c r="B8" s="203" t="s">
        <v>141</v>
      </c>
      <c r="D8" s="23"/>
      <c r="E8" s="23"/>
      <c r="F8" s="23"/>
      <c r="G8" s="23"/>
      <c r="H8" s="23"/>
      <c r="I8" s="23"/>
      <c r="J8" s="23"/>
      <c r="L8" s="23"/>
      <c r="M8" s="23"/>
      <c r="N8" s="23"/>
      <c r="O8" s="23"/>
      <c r="P8" s="23"/>
      <c r="Q8" s="23"/>
      <c r="R8" s="23"/>
      <c r="T8" s="38" t="s">
        <v>45</v>
      </c>
      <c r="U8" s="39"/>
      <c r="V8" s="9"/>
      <c r="X8" s="57"/>
      <c r="Y8" s="57"/>
      <c r="Z8" s="167"/>
      <c r="AA8" s="170">
        <v>0</v>
      </c>
      <c r="AB8" s="170"/>
      <c r="AC8" s="170"/>
      <c r="AD8" s="170"/>
    </row>
    <row r="9" spans="10:30" ht="24" customHeight="1">
      <c r="J9" s="16" t="s">
        <v>26</v>
      </c>
      <c r="Z9" s="167"/>
      <c r="AA9" s="170"/>
      <c r="AB9" s="170"/>
      <c r="AC9" s="170"/>
      <c r="AD9" s="170"/>
    </row>
    <row r="10" spans="1:30" ht="9.75" customHeight="1">
      <c r="A10" s="18" t="s">
        <v>21</v>
      </c>
      <c r="B10" s="3"/>
      <c r="C10" s="29"/>
      <c r="D10" s="11"/>
      <c r="E10" s="13"/>
      <c r="F10" s="13"/>
      <c r="G10" s="20"/>
      <c r="H10" s="13"/>
      <c r="I10" s="17" t="s">
        <v>19</v>
      </c>
      <c r="J10" s="13"/>
      <c r="K10" s="2"/>
      <c r="L10" s="13"/>
      <c r="M10" s="13"/>
      <c r="N10" s="13"/>
      <c r="O10" s="13"/>
      <c r="P10" s="13"/>
      <c r="Q10" s="13"/>
      <c r="R10" s="12"/>
      <c r="T10" s="24" t="s">
        <v>23</v>
      </c>
      <c r="U10" s="13"/>
      <c r="V10" s="12"/>
      <c r="W10" s="29"/>
      <c r="X10" s="58" t="s">
        <v>33</v>
      </c>
      <c r="Y10" s="55"/>
      <c r="Z10" s="167"/>
      <c r="AA10" s="170"/>
      <c r="AB10" s="170"/>
      <c r="AC10" s="170"/>
      <c r="AD10" s="170"/>
    </row>
    <row r="11" spans="1:30" ht="12.75">
      <c r="A11" s="19" t="s">
        <v>20</v>
      </c>
      <c r="B11" s="6"/>
      <c r="C11" s="29"/>
      <c r="D11" s="50" t="s">
        <v>1</v>
      </c>
      <c r="E11" s="50" t="s">
        <v>2</v>
      </c>
      <c r="F11" s="50" t="s">
        <v>3</v>
      </c>
      <c r="G11" s="50" t="s">
        <v>4</v>
      </c>
      <c r="H11" s="50" t="s">
        <v>5</v>
      </c>
      <c r="I11" s="50" t="s">
        <v>6</v>
      </c>
      <c r="J11" s="50" t="s">
        <v>7</v>
      </c>
      <c r="K11" s="42"/>
      <c r="L11" s="50" t="s">
        <v>1</v>
      </c>
      <c r="M11" s="50" t="s">
        <v>2</v>
      </c>
      <c r="N11" s="50" t="s">
        <v>3</v>
      </c>
      <c r="O11" s="50" t="s">
        <v>4</v>
      </c>
      <c r="P11" s="50" t="s">
        <v>5</v>
      </c>
      <c r="Q11" s="50" t="s">
        <v>6</v>
      </c>
      <c r="R11" s="50" t="s">
        <v>7</v>
      </c>
      <c r="T11" s="40" t="s">
        <v>34</v>
      </c>
      <c r="U11" s="40" t="s">
        <v>35</v>
      </c>
      <c r="V11" s="40" t="s">
        <v>36</v>
      </c>
      <c r="W11" s="31"/>
      <c r="X11" s="55" t="s">
        <v>24</v>
      </c>
      <c r="Y11" s="55" t="s">
        <v>25</v>
      </c>
      <c r="Z11" s="167"/>
      <c r="AA11" s="170"/>
      <c r="AB11" s="170"/>
      <c r="AC11" s="170"/>
      <c r="AD11" s="170"/>
    </row>
    <row r="12" spans="1:30" ht="11.25" customHeight="1">
      <c r="A12" s="19"/>
      <c r="B12" s="6"/>
      <c r="C12" s="29"/>
      <c r="D12" s="84">
        <f>+M4</f>
        <v>37269</v>
      </c>
      <c r="E12" s="84">
        <f aca="true" t="shared" si="0" ref="E12:J12">D12+1</f>
        <v>37270</v>
      </c>
      <c r="F12" s="84">
        <f t="shared" si="0"/>
        <v>37271</v>
      </c>
      <c r="G12" s="84">
        <f t="shared" si="0"/>
        <v>37272</v>
      </c>
      <c r="H12" s="84">
        <f t="shared" si="0"/>
        <v>37273</v>
      </c>
      <c r="I12" s="84">
        <f t="shared" si="0"/>
        <v>37274</v>
      </c>
      <c r="J12" s="84">
        <f t="shared" si="0"/>
        <v>37275</v>
      </c>
      <c r="K12" s="85"/>
      <c r="L12" s="84">
        <f>J12+1</f>
        <v>37276</v>
      </c>
      <c r="M12" s="84">
        <f aca="true" t="shared" si="1" ref="M12:R12">L12+1</f>
        <v>37277</v>
      </c>
      <c r="N12" s="84">
        <f t="shared" si="1"/>
        <v>37278</v>
      </c>
      <c r="O12" s="84">
        <f t="shared" si="1"/>
        <v>37279</v>
      </c>
      <c r="P12" s="84">
        <f t="shared" si="1"/>
        <v>37280</v>
      </c>
      <c r="Q12" s="84">
        <f t="shared" si="1"/>
        <v>37281</v>
      </c>
      <c r="R12" s="84">
        <f t="shared" si="1"/>
        <v>37282</v>
      </c>
      <c r="T12" s="40"/>
      <c r="U12" s="40"/>
      <c r="V12" s="40"/>
      <c r="W12" s="31"/>
      <c r="X12" s="55"/>
      <c r="Y12" s="55"/>
      <c r="Z12" s="167"/>
      <c r="AA12" s="171" t="s">
        <v>77</v>
      </c>
      <c r="AB12" s="170"/>
      <c r="AC12" s="170"/>
      <c r="AD12" s="170"/>
    </row>
    <row r="13" spans="1:30" ht="13.5" customHeight="1">
      <c r="A13" s="22" t="s">
        <v>0</v>
      </c>
      <c r="B13" s="12"/>
      <c r="C13" s="29"/>
      <c r="D13" s="64">
        <v>0</v>
      </c>
      <c r="E13" s="64">
        <f aca="true" t="shared" si="2" ref="E13:J13">24*(E44-E43+E46-E45+E48-E47+E50-E49)-E29-E30</f>
        <v>8.75</v>
      </c>
      <c r="F13" s="64">
        <f t="shared" si="2"/>
        <v>7.499999999999997</v>
      </c>
      <c r="G13" s="64">
        <f t="shared" si="2"/>
        <v>8</v>
      </c>
      <c r="H13" s="64">
        <f t="shared" si="2"/>
        <v>8</v>
      </c>
      <c r="I13" s="64">
        <v>8</v>
      </c>
      <c r="J13" s="64">
        <f t="shared" si="2"/>
        <v>0</v>
      </c>
      <c r="K13" s="63"/>
      <c r="L13" s="64">
        <f>24*(L44-L43+L46-L45+L48-L47+L50-L49)-L29-L30</f>
        <v>0</v>
      </c>
      <c r="M13" s="64">
        <v>8</v>
      </c>
      <c r="N13" s="64">
        <v>8</v>
      </c>
      <c r="O13" s="64">
        <v>5</v>
      </c>
      <c r="P13" s="64">
        <v>8</v>
      </c>
      <c r="Q13" s="64">
        <v>8</v>
      </c>
      <c r="R13" s="64">
        <f>24*(R44-R43+R46-R45+R48-R47+R50-R49)-R29-R30</f>
        <v>0</v>
      </c>
      <c r="T13" s="27"/>
      <c r="U13" s="28">
        <v>1</v>
      </c>
      <c r="V13" s="27"/>
      <c r="W13" s="29"/>
      <c r="X13" s="59">
        <f aca="true" t="shared" si="3" ref="X13:X24">SUM(D13:J13)</f>
        <v>40.25</v>
      </c>
      <c r="Y13" s="59">
        <f aca="true" t="shared" si="4" ref="Y13:Y24">SUM(L13:R13)</f>
        <v>37</v>
      </c>
      <c r="Z13" s="167"/>
      <c r="AA13" s="170"/>
      <c r="AB13" s="170"/>
      <c r="AC13" s="170"/>
      <c r="AD13" s="170"/>
    </row>
    <row r="14" spans="1:30" ht="13.5" customHeight="1">
      <c r="A14" s="22" t="s">
        <v>8</v>
      </c>
      <c r="B14" s="12"/>
      <c r="C14" s="29"/>
      <c r="D14" s="62"/>
      <c r="E14" s="62"/>
      <c r="F14" s="62"/>
      <c r="G14" s="62"/>
      <c r="H14" s="62"/>
      <c r="I14" s="62"/>
      <c r="J14" s="62"/>
      <c r="K14" s="63"/>
      <c r="L14" s="62"/>
      <c r="M14" s="62"/>
      <c r="N14" s="62"/>
      <c r="O14" s="62"/>
      <c r="P14" s="62"/>
      <c r="Q14" s="62"/>
      <c r="R14" s="62"/>
      <c r="T14" s="27"/>
      <c r="U14" s="28">
        <v>61</v>
      </c>
      <c r="V14" s="27"/>
      <c r="W14" s="29"/>
      <c r="X14" s="59">
        <f t="shared" si="3"/>
        <v>0</v>
      </c>
      <c r="Y14" s="59">
        <f t="shared" si="4"/>
        <v>0</v>
      </c>
      <c r="Z14" s="168"/>
      <c r="AA14" s="172">
        <f>+Q4-X14-Y14+AA5</f>
        <v>31.25</v>
      </c>
      <c r="AB14" s="171" t="s">
        <v>57</v>
      </c>
      <c r="AC14" s="170"/>
      <c r="AD14" s="170"/>
    </row>
    <row r="15" spans="1:30" ht="13.5" customHeight="1">
      <c r="A15" s="22" t="s">
        <v>9</v>
      </c>
      <c r="B15" s="12"/>
      <c r="C15" s="29"/>
      <c r="D15" s="62"/>
      <c r="E15" s="62"/>
      <c r="F15" s="62">
        <v>1.25</v>
      </c>
      <c r="G15" s="62"/>
      <c r="H15" s="62"/>
      <c r="I15" s="62"/>
      <c r="J15" s="62"/>
      <c r="K15" s="63"/>
      <c r="L15" s="62"/>
      <c r="M15" s="62"/>
      <c r="N15" s="62"/>
      <c r="O15" s="62"/>
      <c r="P15" s="62"/>
      <c r="Q15" s="62"/>
      <c r="R15" s="62"/>
      <c r="T15" s="27"/>
      <c r="U15" s="28">
        <v>62</v>
      </c>
      <c r="V15" s="27"/>
      <c r="W15" s="29"/>
      <c r="X15" s="59">
        <f t="shared" si="3"/>
        <v>1.25</v>
      </c>
      <c r="Y15" s="59">
        <f t="shared" si="4"/>
        <v>0</v>
      </c>
      <c r="Z15" s="167"/>
      <c r="AA15" s="172">
        <f>+R4-X15-Y15-X19-Y19+AA6</f>
        <v>1.75</v>
      </c>
      <c r="AB15" s="171" t="s">
        <v>58</v>
      </c>
      <c r="AC15" s="170"/>
      <c r="AD15" s="170"/>
    </row>
    <row r="16" spans="1:30" ht="13.5" customHeight="1">
      <c r="A16" s="22" t="s">
        <v>10</v>
      </c>
      <c r="B16" s="12"/>
      <c r="C16" s="29"/>
      <c r="D16" s="62"/>
      <c r="E16" s="62"/>
      <c r="F16" s="62"/>
      <c r="G16" s="62"/>
      <c r="H16" s="62"/>
      <c r="I16" s="62"/>
      <c r="J16" s="62"/>
      <c r="K16" s="63"/>
      <c r="L16" s="62"/>
      <c r="M16" s="62"/>
      <c r="N16" s="62"/>
      <c r="O16" s="62"/>
      <c r="P16" s="62"/>
      <c r="Q16" s="62"/>
      <c r="R16" s="62"/>
      <c r="T16" s="27"/>
      <c r="U16" s="28">
        <v>64</v>
      </c>
      <c r="V16" s="27"/>
      <c r="W16" s="29"/>
      <c r="X16" s="59">
        <f t="shared" si="3"/>
        <v>0</v>
      </c>
      <c r="Y16" s="59">
        <f t="shared" si="4"/>
        <v>0</v>
      </c>
      <c r="Z16" s="167"/>
      <c r="AA16" s="172">
        <f>+U4-X16-Y16+X30+Y30</f>
        <v>0</v>
      </c>
      <c r="AB16" s="171" t="s">
        <v>59</v>
      </c>
      <c r="AC16" s="170"/>
      <c r="AD16" s="170"/>
    </row>
    <row r="17" spans="1:30" ht="13.5" customHeight="1">
      <c r="A17" s="22" t="s">
        <v>11</v>
      </c>
      <c r="B17" s="12"/>
      <c r="C17" s="29"/>
      <c r="D17" s="62"/>
      <c r="E17" s="62"/>
      <c r="F17" s="62"/>
      <c r="G17" s="62"/>
      <c r="H17" s="62"/>
      <c r="I17" s="62"/>
      <c r="J17" s="62"/>
      <c r="K17" s="63"/>
      <c r="L17" s="62"/>
      <c r="M17" s="62"/>
      <c r="N17" s="62"/>
      <c r="O17" s="62"/>
      <c r="P17" s="62"/>
      <c r="Q17" s="62">
        <v>0.5</v>
      </c>
      <c r="R17" s="62"/>
      <c r="T17" s="27"/>
      <c r="U17" s="28">
        <v>50</v>
      </c>
      <c r="V17" s="27"/>
      <c r="W17" s="29"/>
      <c r="X17" s="59">
        <f t="shared" si="3"/>
        <v>0</v>
      </c>
      <c r="Y17" s="59">
        <f t="shared" si="4"/>
        <v>0.5</v>
      </c>
      <c r="Z17" s="167"/>
      <c r="AA17" s="172">
        <f>+T4-X17-Y17+X29+Y29</f>
        <v>127</v>
      </c>
      <c r="AB17" s="171" t="s">
        <v>60</v>
      </c>
      <c r="AC17" s="170"/>
      <c r="AD17" s="170"/>
    </row>
    <row r="18" spans="1:30" ht="13.5" customHeight="1">
      <c r="A18" s="22" t="s">
        <v>12</v>
      </c>
      <c r="B18" s="12"/>
      <c r="C18" s="29"/>
      <c r="D18" s="62"/>
      <c r="E18" s="62"/>
      <c r="F18" s="62"/>
      <c r="G18" s="62"/>
      <c r="H18" s="62"/>
      <c r="I18" s="62"/>
      <c r="J18" s="62"/>
      <c r="K18" s="63"/>
      <c r="L18" s="62"/>
      <c r="M18" s="87"/>
      <c r="N18" s="62"/>
      <c r="O18" s="62"/>
      <c r="P18" s="62"/>
      <c r="Q18" s="62"/>
      <c r="R18" s="62"/>
      <c r="T18" s="27"/>
      <c r="U18" s="28">
        <v>66</v>
      </c>
      <c r="V18" s="27"/>
      <c r="W18" s="29"/>
      <c r="X18" s="59">
        <f t="shared" si="3"/>
        <v>0</v>
      </c>
      <c r="Y18" s="59">
        <f t="shared" si="4"/>
        <v>0</v>
      </c>
      <c r="Z18" s="167"/>
      <c r="AA18" s="171"/>
      <c r="AB18" s="170"/>
      <c r="AC18" s="170"/>
      <c r="AD18" s="170"/>
    </row>
    <row r="19" spans="1:30" ht="13.5" customHeight="1">
      <c r="A19" s="22" t="s">
        <v>13</v>
      </c>
      <c r="B19" s="12"/>
      <c r="C19" s="29"/>
      <c r="D19" s="62"/>
      <c r="E19" s="62"/>
      <c r="F19" s="62"/>
      <c r="G19" s="62"/>
      <c r="H19" s="62"/>
      <c r="I19" s="62"/>
      <c r="J19" s="62"/>
      <c r="K19" s="63"/>
      <c r="L19" s="62"/>
      <c r="M19" s="62"/>
      <c r="N19" s="62"/>
      <c r="O19" s="62">
        <v>1</v>
      </c>
      <c r="P19" s="62"/>
      <c r="Q19" s="62"/>
      <c r="R19" s="62"/>
      <c r="T19" s="28">
        <v>62</v>
      </c>
      <c r="U19" s="28">
        <v>62</v>
      </c>
      <c r="V19" s="27"/>
      <c r="W19" s="29"/>
      <c r="X19" s="59">
        <f t="shared" si="3"/>
        <v>0</v>
      </c>
      <c r="Y19" s="59">
        <f t="shared" si="4"/>
        <v>1</v>
      </c>
      <c r="Z19" s="167"/>
      <c r="AA19" s="172">
        <f>+X19+Y19</f>
        <v>1</v>
      </c>
      <c r="AB19" s="171" t="s">
        <v>61</v>
      </c>
      <c r="AC19" s="170"/>
      <c r="AD19" s="170"/>
    </row>
    <row r="20" spans="1:30" ht="13.5" customHeight="1">
      <c r="A20" s="22"/>
      <c r="B20" s="12"/>
      <c r="C20" s="29"/>
      <c r="D20" s="62"/>
      <c r="E20" s="62"/>
      <c r="F20" s="62"/>
      <c r="G20" s="62"/>
      <c r="H20" s="62"/>
      <c r="I20" s="62"/>
      <c r="J20" s="62"/>
      <c r="K20" s="63"/>
      <c r="L20" s="62"/>
      <c r="M20" s="62"/>
      <c r="N20" s="62"/>
      <c r="O20" s="62"/>
      <c r="P20" s="62"/>
      <c r="Q20" s="62"/>
      <c r="R20" s="62"/>
      <c r="T20" s="28"/>
      <c r="U20" s="28"/>
      <c r="V20" s="27"/>
      <c r="W20" s="29"/>
      <c r="X20" s="59">
        <f t="shared" si="3"/>
        <v>0</v>
      </c>
      <c r="Y20" s="59">
        <f t="shared" si="4"/>
        <v>0</v>
      </c>
      <c r="Z20" s="167"/>
      <c r="AA20" s="170"/>
      <c r="AB20" s="170"/>
      <c r="AC20" s="170"/>
      <c r="AD20" s="170"/>
    </row>
    <row r="21" spans="1:30" ht="13.5" customHeight="1">
      <c r="A21" s="22"/>
      <c r="B21" s="12"/>
      <c r="C21" s="29"/>
      <c r="D21" s="62"/>
      <c r="E21" s="62"/>
      <c r="F21" s="62" t="s">
        <v>118</v>
      </c>
      <c r="G21" s="62"/>
      <c r="H21" s="62"/>
      <c r="I21" s="62"/>
      <c r="J21" s="62"/>
      <c r="K21" s="63"/>
      <c r="L21" s="62"/>
      <c r="M21" s="62"/>
      <c r="N21" s="62"/>
      <c r="O21" s="62"/>
      <c r="P21" s="62"/>
      <c r="Q21" s="62"/>
      <c r="R21" s="62"/>
      <c r="T21" s="28"/>
      <c r="U21" s="28"/>
      <c r="V21" s="27"/>
      <c r="W21" s="29"/>
      <c r="X21" s="59">
        <f t="shared" si="3"/>
        <v>0</v>
      </c>
      <c r="Y21" s="59">
        <f t="shared" si="4"/>
        <v>0</v>
      </c>
      <c r="Z21" s="167"/>
      <c r="AA21" s="170"/>
      <c r="AB21" s="170"/>
      <c r="AC21" s="170"/>
      <c r="AD21" s="170"/>
    </row>
    <row r="22" spans="1:30" ht="13.5" customHeight="1">
      <c r="A22" s="22"/>
      <c r="B22" s="12"/>
      <c r="C22" s="29"/>
      <c r="D22" s="62"/>
      <c r="E22" s="62"/>
      <c r="F22" s="62"/>
      <c r="G22" s="62"/>
      <c r="H22" s="62"/>
      <c r="I22" s="62"/>
      <c r="J22" s="62"/>
      <c r="K22" s="63"/>
      <c r="L22" s="62"/>
      <c r="M22" s="62"/>
      <c r="N22" s="62"/>
      <c r="O22" s="62"/>
      <c r="P22" s="62"/>
      <c r="Q22" s="62"/>
      <c r="R22" s="62"/>
      <c r="T22" s="28"/>
      <c r="U22" s="28"/>
      <c r="V22" s="27"/>
      <c r="W22" s="29"/>
      <c r="X22" s="59">
        <f t="shared" si="3"/>
        <v>0</v>
      </c>
      <c r="Y22" s="59">
        <f t="shared" si="4"/>
        <v>0</v>
      </c>
      <c r="Z22" s="167"/>
      <c r="AA22" s="170"/>
      <c r="AB22" s="170"/>
      <c r="AC22" s="170"/>
      <c r="AD22" s="170"/>
    </row>
    <row r="23" spans="1:30" ht="13.5" customHeight="1">
      <c r="A23" s="22"/>
      <c r="B23" s="12"/>
      <c r="C23" s="29"/>
      <c r="D23" s="62"/>
      <c r="E23" s="62"/>
      <c r="F23" s="62" t="s">
        <v>117</v>
      </c>
      <c r="G23" s="62"/>
      <c r="H23" s="62"/>
      <c r="I23" s="62"/>
      <c r="J23" s="62"/>
      <c r="K23" s="63"/>
      <c r="L23" s="62"/>
      <c r="M23" s="62"/>
      <c r="N23" s="62"/>
      <c r="O23" s="62"/>
      <c r="P23" s="62"/>
      <c r="Q23" s="62"/>
      <c r="R23" s="62"/>
      <c r="T23" s="28"/>
      <c r="U23" s="28"/>
      <c r="V23" s="27"/>
      <c r="W23" s="29"/>
      <c r="X23" s="59">
        <f t="shared" si="3"/>
        <v>0</v>
      </c>
      <c r="Y23" s="59">
        <f t="shared" si="4"/>
        <v>0</v>
      </c>
      <c r="Z23" s="167"/>
      <c r="AA23" s="170"/>
      <c r="AB23" s="170"/>
      <c r="AC23" s="170"/>
      <c r="AD23" s="170"/>
    </row>
    <row r="24" spans="1:30" ht="13.5" customHeight="1">
      <c r="A24" s="11"/>
      <c r="B24" s="12"/>
      <c r="C24" s="29"/>
      <c r="D24" s="62"/>
      <c r="E24" s="62"/>
      <c r="F24" s="62"/>
      <c r="G24" s="62"/>
      <c r="H24" s="62"/>
      <c r="I24" s="62"/>
      <c r="J24" s="62"/>
      <c r="K24" s="63"/>
      <c r="L24" s="62"/>
      <c r="M24" s="62"/>
      <c r="N24" s="62"/>
      <c r="O24" s="62"/>
      <c r="P24" s="62"/>
      <c r="Q24" s="62"/>
      <c r="R24" s="62"/>
      <c r="T24" s="10"/>
      <c r="U24" s="10"/>
      <c r="V24" s="10"/>
      <c r="W24" s="29"/>
      <c r="X24" s="59">
        <f t="shared" si="3"/>
        <v>0</v>
      </c>
      <c r="Y24" s="59">
        <f t="shared" si="4"/>
        <v>0</v>
      </c>
      <c r="Z24" s="167"/>
      <c r="AA24" s="170"/>
      <c r="AB24" s="170"/>
      <c r="AC24" s="170"/>
      <c r="AD24" s="170"/>
    </row>
    <row r="25" spans="1:30" ht="3" customHeight="1">
      <c r="A25" s="11"/>
      <c r="B25" s="13"/>
      <c r="C25" s="5"/>
      <c r="D25" s="65"/>
      <c r="E25" s="65"/>
      <c r="F25" s="65"/>
      <c r="G25" s="65"/>
      <c r="H25" s="65"/>
      <c r="I25" s="65"/>
      <c r="J25" s="65"/>
      <c r="K25" s="54"/>
      <c r="L25" s="65"/>
      <c r="M25" s="65"/>
      <c r="N25" s="65"/>
      <c r="O25" s="65"/>
      <c r="P25" s="65"/>
      <c r="Q25" s="65"/>
      <c r="R25" s="65"/>
      <c r="S25" s="5"/>
      <c r="T25" s="13"/>
      <c r="U25" s="13"/>
      <c r="V25" s="13"/>
      <c r="W25" s="5"/>
      <c r="X25" s="60"/>
      <c r="Y25" s="61"/>
      <c r="Z25" s="167"/>
      <c r="AA25" s="170"/>
      <c r="AB25" s="170"/>
      <c r="AC25" s="170"/>
      <c r="AD25" s="170"/>
    </row>
    <row r="26" spans="1:30" ht="13.5" customHeight="1">
      <c r="A26" s="26" t="s">
        <v>14</v>
      </c>
      <c r="B26" s="12"/>
      <c r="C26" s="29"/>
      <c r="D26" s="62">
        <f aca="true" t="shared" si="5" ref="D26:J26">SUM(D13:D24)</f>
        <v>0</v>
      </c>
      <c r="E26" s="62">
        <f t="shared" si="5"/>
        <v>8.75</v>
      </c>
      <c r="F26" s="62">
        <f t="shared" si="5"/>
        <v>8.749999999999996</v>
      </c>
      <c r="G26" s="62">
        <f t="shared" si="5"/>
        <v>8</v>
      </c>
      <c r="H26" s="62">
        <f t="shared" si="5"/>
        <v>8</v>
      </c>
      <c r="I26" s="62">
        <f t="shared" si="5"/>
        <v>8</v>
      </c>
      <c r="J26" s="62">
        <f t="shared" si="5"/>
        <v>0</v>
      </c>
      <c r="K26" s="66"/>
      <c r="L26" s="62">
        <f aca="true" t="shared" si="6" ref="L26:R26">SUM(L13:L24)</f>
        <v>0</v>
      </c>
      <c r="M26" s="62">
        <f t="shared" si="6"/>
        <v>8</v>
      </c>
      <c r="N26" s="62">
        <f t="shared" si="6"/>
        <v>8</v>
      </c>
      <c r="O26" s="62">
        <f t="shared" si="6"/>
        <v>6</v>
      </c>
      <c r="P26" s="62">
        <f t="shared" si="6"/>
        <v>8</v>
      </c>
      <c r="Q26" s="62">
        <f t="shared" si="6"/>
        <v>8.5</v>
      </c>
      <c r="R26" s="62">
        <f t="shared" si="6"/>
        <v>0</v>
      </c>
      <c r="T26" s="10"/>
      <c r="U26" s="10"/>
      <c r="V26" s="10"/>
      <c r="W26" s="29"/>
      <c r="X26" s="59">
        <f>SUM(X13:X24)</f>
        <v>41.5</v>
      </c>
      <c r="Y26" s="59">
        <f>SUM(Y13:Y24)</f>
        <v>38.5</v>
      </c>
      <c r="Z26" s="167"/>
      <c r="AA26" s="172">
        <f>SUM(X26:Y26)</f>
        <v>80</v>
      </c>
      <c r="AB26" s="170" t="s">
        <v>116</v>
      </c>
      <c r="AC26" s="170"/>
      <c r="AD26" s="170"/>
    </row>
    <row r="27" spans="10:30" ht="24" customHeight="1">
      <c r="J27" s="16" t="s">
        <v>18</v>
      </c>
      <c r="Z27" s="167"/>
      <c r="AA27" s="170"/>
      <c r="AB27" s="170"/>
      <c r="AC27" s="170"/>
      <c r="AD27" s="170"/>
    </row>
    <row r="28" spans="1:30" ht="9" customHeight="1">
      <c r="A28" s="1"/>
      <c r="B28" s="2"/>
      <c r="C28" s="2"/>
      <c r="D28" s="2"/>
      <c r="E28" s="2"/>
      <c r="F28" s="2"/>
      <c r="G28" s="2"/>
      <c r="H28" s="2"/>
      <c r="I28" s="2"/>
      <c r="J28" s="30" t="s">
        <v>22</v>
      </c>
      <c r="K28" s="2"/>
      <c r="L28" s="2"/>
      <c r="M28" s="2"/>
      <c r="N28" s="2"/>
      <c r="O28" s="2"/>
      <c r="P28" s="2"/>
      <c r="Q28" s="2"/>
      <c r="R28" s="2"/>
      <c r="S28" s="2"/>
      <c r="T28" s="2"/>
      <c r="U28" s="2"/>
      <c r="V28" s="2"/>
      <c r="W28" s="2"/>
      <c r="X28" s="52"/>
      <c r="Y28" s="53"/>
      <c r="Z28" s="167"/>
      <c r="AA28" s="170"/>
      <c r="AB28" s="170"/>
      <c r="AC28" s="170"/>
      <c r="AD28" s="170"/>
    </row>
    <row r="29" spans="1:30" ht="13.5" customHeight="1">
      <c r="A29" s="22" t="s">
        <v>15</v>
      </c>
      <c r="B29" s="12"/>
      <c r="C29" s="5"/>
      <c r="D29" s="67">
        <v>2</v>
      </c>
      <c r="E29" s="67"/>
      <c r="F29" s="67"/>
      <c r="G29" s="67">
        <v>1.75</v>
      </c>
      <c r="H29" s="67"/>
      <c r="I29" s="67"/>
      <c r="J29" s="67"/>
      <c r="K29" s="68">
        <v>1</v>
      </c>
      <c r="L29" s="67"/>
      <c r="M29" s="67"/>
      <c r="N29" s="67"/>
      <c r="O29" s="67"/>
      <c r="P29" s="67"/>
      <c r="Q29" s="67"/>
      <c r="R29" s="67"/>
      <c r="S29" s="16"/>
      <c r="T29" s="41"/>
      <c r="U29" s="28">
        <v>29</v>
      </c>
      <c r="V29" s="41"/>
      <c r="W29" s="16"/>
      <c r="X29" s="73">
        <f>SUM(D29:J29)</f>
        <v>3.75</v>
      </c>
      <c r="Y29" s="73">
        <f>SUM(L29:R29)</f>
        <v>0</v>
      </c>
      <c r="Z29" s="167"/>
      <c r="AA29" s="170"/>
      <c r="AB29" s="170"/>
      <c r="AC29" s="170"/>
      <c r="AD29" s="170"/>
    </row>
    <row r="30" spans="1:30" ht="13.5" customHeight="1">
      <c r="A30" s="22" t="s">
        <v>16</v>
      </c>
      <c r="B30" s="12"/>
      <c r="C30" s="5"/>
      <c r="D30" s="69"/>
      <c r="E30" s="69"/>
      <c r="F30" s="69"/>
      <c r="G30" s="69"/>
      <c r="H30" s="69"/>
      <c r="I30" s="69"/>
      <c r="J30" s="69"/>
      <c r="K30" s="70"/>
      <c r="L30" s="69"/>
      <c r="M30" s="69"/>
      <c r="N30" s="69"/>
      <c r="O30" s="69"/>
      <c r="P30" s="69"/>
      <c r="Q30" s="69"/>
      <c r="R30" s="69"/>
      <c r="S30" s="16"/>
      <c r="T30" s="41"/>
      <c r="U30" s="28">
        <v>32</v>
      </c>
      <c r="V30" s="41"/>
      <c r="W30" s="16"/>
      <c r="X30" s="74">
        <f>SUM(D30:J30)</f>
        <v>0</v>
      </c>
      <c r="Y30" s="74">
        <f>SUM(L30:R30)</f>
        <v>0</v>
      </c>
      <c r="Z30" s="167"/>
      <c r="AA30" s="170"/>
      <c r="AB30" s="170"/>
      <c r="AC30" s="170"/>
      <c r="AD30" s="170"/>
    </row>
    <row r="31" spans="1:30" ht="13.5" customHeight="1">
      <c r="A31" s="22" t="s">
        <v>17</v>
      </c>
      <c r="B31" s="12"/>
      <c r="C31" s="8"/>
      <c r="D31" s="71"/>
      <c r="E31" s="71"/>
      <c r="F31" s="71"/>
      <c r="G31" s="71"/>
      <c r="H31" s="71"/>
      <c r="I31" s="71"/>
      <c r="J31" s="71"/>
      <c r="K31" s="72"/>
      <c r="L31" s="71"/>
      <c r="M31" s="71"/>
      <c r="N31" s="71"/>
      <c r="O31" s="71"/>
      <c r="P31" s="71"/>
      <c r="Q31" s="71"/>
      <c r="R31" s="71"/>
      <c r="S31" s="16"/>
      <c r="T31" s="41"/>
      <c r="U31" s="28">
        <v>71</v>
      </c>
      <c r="V31" s="41"/>
      <c r="W31" s="16"/>
      <c r="X31" s="74">
        <f>SUM(D31:J31)</f>
        <v>0</v>
      </c>
      <c r="Y31" s="74">
        <f>SUM(L31:R31)</f>
        <v>0</v>
      </c>
      <c r="Z31" s="167"/>
      <c r="AA31" s="170"/>
      <c r="AB31" s="170"/>
      <c r="AC31" s="170"/>
      <c r="AD31" s="170"/>
    </row>
    <row r="32" spans="1:30" ht="18.75" customHeight="1">
      <c r="A32" s="25" t="s">
        <v>27</v>
      </c>
      <c r="L32" s="43" t="s">
        <v>28</v>
      </c>
      <c r="Z32" s="167"/>
      <c r="AA32" s="170"/>
      <c r="AB32" s="170"/>
      <c r="AC32" s="170"/>
      <c r="AD32" s="170"/>
    </row>
    <row r="33" spans="12:30" ht="12.75">
      <c r="L33" s="43" t="s">
        <v>29</v>
      </c>
      <c r="N33" s="8"/>
      <c r="O33" s="8"/>
      <c r="P33" s="43" t="s">
        <v>30</v>
      </c>
      <c r="R33" s="8"/>
      <c r="S33" s="8"/>
      <c r="T33" s="8"/>
      <c r="U33" s="14" t="s">
        <v>31</v>
      </c>
      <c r="Z33" s="167"/>
      <c r="AA33" s="170"/>
      <c r="AB33" s="170"/>
      <c r="AC33" s="170"/>
      <c r="AD33" s="170"/>
    </row>
    <row r="34" spans="21:30" ht="6.75" customHeight="1">
      <c r="U34" s="21" t="s">
        <v>32</v>
      </c>
      <c r="Z34" s="167"/>
      <c r="AA34" s="170"/>
      <c r="AB34" s="170"/>
      <c r="AC34" s="170"/>
      <c r="AD34" s="170"/>
    </row>
    <row r="35" spans="1:30" ht="15.75">
      <c r="A35" s="77" t="s">
        <v>51</v>
      </c>
      <c r="Z35" s="167"/>
      <c r="AA35" s="170"/>
      <c r="AB35" s="170"/>
      <c r="AC35" s="170"/>
      <c r="AD35" s="170"/>
    </row>
    <row r="36" spans="26:30" ht="12.75">
      <c r="Z36" s="167"/>
      <c r="AA36" s="170"/>
      <c r="AB36" s="170"/>
      <c r="AC36" s="170"/>
      <c r="AD36" s="170"/>
    </row>
    <row r="37" spans="1:30" ht="12.75">
      <c r="A37" t="s">
        <v>52</v>
      </c>
      <c r="Z37" s="167"/>
      <c r="AA37" s="170"/>
      <c r="AB37" s="170"/>
      <c r="AC37" s="170"/>
      <c r="AD37" s="170"/>
    </row>
    <row r="38" spans="1:30" ht="12.75">
      <c r="A38" t="s">
        <v>53</v>
      </c>
      <c r="Z38" s="167"/>
      <c r="AA38" s="170"/>
      <c r="AB38" s="170"/>
      <c r="AC38" s="170"/>
      <c r="AD38" s="170"/>
    </row>
    <row r="39" spans="1:30" ht="5.25" customHeight="1" thickBot="1">
      <c r="A39" s="165"/>
      <c r="B39" s="165"/>
      <c r="C39" s="165"/>
      <c r="D39" s="165"/>
      <c r="E39" s="165"/>
      <c r="F39" s="165"/>
      <c r="G39" s="165"/>
      <c r="H39" s="165"/>
      <c r="I39" s="165"/>
      <c r="J39" s="165"/>
      <c r="K39" s="165"/>
      <c r="L39" s="165"/>
      <c r="M39" s="165"/>
      <c r="N39" s="165"/>
      <c r="O39" s="165"/>
      <c r="P39" s="165"/>
      <c r="Q39" s="165"/>
      <c r="R39" s="165"/>
      <c r="S39" s="165"/>
      <c r="T39" s="165"/>
      <c r="U39" s="165"/>
      <c r="V39" s="165"/>
      <c r="W39" s="165"/>
      <c r="X39" s="166"/>
      <c r="Y39" s="166"/>
      <c r="Z39" s="169"/>
      <c r="AA39" s="170"/>
      <c r="AB39" s="170"/>
      <c r="AC39" s="170"/>
      <c r="AD39" s="170"/>
    </row>
    <row r="40" spans="1:30" ht="13.5" thickTop="1">
      <c r="A40" s="173" t="s">
        <v>119</v>
      </c>
      <c r="B40" s="170"/>
      <c r="C40" s="170"/>
      <c r="D40" s="170"/>
      <c r="E40" s="170"/>
      <c r="F40" s="170"/>
      <c r="G40" s="170"/>
      <c r="H40" s="170"/>
      <c r="I40" s="170"/>
      <c r="J40" s="170"/>
      <c r="K40" s="170"/>
      <c r="L40" s="170"/>
      <c r="M40" s="170"/>
      <c r="N40" s="170"/>
      <c r="O40" s="170"/>
      <c r="P40" s="170"/>
      <c r="Q40" s="170"/>
      <c r="R40" s="170"/>
      <c r="S40" s="170"/>
      <c r="T40" s="170"/>
      <c r="U40" s="170"/>
      <c r="V40" s="170"/>
      <c r="W40" s="170"/>
      <c r="X40" s="172"/>
      <c r="Y40" s="172"/>
      <c r="Z40" s="170"/>
      <c r="AA40" s="170"/>
      <c r="AB40" s="170"/>
      <c r="AC40" s="170"/>
      <c r="AD40" s="170"/>
    </row>
    <row r="41" spans="1:30" ht="12.75">
      <c r="A41" s="170"/>
      <c r="B41" s="170"/>
      <c r="C41" s="170"/>
      <c r="D41" s="174" t="str">
        <f aca="true" t="shared" si="7" ref="D41:R41">D11</f>
        <v>Sun</v>
      </c>
      <c r="E41" s="174" t="str">
        <f t="shared" si="7"/>
        <v>Mon</v>
      </c>
      <c r="F41" s="174" t="str">
        <f t="shared" si="7"/>
        <v>Tue</v>
      </c>
      <c r="G41" s="174" t="str">
        <f t="shared" si="7"/>
        <v>Wed</v>
      </c>
      <c r="H41" s="174" t="str">
        <f t="shared" si="7"/>
        <v>Thu</v>
      </c>
      <c r="I41" s="174" t="str">
        <f t="shared" si="7"/>
        <v>Fri</v>
      </c>
      <c r="J41" s="174" t="str">
        <f t="shared" si="7"/>
        <v>Sat</v>
      </c>
      <c r="K41" s="174">
        <f t="shared" si="7"/>
        <v>0</v>
      </c>
      <c r="L41" s="174" t="str">
        <f t="shared" si="7"/>
        <v>Sun</v>
      </c>
      <c r="M41" s="174" t="str">
        <f t="shared" si="7"/>
        <v>Mon</v>
      </c>
      <c r="N41" s="174" t="str">
        <f t="shared" si="7"/>
        <v>Tue</v>
      </c>
      <c r="O41" s="174" t="str">
        <f t="shared" si="7"/>
        <v>Wed</v>
      </c>
      <c r="P41" s="174" t="str">
        <f t="shared" si="7"/>
        <v>Thu</v>
      </c>
      <c r="Q41" s="174" t="str">
        <f t="shared" si="7"/>
        <v>Fri</v>
      </c>
      <c r="R41" s="174" t="str">
        <f t="shared" si="7"/>
        <v>Sat</v>
      </c>
      <c r="S41" s="170"/>
      <c r="T41" s="170"/>
      <c r="U41" s="170"/>
      <c r="V41" s="170"/>
      <c r="W41" s="170"/>
      <c r="X41" s="172"/>
      <c r="Y41" s="172"/>
      <c r="Z41" s="170"/>
      <c r="AA41" s="170"/>
      <c r="AB41" s="170"/>
      <c r="AC41" s="170"/>
      <c r="AD41" s="170"/>
    </row>
    <row r="42" spans="1:30" ht="12.75">
      <c r="A42" s="170"/>
      <c r="B42" s="170"/>
      <c r="C42" s="170"/>
      <c r="D42" s="175">
        <f aca="true" t="shared" si="8" ref="D42:R42">D12</f>
        <v>37269</v>
      </c>
      <c r="E42" s="175">
        <f t="shared" si="8"/>
        <v>37270</v>
      </c>
      <c r="F42" s="175">
        <f t="shared" si="8"/>
        <v>37271</v>
      </c>
      <c r="G42" s="175">
        <f t="shared" si="8"/>
        <v>37272</v>
      </c>
      <c r="H42" s="175">
        <f t="shared" si="8"/>
        <v>37273</v>
      </c>
      <c r="I42" s="175">
        <f t="shared" si="8"/>
        <v>37274</v>
      </c>
      <c r="J42" s="175">
        <f t="shared" si="8"/>
        <v>37275</v>
      </c>
      <c r="K42" s="175">
        <f t="shared" si="8"/>
        <v>0</v>
      </c>
      <c r="L42" s="175">
        <f t="shared" si="8"/>
        <v>37276</v>
      </c>
      <c r="M42" s="175">
        <f t="shared" si="8"/>
        <v>37277</v>
      </c>
      <c r="N42" s="175">
        <f t="shared" si="8"/>
        <v>37278</v>
      </c>
      <c r="O42" s="175">
        <f t="shared" si="8"/>
        <v>37279</v>
      </c>
      <c r="P42" s="175">
        <f t="shared" si="8"/>
        <v>37280</v>
      </c>
      <c r="Q42" s="175">
        <f t="shared" si="8"/>
        <v>37281</v>
      </c>
      <c r="R42" s="175">
        <f t="shared" si="8"/>
        <v>37282</v>
      </c>
      <c r="S42" s="170"/>
      <c r="T42" s="170"/>
      <c r="U42" s="170"/>
      <c r="V42" s="170"/>
      <c r="W42" s="170"/>
      <c r="X42" s="172"/>
      <c r="Y42" s="172"/>
      <c r="Z42" s="170"/>
      <c r="AA42" s="170"/>
      <c r="AB42" s="170"/>
      <c r="AC42" s="170"/>
      <c r="AD42" s="170"/>
    </row>
    <row r="43" spans="1:30" ht="12.75">
      <c r="A43" s="170"/>
      <c r="B43" s="170" t="s">
        <v>54</v>
      </c>
      <c r="C43" s="170"/>
      <c r="D43" s="176"/>
      <c r="E43" s="176">
        <v>0.3229166666666667</v>
      </c>
      <c r="F43" s="176">
        <v>0.3229166666666667</v>
      </c>
      <c r="G43" s="176">
        <v>0.3229166666666667</v>
      </c>
      <c r="H43" s="176">
        <v>0.3333333333333333</v>
      </c>
      <c r="I43" s="176"/>
      <c r="J43" s="176"/>
      <c r="K43" s="176"/>
      <c r="L43" s="176"/>
      <c r="M43" s="176"/>
      <c r="N43" s="176"/>
      <c r="O43" s="176"/>
      <c r="P43" s="176"/>
      <c r="Q43" s="176"/>
      <c r="R43" s="176"/>
      <c r="S43" s="170"/>
      <c r="T43" s="170"/>
      <c r="U43" s="170"/>
      <c r="V43" s="170"/>
      <c r="W43" s="170"/>
      <c r="X43" s="172"/>
      <c r="Y43" s="172"/>
      <c r="Z43" s="170"/>
      <c r="AA43" s="170"/>
      <c r="AB43" s="170"/>
      <c r="AC43" s="170"/>
      <c r="AD43" s="170"/>
    </row>
    <row r="44" spans="1:30" ht="12.75">
      <c r="A44" s="170"/>
      <c r="B44" s="170" t="s">
        <v>55</v>
      </c>
      <c r="C44" s="170"/>
      <c r="D44" s="176"/>
      <c r="E44" s="176">
        <v>0.5</v>
      </c>
      <c r="F44" s="176">
        <v>0.4270833333333333</v>
      </c>
      <c r="G44" s="176">
        <v>0.5</v>
      </c>
      <c r="H44" s="176">
        <v>0.5</v>
      </c>
      <c r="I44" s="176"/>
      <c r="J44" s="176"/>
      <c r="K44" s="176"/>
      <c r="L44" s="176"/>
      <c r="M44" s="176"/>
      <c r="N44" s="176"/>
      <c r="O44" s="176"/>
      <c r="P44" s="176"/>
      <c r="Q44" s="176"/>
      <c r="R44" s="176"/>
      <c r="S44" s="170"/>
      <c r="T44" s="170"/>
      <c r="U44" s="170"/>
      <c r="V44" s="170"/>
      <c r="W44" s="170"/>
      <c r="X44" s="172"/>
      <c r="Y44" s="172"/>
      <c r="Z44" s="170"/>
      <c r="AA44" s="170"/>
      <c r="AB44" s="170"/>
      <c r="AC44" s="170"/>
      <c r="AD44" s="170"/>
    </row>
    <row r="45" spans="1:30" ht="12.75">
      <c r="A45" s="170"/>
      <c r="B45" s="170" t="s">
        <v>54</v>
      </c>
      <c r="C45" s="170"/>
      <c r="D45" s="176"/>
      <c r="E45" s="176">
        <v>0.5416666666666666</v>
      </c>
      <c r="F45" s="176">
        <v>0.4791666666666667</v>
      </c>
      <c r="G45" s="176">
        <v>0.5416666666666666</v>
      </c>
      <c r="H45" s="176">
        <v>0.5416666666666666</v>
      </c>
      <c r="I45" s="176"/>
      <c r="J45" s="176"/>
      <c r="K45" s="176"/>
      <c r="L45" s="176"/>
      <c r="M45" s="176"/>
      <c r="N45" s="176"/>
      <c r="O45" s="176"/>
      <c r="P45" s="176"/>
      <c r="Q45" s="176"/>
      <c r="R45" s="176"/>
      <c r="S45" s="170"/>
      <c r="T45" s="170"/>
      <c r="U45" s="170"/>
      <c r="V45" s="170"/>
      <c r="W45" s="170"/>
      <c r="X45" s="172"/>
      <c r="Y45" s="172"/>
      <c r="Z45" s="170"/>
      <c r="AA45" s="170"/>
      <c r="AB45" s="170"/>
      <c r="AC45" s="170"/>
      <c r="AD45" s="170"/>
    </row>
    <row r="46" spans="1:30" ht="12.75">
      <c r="A46" s="170"/>
      <c r="B46" s="170" t="s">
        <v>55</v>
      </c>
      <c r="C46" s="170"/>
      <c r="D46" s="176"/>
      <c r="E46" s="176">
        <v>0.7291666666666666</v>
      </c>
      <c r="F46" s="176">
        <v>0.5</v>
      </c>
      <c r="G46" s="176">
        <v>0.7291666666666666</v>
      </c>
      <c r="H46" s="176">
        <v>0.7083333333333334</v>
      </c>
      <c r="I46" s="176"/>
      <c r="J46" s="176"/>
      <c r="K46" s="176"/>
      <c r="L46" s="176"/>
      <c r="M46" s="176"/>
      <c r="N46" s="176"/>
      <c r="O46" s="176"/>
      <c r="P46" s="176"/>
      <c r="Q46" s="176"/>
      <c r="R46" s="176"/>
      <c r="S46" s="170"/>
      <c r="T46" s="170"/>
      <c r="U46" s="170"/>
      <c r="V46" s="170"/>
      <c r="W46" s="170"/>
      <c r="X46" s="172"/>
      <c r="Y46" s="172"/>
      <c r="Z46" s="170"/>
      <c r="AA46" s="170"/>
      <c r="AB46" s="170"/>
      <c r="AC46" s="170"/>
      <c r="AD46" s="170"/>
    </row>
    <row r="47" spans="1:30" ht="12.75">
      <c r="A47" s="170"/>
      <c r="B47" s="170" t="s">
        <v>54</v>
      </c>
      <c r="C47" s="170"/>
      <c r="D47" s="176"/>
      <c r="E47" s="176"/>
      <c r="F47" s="176">
        <v>0.5416666666666666</v>
      </c>
      <c r="G47" s="176">
        <v>0.875</v>
      </c>
      <c r="H47" s="176"/>
      <c r="I47" s="176"/>
      <c r="J47" s="176"/>
      <c r="K47" s="176"/>
      <c r="L47" s="176"/>
      <c r="M47" s="176"/>
      <c r="N47" s="176"/>
      <c r="O47" s="176"/>
      <c r="P47" s="176"/>
      <c r="Q47" s="176"/>
      <c r="R47" s="176"/>
      <c r="S47" s="170"/>
      <c r="T47" s="170"/>
      <c r="U47" s="170"/>
      <c r="V47" s="170"/>
      <c r="W47" s="170"/>
      <c r="X47" s="172"/>
      <c r="Y47" s="172"/>
      <c r="Z47" s="170"/>
      <c r="AA47" s="170"/>
      <c r="AB47" s="170"/>
      <c r="AC47" s="170"/>
      <c r="AD47" s="170"/>
    </row>
    <row r="48" spans="1:30" ht="12.75">
      <c r="A48" s="170"/>
      <c r="B48" s="170" t="s">
        <v>55</v>
      </c>
      <c r="C48" s="170"/>
      <c r="D48" s="176"/>
      <c r="E48" s="176"/>
      <c r="F48" s="176">
        <v>0.7291666666666666</v>
      </c>
      <c r="G48" s="176">
        <v>0.9166666666666666</v>
      </c>
      <c r="H48" s="176"/>
      <c r="I48" s="176"/>
      <c r="J48" s="176"/>
      <c r="K48" s="176"/>
      <c r="L48" s="176"/>
      <c r="M48" s="176"/>
      <c r="N48" s="176"/>
      <c r="O48" s="176"/>
      <c r="P48" s="176"/>
      <c r="Q48" s="176"/>
      <c r="R48" s="176"/>
      <c r="S48" s="170"/>
      <c r="T48" s="170"/>
      <c r="U48" s="170"/>
      <c r="V48" s="170"/>
      <c r="W48" s="170"/>
      <c r="X48" s="172"/>
      <c r="Y48" s="172"/>
      <c r="Z48" s="170"/>
      <c r="AA48" s="170"/>
      <c r="AB48" s="170"/>
      <c r="AC48" s="170"/>
      <c r="AD48" s="170"/>
    </row>
    <row r="49" spans="1:30" ht="12.75">
      <c r="A49" s="170"/>
      <c r="B49" s="170" t="s">
        <v>54</v>
      </c>
      <c r="C49" s="170"/>
      <c r="D49" s="176"/>
      <c r="E49" s="176"/>
      <c r="F49" s="176"/>
      <c r="G49" s="176"/>
      <c r="H49" s="176"/>
      <c r="I49" s="176"/>
      <c r="J49" s="176"/>
      <c r="K49" s="176"/>
      <c r="L49" s="176"/>
      <c r="M49" s="176"/>
      <c r="N49" s="176"/>
      <c r="O49" s="176"/>
      <c r="P49" s="176"/>
      <c r="Q49" s="176"/>
      <c r="R49" s="176"/>
      <c r="S49" s="170"/>
      <c r="T49" s="170"/>
      <c r="U49" s="170"/>
      <c r="V49" s="170"/>
      <c r="W49" s="170"/>
      <c r="X49" s="172"/>
      <c r="Y49" s="172"/>
      <c r="Z49" s="170"/>
      <c r="AA49" s="170"/>
      <c r="AB49" s="170"/>
      <c r="AC49" s="170"/>
      <c r="AD49" s="170"/>
    </row>
    <row r="50" spans="1:30" ht="12.75">
      <c r="A50" s="170"/>
      <c r="B50" s="170" t="s">
        <v>55</v>
      </c>
      <c r="C50" s="170"/>
      <c r="D50" s="176"/>
      <c r="E50" s="176"/>
      <c r="F50" s="176"/>
      <c r="G50" s="176"/>
      <c r="H50" s="176"/>
      <c r="I50" s="176"/>
      <c r="J50" s="176"/>
      <c r="K50" s="176"/>
      <c r="L50" s="176"/>
      <c r="M50" s="176"/>
      <c r="N50" s="176"/>
      <c r="O50" s="176"/>
      <c r="P50" s="176"/>
      <c r="Q50" s="176"/>
      <c r="R50" s="176"/>
      <c r="S50" s="170"/>
      <c r="T50" s="170"/>
      <c r="U50" s="170"/>
      <c r="V50" s="170"/>
      <c r="W50" s="170"/>
      <c r="X50" s="172"/>
      <c r="Y50" s="172"/>
      <c r="Z50" s="170"/>
      <c r="AA50" s="170"/>
      <c r="AB50" s="170"/>
      <c r="AC50" s="170"/>
      <c r="AD50" s="170"/>
    </row>
    <row r="51" spans="1:30" ht="12.75">
      <c r="A51" s="170" t="s">
        <v>120</v>
      </c>
      <c r="B51" s="170" t="s">
        <v>62</v>
      </c>
      <c r="C51" s="170"/>
      <c r="D51" s="177">
        <f aca="true" t="shared" si="9" ref="D51:J51">24*(D44-D43+D46-D45+D48-D47+D50-D49)</f>
        <v>0</v>
      </c>
      <c r="E51" s="177">
        <f t="shared" si="9"/>
        <v>8.75</v>
      </c>
      <c r="F51" s="177">
        <f t="shared" si="9"/>
        <v>7.499999999999997</v>
      </c>
      <c r="G51" s="177">
        <f t="shared" si="9"/>
        <v>9.75</v>
      </c>
      <c r="H51" s="177">
        <f t="shared" si="9"/>
        <v>8</v>
      </c>
      <c r="I51" s="177">
        <f t="shared" si="9"/>
        <v>0</v>
      </c>
      <c r="J51" s="177">
        <f t="shared" si="9"/>
        <v>0</v>
      </c>
      <c r="K51" s="170"/>
      <c r="L51" s="177">
        <f aca="true" t="shared" si="10" ref="L51:R51">24*(L44-L43+L46-L45+L48-L47+L50-L49)</f>
        <v>0</v>
      </c>
      <c r="M51" s="177">
        <f t="shared" si="10"/>
        <v>0</v>
      </c>
      <c r="N51" s="177">
        <f t="shared" si="10"/>
        <v>0</v>
      </c>
      <c r="O51" s="177">
        <f t="shared" si="10"/>
        <v>0</v>
      </c>
      <c r="P51" s="177">
        <f t="shared" si="10"/>
        <v>0</v>
      </c>
      <c r="Q51" s="177">
        <f t="shared" si="10"/>
        <v>0</v>
      </c>
      <c r="R51" s="177">
        <f t="shared" si="10"/>
        <v>0</v>
      </c>
      <c r="S51" s="170"/>
      <c r="T51" s="170"/>
      <c r="U51" s="170"/>
      <c r="V51" s="170"/>
      <c r="W51" s="170"/>
      <c r="X51" s="172"/>
      <c r="Y51" s="172"/>
      <c r="Z51" s="170"/>
      <c r="AA51" s="170"/>
      <c r="AB51" s="170"/>
      <c r="AC51" s="170"/>
      <c r="AD51" s="170"/>
    </row>
    <row r="52" spans="1:30" ht="12.75">
      <c r="A52" s="170"/>
      <c r="B52" s="170"/>
      <c r="C52" s="170"/>
      <c r="D52" s="170"/>
      <c r="E52" s="170"/>
      <c r="F52" s="170"/>
      <c r="G52" s="170"/>
      <c r="H52" s="170"/>
      <c r="I52" s="170"/>
      <c r="J52" s="170"/>
      <c r="K52" s="170"/>
      <c r="L52" s="170"/>
      <c r="M52" s="170"/>
      <c r="N52" s="170"/>
      <c r="O52" s="170"/>
      <c r="P52" s="170"/>
      <c r="Q52" s="170"/>
      <c r="R52" s="170"/>
      <c r="S52" s="170"/>
      <c r="T52" s="170"/>
      <c r="U52" s="170"/>
      <c r="V52" s="170"/>
      <c r="W52" s="170"/>
      <c r="X52" s="172"/>
      <c r="Y52" s="172"/>
      <c r="Z52" s="170"/>
      <c r="AA52" s="170"/>
      <c r="AB52" s="170"/>
      <c r="AC52" s="170"/>
      <c r="AD52" s="170"/>
    </row>
    <row r="53" ht="12.75"/>
  </sheetData>
  <mergeCells count="6">
    <mergeCell ref="Q3:S3"/>
    <mergeCell ref="T3:U3"/>
    <mergeCell ref="V3:X3"/>
    <mergeCell ref="Q4:S4"/>
    <mergeCell ref="T4:U4"/>
    <mergeCell ref="V4:X4"/>
  </mergeCells>
  <conditionalFormatting sqref="D42:J42 L42:R42">
    <cfRule type="cellIs" priority="1" dxfId="1" operator="equal" stopIfTrue="1">
      <formula>TODAY()</formula>
    </cfRule>
  </conditionalFormatting>
  <printOptions/>
  <pageMargins left="0.5" right="0.5" top="0.54" bottom="0.5" header="0.5" footer="0.5"/>
  <pageSetup horizontalDpi="600" verticalDpi="600" orientation="landscape" r:id="rId3"/>
  <legacyDrawing r:id="rId2"/>
</worksheet>
</file>

<file path=xl/worksheets/sheet30.xml><?xml version="1.0" encoding="utf-8"?>
<worksheet xmlns="http://schemas.openxmlformats.org/spreadsheetml/2006/main" xmlns:r="http://schemas.openxmlformats.org/officeDocument/2006/relationships">
  <sheetPr codeName="Sheet23"/>
  <dimension ref="A1:AC52"/>
  <sheetViews>
    <sheetView zoomScale="85" zoomScaleNormal="85" workbookViewId="0" topLeftCell="A1">
      <selection activeCell="F13" sqref="F13"/>
    </sheetView>
  </sheetViews>
  <sheetFormatPr defaultColWidth="9.140625" defaultRowHeight="12.75"/>
  <cols>
    <col min="2" max="2" width="7.00390625" style="0" customWidth="1"/>
    <col min="3" max="3" width="0.5625" style="0" customWidth="1"/>
    <col min="4" max="4" width="5.8515625" style="0" customWidth="1"/>
    <col min="5" max="6" width="5.57421875" style="0" customWidth="1"/>
    <col min="7" max="7" width="5.8515625" style="0" customWidth="1"/>
    <col min="8" max="8" width="5.57421875" style="0" customWidth="1"/>
    <col min="9" max="9" width="5.421875" style="0" customWidth="1"/>
    <col min="10" max="10" width="5.7109375" style="0" customWidth="1"/>
    <col min="11" max="11" width="0.5625" style="0" customWidth="1"/>
    <col min="12" max="13" width="5.57421875" style="0" customWidth="1"/>
    <col min="14" max="14" width="5.421875" style="0" customWidth="1"/>
    <col min="15" max="16" width="5.7109375" style="0" customWidth="1"/>
    <col min="17" max="17" width="6.28125" style="0" customWidth="1"/>
    <col min="18" max="18" width="6.7109375" style="0" customWidth="1"/>
    <col min="19" max="19" width="0.5625" style="0" customWidth="1"/>
    <col min="20" max="20" width="4.8515625" style="0" customWidth="1"/>
    <col min="21" max="21" width="5.00390625" style="0" customWidth="1"/>
    <col min="22" max="22" width="4.140625" style="0" customWidth="1"/>
    <col min="23" max="23" width="0.5625" style="0" customWidth="1"/>
    <col min="24" max="25" width="6.28125" style="51" customWidth="1"/>
    <col min="26" max="26" width="0.71875" style="0" customWidth="1"/>
  </cols>
  <sheetData>
    <row r="1" spans="10:29" ht="15.75" customHeight="1">
      <c r="J1" s="16" t="s">
        <v>46</v>
      </c>
      <c r="N1" s="204"/>
      <c r="Z1" s="167"/>
      <c r="AA1" s="170"/>
      <c r="AB1" s="170"/>
      <c r="AC1" s="170"/>
    </row>
    <row r="2" spans="1:29" ht="12.75">
      <c r="A2" s="15" t="s">
        <v>37</v>
      </c>
      <c r="B2" s="2"/>
      <c r="C2" s="2"/>
      <c r="D2" s="2"/>
      <c r="E2" s="3"/>
      <c r="F2" s="15" t="s">
        <v>39</v>
      </c>
      <c r="G2" s="2"/>
      <c r="H2" s="3"/>
      <c r="I2" s="15" t="s">
        <v>40</v>
      </c>
      <c r="J2" s="3"/>
      <c r="L2" s="15" t="s">
        <v>41</v>
      </c>
      <c r="M2" s="2"/>
      <c r="N2" s="76">
        <f>PP25!N2+1</f>
        <v>26</v>
      </c>
      <c r="O2" s="2"/>
      <c r="P2" s="3"/>
      <c r="Q2" s="15" t="s">
        <v>139</v>
      </c>
      <c r="R2" s="2"/>
      <c r="S2" s="2"/>
      <c r="T2" s="2"/>
      <c r="U2" s="2"/>
      <c r="V2" s="2"/>
      <c r="W2" s="2"/>
      <c r="X2" s="52"/>
      <c r="Y2" s="53"/>
      <c r="Z2" s="167"/>
      <c r="AA2" s="170"/>
      <c r="AB2" s="170"/>
      <c r="AC2" s="170"/>
    </row>
    <row r="3" spans="1:29" ht="12.75">
      <c r="A3" s="4"/>
      <c r="B3" s="5"/>
      <c r="C3" s="5"/>
      <c r="D3" s="5"/>
      <c r="E3" s="6"/>
      <c r="F3" s="45" t="str">
        <f>PP1!F3</f>
        <v>xxx-xx-xxxx</v>
      </c>
      <c r="G3" s="5"/>
      <c r="H3" s="6"/>
      <c r="I3" s="45">
        <f>PP1!I3</f>
        <v>2005</v>
      </c>
      <c r="J3" s="6"/>
      <c r="L3" s="4"/>
      <c r="M3" s="5"/>
      <c r="N3" s="5"/>
      <c r="O3" s="5"/>
      <c r="P3" s="6"/>
      <c r="Q3" s="210" t="s">
        <v>47</v>
      </c>
      <c r="R3" s="211"/>
      <c r="S3" s="212"/>
      <c r="T3" s="210" t="s">
        <v>48</v>
      </c>
      <c r="U3" s="212"/>
      <c r="V3" s="213" t="s">
        <v>49</v>
      </c>
      <c r="W3" s="214"/>
      <c r="X3" s="215"/>
      <c r="Y3" s="198" t="s">
        <v>138</v>
      </c>
      <c r="Z3" s="167"/>
      <c r="AA3" s="170"/>
      <c r="AB3" s="170"/>
      <c r="AC3" s="170"/>
    </row>
    <row r="4" spans="1:29" ht="12.75">
      <c r="A4" s="44">
        <f>PP1!A4</f>
        <v>0</v>
      </c>
      <c r="B4" s="8"/>
      <c r="C4" s="8"/>
      <c r="D4" s="5"/>
      <c r="E4" s="6"/>
      <c r="F4" s="7"/>
      <c r="G4" s="8"/>
      <c r="H4" s="9"/>
      <c r="I4" s="7"/>
      <c r="J4" s="9"/>
      <c r="L4" s="34" t="s">
        <v>42</v>
      </c>
      <c r="M4" s="78">
        <f>+PP25!O4+1</f>
        <v>38711</v>
      </c>
      <c r="N4" s="37" t="s">
        <v>43</v>
      </c>
      <c r="O4" s="78">
        <f>+M4+13</f>
        <v>38724</v>
      </c>
      <c r="P4" s="9"/>
      <c r="Q4" s="219">
        <f>PP25!AA14</f>
        <v>154</v>
      </c>
      <c r="R4" s="217"/>
      <c r="S4" s="218"/>
      <c r="T4" s="219">
        <f>PP25!AA15</f>
        <v>100</v>
      </c>
      <c r="U4" s="218"/>
      <c r="V4" s="219">
        <f>PP25!AA17</f>
        <v>0</v>
      </c>
      <c r="W4" s="217"/>
      <c r="X4" s="218"/>
      <c r="Y4" s="200">
        <f>PP25!AA16</f>
        <v>0</v>
      </c>
      <c r="Z4" s="167"/>
      <c r="AA4" s="171" t="s">
        <v>56</v>
      </c>
      <c r="AB4" s="170"/>
      <c r="AC4" s="170"/>
    </row>
    <row r="5" spans="1:29" ht="12.75">
      <c r="A5" s="33"/>
      <c r="B5" s="6"/>
      <c r="D5" s="48" t="s">
        <v>1</v>
      </c>
      <c r="E5" s="48" t="s">
        <v>2</v>
      </c>
      <c r="F5" s="48" t="s">
        <v>3</v>
      </c>
      <c r="G5" s="48" t="s">
        <v>4</v>
      </c>
      <c r="H5" s="48" t="s">
        <v>5</v>
      </c>
      <c r="I5" s="48" t="s">
        <v>6</v>
      </c>
      <c r="J5" s="48" t="s">
        <v>7</v>
      </c>
      <c r="K5" s="49"/>
      <c r="L5" s="48" t="s">
        <v>1</v>
      </c>
      <c r="M5" s="48" t="s">
        <v>2</v>
      </c>
      <c r="N5" s="48" t="s">
        <v>3</v>
      </c>
      <c r="O5" s="48" t="s">
        <v>4</v>
      </c>
      <c r="P5" s="48" t="s">
        <v>5</v>
      </c>
      <c r="Q5" s="48" t="s">
        <v>6</v>
      </c>
      <c r="R5" s="47" t="s">
        <v>7</v>
      </c>
      <c r="T5" s="15" t="s">
        <v>44</v>
      </c>
      <c r="U5" s="2"/>
      <c r="V5" s="3"/>
      <c r="X5" s="55" t="s">
        <v>24</v>
      </c>
      <c r="Y5" s="55" t="s">
        <v>25</v>
      </c>
      <c r="Z5" s="167"/>
      <c r="AA5" s="170">
        <f>IF(PP25!AA$5=10,6,PP25!AA$5)</f>
        <v>6</v>
      </c>
      <c r="AB5" s="171" t="s">
        <v>57</v>
      </c>
      <c r="AC5" s="170"/>
    </row>
    <row r="6" spans="1:29" ht="12.75">
      <c r="A6" s="4"/>
      <c r="B6" s="32" t="s">
        <v>38</v>
      </c>
      <c r="D6" s="36">
        <f>PP25!D6</f>
        <v>0</v>
      </c>
      <c r="E6" s="36">
        <f>PP25!E6</f>
        <v>8</v>
      </c>
      <c r="F6" s="36">
        <f>PP25!F6</f>
        <v>8</v>
      </c>
      <c r="G6" s="36">
        <f>PP25!G6</f>
        <v>8</v>
      </c>
      <c r="H6" s="36">
        <f>PP25!H6</f>
        <v>8</v>
      </c>
      <c r="I6" s="36">
        <f>PP25!I6</f>
        <v>8</v>
      </c>
      <c r="J6" s="36">
        <f>PP25!J6</f>
        <v>0</v>
      </c>
      <c r="L6" s="36">
        <f>PP25!L6</f>
        <v>0</v>
      </c>
      <c r="M6" s="36">
        <f>PP25!M6</f>
        <v>8</v>
      </c>
      <c r="N6" s="36">
        <f>PP25!N6</f>
        <v>8</v>
      </c>
      <c r="O6" s="36">
        <f>PP25!O6</f>
        <v>8</v>
      </c>
      <c r="P6" s="36">
        <f>PP25!P6</f>
        <v>8</v>
      </c>
      <c r="Q6" s="36">
        <f>PP25!Q6</f>
        <v>8</v>
      </c>
      <c r="R6" s="36">
        <f>PP25!R6</f>
        <v>0</v>
      </c>
      <c r="T6" s="35" t="s">
        <v>50</v>
      </c>
      <c r="U6" s="5"/>
      <c r="V6" s="6"/>
      <c r="X6" s="59">
        <f>SUM(D6:J6)</f>
        <v>40</v>
      </c>
      <c r="Y6" s="59">
        <f>SUM(L6:R6)</f>
        <v>40</v>
      </c>
      <c r="Z6" s="167"/>
      <c r="AA6" s="170">
        <f>+PP25!AA6</f>
        <v>4</v>
      </c>
      <c r="AB6" s="171" t="s">
        <v>58</v>
      </c>
      <c r="AC6" s="170"/>
    </row>
    <row r="7" spans="1:29" ht="12.75">
      <c r="A7" s="4"/>
      <c r="B7" s="32" t="s">
        <v>140</v>
      </c>
      <c r="D7" s="202">
        <f>PP25!D7</f>
        <v>0</v>
      </c>
      <c r="E7" s="202">
        <f>PP25!E7</f>
        <v>0.3125</v>
      </c>
      <c r="F7" s="202">
        <f>PP25!F7</f>
        <v>0.3125</v>
      </c>
      <c r="G7" s="202">
        <f>PP25!G7</f>
        <v>0.3125</v>
      </c>
      <c r="H7" s="202">
        <f>PP25!H7</f>
        <v>0.3125</v>
      </c>
      <c r="I7" s="202">
        <f>PP25!I7</f>
        <v>0.3125</v>
      </c>
      <c r="J7" s="202">
        <f>PP25!J7</f>
        <v>0</v>
      </c>
      <c r="K7" s="202"/>
      <c r="L7" s="202">
        <f>PP25!L7</f>
        <v>0</v>
      </c>
      <c r="M7" s="202">
        <f>PP25!M7</f>
        <v>0.3125</v>
      </c>
      <c r="N7" s="202">
        <f>PP25!N7</f>
        <v>0.3125</v>
      </c>
      <c r="O7" s="202">
        <f>PP25!O7</f>
        <v>0.3125</v>
      </c>
      <c r="P7" s="202">
        <f>PP25!P7</f>
        <v>0.3125</v>
      </c>
      <c r="Q7" s="202">
        <f>PP25!Q7</f>
        <v>0.3125</v>
      </c>
      <c r="R7" s="202">
        <f>PP25!R7</f>
        <v>0</v>
      </c>
      <c r="T7" s="4"/>
      <c r="U7" s="5"/>
      <c r="V7" s="6"/>
      <c r="X7" s="56"/>
      <c r="Y7" s="56"/>
      <c r="Z7" s="167"/>
      <c r="AA7" s="171" t="s">
        <v>134</v>
      </c>
      <c r="AB7" s="170"/>
      <c r="AC7" s="170"/>
    </row>
    <row r="8" spans="1:29" ht="12.75">
      <c r="A8" s="7"/>
      <c r="B8" s="203" t="s">
        <v>141</v>
      </c>
      <c r="D8" s="202">
        <f>PP25!D8</f>
        <v>0</v>
      </c>
      <c r="E8" s="202">
        <f>PP25!E8</f>
        <v>0.1875</v>
      </c>
      <c r="F8" s="202">
        <f>PP25!F8</f>
        <v>0.1875</v>
      </c>
      <c r="G8" s="202">
        <f>PP25!G8</f>
        <v>0.1875</v>
      </c>
      <c r="H8" s="202">
        <f>PP25!H8</f>
        <v>0.1875</v>
      </c>
      <c r="I8" s="202">
        <f>PP25!I8</f>
        <v>0.1875</v>
      </c>
      <c r="J8" s="202">
        <f>PP25!J8</f>
        <v>0</v>
      </c>
      <c r="K8" s="202"/>
      <c r="L8" s="202">
        <f>PP25!L8</f>
        <v>0</v>
      </c>
      <c r="M8" s="202">
        <f>PP25!M8</f>
        <v>0.1875</v>
      </c>
      <c r="N8" s="202">
        <f>PP25!N8</f>
        <v>0.1875</v>
      </c>
      <c r="O8" s="202">
        <f>PP25!O8</f>
        <v>0.1875</v>
      </c>
      <c r="P8" s="202">
        <f>PP25!P8</f>
        <v>0.1875</v>
      </c>
      <c r="Q8" s="202">
        <f>PP25!Q8</f>
        <v>0.1875</v>
      </c>
      <c r="R8" s="202">
        <f>PP25!R8</f>
        <v>0</v>
      </c>
      <c r="T8" s="38" t="s">
        <v>45</v>
      </c>
      <c r="U8" s="39"/>
      <c r="V8" s="9"/>
      <c r="X8" s="57"/>
      <c r="Y8" s="57"/>
      <c r="Z8" s="167"/>
      <c r="AA8" s="170">
        <v>0</v>
      </c>
      <c r="AB8" s="170"/>
      <c r="AC8" s="170"/>
    </row>
    <row r="9" spans="10:29" ht="17.25" customHeight="1">
      <c r="J9" s="16" t="s">
        <v>26</v>
      </c>
      <c r="Z9" s="167"/>
      <c r="AA9" s="170"/>
      <c r="AB9" s="170"/>
      <c r="AC9" s="170"/>
    </row>
    <row r="10" spans="1:29" ht="9.75" customHeight="1">
      <c r="A10" s="18" t="s">
        <v>21</v>
      </c>
      <c r="B10" s="3"/>
      <c r="C10" s="29"/>
      <c r="D10" s="11"/>
      <c r="E10" s="13"/>
      <c r="F10" s="13"/>
      <c r="G10" s="20"/>
      <c r="H10" s="13"/>
      <c r="I10" s="17" t="s">
        <v>19</v>
      </c>
      <c r="J10" s="13"/>
      <c r="K10" s="2"/>
      <c r="L10" s="13"/>
      <c r="M10" s="13"/>
      <c r="N10" s="13"/>
      <c r="O10" s="13"/>
      <c r="P10" s="13"/>
      <c r="Q10" s="13"/>
      <c r="R10" s="12"/>
      <c r="T10" s="24" t="s">
        <v>23</v>
      </c>
      <c r="U10" s="13"/>
      <c r="V10" s="12"/>
      <c r="W10" s="29"/>
      <c r="X10" s="58" t="s">
        <v>33</v>
      </c>
      <c r="Y10" s="55"/>
      <c r="Z10" s="167"/>
      <c r="AA10" s="170"/>
      <c r="AB10" s="170"/>
      <c r="AC10" s="170"/>
    </row>
    <row r="11" spans="1:29" ht="12.75">
      <c r="A11" s="19" t="s">
        <v>20</v>
      </c>
      <c r="B11" s="6"/>
      <c r="C11" s="29"/>
      <c r="D11" s="50" t="s">
        <v>1</v>
      </c>
      <c r="E11" s="50" t="s">
        <v>2</v>
      </c>
      <c r="F11" s="50" t="s">
        <v>3</v>
      </c>
      <c r="G11" s="50" t="s">
        <v>4</v>
      </c>
      <c r="H11" s="50" t="s">
        <v>5</v>
      </c>
      <c r="I11" s="50" t="s">
        <v>6</v>
      </c>
      <c r="J11" s="50" t="s">
        <v>7</v>
      </c>
      <c r="K11" s="42"/>
      <c r="L11" s="50" t="s">
        <v>1</v>
      </c>
      <c r="M11" s="50" t="s">
        <v>2</v>
      </c>
      <c r="N11" s="50" t="s">
        <v>3</v>
      </c>
      <c r="O11" s="50" t="s">
        <v>4</v>
      </c>
      <c r="P11" s="50" t="s">
        <v>5</v>
      </c>
      <c r="Q11" s="50" t="s">
        <v>6</v>
      </c>
      <c r="R11" s="50" t="s">
        <v>7</v>
      </c>
      <c r="T11" s="40" t="s">
        <v>34</v>
      </c>
      <c r="U11" s="40" t="s">
        <v>35</v>
      </c>
      <c r="V11" s="40" t="s">
        <v>36</v>
      </c>
      <c r="W11" s="31"/>
      <c r="X11" s="55" t="s">
        <v>24</v>
      </c>
      <c r="Y11" s="55" t="s">
        <v>25</v>
      </c>
      <c r="Z11" s="167"/>
      <c r="AA11" s="179" t="s">
        <v>131</v>
      </c>
      <c r="AB11" s="170"/>
      <c r="AC11" s="170"/>
    </row>
    <row r="12" spans="1:29" ht="11.25" customHeight="1">
      <c r="A12" s="19"/>
      <c r="B12" s="6"/>
      <c r="C12" s="29"/>
      <c r="D12" s="84">
        <f>+M4</f>
        <v>38711</v>
      </c>
      <c r="E12" s="84">
        <f aca="true" t="shared" si="0" ref="E12:J12">D12+1</f>
        <v>38712</v>
      </c>
      <c r="F12" s="84">
        <f t="shared" si="0"/>
        <v>38713</v>
      </c>
      <c r="G12" s="84">
        <f t="shared" si="0"/>
        <v>38714</v>
      </c>
      <c r="H12" s="84">
        <f t="shared" si="0"/>
        <v>38715</v>
      </c>
      <c r="I12" s="84">
        <f t="shared" si="0"/>
        <v>38716</v>
      </c>
      <c r="J12" s="84">
        <f t="shared" si="0"/>
        <v>38717</v>
      </c>
      <c r="K12" s="84"/>
      <c r="L12" s="84">
        <f>J12+1</f>
        <v>38718</v>
      </c>
      <c r="M12" s="84">
        <f aca="true" t="shared" si="1" ref="M12:R12">L12+1</f>
        <v>38719</v>
      </c>
      <c r="N12" s="84">
        <f t="shared" si="1"/>
        <v>38720</v>
      </c>
      <c r="O12" s="84">
        <f t="shared" si="1"/>
        <v>38721</v>
      </c>
      <c r="P12" s="84">
        <f t="shared" si="1"/>
        <v>38722</v>
      </c>
      <c r="Q12" s="84">
        <f t="shared" si="1"/>
        <v>38723</v>
      </c>
      <c r="R12" s="84">
        <f t="shared" si="1"/>
        <v>38724</v>
      </c>
      <c r="T12" s="40"/>
      <c r="U12" s="40"/>
      <c r="V12" s="40"/>
      <c r="W12" s="31"/>
      <c r="X12" s="55"/>
      <c r="Y12" s="55"/>
      <c r="Z12" s="167"/>
      <c r="AA12" s="180" t="s">
        <v>132</v>
      </c>
      <c r="AB12" s="170"/>
      <c r="AC12" s="170"/>
    </row>
    <row r="13" spans="1:29" ht="13.5" customHeight="1">
      <c r="A13" s="22" t="s">
        <v>0</v>
      </c>
      <c r="B13" s="12"/>
      <c r="C13" s="29"/>
      <c r="D13" s="64">
        <f>24*(D44-D43+D46-D45+D48-D47+D50-D49)-D29-D30</f>
        <v>0</v>
      </c>
      <c r="E13" s="64">
        <f aca="true" t="shared" si="2" ref="E13:J13">24*(E44-E43+E46-E45+E48-E47+E50-E49)-E29-E30</f>
        <v>0</v>
      </c>
      <c r="F13" s="64">
        <f t="shared" si="2"/>
        <v>0</v>
      </c>
      <c r="G13" s="64">
        <f t="shared" si="2"/>
        <v>0</v>
      </c>
      <c r="H13" s="64">
        <f t="shared" si="2"/>
        <v>0</v>
      </c>
      <c r="I13" s="64">
        <f t="shared" si="2"/>
        <v>0</v>
      </c>
      <c r="J13" s="64">
        <f t="shared" si="2"/>
        <v>0</v>
      </c>
      <c r="K13" s="64"/>
      <c r="L13" s="64">
        <f aca="true" t="shared" si="3" ref="L13:R13">24*(L44-L43+L46-L45+L48-L47+L50-L49)-L29-L30</f>
        <v>0</v>
      </c>
      <c r="M13" s="64">
        <f t="shared" si="3"/>
        <v>0</v>
      </c>
      <c r="N13" s="64">
        <f t="shared" si="3"/>
        <v>0</v>
      </c>
      <c r="O13" s="64">
        <f t="shared" si="3"/>
        <v>0</v>
      </c>
      <c r="P13" s="64">
        <f t="shared" si="3"/>
        <v>0</v>
      </c>
      <c r="Q13" s="64">
        <f t="shared" si="3"/>
        <v>0</v>
      </c>
      <c r="R13" s="64">
        <f t="shared" si="3"/>
        <v>0</v>
      </c>
      <c r="T13" s="27"/>
      <c r="U13" s="28">
        <v>1</v>
      </c>
      <c r="V13" s="27"/>
      <c r="W13" s="29"/>
      <c r="X13" s="59">
        <f aca="true" t="shared" si="4" ref="X13:X24">SUM(D13:J13)</f>
        <v>0</v>
      </c>
      <c r="Y13" s="59">
        <f aca="true" t="shared" si="5" ref="Y13:Y24">SUM(L13:R13)</f>
        <v>0</v>
      </c>
      <c r="Z13" s="167"/>
      <c r="AA13" s="170"/>
      <c r="AB13" s="170"/>
      <c r="AC13" s="170"/>
    </row>
    <row r="14" spans="1:29" ht="13.5" customHeight="1">
      <c r="A14" s="22" t="s">
        <v>8</v>
      </c>
      <c r="B14" s="12"/>
      <c r="C14" s="29"/>
      <c r="D14" s="64"/>
      <c r="E14" s="64"/>
      <c r="F14" s="64"/>
      <c r="G14" s="64"/>
      <c r="H14" s="64"/>
      <c r="I14" s="64"/>
      <c r="J14" s="64"/>
      <c r="K14" s="64"/>
      <c r="L14" s="64"/>
      <c r="M14" s="64"/>
      <c r="N14" s="64"/>
      <c r="O14" s="64"/>
      <c r="P14" s="64"/>
      <c r="Q14" s="64"/>
      <c r="R14" s="64"/>
      <c r="T14" s="27"/>
      <c r="U14" s="28">
        <v>61</v>
      </c>
      <c r="V14" s="27"/>
      <c r="W14" s="29"/>
      <c r="X14" s="59">
        <f t="shared" si="4"/>
        <v>0</v>
      </c>
      <c r="Y14" s="59">
        <f t="shared" si="5"/>
        <v>0</v>
      </c>
      <c r="Z14" s="168"/>
      <c r="AA14" s="172">
        <f>+Q4-X14-Y14+AA5-AA8</f>
        <v>160</v>
      </c>
      <c r="AB14" s="171" t="s">
        <v>57</v>
      </c>
      <c r="AC14" s="170"/>
    </row>
    <row r="15" spans="1:29" ht="13.5" customHeight="1">
      <c r="A15" s="22" t="s">
        <v>9</v>
      </c>
      <c r="B15" s="12"/>
      <c r="C15" s="29"/>
      <c r="D15" s="64"/>
      <c r="E15" s="64"/>
      <c r="F15" s="64"/>
      <c r="G15" s="64"/>
      <c r="H15" s="64"/>
      <c r="I15" s="64"/>
      <c r="J15" s="64"/>
      <c r="K15" s="64"/>
      <c r="L15" s="64"/>
      <c r="M15" s="64"/>
      <c r="N15" s="64"/>
      <c r="O15" s="64"/>
      <c r="P15" s="64"/>
      <c r="Q15" s="64"/>
      <c r="R15" s="64"/>
      <c r="T15" s="27"/>
      <c r="U15" s="28">
        <v>62</v>
      </c>
      <c r="V15" s="27"/>
      <c r="W15" s="29"/>
      <c r="X15" s="59">
        <f t="shared" si="4"/>
        <v>0</v>
      </c>
      <c r="Y15" s="59">
        <f t="shared" si="5"/>
        <v>0</v>
      </c>
      <c r="Z15" s="167"/>
      <c r="AA15" s="172">
        <f>+T4-X15-Y15-X19-Y19+AA6</f>
        <v>104</v>
      </c>
      <c r="AB15" s="171" t="s">
        <v>58</v>
      </c>
      <c r="AC15" s="170"/>
    </row>
    <row r="16" spans="1:29" ht="13.5" customHeight="1">
      <c r="A16" s="22" t="s">
        <v>10</v>
      </c>
      <c r="B16" s="12"/>
      <c r="C16" s="29"/>
      <c r="D16" s="64"/>
      <c r="E16" s="64"/>
      <c r="F16" s="64"/>
      <c r="G16" s="64"/>
      <c r="H16" s="64"/>
      <c r="I16" s="64"/>
      <c r="J16" s="64"/>
      <c r="K16" s="64"/>
      <c r="L16" s="64"/>
      <c r="M16" s="64"/>
      <c r="N16" s="64"/>
      <c r="O16" s="64"/>
      <c r="P16" s="64"/>
      <c r="Q16" s="64"/>
      <c r="R16" s="64"/>
      <c r="T16" s="27"/>
      <c r="U16" s="28">
        <v>64</v>
      </c>
      <c r="V16" s="27"/>
      <c r="W16" s="29"/>
      <c r="X16" s="59">
        <f t="shared" si="4"/>
        <v>0</v>
      </c>
      <c r="Y16" s="59">
        <f t="shared" si="5"/>
        <v>0</v>
      </c>
      <c r="Z16" s="167"/>
      <c r="AA16" s="172">
        <f>+Y4-X16-Y16+X30+Y30</f>
        <v>0</v>
      </c>
      <c r="AB16" s="171" t="s">
        <v>59</v>
      </c>
      <c r="AC16" s="170"/>
    </row>
    <row r="17" spans="1:29" ht="13.5" customHeight="1">
      <c r="A17" s="22" t="s">
        <v>11</v>
      </c>
      <c r="B17" s="12"/>
      <c r="C17" s="29"/>
      <c r="D17" s="64"/>
      <c r="E17" s="64"/>
      <c r="F17" s="64"/>
      <c r="G17" s="64"/>
      <c r="H17" s="64"/>
      <c r="I17" s="64"/>
      <c r="J17" s="64"/>
      <c r="K17" s="64"/>
      <c r="L17" s="64"/>
      <c r="M17" s="64"/>
      <c r="N17" s="64"/>
      <c r="O17" s="64"/>
      <c r="P17" s="64"/>
      <c r="Q17" s="64"/>
      <c r="R17" s="64"/>
      <c r="T17" s="27"/>
      <c r="U17" s="28">
        <v>50</v>
      </c>
      <c r="V17" s="27"/>
      <c r="W17" s="29"/>
      <c r="X17" s="59">
        <f t="shared" si="4"/>
        <v>0</v>
      </c>
      <c r="Y17" s="59">
        <f t="shared" si="5"/>
        <v>0</v>
      </c>
      <c r="Z17" s="167"/>
      <c r="AA17" s="172">
        <f>+V4-X17-Y17+X29+Y29</f>
        <v>0</v>
      </c>
      <c r="AB17" s="171" t="s">
        <v>60</v>
      </c>
      <c r="AC17" s="170"/>
    </row>
    <row r="18" spans="1:29" ht="13.5" customHeight="1">
      <c r="A18" s="22" t="s">
        <v>12</v>
      </c>
      <c r="B18" s="12"/>
      <c r="C18" s="29"/>
      <c r="D18" s="64"/>
      <c r="E18" s="64">
        <v>8</v>
      </c>
      <c r="F18" s="64"/>
      <c r="G18" s="64"/>
      <c r="H18" s="64"/>
      <c r="I18" s="64"/>
      <c r="J18" s="64"/>
      <c r="K18" s="64"/>
      <c r="L18" s="64"/>
      <c r="M18" s="64">
        <v>8</v>
      </c>
      <c r="N18" s="64"/>
      <c r="O18" s="64"/>
      <c r="P18" s="64"/>
      <c r="Q18" s="64"/>
      <c r="R18" s="64"/>
      <c r="T18" s="27"/>
      <c r="U18" s="28">
        <v>66</v>
      </c>
      <c r="V18" s="27"/>
      <c r="W18" s="29"/>
      <c r="X18" s="59">
        <f t="shared" si="4"/>
        <v>8</v>
      </c>
      <c r="Y18" s="59">
        <f t="shared" si="5"/>
        <v>8</v>
      </c>
      <c r="Z18" s="167"/>
      <c r="AA18" s="171"/>
      <c r="AB18" s="170"/>
      <c r="AC18" s="170"/>
    </row>
    <row r="19" spans="1:29" ht="13.5" customHeight="1">
      <c r="A19" s="22" t="s">
        <v>13</v>
      </c>
      <c r="B19" s="12"/>
      <c r="C19" s="29"/>
      <c r="D19" s="64"/>
      <c r="E19" s="64"/>
      <c r="F19" s="64"/>
      <c r="G19" s="64"/>
      <c r="H19" s="64"/>
      <c r="I19" s="64"/>
      <c r="J19" s="64"/>
      <c r="K19" s="64"/>
      <c r="L19" s="64"/>
      <c r="M19" s="64"/>
      <c r="N19" s="64"/>
      <c r="O19" s="64"/>
      <c r="P19" s="64"/>
      <c r="Q19" s="64"/>
      <c r="R19" s="64"/>
      <c r="T19" s="28">
        <v>62</v>
      </c>
      <c r="U19" s="28">
        <v>62</v>
      </c>
      <c r="V19" s="27"/>
      <c r="W19" s="29"/>
      <c r="X19" s="59">
        <f t="shared" si="4"/>
        <v>0</v>
      </c>
      <c r="Y19" s="59">
        <f t="shared" si="5"/>
        <v>0</v>
      </c>
      <c r="Z19" s="167"/>
      <c r="AA19" s="172">
        <f>+X19+Y19+PP25!AA19</f>
        <v>0</v>
      </c>
      <c r="AB19" s="171" t="s">
        <v>121</v>
      </c>
      <c r="AC19" s="170"/>
    </row>
    <row r="20" spans="1:29" ht="13.5" customHeight="1">
      <c r="A20" s="22"/>
      <c r="B20" s="12"/>
      <c r="C20" s="29"/>
      <c r="D20" s="64"/>
      <c r="E20" s="64"/>
      <c r="F20" s="64"/>
      <c r="G20" s="64"/>
      <c r="H20" s="64"/>
      <c r="I20" s="64"/>
      <c r="J20" s="64"/>
      <c r="K20" s="64"/>
      <c r="L20" s="64"/>
      <c r="M20" s="64"/>
      <c r="N20" s="64"/>
      <c r="O20" s="64"/>
      <c r="P20" s="64"/>
      <c r="Q20" s="64"/>
      <c r="R20" s="64"/>
      <c r="T20" s="28"/>
      <c r="U20" s="28"/>
      <c r="V20" s="27"/>
      <c r="W20" s="29"/>
      <c r="X20" s="59">
        <f t="shared" si="4"/>
        <v>0</v>
      </c>
      <c r="Y20" s="59">
        <f t="shared" si="5"/>
        <v>0</v>
      </c>
      <c r="Z20" s="167"/>
      <c r="AA20" s="170"/>
      <c r="AB20" s="170"/>
      <c r="AC20" s="170"/>
    </row>
    <row r="21" spans="1:29" ht="13.5" customHeight="1">
      <c r="A21" s="22"/>
      <c r="B21" s="12"/>
      <c r="C21" s="29"/>
      <c r="D21" s="64"/>
      <c r="E21" s="64"/>
      <c r="F21" s="64"/>
      <c r="G21" s="64"/>
      <c r="H21" s="64"/>
      <c r="I21" s="64"/>
      <c r="J21" s="64"/>
      <c r="K21" s="64"/>
      <c r="L21" s="64"/>
      <c r="M21" s="64"/>
      <c r="N21" s="64"/>
      <c r="O21" s="64"/>
      <c r="P21" s="64"/>
      <c r="Q21" s="64"/>
      <c r="R21" s="64"/>
      <c r="T21" s="28"/>
      <c r="U21" s="28"/>
      <c r="V21" s="27"/>
      <c r="W21" s="29"/>
      <c r="X21" s="59">
        <f t="shared" si="4"/>
        <v>0</v>
      </c>
      <c r="Y21" s="59">
        <f t="shared" si="5"/>
        <v>0</v>
      </c>
      <c r="Z21" s="167"/>
      <c r="AA21" s="170"/>
      <c r="AB21" s="170"/>
      <c r="AC21" s="170"/>
    </row>
    <row r="22" spans="1:29" ht="13.5" customHeight="1">
      <c r="A22" s="22"/>
      <c r="B22" s="12"/>
      <c r="C22" s="29"/>
      <c r="D22" s="64"/>
      <c r="E22" s="64"/>
      <c r="F22" s="64"/>
      <c r="G22" s="64"/>
      <c r="H22" s="64"/>
      <c r="I22" s="64"/>
      <c r="J22" s="64"/>
      <c r="K22" s="64"/>
      <c r="L22" s="64"/>
      <c r="M22" s="64"/>
      <c r="N22" s="64"/>
      <c r="O22" s="64"/>
      <c r="P22" s="64"/>
      <c r="Q22" s="64"/>
      <c r="R22" s="64"/>
      <c r="T22" s="28"/>
      <c r="U22" s="28"/>
      <c r="V22" s="27"/>
      <c r="W22" s="29"/>
      <c r="X22" s="59">
        <f t="shared" si="4"/>
        <v>0</v>
      </c>
      <c r="Y22" s="59">
        <f t="shared" si="5"/>
        <v>0</v>
      </c>
      <c r="Z22" s="167"/>
      <c r="AA22" s="170"/>
      <c r="AB22" s="170"/>
      <c r="AC22" s="170"/>
    </row>
    <row r="23" spans="1:29" ht="13.5" customHeight="1">
      <c r="A23" s="22"/>
      <c r="B23" s="12"/>
      <c r="C23" s="29"/>
      <c r="D23" s="64"/>
      <c r="E23" s="64"/>
      <c r="F23" s="64"/>
      <c r="G23" s="64"/>
      <c r="H23" s="64"/>
      <c r="I23" s="64"/>
      <c r="J23" s="64"/>
      <c r="K23" s="64"/>
      <c r="L23" s="64"/>
      <c r="M23" s="64"/>
      <c r="N23" s="64"/>
      <c r="O23" s="64"/>
      <c r="P23" s="64"/>
      <c r="Q23" s="64"/>
      <c r="R23" s="64"/>
      <c r="T23" s="28"/>
      <c r="U23" s="28"/>
      <c r="V23" s="27"/>
      <c r="W23" s="29"/>
      <c r="X23" s="59">
        <f t="shared" si="4"/>
        <v>0</v>
      </c>
      <c r="Y23" s="59">
        <f t="shared" si="5"/>
        <v>0</v>
      </c>
      <c r="Z23" s="167"/>
      <c r="AA23" s="170"/>
      <c r="AB23" s="170"/>
      <c r="AC23" s="170"/>
    </row>
    <row r="24" spans="1:29" ht="13.5" customHeight="1">
      <c r="A24" s="11"/>
      <c r="B24" s="12"/>
      <c r="C24" s="29"/>
      <c r="D24" s="64"/>
      <c r="E24" s="64"/>
      <c r="F24" s="64"/>
      <c r="G24" s="64"/>
      <c r="H24" s="64"/>
      <c r="I24" s="64"/>
      <c r="J24" s="64"/>
      <c r="K24" s="64"/>
      <c r="L24" s="64"/>
      <c r="M24" s="64"/>
      <c r="N24" s="64"/>
      <c r="O24" s="64"/>
      <c r="P24" s="64"/>
      <c r="Q24" s="64"/>
      <c r="R24" s="64"/>
      <c r="T24" s="10"/>
      <c r="U24" s="10"/>
      <c r="V24" s="10"/>
      <c r="W24" s="29"/>
      <c r="X24" s="59">
        <f t="shared" si="4"/>
        <v>0</v>
      </c>
      <c r="Y24" s="59">
        <f t="shared" si="5"/>
        <v>0</v>
      </c>
      <c r="Z24" s="167"/>
      <c r="AA24" s="170"/>
      <c r="AB24" s="170"/>
      <c r="AC24" s="170"/>
    </row>
    <row r="25" spans="1:29" ht="3" customHeight="1">
      <c r="A25" s="11"/>
      <c r="B25" s="13"/>
      <c r="C25" s="5"/>
      <c r="D25" s="64"/>
      <c r="E25" s="64"/>
      <c r="F25" s="64"/>
      <c r="G25" s="64"/>
      <c r="H25" s="64"/>
      <c r="I25" s="64"/>
      <c r="J25" s="64"/>
      <c r="K25" s="64"/>
      <c r="L25" s="64"/>
      <c r="M25" s="64"/>
      <c r="N25" s="64"/>
      <c r="O25" s="64"/>
      <c r="P25" s="64"/>
      <c r="Q25" s="64"/>
      <c r="R25" s="64"/>
      <c r="S25" s="5"/>
      <c r="T25" s="13"/>
      <c r="U25" s="13"/>
      <c r="V25" s="13"/>
      <c r="W25" s="5"/>
      <c r="X25" s="59"/>
      <c r="Y25" s="59"/>
      <c r="Z25" s="167"/>
      <c r="AA25" s="170"/>
      <c r="AB25" s="170"/>
      <c r="AC25" s="170"/>
    </row>
    <row r="26" spans="1:29" ht="13.5" customHeight="1">
      <c r="A26" s="26" t="s">
        <v>14</v>
      </c>
      <c r="B26" s="12"/>
      <c r="C26" s="29"/>
      <c r="D26" s="64">
        <f aca="true" t="shared" si="6" ref="D26:J26">SUM(D13:D24)</f>
        <v>0</v>
      </c>
      <c r="E26" s="64">
        <f t="shared" si="6"/>
        <v>8</v>
      </c>
      <c r="F26" s="64">
        <f t="shared" si="6"/>
        <v>0</v>
      </c>
      <c r="G26" s="64">
        <f t="shared" si="6"/>
        <v>0</v>
      </c>
      <c r="H26" s="64">
        <f t="shared" si="6"/>
        <v>0</v>
      </c>
      <c r="I26" s="64">
        <f t="shared" si="6"/>
        <v>0</v>
      </c>
      <c r="J26" s="64">
        <f t="shared" si="6"/>
        <v>0</v>
      </c>
      <c r="K26" s="64"/>
      <c r="L26" s="64">
        <f aca="true" t="shared" si="7" ref="L26:R26">SUM(L13:L24)</f>
        <v>0</v>
      </c>
      <c r="M26" s="64">
        <f t="shared" si="7"/>
        <v>8</v>
      </c>
      <c r="N26" s="64">
        <f t="shared" si="7"/>
        <v>0</v>
      </c>
      <c r="O26" s="64">
        <f t="shared" si="7"/>
        <v>0</v>
      </c>
      <c r="P26" s="64">
        <f t="shared" si="7"/>
        <v>0</v>
      </c>
      <c r="Q26" s="64">
        <f t="shared" si="7"/>
        <v>0</v>
      </c>
      <c r="R26" s="64">
        <f t="shared" si="7"/>
        <v>0</v>
      </c>
      <c r="T26" s="10"/>
      <c r="U26" s="10"/>
      <c r="V26" s="10"/>
      <c r="W26" s="29"/>
      <c r="X26" s="59">
        <f>SUM(X13:X24)</f>
        <v>8</v>
      </c>
      <c r="Y26" s="59">
        <f>SUM(Y13:Y24)</f>
        <v>8</v>
      </c>
      <c r="Z26" s="167"/>
      <c r="AA26" s="172">
        <f>SUM(X26:Y26)</f>
        <v>16</v>
      </c>
      <c r="AB26" s="170" t="s">
        <v>116</v>
      </c>
      <c r="AC26" s="170"/>
    </row>
    <row r="27" spans="10:29" ht="24" customHeight="1">
      <c r="J27" s="16" t="s">
        <v>18</v>
      </c>
      <c r="Z27" s="167"/>
      <c r="AA27" s="170"/>
      <c r="AB27" s="170"/>
      <c r="AC27" s="170"/>
    </row>
    <row r="28" spans="1:29" ht="9" customHeight="1">
      <c r="A28" s="1"/>
      <c r="B28" s="2"/>
      <c r="C28" s="2"/>
      <c r="D28" s="2"/>
      <c r="E28" s="2"/>
      <c r="F28" s="2"/>
      <c r="G28" s="2"/>
      <c r="H28" s="2"/>
      <c r="I28" s="2"/>
      <c r="J28" s="30" t="s">
        <v>22</v>
      </c>
      <c r="K28" s="2"/>
      <c r="L28" s="2"/>
      <c r="M28" s="2"/>
      <c r="N28" s="2"/>
      <c r="O28" s="2"/>
      <c r="P28" s="2"/>
      <c r="Q28" s="2"/>
      <c r="R28" s="2"/>
      <c r="S28" s="2"/>
      <c r="T28" s="2"/>
      <c r="U28" s="2"/>
      <c r="V28" s="2"/>
      <c r="W28" s="2"/>
      <c r="X28" s="52"/>
      <c r="Y28" s="53"/>
      <c r="Z28" s="167"/>
      <c r="AA28" s="170"/>
      <c r="AB28" s="170"/>
      <c r="AC28" s="170"/>
    </row>
    <row r="29" spans="1:29" ht="13.5" customHeight="1">
      <c r="A29" s="22" t="s">
        <v>15</v>
      </c>
      <c r="B29" s="12"/>
      <c r="C29" s="5"/>
      <c r="D29" s="67"/>
      <c r="E29" s="67"/>
      <c r="F29" s="67"/>
      <c r="G29" s="67"/>
      <c r="H29" s="67"/>
      <c r="I29" s="67"/>
      <c r="J29" s="67"/>
      <c r="K29" s="68">
        <v>1</v>
      </c>
      <c r="L29" s="67"/>
      <c r="M29" s="67"/>
      <c r="N29" s="67"/>
      <c r="O29" s="67"/>
      <c r="P29" s="67"/>
      <c r="Q29" s="67"/>
      <c r="R29" s="67"/>
      <c r="S29" s="16"/>
      <c r="T29" s="41"/>
      <c r="U29" s="28">
        <v>29</v>
      </c>
      <c r="V29" s="41"/>
      <c r="W29" s="16"/>
      <c r="X29" s="73">
        <f>SUM(D29:J29)</f>
        <v>0</v>
      </c>
      <c r="Y29" s="73">
        <f>SUM(L29:R29)</f>
        <v>0</v>
      </c>
      <c r="Z29" s="167"/>
      <c r="AA29" s="170"/>
      <c r="AB29" s="170"/>
      <c r="AC29" s="170"/>
    </row>
    <row r="30" spans="1:29" ht="13.5" customHeight="1">
      <c r="A30" s="22" t="s">
        <v>16</v>
      </c>
      <c r="B30" s="12"/>
      <c r="C30" s="5"/>
      <c r="D30" s="69"/>
      <c r="E30" s="69"/>
      <c r="F30" s="69"/>
      <c r="G30" s="69"/>
      <c r="H30" s="69"/>
      <c r="I30" s="69"/>
      <c r="J30" s="69"/>
      <c r="K30" s="70"/>
      <c r="L30" s="69"/>
      <c r="M30" s="69"/>
      <c r="N30" s="69"/>
      <c r="O30" s="69"/>
      <c r="P30" s="69"/>
      <c r="Q30" s="69"/>
      <c r="R30" s="69"/>
      <c r="S30" s="16"/>
      <c r="T30" s="41"/>
      <c r="U30" s="28">
        <v>32</v>
      </c>
      <c r="V30" s="41"/>
      <c r="W30" s="16"/>
      <c r="X30" s="73">
        <f>SUM(D30:J30)</f>
        <v>0</v>
      </c>
      <c r="Y30" s="73">
        <f>SUM(L30:R30)</f>
        <v>0</v>
      </c>
      <c r="Z30" s="167"/>
      <c r="AA30" s="170"/>
      <c r="AB30" s="170"/>
      <c r="AC30" s="170"/>
    </row>
    <row r="31" spans="1:29" ht="13.5" customHeight="1">
      <c r="A31" s="22" t="s">
        <v>17</v>
      </c>
      <c r="B31" s="12"/>
      <c r="C31" s="8"/>
      <c r="D31" s="71"/>
      <c r="E31" s="71"/>
      <c r="F31" s="71"/>
      <c r="G31" s="71"/>
      <c r="H31" s="71"/>
      <c r="I31" s="71"/>
      <c r="J31" s="71"/>
      <c r="K31" s="72"/>
      <c r="L31" s="71"/>
      <c r="M31" s="71"/>
      <c r="N31" s="71"/>
      <c r="O31" s="71"/>
      <c r="P31" s="71"/>
      <c r="Q31" s="71"/>
      <c r="R31" s="71"/>
      <c r="S31" s="16"/>
      <c r="T31" s="41"/>
      <c r="U31" s="28">
        <v>71</v>
      </c>
      <c r="V31" s="41"/>
      <c r="W31" s="16"/>
      <c r="X31" s="73">
        <f>SUM(D31:J31)</f>
        <v>0</v>
      </c>
      <c r="Y31" s="73">
        <f>SUM(L31:R31)</f>
        <v>0</v>
      </c>
      <c r="Z31" s="167"/>
      <c r="AA31" s="170"/>
      <c r="AB31" s="170"/>
      <c r="AC31" s="170"/>
    </row>
    <row r="32" spans="1:29" ht="18.75" customHeight="1">
      <c r="A32" s="25" t="s">
        <v>27</v>
      </c>
      <c r="L32" s="43" t="s">
        <v>28</v>
      </c>
      <c r="Z32" s="167"/>
      <c r="AA32" s="170"/>
      <c r="AB32" s="170"/>
      <c r="AC32" s="170"/>
    </row>
    <row r="33" spans="12:29" ht="12.75">
      <c r="L33" s="43" t="s">
        <v>29</v>
      </c>
      <c r="N33" s="8"/>
      <c r="O33" s="8"/>
      <c r="P33" s="43" t="s">
        <v>30</v>
      </c>
      <c r="R33" s="8"/>
      <c r="S33" s="8"/>
      <c r="T33" s="8"/>
      <c r="U33" s="14" t="s">
        <v>31</v>
      </c>
      <c r="Z33" s="167"/>
      <c r="AA33" s="170"/>
      <c r="AB33" s="170"/>
      <c r="AC33" s="170"/>
    </row>
    <row r="34" spans="21:29" ht="6.75" customHeight="1">
      <c r="U34" s="21" t="s">
        <v>32</v>
      </c>
      <c r="Z34" s="167"/>
      <c r="AA34" s="170"/>
      <c r="AB34" s="170"/>
      <c r="AC34" s="170"/>
    </row>
    <row r="35" spans="1:29" ht="15.75">
      <c r="A35" s="77" t="s">
        <v>51</v>
      </c>
      <c r="Z35" s="167"/>
      <c r="AA35" s="170"/>
      <c r="AB35" s="170"/>
      <c r="AC35" s="170"/>
    </row>
    <row r="36" spans="26:29" ht="12.75">
      <c r="Z36" s="167"/>
      <c r="AA36" s="170"/>
      <c r="AB36" s="170"/>
      <c r="AC36" s="170"/>
    </row>
    <row r="37" spans="1:29" ht="12.75">
      <c r="A37" t="s">
        <v>52</v>
      </c>
      <c r="Z37" s="167"/>
      <c r="AA37" s="170"/>
      <c r="AB37" s="170"/>
      <c r="AC37" s="170"/>
    </row>
    <row r="38" spans="1:29" ht="12.75">
      <c r="A38" t="s">
        <v>53</v>
      </c>
      <c r="Z38" s="167"/>
      <c r="AA38" s="170"/>
      <c r="AB38" s="170"/>
      <c r="AC38" s="170"/>
    </row>
    <row r="39" spans="1:29" ht="4.5" customHeight="1" thickBot="1">
      <c r="A39" s="165"/>
      <c r="B39" s="165"/>
      <c r="C39" s="165"/>
      <c r="D39" s="165"/>
      <c r="E39" s="165"/>
      <c r="F39" s="165"/>
      <c r="G39" s="165"/>
      <c r="H39" s="165"/>
      <c r="I39" s="165"/>
      <c r="J39" s="165"/>
      <c r="K39" s="165"/>
      <c r="L39" s="165"/>
      <c r="M39" s="165"/>
      <c r="N39" s="165"/>
      <c r="O39" s="165"/>
      <c r="P39" s="165"/>
      <c r="Q39" s="165"/>
      <c r="R39" s="165"/>
      <c r="S39" s="165"/>
      <c r="T39" s="165"/>
      <c r="U39" s="165"/>
      <c r="V39" s="165"/>
      <c r="W39" s="165"/>
      <c r="X39" s="166"/>
      <c r="Y39" s="166"/>
      <c r="Z39" s="169"/>
      <c r="AA39" s="170"/>
      <c r="AB39" s="170"/>
      <c r="AC39" s="170"/>
    </row>
    <row r="40" spans="1:29" ht="13.5" thickTop="1">
      <c r="A40" s="173" t="s">
        <v>119</v>
      </c>
      <c r="B40" s="170"/>
      <c r="C40" s="170"/>
      <c r="D40" s="170"/>
      <c r="E40" s="170"/>
      <c r="F40" s="170"/>
      <c r="G40" s="170"/>
      <c r="H40" s="170"/>
      <c r="I40" s="170"/>
      <c r="J40" s="170"/>
      <c r="K40" s="170"/>
      <c r="L40" s="170"/>
      <c r="M40" s="170"/>
      <c r="N40" s="170"/>
      <c r="O40" s="170"/>
      <c r="P40" s="170"/>
      <c r="Q40" s="170"/>
      <c r="R40" s="170"/>
      <c r="S40" s="170"/>
      <c r="T40" s="170"/>
      <c r="U40" s="170"/>
      <c r="V40" s="170"/>
      <c r="W40" s="170"/>
      <c r="X40" s="172"/>
      <c r="Y40" s="172"/>
      <c r="Z40" s="170"/>
      <c r="AA40" s="170"/>
      <c r="AB40" s="170"/>
      <c r="AC40" s="170"/>
    </row>
    <row r="41" spans="1:29" ht="12.75">
      <c r="A41" s="170"/>
      <c r="B41" s="170"/>
      <c r="C41" s="170"/>
      <c r="D41" s="174" t="str">
        <f>D11</f>
        <v>Sun</v>
      </c>
      <c r="E41" s="174" t="str">
        <f aca="true" t="shared" si="8" ref="E41:R42">E11</f>
        <v>Mon</v>
      </c>
      <c r="F41" s="174" t="str">
        <f t="shared" si="8"/>
        <v>Tue</v>
      </c>
      <c r="G41" s="174" t="str">
        <f t="shared" si="8"/>
        <v>Wed</v>
      </c>
      <c r="H41" s="174" t="str">
        <f t="shared" si="8"/>
        <v>Thu</v>
      </c>
      <c r="I41" s="174" t="str">
        <f t="shared" si="8"/>
        <v>Fri</v>
      </c>
      <c r="J41" s="174" t="str">
        <f t="shared" si="8"/>
        <v>Sat</v>
      </c>
      <c r="K41" s="174">
        <f t="shared" si="8"/>
        <v>0</v>
      </c>
      <c r="L41" s="174" t="str">
        <f t="shared" si="8"/>
        <v>Sun</v>
      </c>
      <c r="M41" s="174" t="str">
        <f t="shared" si="8"/>
        <v>Mon</v>
      </c>
      <c r="N41" s="174" t="str">
        <f t="shared" si="8"/>
        <v>Tue</v>
      </c>
      <c r="O41" s="174" t="str">
        <f t="shared" si="8"/>
        <v>Wed</v>
      </c>
      <c r="P41" s="174" t="str">
        <f t="shared" si="8"/>
        <v>Thu</v>
      </c>
      <c r="Q41" s="174" t="str">
        <f t="shared" si="8"/>
        <v>Fri</v>
      </c>
      <c r="R41" s="174" t="str">
        <f t="shared" si="8"/>
        <v>Sat</v>
      </c>
      <c r="S41" s="170"/>
      <c r="T41" s="170"/>
      <c r="U41" s="170"/>
      <c r="V41" s="170"/>
      <c r="W41" s="170"/>
      <c r="X41" s="172"/>
      <c r="Y41" s="172"/>
      <c r="Z41" s="170"/>
      <c r="AA41" s="170"/>
      <c r="AB41" s="170"/>
      <c r="AC41" s="170"/>
    </row>
    <row r="42" spans="1:29" ht="12.75">
      <c r="A42" s="170"/>
      <c r="B42" s="170"/>
      <c r="C42" s="170"/>
      <c r="D42" s="175">
        <f>D12</f>
        <v>38711</v>
      </c>
      <c r="E42" s="175">
        <f t="shared" si="8"/>
        <v>38712</v>
      </c>
      <c r="F42" s="175">
        <f t="shared" si="8"/>
        <v>38713</v>
      </c>
      <c r="G42" s="175">
        <f t="shared" si="8"/>
        <v>38714</v>
      </c>
      <c r="H42" s="175">
        <f t="shared" si="8"/>
        <v>38715</v>
      </c>
      <c r="I42" s="175">
        <f t="shared" si="8"/>
        <v>38716</v>
      </c>
      <c r="J42" s="175">
        <f t="shared" si="8"/>
        <v>38717</v>
      </c>
      <c r="K42" s="175">
        <f t="shared" si="8"/>
        <v>0</v>
      </c>
      <c r="L42" s="175">
        <f t="shared" si="8"/>
        <v>38718</v>
      </c>
      <c r="M42" s="175">
        <f t="shared" si="8"/>
        <v>38719</v>
      </c>
      <c r="N42" s="175">
        <f t="shared" si="8"/>
        <v>38720</v>
      </c>
      <c r="O42" s="175">
        <f t="shared" si="8"/>
        <v>38721</v>
      </c>
      <c r="P42" s="175">
        <f t="shared" si="8"/>
        <v>38722</v>
      </c>
      <c r="Q42" s="175">
        <f t="shared" si="8"/>
        <v>38723</v>
      </c>
      <c r="R42" s="175">
        <f t="shared" si="8"/>
        <v>38724</v>
      </c>
      <c r="S42" s="170"/>
      <c r="T42" s="170"/>
      <c r="U42" s="170"/>
      <c r="V42" s="170"/>
      <c r="W42" s="170"/>
      <c r="X42" s="172"/>
      <c r="Y42" s="172"/>
      <c r="Z42" s="170"/>
      <c r="AA42" s="170"/>
      <c r="AB42" s="170"/>
      <c r="AC42" s="170"/>
    </row>
    <row r="43" spans="1:29" ht="12.75">
      <c r="A43" s="170"/>
      <c r="B43" s="170" t="s">
        <v>54</v>
      </c>
      <c r="C43" s="170"/>
      <c r="D43" s="176"/>
      <c r="E43" s="176"/>
      <c r="F43" s="176"/>
      <c r="G43" s="176"/>
      <c r="H43" s="176"/>
      <c r="I43" s="176"/>
      <c r="J43" s="176"/>
      <c r="K43" s="176"/>
      <c r="L43" s="176"/>
      <c r="M43" s="176"/>
      <c r="N43" s="176"/>
      <c r="O43" s="176"/>
      <c r="P43" s="176"/>
      <c r="Q43" s="176"/>
      <c r="R43" s="176"/>
      <c r="S43" s="170"/>
      <c r="T43" s="170"/>
      <c r="U43" s="170"/>
      <c r="V43" s="170"/>
      <c r="W43" s="170"/>
      <c r="X43" s="172"/>
      <c r="Y43" s="172"/>
      <c r="Z43" s="170"/>
      <c r="AA43" s="170"/>
      <c r="AB43" s="170"/>
      <c r="AC43" s="170"/>
    </row>
    <row r="44" spans="1:29" ht="12.75">
      <c r="A44" s="170"/>
      <c r="B44" s="170" t="s">
        <v>55</v>
      </c>
      <c r="C44" s="170"/>
      <c r="D44" s="176"/>
      <c r="E44" s="176"/>
      <c r="F44" s="176"/>
      <c r="G44" s="176"/>
      <c r="H44" s="176"/>
      <c r="I44" s="176"/>
      <c r="J44" s="176"/>
      <c r="K44" s="176"/>
      <c r="L44" s="176"/>
      <c r="M44" s="176"/>
      <c r="N44" s="176"/>
      <c r="O44" s="176"/>
      <c r="P44" s="176"/>
      <c r="Q44" s="176"/>
      <c r="R44" s="176"/>
      <c r="S44" s="170"/>
      <c r="T44" s="170"/>
      <c r="U44" s="170"/>
      <c r="V44" s="170"/>
      <c r="W44" s="170"/>
      <c r="X44" s="172"/>
      <c r="Y44" s="172"/>
      <c r="Z44" s="170"/>
      <c r="AA44" s="170"/>
      <c r="AB44" s="170"/>
      <c r="AC44" s="170"/>
    </row>
    <row r="45" spans="1:29" ht="12.75">
      <c r="A45" s="170"/>
      <c r="B45" s="170" t="s">
        <v>54</v>
      </c>
      <c r="C45" s="170"/>
      <c r="D45" s="176"/>
      <c r="E45" s="176"/>
      <c r="F45" s="176"/>
      <c r="G45" s="176"/>
      <c r="H45" s="176"/>
      <c r="I45" s="176"/>
      <c r="J45" s="176"/>
      <c r="K45" s="176"/>
      <c r="L45" s="176"/>
      <c r="M45" s="176"/>
      <c r="N45" s="176"/>
      <c r="O45" s="176"/>
      <c r="P45" s="176"/>
      <c r="Q45" s="176"/>
      <c r="R45" s="176"/>
      <c r="S45" s="170"/>
      <c r="T45" s="170"/>
      <c r="U45" s="170"/>
      <c r="V45" s="170"/>
      <c r="W45" s="170"/>
      <c r="X45" s="172"/>
      <c r="Y45" s="172"/>
      <c r="Z45" s="170"/>
      <c r="AA45" s="170"/>
      <c r="AB45" s="170"/>
      <c r="AC45" s="170"/>
    </row>
    <row r="46" spans="1:29" ht="12.75">
      <c r="A46" s="170"/>
      <c r="B46" s="170" t="s">
        <v>55</v>
      </c>
      <c r="C46" s="170"/>
      <c r="D46" s="176"/>
      <c r="E46" s="176"/>
      <c r="F46" s="176"/>
      <c r="G46" s="176"/>
      <c r="H46" s="176"/>
      <c r="I46" s="176"/>
      <c r="J46" s="176"/>
      <c r="K46" s="176"/>
      <c r="L46" s="176"/>
      <c r="M46" s="176"/>
      <c r="N46" s="176"/>
      <c r="O46" s="176"/>
      <c r="P46" s="176"/>
      <c r="Q46" s="176"/>
      <c r="R46" s="176"/>
      <c r="S46" s="170"/>
      <c r="T46" s="170"/>
      <c r="U46" s="170"/>
      <c r="V46" s="170"/>
      <c r="W46" s="170"/>
      <c r="X46" s="172"/>
      <c r="Y46" s="172"/>
      <c r="Z46" s="170"/>
      <c r="AA46" s="170"/>
      <c r="AB46" s="170"/>
      <c r="AC46" s="170"/>
    </row>
    <row r="47" spans="1:29" ht="12.75">
      <c r="A47" s="170"/>
      <c r="B47" s="170" t="s">
        <v>54</v>
      </c>
      <c r="C47" s="170"/>
      <c r="D47" s="176"/>
      <c r="E47" s="176"/>
      <c r="F47" s="176"/>
      <c r="G47" s="176"/>
      <c r="H47" s="176"/>
      <c r="I47" s="176"/>
      <c r="J47" s="176"/>
      <c r="K47" s="176"/>
      <c r="L47" s="176"/>
      <c r="M47" s="176"/>
      <c r="N47" s="176"/>
      <c r="O47" s="176"/>
      <c r="P47" s="176"/>
      <c r="Q47" s="176"/>
      <c r="R47" s="176"/>
      <c r="S47" s="170"/>
      <c r="T47" s="170"/>
      <c r="U47" s="170"/>
      <c r="V47" s="170"/>
      <c r="W47" s="170"/>
      <c r="X47" s="172"/>
      <c r="Y47" s="172"/>
      <c r="Z47" s="170"/>
      <c r="AA47" s="170"/>
      <c r="AB47" s="170"/>
      <c r="AC47" s="170"/>
    </row>
    <row r="48" spans="1:29" ht="12.75">
      <c r="A48" s="170"/>
      <c r="B48" s="170" t="s">
        <v>55</v>
      </c>
      <c r="C48" s="170"/>
      <c r="D48" s="176"/>
      <c r="E48" s="176"/>
      <c r="F48" s="176"/>
      <c r="G48" s="176"/>
      <c r="H48" s="176"/>
      <c r="I48" s="176"/>
      <c r="J48" s="176"/>
      <c r="K48" s="176"/>
      <c r="L48" s="176"/>
      <c r="M48" s="176"/>
      <c r="N48" s="176"/>
      <c r="O48" s="176"/>
      <c r="P48" s="176"/>
      <c r="Q48" s="176"/>
      <c r="R48" s="176"/>
      <c r="S48" s="170"/>
      <c r="T48" s="170"/>
      <c r="U48" s="170"/>
      <c r="V48" s="170"/>
      <c r="W48" s="170"/>
      <c r="X48" s="172"/>
      <c r="Y48" s="172"/>
      <c r="Z48" s="170"/>
      <c r="AA48" s="170"/>
      <c r="AB48" s="170"/>
      <c r="AC48" s="170"/>
    </row>
    <row r="49" spans="1:29" ht="12.75">
      <c r="A49" s="170"/>
      <c r="B49" s="170" t="s">
        <v>54</v>
      </c>
      <c r="C49" s="170"/>
      <c r="D49" s="176"/>
      <c r="E49" s="176"/>
      <c r="F49" s="176"/>
      <c r="G49" s="176"/>
      <c r="H49" s="176"/>
      <c r="I49" s="176"/>
      <c r="J49" s="176"/>
      <c r="K49" s="176"/>
      <c r="L49" s="176"/>
      <c r="M49" s="176"/>
      <c r="N49" s="176"/>
      <c r="O49" s="176"/>
      <c r="P49" s="176"/>
      <c r="Q49" s="176"/>
      <c r="R49" s="176"/>
      <c r="S49" s="170"/>
      <c r="T49" s="170"/>
      <c r="U49" s="170"/>
      <c r="V49" s="170"/>
      <c r="W49" s="170"/>
      <c r="X49" s="172"/>
      <c r="Y49" s="172"/>
      <c r="Z49" s="170"/>
      <c r="AA49" s="170"/>
      <c r="AB49" s="170"/>
      <c r="AC49" s="170"/>
    </row>
    <row r="50" spans="1:29" ht="12.75">
      <c r="A50" s="170"/>
      <c r="B50" s="170" t="s">
        <v>55</v>
      </c>
      <c r="C50" s="170"/>
      <c r="D50" s="176"/>
      <c r="E50" s="176"/>
      <c r="F50" s="176"/>
      <c r="G50" s="176"/>
      <c r="H50" s="176"/>
      <c r="I50" s="176"/>
      <c r="J50" s="176"/>
      <c r="K50" s="176"/>
      <c r="L50" s="176"/>
      <c r="M50" s="176"/>
      <c r="N50" s="176"/>
      <c r="O50" s="176"/>
      <c r="P50" s="176"/>
      <c r="Q50" s="176"/>
      <c r="R50" s="176"/>
      <c r="S50" s="170"/>
      <c r="T50" s="170"/>
      <c r="U50" s="170"/>
      <c r="V50" s="170"/>
      <c r="W50" s="170"/>
      <c r="X50" s="172"/>
      <c r="Y50" s="172"/>
      <c r="Z50" s="170"/>
      <c r="AA50" s="170"/>
      <c r="AB50" s="170"/>
      <c r="AC50" s="170"/>
    </row>
    <row r="51" spans="1:29" ht="12.75">
      <c r="A51" s="170" t="s">
        <v>120</v>
      </c>
      <c r="B51" s="170" t="s">
        <v>62</v>
      </c>
      <c r="C51" s="170"/>
      <c r="D51" s="177">
        <f aca="true" t="shared" si="9" ref="D51:J51">24*(D44-D43+D46-D45+D48-D47+D50-D49)</f>
        <v>0</v>
      </c>
      <c r="E51" s="177">
        <f t="shared" si="9"/>
        <v>0</v>
      </c>
      <c r="F51" s="177">
        <f t="shared" si="9"/>
        <v>0</v>
      </c>
      <c r="G51" s="177">
        <f t="shared" si="9"/>
        <v>0</v>
      </c>
      <c r="H51" s="177">
        <f t="shared" si="9"/>
        <v>0</v>
      </c>
      <c r="I51" s="177">
        <f t="shared" si="9"/>
        <v>0</v>
      </c>
      <c r="J51" s="177">
        <f t="shared" si="9"/>
        <v>0</v>
      </c>
      <c r="K51" s="170"/>
      <c r="L51" s="177">
        <f aca="true" t="shared" si="10" ref="L51:R51">24*(L44-L43+L46-L45+L48-L47+L50-L49)</f>
        <v>0</v>
      </c>
      <c r="M51" s="177">
        <f t="shared" si="10"/>
        <v>0</v>
      </c>
      <c r="N51" s="177">
        <f t="shared" si="10"/>
        <v>0</v>
      </c>
      <c r="O51" s="177">
        <f t="shared" si="10"/>
        <v>0</v>
      </c>
      <c r="P51" s="177">
        <f t="shared" si="10"/>
        <v>0</v>
      </c>
      <c r="Q51" s="177">
        <f t="shared" si="10"/>
        <v>0</v>
      </c>
      <c r="R51" s="177">
        <f t="shared" si="10"/>
        <v>0</v>
      </c>
      <c r="S51" s="170"/>
      <c r="T51" s="170"/>
      <c r="U51" s="170"/>
      <c r="V51" s="170"/>
      <c r="W51" s="170"/>
      <c r="X51" s="172"/>
      <c r="Y51" s="172"/>
      <c r="Z51" s="170"/>
      <c r="AA51" s="170"/>
      <c r="AB51" s="170"/>
      <c r="AC51" s="170"/>
    </row>
    <row r="52" spans="1:29" ht="12.75">
      <c r="A52" s="170"/>
      <c r="B52" s="170"/>
      <c r="C52" s="170"/>
      <c r="D52" s="170"/>
      <c r="E52" s="170"/>
      <c r="F52" s="170"/>
      <c r="G52" s="170"/>
      <c r="H52" s="170"/>
      <c r="I52" s="170"/>
      <c r="J52" s="170"/>
      <c r="K52" s="170"/>
      <c r="L52" s="170"/>
      <c r="M52" s="170"/>
      <c r="N52" s="170"/>
      <c r="O52" s="170"/>
      <c r="P52" s="170"/>
      <c r="Q52" s="170"/>
      <c r="R52" s="170"/>
      <c r="S52" s="170"/>
      <c r="T52" s="170"/>
      <c r="U52" s="170"/>
      <c r="V52" s="170"/>
      <c r="W52" s="170"/>
      <c r="X52" s="172"/>
      <c r="Y52" s="172"/>
      <c r="Z52" s="170"/>
      <c r="AA52" s="170"/>
      <c r="AB52" s="170"/>
      <c r="AC52" s="170"/>
    </row>
  </sheetData>
  <mergeCells count="6">
    <mergeCell ref="Q3:S3"/>
    <mergeCell ref="T3:U3"/>
    <mergeCell ref="V3:X3"/>
    <mergeCell ref="Q4:S4"/>
    <mergeCell ref="T4:U4"/>
    <mergeCell ref="V4:X4"/>
  </mergeCells>
  <conditionalFormatting sqref="D42:J42 L42:R42">
    <cfRule type="cellIs" priority="1" dxfId="1" operator="equal" stopIfTrue="1">
      <formula>TODAY()</formula>
    </cfRule>
  </conditionalFormatting>
  <conditionalFormatting sqref="D7:R8 D13:R26 X13:Y26 X29:Y31">
    <cfRule type="cellIs" priority="2" dxfId="2" operator="equal" stopIfTrue="1">
      <formula>0</formula>
    </cfRule>
  </conditionalFormatting>
  <conditionalFormatting sqref="AA17">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5" right="0.5" top="0.54" bottom="0.5" header="0.5" footer="0.5"/>
  <pageSetup horizontalDpi="300" verticalDpi="300" orientation="landscape" r:id="rId1"/>
</worksheet>
</file>

<file path=xl/worksheets/sheet4.xml><?xml version="1.0" encoding="utf-8"?>
<worksheet xmlns="http://schemas.openxmlformats.org/spreadsheetml/2006/main" xmlns:r="http://schemas.openxmlformats.org/officeDocument/2006/relationships">
  <sheetPr codeName="Sheet1211"/>
  <dimension ref="A1:AC52"/>
  <sheetViews>
    <sheetView zoomScale="85" zoomScaleNormal="85" workbookViewId="0" topLeftCell="A1">
      <selection activeCell="E13" sqref="E13"/>
    </sheetView>
  </sheetViews>
  <sheetFormatPr defaultColWidth="9.140625" defaultRowHeight="12.75"/>
  <cols>
    <col min="2" max="2" width="7.00390625" style="0" customWidth="1"/>
    <col min="3" max="3" width="0.5625" style="0" customWidth="1"/>
    <col min="4" max="4" width="6.140625" style="0" customWidth="1"/>
    <col min="5" max="6" width="5.57421875" style="0" customWidth="1"/>
    <col min="7" max="7" width="6.00390625" style="0" customWidth="1"/>
    <col min="8" max="8" width="5.57421875" style="0" customWidth="1"/>
    <col min="9" max="9" width="5.421875" style="0" customWidth="1"/>
    <col min="10" max="10" width="5.7109375" style="0" customWidth="1"/>
    <col min="11" max="11" width="0.5625" style="0" customWidth="1"/>
    <col min="12" max="13" width="5.57421875" style="0" customWidth="1"/>
    <col min="14" max="15" width="5.421875" style="0" customWidth="1"/>
    <col min="16" max="16" width="5.7109375" style="0" customWidth="1"/>
    <col min="17" max="17" width="6.421875" style="0" customWidth="1"/>
    <col min="18" max="18" width="6.8515625" style="0" customWidth="1"/>
    <col min="19" max="19" width="0.5625" style="0" customWidth="1"/>
    <col min="20" max="21" width="5.57421875" style="0" customWidth="1"/>
    <col min="22" max="22" width="4.140625" style="0" customWidth="1"/>
    <col min="23" max="23" width="0.5625" style="0" customWidth="1"/>
    <col min="24" max="25" width="6.28125" style="51" customWidth="1"/>
    <col min="26" max="26" width="0.9921875" style="0" customWidth="1"/>
  </cols>
  <sheetData>
    <row r="1" spans="10:29" ht="21.75" customHeight="1">
      <c r="J1" s="16" t="s">
        <v>46</v>
      </c>
      <c r="Z1" s="167"/>
      <c r="AA1" s="170"/>
      <c r="AB1" s="170"/>
      <c r="AC1" s="170"/>
    </row>
    <row r="2" spans="1:29" ht="12.75">
      <c r="A2" s="15" t="s">
        <v>37</v>
      </c>
      <c r="B2" s="2"/>
      <c r="C2" s="2"/>
      <c r="D2" s="2"/>
      <c r="E2" s="3"/>
      <c r="F2" s="15" t="s">
        <v>39</v>
      </c>
      <c r="G2" s="2"/>
      <c r="H2" s="3"/>
      <c r="I2" s="15" t="s">
        <v>40</v>
      </c>
      <c r="J2" s="3"/>
      <c r="L2" s="15" t="s">
        <v>41</v>
      </c>
      <c r="M2" s="2"/>
      <c r="N2" s="46">
        <v>1</v>
      </c>
      <c r="O2" s="2"/>
      <c r="P2" s="3"/>
      <c r="Q2" s="15" t="s">
        <v>139</v>
      </c>
      <c r="R2" s="2"/>
      <c r="S2" s="2"/>
      <c r="T2" s="2"/>
      <c r="U2" s="2"/>
      <c r="V2" s="2"/>
      <c r="W2" s="2"/>
      <c r="X2" s="52"/>
      <c r="Y2" s="53"/>
      <c r="Z2" s="167"/>
      <c r="AA2" s="170"/>
      <c r="AB2" s="170"/>
      <c r="AC2" s="170"/>
    </row>
    <row r="3" spans="1:29" ht="12.75">
      <c r="A3" s="4"/>
      <c r="B3" s="5"/>
      <c r="C3" s="5"/>
      <c r="D3" s="5"/>
      <c r="E3" s="6"/>
      <c r="F3" s="45" t="str">
        <f>+Instructions!A4</f>
        <v>xxx-xx-xxxx</v>
      </c>
      <c r="G3" s="5"/>
      <c r="H3" s="6"/>
      <c r="I3" s="83">
        <v>2005</v>
      </c>
      <c r="J3" s="6"/>
      <c r="L3" s="4"/>
      <c r="M3" s="5"/>
      <c r="N3" s="5"/>
      <c r="O3" s="5"/>
      <c r="P3" s="6"/>
      <c r="Q3" s="210" t="s">
        <v>47</v>
      </c>
      <c r="R3" s="211"/>
      <c r="S3" s="212"/>
      <c r="T3" s="210" t="s">
        <v>48</v>
      </c>
      <c r="U3" s="212"/>
      <c r="V3" s="213" t="s">
        <v>49</v>
      </c>
      <c r="W3" s="214"/>
      <c r="X3" s="215"/>
      <c r="Y3" s="198" t="s">
        <v>138</v>
      </c>
      <c r="Z3" s="167"/>
      <c r="AA3" s="170"/>
      <c r="AB3" s="170"/>
      <c r="AC3" s="170"/>
    </row>
    <row r="4" spans="1:29" ht="12.75">
      <c r="A4" s="44">
        <f>+Instructions!A3</f>
        <v>0</v>
      </c>
      <c r="B4" s="8"/>
      <c r="C4" s="8"/>
      <c r="D4" s="5"/>
      <c r="E4" s="6"/>
      <c r="F4" s="7"/>
      <c r="G4" s="8"/>
      <c r="H4" s="9"/>
      <c r="I4" s="7"/>
      <c r="J4" s="9"/>
      <c r="L4" s="34" t="s">
        <v>42</v>
      </c>
      <c r="M4" s="79">
        <v>38361</v>
      </c>
      <c r="N4" s="37" t="s">
        <v>43</v>
      </c>
      <c r="O4" s="79">
        <f>M4+13</f>
        <v>38374</v>
      </c>
      <c r="P4" s="9"/>
      <c r="Q4" s="216">
        <f>+Instructions!A5</f>
        <v>0</v>
      </c>
      <c r="R4" s="217"/>
      <c r="S4" s="218"/>
      <c r="T4" s="216">
        <f>+Instructions!A6</f>
        <v>0</v>
      </c>
      <c r="U4" s="218"/>
      <c r="V4" s="216">
        <f>+Instructions!A7</f>
        <v>0</v>
      </c>
      <c r="W4" s="217"/>
      <c r="X4" s="218"/>
      <c r="Y4" s="199">
        <f>+Instructions!A8</f>
        <v>0</v>
      </c>
      <c r="Z4" s="167"/>
      <c r="AA4" s="171" t="s">
        <v>92</v>
      </c>
      <c r="AB4" s="170"/>
      <c r="AC4" s="170"/>
    </row>
    <row r="5" spans="1:29" ht="12.75">
      <c r="A5" s="33"/>
      <c r="B5" s="6"/>
      <c r="D5" s="48" t="s">
        <v>1</v>
      </c>
      <c r="E5" s="48" t="s">
        <v>2</v>
      </c>
      <c r="F5" s="48" t="s">
        <v>3</v>
      </c>
      <c r="G5" s="48" t="s">
        <v>4</v>
      </c>
      <c r="H5" s="48" t="s">
        <v>5</v>
      </c>
      <c r="I5" s="48" t="s">
        <v>6</v>
      </c>
      <c r="J5" s="48" t="s">
        <v>7</v>
      </c>
      <c r="K5" s="49"/>
      <c r="L5" s="48" t="s">
        <v>1</v>
      </c>
      <c r="M5" s="48" t="s">
        <v>2</v>
      </c>
      <c r="N5" s="48" t="s">
        <v>3</v>
      </c>
      <c r="O5" s="48" t="s">
        <v>4</v>
      </c>
      <c r="P5" s="48" t="s">
        <v>5</v>
      </c>
      <c r="Q5" s="47" t="s">
        <v>6</v>
      </c>
      <c r="R5" s="47" t="s">
        <v>7</v>
      </c>
      <c r="T5" s="15" t="s">
        <v>44</v>
      </c>
      <c r="U5" s="2"/>
      <c r="V5" s="3"/>
      <c r="X5" s="55" t="s">
        <v>24</v>
      </c>
      <c r="Y5" s="55" t="s">
        <v>25</v>
      </c>
      <c r="Z5" s="167"/>
      <c r="AA5" s="170">
        <f>+Instructions!A9</f>
        <v>6</v>
      </c>
      <c r="AB5" s="171" t="s">
        <v>57</v>
      </c>
      <c r="AC5" s="170"/>
    </row>
    <row r="6" spans="1:29" ht="12.75">
      <c r="A6" s="4"/>
      <c r="B6" s="32" t="s">
        <v>38</v>
      </c>
      <c r="D6" s="178">
        <v>0</v>
      </c>
      <c r="E6" s="178">
        <v>8</v>
      </c>
      <c r="F6" s="178">
        <v>8</v>
      </c>
      <c r="G6" s="178">
        <v>8</v>
      </c>
      <c r="H6" s="178">
        <v>8</v>
      </c>
      <c r="I6" s="178">
        <v>8</v>
      </c>
      <c r="J6" s="178">
        <v>0</v>
      </c>
      <c r="K6" s="8"/>
      <c r="L6" s="178">
        <v>0</v>
      </c>
      <c r="M6" s="178">
        <v>8</v>
      </c>
      <c r="N6" s="178">
        <v>8</v>
      </c>
      <c r="O6" s="178">
        <v>8</v>
      </c>
      <c r="P6" s="178">
        <v>8</v>
      </c>
      <c r="Q6" s="178">
        <v>8</v>
      </c>
      <c r="R6" s="178">
        <v>0</v>
      </c>
      <c r="T6" s="35" t="s">
        <v>50</v>
      </c>
      <c r="U6" s="5"/>
      <c r="V6" s="6"/>
      <c r="X6" s="59">
        <f>SUM(D6:J6)</f>
        <v>40</v>
      </c>
      <c r="Y6" s="59">
        <f>SUM(L6:R6)</f>
        <v>40</v>
      </c>
      <c r="Z6" s="167"/>
      <c r="AA6" s="170">
        <f>+Instructions!A10</f>
        <v>4</v>
      </c>
      <c r="AB6" s="171" t="s">
        <v>58</v>
      </c>
      <c r="AC6" s="170"/>
    </row>
    <row r="7" spans="1:29" ht="12.75">
      <c r="A7" s="4"/>
      <c r="B7" s="32" t="s">
        <v>140</v>
      </c>
      <c r="D7" s="201"/>
      <c r="E7" s="201">
        <v>0.3125</v>
      </c>
      <c r="F7" s="201">
        <v>0.3125</v>
      </c>
      <c r="G7" s="201">
        <v>0.3125</v>
      </c>
      <c r="H7" s="201">
        <v>0.3125</v>
      </c>
      <c r="I7" s="201">
        <v>0.3125</v>
      </c>
      <c r="J7" s="201"/>
      <c r="K7" s="2"/>
      <c r="L7" s="201"/>
      <c r="M7" s="201">
        <v>0.3125</v>
      </c>
      <c r="N7" s="201">
        <v>0.3125</v>
      </c>
      <c r="O7" s="201">
        <v>0.3125</v>
      </c>
      <c r="P7" s="201">
        <v>0.3125</v>
      </c>
      <c r="Q7" s="201">
        <v>0.3125</v>
      </c>
      <c r="R7" s="201"/>
      <c r="T7" s="4"/>
      <c r="U7" s="5"/>
      <c r="V7" s="6"/>
      <c r="X7" s="56"/>
      <c r="Y7" s="56"/>
      <c r="Z7" s="167"/>
      <c r="AA7" s="171" t="s">
        <v>134</v>
      </c>
      <c r="AB7" s="170"/>
      <c r="AC7" s="170"/>
    </row>
    <row r="8" spans="1:29" ht="12.75">
      <c r="A8" s="7"/>
      <c r="B8" s="203" t="s">
        <v>141</v>
      </c>
      <c r="D8" s="201"/>
      <c r="E8" s="201">
        <v>0.1875</v>
      </c>
      <c r="F8" s="201">
        <v>0.1875</v>
      </c>
      <c r="G8" s="201">
        <v>0.1875</v>
      </c>
      <c r="H8" s="201">
        <v>0.1875</v>
      </c>
      <c r="I8" s="201">
        <v>0.1875</v>
      </c>
      <c r="J8" s="201"/>
      <c r="L8" s="201"/>
      <c r="M8" s="201">
        <v>0.1875</v>
      </c>
      <c r="N8" s="201">
        <v>0.1875</v>
      </c>
      <c r="O8" s="201">
        <v>0.1875</v>
      </c>
      <c r="P8" s="201">
        <v>0.1875</v>
      </c>
      <c r="Q8" s="201">
        <v>0.1875</v>
      </c>
      <c r="R8" s="201"/>
      <c r="T8" s="38" t="s">
        <v>45</v>
      </c>
      <c r="U8" s="39"/>
      <c r="V8" s="9"/>
      <c r="X8" s="57"/>
      <c r="Y8" s="57"/>
      <c r="Z8" s="167"/>
      <c r="AA8" s="170">
        <v>0</v>
      </c>
      <c r="AB8" s="170"/>
      <c r="AC8" s="170"/>
    </row>
    <row r="9" spans="10:29" ht="24" customHeight="1">
      <c r="J9" s="16" t="s">
        <v>26</v>
      </c>
      <c r="Z9" s="167"/>
      <c r="AA9" s="170"/>
      <c r="AB9" s="170"/>
      <c r="AC9" s="170"/>
    </row>
    <row r="10" spans="1:29" ht="9.75" customHeight="1">
      <c r="A10" s="18" t="s">
        <v>21</v>
      </c>
      <c r="B10" s="3"/>
      <c r="C10" s="29"/>
      <c r="D10" s="11"/>
      <c r="E10" s="13"/>
      <c r="F10" s="13"/>
      <c r="G10" s="20"/>
      <c r="H10" s="13"/>
      <c r="I10" s="17" t="s">
        <v>19</v>
      </c>
      <c r="J10" s="13"/>
      <c r="K10" s="2"/>
      <c r="L10" s="13"/>
      <c r="M10" s="13"/>
      <c r="N10" s="13"/>
      <c r="O10" s="13"/>
      <c r="P10" s="13"/>
      <c r="Q10" s="13"/>
      <c r="R10" s="12"/>
      <c r="T10" s="24" t="s">
        <v>23</v>
      </c>
      <c r="U10" s="13"/>
      <c r="V10" s="12"/>
      <c r="W10" s="29"/>
      <c r="X10" s="58" t="s">
        <v>33</v>
      </c>
      <c r="Y10" s="55"/>
      <c r="Z10" s="167"/>
      <c r="AA10" s="170"/>
      <c r="AB10" s="170"/>
      <c r="AC10" s="170"/>
    </row>
    <row r="11" spans="1:29" ht="12.75">
      <c r="A11" s="19" t="s">
        <v>20</v>
      </c>
      <c r="B11" s="6"/>
      <c r="C11" s="29"/>
      <c r="D11" s="50" t="s">
        <v>1</v>
      </c>
      <c r="E11" s="50" t="s">
        <v>2</v>
      </c>
      <c r="F11" s="50" t="s">
        <v>3</v>
      </c>
      <c r="G11" s="50" t="s">
        <v>4</v>
      </c>
      <c r="H11" s="50" t="s">
        <v>5</v>
      </c>
      <c r="I11" s="50" t="s">
        <v>6</v>
      </c>
      <c r="J11" s="50" t="s">
        <v>7</v>
      </c>
      <c r="K11" s="42"/>
      <c r="L11" s="50" t="s">
        <v>1</v>
      </c>
      <c r="M11" s="50" t="s">
        <v>2</v>
      </c>
      <c r="N11" s="50" t="s">
        <v>3</v>
      </c>
      <c r="O11" s="50" t="s">
        <v>4</v>
      </c>
      <c r="P11" s="50" t="s">
        <v>5</v>
      </c>
      <c r="Q11" s="50" t="s">
        <v>6</v>
      </c>
      <c r="R11" s="50" t="s">
        <v>7</v>
      </c>
      <c r="T11" s="40" t="s">
        <v>34</v>
      </c>
      <c r="U11" s="40" t="s">
        <v>35</v>
      </c>
      <c r="V11" s="40" t="s">
        <v>36</v>
      </c>
      <c r="W11" s="31"/>
      <c r="X11" s="55" t="s">
        <v>24</v>
      </c>
      <c r="Y11" s="55" t="s">
        <v>25</v>
      </c>
      <c r="Z11" s="167"/>
      <c r="AA11" s="179" t="s">
        <v>131</v>
      </c>
      <c r="AB11" s="170"/>
      <c r="AC11" s="170"/>
    </row>
    <row r="12" spans="1:29" ht="11.25" customHeight="1">
      <c r="A12" s="19"/>
      <c r="B12" s="6"/>
      <c r="C12" s="29"/>
      <c r="D12" s="84">
        <f>+M4</f>
        <v>38361</v>
      </c>
      <c r="E12" s="84">
        <f aca="true" t="shared" si="0" ref="E12:J12">D12+1</f>
        <v>38362</v>
      </c>
      <c r="F12" s="84">
        <f t="shared" si="0"/>
        <v>38363</v>
      </c>
      <c r="G12" s="84">
        <f t="shared" si="0"/>
        <v>38364</v>
      </c>
      <c r="H12" s="84">
        <f t="shared" si="0"/>
        <v>38365</v>
      </c>
      <c r="I12" s="84">
        <f t="shared" si="0"/>
        <v>38366</v>
      </c>
      <c r="J12" s="84">
        <f t="shared" si="0"/>
        <v>38367</v>
      </c>
      <c r="K12" s="84"/>
      <c r="L12" s="84">
        <f>J12+1</f>
        <v>38368</v>
      </c>
      <c r="M12" s="84">
        <f aca="true" t="shared" si="1" ref="M12:R12">L12+1</f>
        <v>38369</v>
      </c>
      <c r="N12" s="84">
        <f t="shared" si="1"/>
        <v>38370</v>
      </c>
      <c r="O12" s="84">
        <f t="shared" si="1"/>
        <v>38371</v>
      </c>
      <c r="P12" s="84">
        <f t="shared" si="1"/>
        <v>38372</v>
      </c>
      <c r="Q12" s="84">
        <f t="shared" si="1"/>
        <v>38373</v>
      </c>
      <c r="R12" s="84">
        <f t="shared" si="1"/>
        <v>38374</v>
      </c>
      <c r="T12" s="40"/>
      <c r="U12" s="40"/>
      <c r="V12" s="40"/>
      <c r="W12" s="31"/>
      <c r="X12" s="55"/>
      <c r="Y12" s="55"/>
      <c r="Z12" s="167"/>
      <c r="AA12" s="180" t="s">
        <v>132</v>
      </c>
      <c r="AB12" s="170"/>
      <c r="AC12" s="170"/>
    </row>
    <row r="13" spans="1:29" ht="13.5" customHeight="1">
      <c r="A13" s="22" t="s">
        <v>0</v>
      </c>
      <c r="B13" s="12"/>
      <c r="C13" s="29"/>
      <c r="D13" s="64">
        <f>24*(D44-D43+D46-D45+D48-D47+D50-D49)-D29-D30</f>
        <v>0</v>
      </c>
      <c r="E13" s="64">
        <f aca="true" t="shared" si="2" ref="E13:J13">24*(E44-E43+E46-E45+E48-E47+E50-E49)-E29-E30</f>
        <v>0</v>
      </c>
      <c r="F13" s="64">
        <f t="shared" si="2"/>
        <v>0</v>
      </c>
      <c r="G13" s="64">
        <f t="shared" si="2"/>
        <v>0</v>
      </c>
      <c r="H13" s="64">
        <f t="shared" si="2"/>
        <v>0</v>
      </c>
      <c r="I13" s="64">
        <f t="shared" si="2"/>
        <v>0</v>
      </c>
      <c r="J13" s="64">
        <f t="shared" si="2"/>
        <v>0</v>
      </c>
      <c r="K13" s="64"/>
      <c r="L13" s="64">
        <f aca="true" t="shared" si="3" ref="L13:R13">24*(L44-L43+L46-L45+L48-L47+L50-L49)-L29-L30</f>
        <v>0</v>
      </c>
      <c r="M13" s="64">
        <f t="shared" si="3"/>
        <v>0</v>
      </c>
      <c r="N13" s="64">
        <f t="shared" si="3"/>
        <v>0</v>
      </c>
      <c r="O13" s="64">
        <f t="shared" si="3"/>
        <v>0</v>
      </c>
      <c r="P13" s="64">
        <f t="shared" si="3"/>
        <v>0</v>
      </c>
      <c r="Q13" s="64">
        <f t="shared" si="3"/>
        <v>0</v>
      </c>
      <c r="R13" s="64">
        <f t="shared" si="3"/>
        <v>0</v>
      </c>
      <c r="T13" s="27"/>
      <c r="U13" s="28">
        <v>1</v>
      </c>
      <c r="V13" s="27"/>
      <c r="W13" s="29"/>
      <c r="X13" s="59">
        <f aca="true" t="shared" si="4" ref="X13:X24">SUM(D13:J13)</f>
        <v>0</v>
      </c>
      <c r="Y13" s="59">
        <f aca="true" t="shared" si="5" ref="Y13:Y24">SUM(L13:R13)</f>
        <v>0</v>
      </c>
      <c r="Z13" s="167"/>
      <c r="AA13" s="170"/>
      <c r="AB13" s="170"/>
      <c r="AC13" s="170"/>
    </row>
    <row r="14" spans="1:29" ht="13.5" customHeight="1">
      <c r="A14" s="22" t="s">
        <v>8</v>
      </c>
      <c r="B14" s="12"/>
      <c r="C14" s="29"/>
      <c r="D14" s="64"/>
      <c r="E14" s="64"/>
      <c r="F14" s="64"/>
      <c r="G14" s="64"/>
      <c r="H14" s="64"/>
      <c r="I14" s="64"/>
      <c r="J14" s="64"/>
      <c r="K14" s="64"/>
      <c r="L14" s="64"/>
      <c r="M14" s="64"/>
      <c r="N14" s="64"/>
      <c r="O14" s="64"/>
      <c r="P14" s="64"/>
      <c r="Q14" s="64"/>
      <c r="R14" s="64"/>
      <c r="T14" s="27"/>
      <c r="U14" s="28">
        <v>61</v>
      </c>
      <c r="V14" s="27"/>
      <c r="W14" s="29"/>
      <c r="X14" s="59">
        <f t="shared" si="4"/>
        <v>0</v>
      </c>
      <c r="Y14" s="59">
        <f t="shared" si="5"/>
        <v>0</v>
      </c>
      <c r="Z14" s="168"/>
      <c r="AA14" s="172">
        <f>+Q4-X14-Y14+AA5-AA8</f>
        <v>6</v>
      </c>
      <c r="AB14" s="171" t="s">
        <v>57</v>
      </c>
      <c r="AC14" s="170"/>
    </row>
    <row r="15" spans="1:29" ht="13.5" customHeight="1">
      <c r="A15" s="22" t="s">
        <v>9</v>
      </c>
      <c r="B15" s="12"/>
      <c r="C15" s="29"/>
      <c r="D15" s="64"/>
      <c r="E15" s="64"/>
      <c r="F15" s="64"/>
      <c r="G15" s="64"/>
      <c r="H15" s="64"/>
      <c r="I15" s="64"/>
      <c r="J15" s="64"/>
      <c r="K15" s="64"/>
      <c r="L15" s="64"/>
      <c r="M15" s="64"/>
      <c r="N15" s="64"/>
      <c r="O15" s="64"/>
      <c r="P15" s="64"/>
      <c r="Q15" s="64"/>
      <c r="R15" s="64"/>
      <c r="T15" s="27"/>
      <c r="U15" s="28">
        <v>62</v>
      </c>
      <c r="V15" s="27"/>
      <c r="W15" s="29"/>
      <c r="X15" s="59">
        <f t="shared" si="4"/>
        <v>0</v>
      </c>
      <c r="Y15" s="59">
        <f t="shared" si="5"/>
        <v>0</v>
      </c>
      <c r="Z15" s="167"/>
      <c r="AA15" s="172">
        <f>+T4-X15-Y15-X19-Y19+AA6</f>
        <v>4</v>
      </c>
      <c r="AB15" s="171" t="s">
        <v>58</v>
      </c>
      <c r="AC15" s="170"/>
    </row>
    <row r="16" spans="1:29" ht="13.5" customHeight="1">
      <c r="A16" s="22" t="s">
        <v>10</v>
      </c>
      <c r="B16" s="12"/>
      <c r="C16" s="29"/>
      <c r="D16" s="64"/>
      <c r="E16" s="64"/>
      <c r="F16" s="64"/>
      <c r="G16" s="64"/>
      <c r="H16" s="64"/>
      <c r="I16" s="64"/>
      <c r="J16" s="64"/>
      <c r="K16" s="64"/>
      <c r="L16" s="64"/>
      <c r="M16" s="64"/>
      <c r="N16" s="64"/>
      <c r="O16" s="64"/>
      <c r="P16" s="64"/>
      <c r="Q16" s="64"/>
      <c r="R16" s="64"/>
      <c r="T16" s="27"/>
      <c r="U16" s="28">
        <v>64</v>
      </c>
      <c r="V16" s="27"/>
      <c r="W16" s="29"/>
      <c r="X16" s="59">
        <f t="shared" si="4"/>
        <v>0</v>
      </c>
      <c r="Y16" s="59">
        <f t="shared" si="5"/>
        <v>0</v>
      </c>
      <c r="Z16" s="167"/>
      <c r="AA16" s="172">
        <f>+Y4-X16-Y16+X30+Y30</f>
        <v>0</v>
      </c>
      <c r="AB16" s="171" t="s">
        <v>59</v>
      </c>
      <c r="AC16" s="170"/>
    </row>
    <row r="17" spans="1:29" ht="13.5" customHeight="1">
      <c r="A17" s="22" t="s">
        <v>11</v>
      </c>
      <c r="B17" s="12"/>
      <c r="C17" s="29"/>
      <c r="D17" s="64"/>
      <c r="E17" s="64"/>
      <c r="F17" s="64"/>
      <c r="G17" s="64"/>
      <c r="H17" s="64"/>
      <c r="I17" s="64"/>
      <c r="J17" s="64"/>
      <c r="K17" s="64"/>
      <c r="L17" s="64"/>
      <c r="M17" s="64"/>
      <c r="N17" s="64"/>
      <c r="O17" s="64"/>
      <c r="P17" s="64"/>
      <c r="Q17" s="64"/>
      <c r="R17" s="64"/>
      <c r="T17" s="27"/>
      <c r="U17" s="28">
        <v>50</v>
      </c>
      <c r="V17" s="27"/>
      <c r="W17" s="29"/>
      <c r="X17" s="59">
        <f t="shared" si="4"/>
        <v>0</v>
      </c>
      <c r="Y17" s="59">
        <f t="shared" si="5"/>
        <v>0</v>
      </c>
      <c r="Z17" s="167"/>
      <c r="AA17" s="172">
        <f>+V4-X17-Y17+X29+Y29</f>
        <v>0</v>
      </c>
      <c r="AB17" s="171" t="s">
        <v>60</v>
      </c>
      <c r="AC17" s="170"/>
    </row>
    <row r="18" spans="1:29" ht="13.5" customHeight="1">
      <c r="A18" s="22" t="s">
        <v>12</v>
      </c>
      <c r="B18" s="12"/>
      <c r="C18" s="29"/>
      <c r="D18" s="64"/>
      <c r="E18" s="64"/>
      <c r="F18" s="64"/>
      <c r="G18" s="64"/>
      <c r="H18" s="64"/>
      <c r="I18" s="64"/>
      <c r="J18" s="64"/>
      <c r="K18" s="64"/>
      <c r="L18" s="64"/>
      <c r="M18" s="64">
        <v>8</v>
      </c>
      <c r="N18" s="64"/>
      <c r="O18" s="64"/>
      <c r="P18" s="64"/>
      <c r="Q18" s="64"/>
      <c r="R18" s="64"/>
      <c r="T18" s="27"/>
      <c r="U18" s="28">
        <v>66</v>
      </c>
      <c r="V18" s="27"/>
      <c r="W18" s="29"/>
      <c r="X18" s="59">
        <f t="shared" si="4"/>
        <v>0</v>
      </c>
      <c r="Y18" s="59">
        <f t="shared" si="5"/>
        <v>8</v>
      </c>
      <c r="Z18" s="167"/>
      <c r="AA18" s="171"/>
      <c r="AB18" s="170"/>
      <c r="AC18" s="170"/>
    </row>
    <row r="19" spans="1:29" ht="13.5" customHeight="1">
      <c r="A19" s="22" t="s">
        <v>13</v>
      </c>
      <c r="B19" s="12"/>
      <c r="C19" s="29"/>
      <c r="D19" s="64"/>
      <c r="E19" s="64"/>
      <c r="F19" s="64"/>
      <c r="G19" s="64"/>
      <c r="H19" s="64"/>
      <c r="I19" s="64"/>
      <c r="J19" s="64"/>
      <c r="K19" s="64"/>
      <c r="L19" s="64"/>
      <c r="M19" s="64"/>
      <c r="N19" s="64"/>
      <c r="O19" s="64"/>
      <c r="P19" s="64"/>
      <c r="Q19" s="64"/>
      <c r="R19" s="64"/>
      <c r="T19" s="28">
        <v>62</v>
      </c>
      <c r="U19" s="28">
        <v>62</v>
      </c>
      <c r="V19" s="27"/>
      <c r="W19" s="29"/>
      <c r="X19" s="59">
        <f t="shared" si="4"/>
        <v>0</v>
      </c>
      <c r="Y19" s="59">
        <f t="shared" si="5"/>
        <v>0</v>
      </c>
      <c r="Z19" s="167"/>
      <c r="AA19" s="172">
        <f>+X19+Y19</f>
        <v>0</v>
      </c>
      <c r="AB19" s="171" t="s">
        <v>121</v>
      </c>
      <c r="AC19" s="170"/>
    </row>
    <row r="20" spans="1:29" ht="13.5" customHeight="1">
      <c r="A20" s="22"/>
      <c r="B20" s="12"/>
      <c r="C20" s="29"/>
      <c r="D20" s="64"/>
      <c r="E20" s="64"/>
      <c r="F20" s="64"/>
      <c r="G20" s="64"/>
      <c r="H20" s="64"/>
      <c r="I20" s="64"/>
      <c r="J20" s="64"/>
      <c r="K20" s="64"/>
      <c r="L20" s="64"/>
      <c r="M20" s="64"/>
      <c r="N20" s="64"/>
      <c r="O20" s="64"/>
      <c r="P20" s="64"/>
      <c r="Q20" s="64"/>
      <c r="R20" s="64"/>
      <c r="T20" s="28"/>
      <c r="U20" s="28"/>
      <c r="V20" s="27"/>
      <c r="W20" s="29"/>
      <c r="X20" s="59">
        <f t="shared" si="4"/>
        <v>0</v>
      </c>
      <c r="Y20" s="59">
        <f t="shared" si="5"/>
        <v>0</v>
      </c>
      <c r="Z20" s="167"/>
      <c r="AA20" s="170"/>
      <c r="AB20" s="170"/>
      <c r="AC20" s="170"/>
    </row>
    <row r="21" spans="1:29" ht="13.5" customHeight="1">
      <c r="A21" s="22"/>
      <c r="B21" s="12"/>
      <c r="C21" s="29"/>
      <c r="D21" s="64"/>
      <c r="E21" s="64"/>
      <c r="F21" s="64"/>
      <c r="G21" s="64"/>
      <c r="H21" s="64"/>
      <c r="I21" s="64"/>
      <c r="J21" s="64"/>
      <c r="K21" s="64"/>
      <c r="L21" s="64"/>
      <c r="M21" s="64"/>
      <c r="N21" s="64"/>
      <c r="O21" s="64"/>
      <c r="P21" s="64"/>
      <c r="Q21" s="64"/>
      <c r="R21" s="64"/>
      <c r="T21" s="28"/>
      <c r="U21" s="28"/>
      <c r="V21" s="27"/>
      <c r="W21" s="29"/>
      <c r="X21" s="59">
        <f t="shared" si="4"/>
        <v>0</v>
      </c>
      <c r="Y21" s="59">
        <f t="shared" si="5"/>
        <v>0</v>
      </c>
      <c r="Z21" s="167"/>
      <c r="AA21" s="170"/>
      <c r="AB21" s="170"/>
      <c r="AC21" s="170"/>
    </row>
    <row r="22" spans="1:29" ht="13.5" customHeight="1">
      <c r="A22" s="22"/>
      <c r="B22" s="12"/>
      <c r="C22" s="29"/>
      <c r="D22" s="64"/>
      <c r="E22" s="64"/>
      <c r="F22" s="64"/>
      <c r="G22" s="64"/>
      <c r="H22" s="64"/>
      <c r="I22" s="64"/>
      <c r="J22" s="64"/>
      <c r="K22" s="64"/>
      <c r="L22" s="64"/>
      <c r="M22" s="64"/>
      <c r="N22" s="64"/>
      <c r="O22" s="64"/>
      <c r="P22" s="64"/>
      <c r="Q22" s="64"/>
      <c r="R22" s="64"/>
      <c r="T22" s="28"/>
      <c r="U22" s="28"/>
      <c r="V22" s="27"/>
      <c r="W22" s="29"/>
      <c r="X22" s="59">
        <f t="shared" si="4"/>
        <v>0</v>
      </c>
      <c r="Y22" s="59">
        <f t="shared" si="5"/>
        <v>0</v>
      </c>
      <c r="Z22" s="167"/>
      <c r="AA22" s="170"/>
      <c r="AB22" s="170"/>
      <c r="AC22" s="170"/>
    </row>
    <row r="23" spans="1:29" ht="13.5" customHeight="1">
      <c r="A23" s="22"/>
      <c r="B23" s="12"/>
      <c r="C23" s="29"/>
      <c r="D23" s="64"/>
      <c r="E23" s="64"/>
      <c r="F23" s="64"/>
      <c r="G23" s="64"/>
      <c r="H23" s="64"/>
      <c r="I23" s="64"/>
      <c r="J23" s="64"/>
      <c r="K23" s="64"/>
      <c r="L23" s="64"/>
      <c r="M23" s="64"/>
      <c r="N23" s="64"/>
      <c r="O23" s="64"/>
      <c r="P23" s="64"/>
      <c r="Q23" s="64"/>
      <c r="R23" s="64"/>
      <c r="T23" s="28"/>
      <c r="U23" s="28"/>
      <c r="V23" s="27"/>
      <c r="W23" s="29"/>
      <c r="X23" s="59">
        <f t="shared" si="4"/>
        <v>0</v>
      </c>
      <c r="Y23" s="59">
        <f t="shared" si="5"/>
        <v>0</v>
      </c>
      <c r="Z23" s="167"/>
      <c r="AA23" s="170"/>
      <c r="AB23" s="170"/>
      <c r="AC23" s="170"/>
    </row>
    <row r="24" spans="1:29" ht="13.5" customHeight="1">
      <c r="A24" s="11"/>
      <c r="B24" s="12"/>
      <c r="C24" s="29"/>
      <c r="D24" s="64"/>
      <c r="E24" s="64"/>
      <c r="F24" s="64"/>
      <c r="G24" s="64"/>
      <c r="H24" s="64"/>
      <c r="I24" s="64"/>
      <c r="J24" s="64"/>
      <c r="K24" s="64"/>
      <c r="L24" s="64"/>
      <c r="M24" s="64"/>
      <c r="N24" s="64"/>
      <c r="O24" s="64"/>
      <c r="P24" s="64"/>
      <c r="Q24" s="64"/>
      <c r="R24" s="64"/>
      <c r="T24" s="10"/>
      <c r="U24" s="10"/>
      <c r="V24" s="10"/>
      <c r="W24" s="29"/>
      <c r="X24" s="59">
        <f t="shared" si="4"/>
        <v>0</v>
      </c>
      <c r="Y24" s="59">
        <f t="shared" si="5"/>
        <v>0</v>
      </c>
      <c r="Z24" s="167"/>
      <c r="AA24" s="170"/>
      <c r="AB24" s="170"/>
      <c r="AC24" s="170"/>
    </row>
    <row r="25" spans="1:29" ht="3" customHeight="1">
      <c r="A25" s="11"/>
      <c r="B25" s="13"/>
      <c r="C25" s="5"/>
      <c r="D25" s="64"/>
      <c r="E25" s="64"/>
      <c r="F25" s="64"/>
      <c r="G25" s="64"/>
      <c r="H25" s="64"/>
      <c r="I25" s="64"/>
      <c r="J25" s="64"/>
      <c r="K25" s="64"/>
      <c r="L25" s="64"/>
      <c r="M25" s="64"/>
      <c r="N25" s="64"/>
      <c r="O25" s="64"/>
      <c r="P25" s="64"/>
      <c r="Q25" s="64"/>
      <c r="R25" s="64"/>
      <c r="S25" s="5"/>
      <c r="T25" s="13"/>
      <c r="U25" s="13"/>
      <c r="V25" s="13"/>
      <c r="W25" s="5"/>
      <c r="X25" s="59"/>
      <c r="Y25" s="59"/>
      <c r="Z25" s="167"/>
      <c r="AA25" s="170"/>
      <c r="AB25" s="170"/>
      <c r="AC25" s="170"/>
    </row>
    <row r="26" spans="1:29" ht="13.5" customHeight="1">
      <c r="A26" s="26" t="s">
        <v>14</v>
      </c>
      <c r="B26" s="12"/>
      <c r="C26" s="29"/>
      <c r="D26" s="64">
        <f aca="true" t="shared" si="6" ref="D26:J26">SUM(D13:D24)</f>
        <v>0</v>
      </c>
      <c r="E26" s="64">
        <f t="shared" si="6"/>
        <v>0</v>
      </c>
      <c r="F26" s="64">
        <f t="shared" si="6"/>
        <v>0</v>
      </c>
      <c r="G26" s="64">
        <f t="shared" si="6"/>
        <v>0</v>
      </c>
      <c r="H26" s="64">
        <f t="shared" si="6"/>
        <v>0</v>
      </c>
      <c r="I26" s="64">
        <f t="shared" si="6"/>
        <v>0</v>
      </c>
      <c r="J26" s="64">
        <f t="shared" si="6"/>
        <v>0</v>
      </c>
      <c r="K26" s="64"/>
      <c r="L26" s="64">
        <f aca="true" t="shared" si="7" ref="L26:R26">SUM(L13:L24)</f>
        <v>0</v>
      </c>
      <c r="M26" s="64">
        <f t="shared" si="7"/>
        <v>8</v>
      </c>
      <c r="N26" s="64">
        <f t="shared" si="7"/>
        <v>0</v>
      </c>
      <c r="O26" s="64">
        <f t="shared" si="7"/>
        <v>0</v>
      </c>
      <c r="P26" s="64">
        <f t="shared" si="7"/>
        <v>0</v>
      </c>
      <c r="Q26" s="64">
        <f t="shared" si="7"/>
        <v>0</v>
      </c>
      <c r="R26" s="64">
        <f t="shared" si="7"/>
        <v>0</v>
      </c>
      <c r="T26" s="10"/>
      <c r="U26" s="10"/>
      <c r="V26" s="10"/>
      <c r="W26" s="29"/>
      <c r="X26" s="59">
        <f>SUM(X13:X24)</f>
        <v>0</v>
      </c>
      <c r="Y26" s="59">
        <f>SUM(Y13:Y24)</f>
        <v>8</v>
      </c>
      <c r="Z26" s="167"/>
      <c r="AA26" s="172">
        <f>SUM(X26:Y26)</f>
        <v>8</v>
      </c>
      <c r="AB26" s="170" t="s">
        <v>116</v>
      </c>
      <c r="AC26" s="170"/>
    </row>
    <row r="27" spans="10:29" ht="24" customHeight="1">
      <c r="J27" s="16" t="s">
        <v>18</v>
      </c>
      <c r="Z27" s="167"/>
      <c r="AA27" s="170"/>
      <c r="AB27" s="170"/>
      <c r="AC27" s="170"/>
    </row>
    <row r="28" spans="1:29" ht="9" customHeight="1">
      <c r="A28" s="1"/>
      <c r="B28" s="2"/>
      <c r="C28" s="2"/>
      <c r="D28" s="2"/>
      <c r="E28" s="2"/>
      <c r="F28" s="2"/>
      <c r="G28" s="2"/>
      <c r="H28" s="2"/>
      <c r="I28" s="2"/>
      <c r="J28" s="30" t="s">
        <v>22</v>
      </c>
      <c r="K28" s="2"/>
      <c r="L28" s="2"/>
      <c r="M28" s="2"/>
      <c r="N28" s="2"/>
      <c r="O28" s="2"/>
      <c r="P28" s="2"/>
      <c r="Q28" s="2"/>
      <c r="R28" s="2"/>
      <c r="S28" s="2"/>
      <c r="T28" s="2"/>
      <c r="U28" s="2"/>
      <c r="V28" s="2"/>
      <c r="W28" s="2"/>
      <c r="X28" s="52"/>
      <c r="Y28" s="53"/>
      <c r="Z28" s="167"/>
      <c r="AA28" s="170"/>
      <c r="AB28" s="170"/>
      <c r="AC28" s="170"/>
    </row>
    <row r="29" spans="1:29" ht="13.5" customHeight="1">
      <c r="A29" s="22" t="s">
        <v>15</v>
      </c>
      <c r="B29" s="12"/>
      <c r="C29" s="5"/>
      <c r="D29" s="67"/>
      <c r="E29" s="67"/>
      <c r="F29" s="67"/>
      <c r="G29" s="67"/>
      <c r="H29" s="67"/>
      <c r="I29" s="67"/>
      <c r="J29" s="67"/>
      <c r="K29" s="68">
        <v>1</v>
      </c>
      <c r="L29" s="67"/>
      <c r="M29" s="67"/>
      <c r="N29" s="67"/>
      <c r="O29" s="67"/>
      <c r="P29" s="67"/>
      <c r="Q29" s="67"/>
      <c r="R29" s="67"/>
      <c r="S29" s="16"/>
      <c r="T29" s="41"/>
      <c r="U29" s="28">
        <v>29</v>
      </c>
      <c r="V29" s="41"/>
      <c r="W29" s="16"/>
      <c r="X29" s="73">
        <f>SUM(D29:J29)</f>
        <v>0</v>
      </c>
      <c r="Y29" s="73">
        <f>SUM(L29:R29)</f>
        <v>0</v>
      </c>
      <c r="Z29" s="167"/>
      <c r="AA29" s="170"/>
      <c r="AB29" s="170"/>
      <c r="AC29" s="170"/>
    </row>
    <row r="30" spans="1:29" ht="13.5" customHeight="1">
      <c r="A30" s="22" t="s">
        <v>16</v>
      </c>
      <c r="B30" s="12"/>
      <c r="C30" s="5"/>
      <c r="D30" s="69"/>
      <c r="E30" s="69"/>
      <c r="F30" s="69"/>
      <c r="G30" s="69"/>
      <c r="H30" s="69"/>
      <c r="I30" s="69"/>
      <c r="J30" s="69"/>
      <c r="K30" s="70"/>
      <c r="L30" s="69"/>
      <c r="M30" s="69"/>
      <c r="N30" s="69"/>
      <c r="O30" s="69"/>
      <c r="P30" s="69"/>
      <c r="Q30" s="69"/>
      <c r="R30" s="69"/>
      <c r="S30" s="16"/>
      <c r="T30" s="41"/>
      <c r="U30" s="28">
        <v>32</v>
      </c>
      <c r="V30" s="41"/>
      <c r="W30" s="16"/>
      <c r="X30" s="73">
        <f>SUM(D30:J30)</f>
        <v>0</v>
      </c>
      <c r="Y30" s="73">
        <f>SUM(L30:R30)</f>
        <v>0</v>
      </c>
      <c r="Z30" s="167"/>
      <c r="AA30" s="170"/>
      <c r="AB30" s="170"/>
      <c r="AC30" s="170"/>
    </row>
    <row r="31" spans="1:29" ht="13.5" customHeight="1">
      <c r="A31" s="22" t="s">
        <v>17</v>
      </c>
      <c r="B31" s="12"/>
      <c r="C31" s="8"/>
      <c r="D31" s="71"/>
      <c r="E31" s="71"/>
      <c r="F31" s="71"/>
      <c r="G31" s="71"/>
      <c r="H31" s="71"/>
      <c r="I31" s="71"/>
      <c r="J31" s="71"/>
      <c r="K31" s="72"/>
      <c r="L31" s="71"/>
      <c r="M31" s="71"/>
      <c r="N31" s="71"/>
      <c r="O31" s="71"/>
      <c r="P31" s="71"/>
      <c r="Q31" s="71"/>
      <c r="R31" s="71"/>
      <c r="S31" s="16"/>
      <c r="T31" s="41"/>
      <c r="U31" s="28">
        <v>71</v>
      </c>
      <c r="V31" s="41"/>
      <c r="W31" s="16"/>
      <c r="X31" s="73">
        <f>SUM(D31:J31)</f>
        <v>0</v>
      </c>
      <c r="Y31" s="73">
        <f>SUM(L31:R31)</f>
        <v>0</v>
      </c>
      <c r="Z31" s="167"/>
      <c r="AA31" s="170"/>
      <c r="AB31" s="170"/>
      <c r="AC31" s="170"/>
    </row>
    <row r="32" spans="1:29" ht="18.75" customHeight="1">
      <c r="A32" s="25" t="s">
        <v>27</v>
      </c>
      <c r="L32" s="43" t="s">
        <v>28</v>
      </c>
      <c r="Z32" s="167"/>
      <c r="AA32" s="170"/>
      <c r="AB32" s="170"/>
      <c r="AC32" s="170"/>
    </row>
    <row r="33" spans="12:29" ht="12.75">
      <c r="L33" s="43" t="s">
        <v>29</v>
      </c>
      <c r="N33" s="8"/>
      <c r="O33" s="8"/>
      <c r="P33" s="43" t="s">
        <v>30</v>
      </c>
      <c r="R33" s="8"/>
      <c r="S33" s="8"/>
      <c r="T33" s="8"/>
      <c r="U33" s="14" t="s">
        <v>31</v>
      </c>
      <c r="Z33" s="167"/>
      <c r="AA33" s="170"/>
      <c r="AB33" s="170"/>
      <c r="AC33" s="170"/>
    </row>
    <row r="34" spans="21:29" ht="6.75" customHeight="1">
      <c r="U34" s="21" t="s">
        <v>32</v>
      </c>
      <c r="Z34" s="167"/>
      <c r="AA34" s="170"/>
      <c r="AB34" s="170"/>
      <c r="AC34" s="170"/>
    </row>
    <row r="35" spans="1:29" ht="15.75">
      <c r="A35" s="77" t="s">
        <v>51</v>
      </c>
      <c r="Z35" s="167"/>
      <c r="AA35" s="170"/>
      <c r="AB35" s="170"/>
      <c r="AC35" s="170"/>
    </row>
    <row r="36" spans="26:29" ht="12.75">
      <c r="Z36" s="167"/>
      <c r="AA36" s="170"/>
      <c r="AB36" s="170"/>
      <c r="AC36" s="170"/>
    </row>
    <row r="37" spans="1:29" ht="12.75">
      <c r="A37" t="s">
        <v>52</v>
      </c>
      <c r="Z37" s="167"/>
      <c r="AA37" s="170"/>
      <c r="AB37" s="170"/>
      <c r="AC37" s="170"/>
    </row>
    <row r="38" spans="1:29" ht="12.75">
      <c r="A38" t="s">
        <v>53</v>
      </c>
      <c r="Z38" s="167"/>
      <c r="AA38" s="170"/>
      <c r="AB38" s="170"/>
      <c r="AC38" s="170"/>
    </row>
    <row r="39" spans="1:29" ht="5.25" customHeight="1" thickBot="1">
      <c r="A39" s="165"/>
      <c r="B39" s="165"/>
      <c r="C39" s="165"/>
      <c r="D39" s="165"/>
      <c r="E39" s="165"/>
      <c r="F39" s="165"/>
      <c r="G39" s="165"/>
      <c r="H39" s="165"/>
      <c r="I39" s="165"/>
      <c r="J39" s="165"/>
      <c r="K39" s="165"/>
      <c r="L39" s="165"/>
      <c r="M39" s="165"/>
      <c r="N39" s="165"/>
      <c r="O39" s="165"/>
      <c r="P39" s="165"/>
      <c r="Q39" s="165"/>
      <c r="R39" s="165"/>
      <c r="S39" s="165"/>
      <c r="T39" s="165"/>
      <c r="U39" s="165"/>
      <c r="V39" s="165"/>
      <c r="W39" s="165"/>
      <c r="X39" s="166"/>
      <c r="Y39" s="166"/>
      <c r="Z39" s="169"/>
      <c r="AA39" s="170"/>
      <c r="AB39" s="170"/>
      <c r="AC39" s="170"/>
    </row>
    <row r="40" spans="1:29" ht="13.5" thickTop="1">
      <c r="A40" s="173" t="s">
        <v>119</v>
      </c>
      <c r="B40" s="170"/>
      <c r="C40" s="170"/>
      <c r="D40" s="170"/>
      <c r="E40" s="170"/>
      <c r="F40" s="170"/>
      <c r="G40" s="170"/>
      <c r="H40" s="170"/>
      <c r="I40" s="170"/>
      <c r="J40" s="170"/>
      <c r="K40" s="170"/>
      <c r="L40" s="170"/>
      <c r="M40" s="170"/>
      <c r="N40" s="170"/>
      <c r="O40" s="170"/>
      <c r="P40" s="170"/>
      <c r="Q40" s="170"/>
      <c r="R40" s="170"/>
      <c r="S40" s="170"/>
      <c r="T40" s="170"/>
      <c r="U40" s="170"/>
      <c r="V40" s="170"/>
      <c r="W40" s="170"/>
      <c r="X40" s="172"/>
      <c r="Y40" s="172"/>
      <c r="Z40" s="170"/>
      <c r="AA40" s="170"/>
      <c r="AB40" s="170"/>
      <c r="AC40" s="170"/>
    </row>
    <row r="41" spans="1:29" ht="12.75">
      <c r="A41" s="170"/>
      <c r="B41" s="170"/>
      <c r="C41" s="170"/>
      <c r="D41" s="174" t="str">
        <f>D11</f>
        <v>Sun</v>
      </c>
      <c r="E41" s="174" t="str">
        <f aca="true" t="shared" si="8" ref="E41:R42">E11</f>
        <v>Mon</v>
      </c>
      <c r="F41" s="174" t="str">
        <f t="shared" si="8"/>
        <v>Tue</v>
      </c>
      <c r="G41" s="174" t="str">
        <f t="shared" si="8"/>
        <v>Wed</v>
      </c>
      <c r="H41" s="174" t="str">
        <f t="shared" si="8"/>
        <v>Thu</v>
      </c>
      <c r="I41" s="174" t="str">
        <f t="shared" si="8"/>
        <v>Fri</v>
      </c>
      <c r="J41" s="174" t="str">
        <f t="shared" si="8"/>
        <v>Sat</v>
      </c>
      <c r="K41" s="174">
        <f t="shared" si="8"/>
        <v>0</v>
      </c>
      <c r="L41" s="174" t="str">
        <f t="shared" si="8"/>
        <v>Sun</v>
      </c>
      <c r="M41" s="174" t="str">
        <f t="shared" si="8"/>
        <v>Mon</v>
      </c>
      <c r="N41" s="174" t="str">
        <f t="shared" si="8"/>
        <v>Tue</v>
      </c>
      <c r="O41" s="174" t="str">
        <f t="shared" si="8"/>
        <v>Wed</v>
      </c>
      <c r="P41" s="174" t="str">
        <f t="shared" si="8"/>
        <v>Thu</v>
      </c>
      <c r="Q41" s="174" t="str">
        <f t="shared" si="8"/>
        <v>Fri</v>
      </c>
      <c r="R41" s="174" t="str">
        <f t="shared" si="8"/>
        <v>Sat</v>
      </c>
      <c r="S41" s="170"/>
      <c r="T41" s="170"/>
      <c r="U41" s="170"/>
      <c r="V41" s="170"/>
      <c r="W41" s="170"/>
      <c r="X41" s="172"/>
      <c r="Y41" s="172"/>
      <c r="Z41" s="170"/>
      <c r="AA41" s="170"/>
      <c r="AB41" s="170"/>
      <c r="AC41" s="170"/>
    </row>
    <row r="42" spans="1:29" ht="12.75">
      <c r="A42" s="170"/>
      <c r="B42" s="170"/>
      <c r="C42" s="170"/>
      <c r="D42" s="175">
        <f>D12</f>
        <v>38361</v>
      </c>
      <c r="E42" s="175">
        <f t="shared" si="8"/>
        <v>38362</v>
      </c>
      <c r="F42" s="175">
        <f t="shared" si="8"/>
        <v>38363</v>
      </c>
      <c r="G42" s="175">
        <f t="shared" si="8"/>
        <v>38364</v>
      </c>
      <c r="H42" s="175">
        <f t="shared" si="8"/>
        <v>38365</v>
      </c>
      <c r="I42" s="175">
        <f t="shared" si="8"/>
        <v>38366</v>
      </c>
      <c r="J42" s="175">
        <f t="shared" si="8"/>
        <v>38367</v>
      </c>
      <c r="K42" s="175">
        <f t="shared" si="8"/>
        <v>0</v>
      </c>
      <c r="L42" s="175">
        <f t="shared" si="8"/>
        <v>38368</v>
      </c>
      <c r="M42" s="175">
        <f t="shared" si="8"/>
        <v>38369</v>
      </c>
      <c r="N42" s="175">
        <f t="shared" si="8"/>
        <v>38370</v>
      </c>
      <c r="O42" s="175">
        <f t="shared" si="8"/>
        <v>38371</v>
      </c>
      <c r="P42" s="175">
        <f t="shared" si="8"/>
        <v>38372</v>
      </c>
      <c r="Q42" s="175">
        <f t="shared" si="8"/>
        <v>38373</v>
      </c>
      <c r="R42" s="175">
        <f t="shared" si="8"/>
        <v>38374</v>
      </c>
      <c r="S42" s="170"/>
      <c r="T42" s="170"/>
      <c r="U42" s="170"/>
      <c r="V42" s="170"/>
      <c r="W42" s="170"/>
      <c r="X42" s="172"/>
      <c r="Y42" s="172"/>
      <c r="Z42" s="170"/>
      <c r="AA42" s="170"/>
      <c r="AB42" s="170"/>
      <c r="AC42" s="170"/>
    </row>
    <row r="43" spans="1:29" ht="12.75">
      <c r="A43" s="170"/>
      <c r="B43" s="170" t="s">
        <v>54</v>
      </c>
      <c r="C43" s="170"/>
      <c r="D43" s="176"/>
      <c r="E43" s="176"/>
      <c r="F43" s="176"/>
      <c r="G43" s="176"/>
      <c r="H43" s="176"/>
      <c r="I43" s="176"/>
      <c r="J43" s="176"/>
      <c r="K43" s="176"/>
      <c r="L43" s="176"/>
      <c r="M43" s="176"/>
      <c r="N43" s="176"/>
      <c r="O43" s="176"/>
      <c r="P43" s="176"/>
      <c r="Q43" s="176"/>
      <c r="R43" s="176"/>
      <c r="S43" s="170"/>
      <c r="T43" s="170"/>
      <c r="U43" s="170"/>
      <c r="V43" s="170"/>
      <c r="W43" s="170"/>
      <c r="X43" s="172"/>
      <c r="Y43" s="172"/>
      <c r="Z43" s="170"/>
      <c r="AA43" s="170"/>
      <c r="AB43" s="170"/>
      <c r="AC43" s="170"/>
    </row>
    <row r="44" spans="1:29" ht="12.75">
      <c r="A44" s="170"/>
      <c r="B44" s="170" t="s">
        <v>55</v>
      </c>
      <c r="C44" s="170"/>
      <c r="D44" s="176"/>
      <c r="E44" s="176"/>
      <c r="F44" s="176"/>
      <c r="G44" s="176"/>
      <c r="H44" s="176"/>
      <c r="I44" s="176"/>
      <c r="J44" s="176"/>
      <c r="K44" s="176"/>
      <c r="L44" s="176"/>
      <c r="M44" s="176"/>
      <c r="N44" s="176"/>
      <c r="O44" s="176"/>
      <c r="P44" s="176"/>
      <c r="Q44" s="176"/>
      <c r="R44" s="176"/>
      <c r="S44" s="170"/>
      <c r="T44" s="170"/>
      <c r="U44" s="170"/>
      <c r="V44" s="170"/>
      <c r="W44" s="170"/>
      <c r="X44" s="172"/>
      <c r="Y44" s="172"/>
      <c r="Z44" s="170"/>
      <c r="AA44" s="170"/>
      <c r="AB44" s="170"/>
      <c r="AC44" s="170"/>
    </row>
    <row r="45" spans="1:29" ht="12.75">
      <c r="A45" s="170"/>
      <c r="B45" s="170" t="s">
        <v>54</v>
      </c>
      <c r="C45" s="170"/>
      <c r="D45" s="176"/>
      <c r="E45" s="176"/>
      <c r="F45" s="176"/>
      <c r="G45" s="176"/>
      <c r="H45" s="176"/>
      <c r="I45" s="176"/>
      <c r="J45" s="176"/>
      <c r="K45" s="176"/>
      <c r="L45" s="176"/>
      <c r="M45" s="176"/>
      <c r="N45" s="176"/>
      <c r="O45" s="176"/>
      <c r="P45" s="176"/>
      <c r="Q45" s="176"/>
      <c r="R45" s="176"/>
      <c r="S45" s="170"/>
      <c r="T45" s="170"/>
      <c r="U45" s="170"/>
      <c r="V45" s="170"/>
      <c r="W45" s="170"/>
      <c r="X45" s="172"/>
      <c r="Y45" s="172"/>
      <c r="Z45" s="170"/>
      <c r="AA45" s="170"/>
      <c r="AB45" s="170"/>
      <c r="AC45" s="170"/>
    </row>
    <row r="46" spans="1:29" ht="12.75">
      <c r="A46" s="170"/>
      <c r="B46" s="170" t="s">
        <v>55</v>
      </c>
      <c r="C46" s="170"/>
      <c r="D46" s="176"/>
      <c r="E46" s="176"/>
      <c r="F46" s="176"/>
      <c r="G46" s="176"/>
      <c r="H46" s="176"/>
      <c r="I46" s="176"/>
      <c r="J46" s="176"/>
      <c r="K46" s="176"/>
      <c r="L46" s="176"/>
      <c r="M46" s="176"/>
      <c r="N46" s="176"/>
      <c r="O46" s="176"/>
      <c r="P46" s="176"/>
      <c r="Q46" s="176"/>
      <c r="R46" s="176"/>
      <c r="S46" s="170"/>
      <c r="T46" s="170"/>
      <c r="U46" s="170"/>
      <c r="V46" s="170"/>
      <c r="W46" s="170"/>
      <c r="X46" s="172"/>
      <c r="Y46" s="172"/>
      <c r="Z46" s="170"/>
      <c r="AA46" s="170"/>
      <c r="AB46" s="170"/>
      <c r="AC46" s="170"/>
    </row>
    <row r="47" spans="1:29" ht="12.75">
      <c r="A47" s="170"/>
      <c r="B47" s="170" t="s">
        <v>54</v>
      </c>
      <c r="C47" s="170"/>
      <c r="D47" s="176"/>
      <c r="E47" s="176"/>
      <c r="F47" s="176"/>
      <c r="G47" s="176"/>
      <c r="H47" s="176"/>
      <c r="I47" s="176"/>
      <c r="J47" s="176"/>
      <c r="K47" s="176"/>
      <c r="L47" s="176"/>
      <c r="M47" s="176"/>
      <c r="N47" s="176"/>
      <c r="O47" s="176"/>
      <c r="P47" s="176"/>
      <c r="Q47" s="176"/>
      <c r="R47" s="176"/>
      <c r="S47" s="170"/>
      <c r="T47" s="170"/>
      <c r="U47" s="170"/>
      <c r="V47" s="170"/>
      <c r="W47" s="170"/>
      <c r="X47" s="172"/>
      <c r="Y47" s="172"/>
      <c r="Z47" s="170"/>
      <c r="AA47" s="170"/>
      <c r="AB47" s="170"/>
      <c r="AC47" s="170"/>
    </row>
    <row r="48" spans="1:29" ht="12.75">
      <c r="A48" s="170"/>
      <c r="B48" s="170" t="s">
        <v>55</v>
      </c>
      <c r="C48" s="170"/>
      <c r="D48" s="176"/>
      <c r="E48" s="176"/>
      <c r="F48" s="176"/>
      <c r="G48" s="176"/>
      <c r="H48" s="176"/>
      <c r="I48" s="176"/>
      <c r="J48" s="176"/>
      <c r="K48" s="176"/>
      <c r="L48" s="176"/>
      <c r="M48" s="176"/>
      <c r="N48" s="176"/>
      <c r="O48" s="176"/>
      <c r="P48" s="176"/>
      <c r="Q48" s="176"/>
      <c r="R48" s="176"/>
      <c r="S48" s="170"/>
      <c r="T48" s="170"/>
      <c r="U48" s="170"/>
      <c r="V48" s="170"/>
      <c r="W48" s="170"/>
      <c r="X48" s="172"/>
      <c r="Y48" s="172"/>
      <c r="Z48" s="170"/>
      <c r="AA48" s="170"/>
      <c r="AB48" s="170"/>
      <c r="AC48" s="170"/>
    </row>
    <row r="49" spans="1:29" ht="12.75">
      <c r="A49" s="170"/>
      <c r="B49" s="170" t="s">
        <v>54</v>
      </c>
      <c r="C49" s="170"/>
      <c r="D49" s="176"/>
      <c r="E49" s="176"/>
      <c r="F49" s="176"/>
      <c r="G49" s="176"/>
      <c r="H49" s="176"/>
      <c r="I49" s="176"/>
      <c r="J49" s="176"/>
      <c r="K49" s="176"/>
      <c r="L49" s="176"/>
      <c r="M49" s="176"/>
      <c r="N49" s="176"/>
      <c r="O49" s="176"/>
      <c r="P49" s="176"/>
      <c r="Q49" s="176"/>
      <c r="R49" s="176"/>
      <c r="S49" s="170"/>
      <c r="T49" s="170"/>
      <c r="U49" s="170"/>
      <c r="V49" s="170"/>
      <c r="W49" s="170"/>
      <c r="X49" s="172"/>
      <c r="Y49" s="172"/>
      <c r="Z49" s="170"/>
      <c r="AA49" s="170"/>
      <c r="AB49" s="170"/>
      <c r="AC49" s="170"/>
    </row>
    <row r="50" spans="1:29" ht="12.75">
      <c r="A50" s="170"/>
      <c r="B50" s="170" t="s">
        <v>55</v>
      </c>
      <c r="C50" s="170"/>
      <c r="D50" s="176"/>
      <c r="E50" s="176"/>
      <c r="F50" s="176"/>
      <c r="G50" s="176"/>
      <c r="H50" s="176"/>
      <c r="I50" s="176"/>
      <c r="J50" s="176"/>
      <c r="K50" s="176"/>
      <c r="L50" s="176"/>
      <c r="M50" s="176"/>
      <c r="N50" s="176"/>
      <c r="O50" s="176"/>
      <c r="P50" s="176"/>
      <c r="Q50" s="176"/>
      <c r="R50" s="176"/>
      <c r="S50" s="170"/>
      <c r="T50" s="170"/>
      <c r="U50" s="170"/>
      <c r="V50" s="170"/>
      <c r="W50" s="170"/>
      <c r="X50" s="172"/>
      <c r="Y50" s="172"/>
      <c r="Z50" s="170"/>
      <c r="AA50" s="170"/>
      <c r="AB50" s="170"/>
      <c r="AC50" s="170"/>
    </row>
    <row r="51" spans="1:29" ht="12.75">
      <c r="A51" s="170" t="s">
        <v>120</v>
      </c>
      <c r="B51" s="170" t="s">
        <v>62</v>
      </c>
      <c r="C51" s="170"/>
      <c r="D51" s="177">
        <f aca="true" t="shared" si="9" ref="D51:J51">24*(D44-D43+D46-D45+D48-D47+D50-D49)</f>
        <v>0</v>
      </c>
      <c r="E51" s="177">
        <f t="shared" si="9"/>
        <v>0</v>
      </c>
      <c r="F51" s="177">
        <f t="shared" si="9"/>
        <v>0</v>
      </c>
      <c r="G51" s="177">
        <f t="shared" si="9"/>
        <v>0</v>
      </c>
      <c r="H51" s="177">
        <f t="shared" si="9"/>
        <v>0</v>
      </c>
      <c r="I51" s="177">
        <f t="shared" si="9"/>
        <v>0</v>
      </c>
      <c r="J51" s="177">
        <f t="shared" si="9"/>
        <v>0</v>
      </c>
      <c r="K51" s="170"/>
      <c r="L51" s="177">
        <f aca="true" t="shared" si="10" ref="L51:R51">24*(L44-L43+L46-L45+L48-L47+L50-L49)</f>
        <v>0</v>
      </c>
      <c r="M51" s="177">
        <f t="shared" si="10"/>
        <v>0</v>
      </c>
      <c r="N51" s="177">
        <f t="shared" si="10"/>
        <v>0</v>
      </c>
      <c r="O51" s="177">
        <f t="shared" si="10"/>
        <v>0</v>
      </c>
      <c r="P51" s="177">
        <f t="shared" si="10"/>
        <v>0</v>
      </c>
      <c r="Q51" s="177">
        <f t="shared" si="10"/>
        <v>0</v>
      </c>
      <c r="R51" s="177">
        <f t="shared" si="10"/>
        <v>0</v>
      </c>
      <c r="S51" s="170"/>
      <c r="T51" s="170"/>
      <c r="U51" s="170"/>
      <c r="V51" s="170"/>
      <c r="W51" s="170"/>
      <c r="X51" s="172"/>
      <c r="Y51" s="172"/>
      <c r="Z51" s="170"/>
      <c r="AA51" s="170"/>
      <c r="AB51" s="170"/>
      <c r="AC51" s="170"/>
    </row>
    <row r="52" spans="1:29" ht="12.75">
      <c r="A52" s="170"/>
      <c r="B52" s="170"/>
      <c r="C52" s="170"/>
      <c r="D52" s="170"/>
      <c r="E52" s="170"/>
      <c r="F52" s="170"/>
      <c r="G52" s="170"/>
      <c r="H52" s="170"/>
      <c r="I52" s="170"/>
      <c r="J52" s="170"/>
      <c r="K52" s="170"/>
      <c r="L52" s="170"/>
      <c r="M52" s="170"/>
      <c r="N52" s="170"/>
      <c r="O52" s="170"/>
      <c r="P52" s="170"/>
      <c r="Q52" s="170"/>
      <c r="R52" s="170"/>
      <c r="S52" s="170"/>
      <c r="T52" s="170"/>
      <c r="U52" s="170"/>
      <c r="V52" s="170"/>
      <c r="W52" s="170"/>
      <c r="X52" s="172"/>
      <c r="Y52" s="172"/>
      <c r="Z52" s="170"/>
      <c r="AA52" s="170"/>
      <c r="AB52" s="170"/>
      <c r="AC52" s="170"/>
    </row>
  </sheetData>
  <sheetProtection/>
  <mergeCells count="6">
    <mergeCell ref="Q3:S3"/>
    <mergeCell ref="Q4:S4"/>
    <mergeCell ref="V3:X3"/>
    <mergeCell ref="V4:X4"/>
    <mergeCell ref="T3:U3"/>
    <mergeCell ref="T4:U4"/>
  </mergeCells>
  <conditionalFormatting sqref="D42:J42 L42:R42">
    <cfRule type="cellIs" priority="1" dxfId="1" operator="equal" stopIfTrue="1">
      <formula>TODAY()</formula>
    </cfRule>
  </conditionalFormatting>
  <conditionalFormatting sqref="X29:Y31 X13:Y26 D13:R26">
    <cfRule type="cellIs" priority="2" dxfId="2" operator="equal" stopIfTrue="1">
      <formula>0</formula>
    </cfRule>
  </conditionalFormatting>
  <conditionalFormatting sqref="AA17">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5" right="0.5" top="0.54" bottom="0.5" header="0.5" footer="0.5"/>
  <pageSetup horizontalDpi="600" verticalDpi="600" orientation="landscape" r:id="rId3"/>
  <legacyDrawing r:id="rId2"/>
</worksheet>
</file>

<file path=xl/worksheets/sheet5.xml><?xml version="1.0" encoding="utf-8"?>
<worksheet xmlns="http://schemas.openxmlformats.org/spreadsheetml/2006/main" xmlns:r="http://schemas.openxmlformats.org/officeDocument/2006/relationships">
  <sheetPr codeName="Sheet1111"/>
  <dimension ref="A1:AC52"/>
  <sheetViews>
    <sheetView zoomScale="85" zoomScaleNormal="85" workbookViewId="0" topLeftCell="A1">
      <selection activeCell="E13" sqref="E13"/>
    </sheetView>
  </sheetViews>
  <sheetFormatPr defaultColWidth="9.140625" defaultRowHeight="12.75"/>
  <cols>
    <col min="2" max="2" width="7.00390625" style="0" customWidth="1"/>
    <col min="3" max="3" width="0.5625" style="0" customWidth="1"/>
    <col min="4" max="4" width="6.140625" style="0" customWidth="1"/>
    <col min="5" max="6" width="5.57421875" style="0" customWidth="1"/>
    <col min="7" max="7" width="5.421875" style="0" customWidth="1"/>
    <col min="8" max="8" width="5.57421875" style="0" customWidth="1"/>
    <col min="9" max="9" width="5.421875" style="0" customWidth="1"/>
    <col min="10" max="10" width="5.7109375" style="0" customWidth="1"/>
    <col min="11" max="11" width="0.5625" style="0" customWidth="1"/>
    <col min="12" max="13" width="5.57421875" style="0" customWidth="1"/>
    <col min="14" max="14" width="5.421875" style="0" customWidth="1"/>
    <col min="15" max="16" width="5.7109375" style="0" customWidth="1"/>
    <col min="17" max="17" width="5.8515625" style="0" customWidth="1"/>
    <col min="18" max="18" width="6.8515625" style="0" customWidth="1"/>
    <col min="19" max="19" width="0.5625" style="0" customWidth="1"/>
    <col min="20" max="20" width="5.00390625" style="0" customWidth="1"/>
    <col min="21" max="21" width="5.140625" style="0" customWidth="1"/>
    <col min="22" max="22" width="4.140625" style="0" customWidth="1"/>
    <col min="23" max="23" width="0.5625" style="0" customWidth="1"/>
    <col min="24" max="25" width="6.28125" style="51" customWidth="1"/>
    <col min="26" max="26" width="0.71875" style="0" customWidth="1"/>
  </cols>
  <sheetData>
    <row r="1" spans="10:29" ht="21.75" customHeight="1">
      <c r="J1" s="16" t="s">
        <v>46</v>
      </c>
      <c r="Z1" s="167"/>
      <c r="AA1" s="170"/>
      <c r="AB1" s="170"/>
      <c r="AC1" s="170"/>
    </row>
    <row r="2" spans="1:29" ht="12.75">
      <c r="A2" s="15" t="s">
        <v>37</v>
      </c>
      <c r="B2" s="2"/>
      <c r="C2" s="2"/>
      <c r="D2" s="2"/>
      <c r="E2" s="3"/>
      <c r="F2" s="15" t="s">
        <v>39</v>
      </c>
      <c r="G2" s="2"/>
      <c r="H2" s="3"/>
      <c r="I2" s="15" t="s">
        <v>40</v>
      </c>
      <c r="J2" s="3"/>
      <c r="L2" s="15" t="s">
        <v>41</v>
      </c>
      <c r="M2" s="2"/>
      <c r="N2" s="46">
        <v>2</v>
      </c>
      <c r="O2" s="2"/>
      <c r="P2" s="3"/>
      <c r="Q2" s="15" t="s">
        <v>139</v>
      </c>
      <c r="R2" s="2"/>
      <c r="S2" s="2"/>
      <c r="T2" s="2"/>
      <c r="U2" s="2"/>
      <c r="V2" s="2"/>
      <c r="W2" s="2"/>
      <c r="X2" s="52"/>
      <c r="Y2" s="53"/>
      <c r="Z2" s="167"/>
      <c r="AA2" s="170"/>
      <c r="AB2" s="170"/>
      <c r="AC2" s="170"/>
    </row>
    <row r="3" spans="1:29" ht="12.75">
      <c r="A3" s="4"/>
      <c r="B3" s="5"/>
      <c r="C3" s="5"/>
      <c r="D3" s="5"/>
      <c r="E3" s="6"/>
      <c r="F3" s="45" t="str">
        <f>PP1!F3</f>
        <v>xxx-xx-xxxx</v>
      </c>
      <c r="G3" s="5"/>
      <c r="H3" s="6"/>
      <c r="I3" s="45">
        <f>PP1!I3</f>
        <v>2005</v>
      </c>
      <c r="J3" s="6"/>
      <c r="L3" s="4"/>
      <c r="M3" s="5"/>
      <c r="N3" s="5"/>
      <c r="O3" s="5"/>
      <c r="P3" s="6"/>
      <c r="Q3" s="210" t="s">
        <v>47</v>
      </c>
      <c r="R3" s="211"/>
      <c r="S3" s="212"/>
      <c r="T3" s="210" t="s">
        <v>48</v>
      </c>
      <c r="U3" s="212"/>
      <c r="V3" s="213" t="s">
        <v>49</v>
      </c>
      <c r="W3" s="214"/>
      <c r="X3" s="215"/>
      <c r="Y3" s="198" t="s">
        <v>138</v>
      </c>
      <c r="Z3" s="167"/>
      <c r="AA3" s="170"/>
      <c r="AB3" s="170"/>
      <c r="AC3" s="170"/>
    </row>
    <row r="4" spans="1:29" ht="12.75">
      <c r="A4" s="44">
        <f>PP1!A4</f>
        <v>0</v>
      </c>
      <c r="B4" s="8"/>
      <c r="C4" s="8"/>
      <c r="D4" s="5"/>
      <c r="E4" s="6"/>
      <c r="F4" s="7"/>
      <c r="G4" s="8"/>
      <c r="H4" s="9"/>
      <c r="I4" s="7"/>
      <c r="J4" s="9"/>
      <c r="L4" s="34" t="s">
        <v>42</v>
      </c>
      <c r="M4" s="78">
        <f>+PP1!O4+1</f>
        <v>38375</v>
      </c>
      <c r="N4" s="37" t="s">
        <v>43</v>
      </c>
      <c r="O4" s="78">
        <f>+M4+13</f>
        <v>38388</v>
      </c>
      <c r="P4" s="9"/>
      <c r="Q4" s="219">
        <f>PP1!AA14</f>
        <v>6</v>
      </c>
      <c r="R4" s="217"/>
      <c r="S4" s="218"/>
      <c r="T4" s="219">
        <f>PP1!AA15</f>
        <v>4</v>
      </c>
      <c r="U4" s="218"/>
      <c r="V4" s="219">
        <f>PP1!AA17</f>
        <v>0</v>
      </c>
      <c r="W4" s="217"/>
      <c r="X4" s="218"/>
      <c r="Y4" s="200">
        <f>PP1!AA16</f>
        <v>0</v>
      </c>
      <c r="Z4" s="167"/>
      <c r="AA4" s="171" t="s">
        <v>56</v>
      </c>
      <c r="AB4" s="170"/>
      <c r="AC4" s="170"/>
    </row>
    <row r="5" spans="1:29" ht="12.75">
      <c r="A5" s="33"/>
      <c r="B5" s="6"/>
      <c r="D5" s="48" t="s">
        <v>1</v>
      </c>
      <c r="E5" s="48" t="s">
        <v>2</v>
      </c>
      <c r="F5" s="48" t="s">
        <v>3</v>
      </c>
      <c r="G5" s="48" t="s">
        <v>4</v>
      </c>
      <c r="H5" s="48" t="s">
        <v>5</v>
      </c>
      <c r="I5" s="48" t="s">
        <v>6</v>
      </c>
      <c r="J5" s="48" t="s">
        <v>7</v>
      </c>
      <c r="K5" s="49"/>
      <c r="L5" s="48" t="s">
        <v>1</v>
      </c>
      <c r="M5" s="48" t="s">
        <v>2</v>
      </c>
      <c r="N5" s="48" t="s">
        <v>3</v>
      </c>
      <c r="O5" s="48" t="s">
        <v>4</v>
      </c>
      <c r="P5" s="48" t="s">
        <v>5</v>
      </c>
      <c r="Q5" s="48" t="s">
        <v>6</v>
      </c>
      <c r="R5" s="47" t="s">
        <v>7</v>
      </c>
      <c r="T5" s="15" t="s">
        <v>44</v>
      </c>
      <c r="U5" s="2"/>
      <c r="V5" s="3"/>
      <c r="X5" s="55" t="s">
        <v>24</v>
      </c>
      <c r="Y5" s="55" t="s">
        <v>25</v>
      </c>
      <c r="Z5" s="167"/>
      <c r="AA5" s="170">
        <f>+PP1!AA5</f>
        <v>6</v>
      </c>
      <c r="AB5" s="171" t="s">
        <v>57</v>
      </c>
      <c r="AC5" s="170"/>
    </row>
    <row r="6" spans="1:29" ht="12.75">
      <c r="A6" s="4"/>
      <c r="B6" s="32" t="s">
        <v>38</v>
      </c>
      <c r="D6" s="36">
        <f>PP1!D6</f>
        <v>0</v>
      </c>
      <c r="E6" s="36">
        <f>PP1!E6</f>
        <v>8</v>
      </c>
      <c r="F6" s="36">
        <f>PP1!F6</f>
        <v>8</v>
      </c>
      <c r="G6" s="36">
        <f>PP1!G6</f>
        <v>8</v>
      </c>
      <c r="H6" s="36">
        <f>PP1!H6</f>
        <v>8</v>
      </c>
      <c r="I6" s="36">
        <f>PP1!I6</f>
        <v>8</v>
      </c>
      <c r="J6" s="36">
        <f>PP1!J6</f>
        <v>0</v>
      </c>
      <c r="L6" s="36">
        <f>PP1!L6</f>
        <v>0</v>
      </c>
      <c r="M6" s="36">
        <f>PP1!M6</f>
        <v>8</v>
      </c>
      <c r="N6" s="36">
        <f>PP1!N6</f>
        <v>8</v>
      </c>
      <c r="O6" s="36">
        <f>PP1!O6</f>
        <v>8</v>
      </c>
      <c r="P6" s="36">
        <f>PP1!P6</f>
        <v>8</v>
      </c>
      <c r="Q6" s="36">
        <f>PP1!Q6</f>
        <v>8</v>
      </c>
      <c r="R6" s="36">
        <f>PP1!R6</f>
        <v>0</v>
      </c>
      <c r="T6" s="35" t="s">
        <v>50</v>
      </c>
      <c r="U6" s="5"/>
      <c r="V6" s="6"/>
      <c r="X6" s="59">
        <f>SUM(D6:J6)</f>
        <v>40</v>
      </c>
      <c r="Y6" s="59">
        <f>SUM(L6:R6)</f>
        <v>40</v>
      </c>
      <c r="Z6" s="167"/>
      <c r="AA6" s="170">
        <f>+PP1!AA6</f>
        <v>4</v>
      </c>
      <c r="AB6" s="171" t="s">
        <v>58</v>
      </c>
      <c r="AC6" s="170"/>
    </row>
    <row r="7" spans="1:29" ht="12.75">
      <c r="A7" s="4"/>
      <c r="B7" s="32" t="s">
        <v>140</v>
      </c>
      <c r="D7" s="202">
        <f>PP1!D7</f>
        <v>0</v>
      </c>
      <c r="E7" s="202">
        <f>PP1!E7</f>
        <v>0.3125</v>
      </c>
      <c r="F7" s="202">
        <f>PP1!F7</f>
        <v>0.3125</v>
      </c>
      <c r="G7" s="202">
        <f>PP1!G7</f>
        <v>0.3125</v>
      </c>
      <c r="H7" s="202">
        <f>PP1!H7</f>
        <v>0.3125</v>
      </c>
      <c r="I7" s="202">
        <f>PP1!I7</f>
        <v>0.3125</v>
      </c>
      <c r="J7" s="202">
        <f>PP1!J7</f>
        <v>0</v>
      </c>
      <c r="K7" s="202"/>
      <c r="L7" s="202">
        <f>PP1!L7</f>
        <v>0</v>
      </c>
      <c r="M7" s="202">
        <f>PP1!M7</f>
        <v>0.3125</v>
      </c>
      <c r="N7" s="202">
        <f>PP1!N7</f>
        <v>0.3125</v>
      </c>
      <c r="O7" s="202">
        <f>PP1!O7</f>
        <v>0.3125</v>
      </c>
      <c r="P7" s="202">
        <f>PP1!P7</f>
        <v>0.3125</v>
      </c>
      <c r="Q7" s="202">
        <f>PP1!Q7</f>
        <v>0.3125</v>
      </c>
      <c r="R7" s="202">
        <f>PP1!R7</f>
        <v>0</v>
      </c>
      <c r="T7" s="4"/>
      <c r="U7" s="5"/>
      <c r="V7" s="6"/>
      <c r="X7" s="56"/>
      <c r="Y7" s="56"/>
      <c r="Z7" s="167"/>
      <c r="AA7" s="171" t="s">
        <v>134</v>
      </c>
      <c r="AB7" s="170"/>
      <c r="AC7" s="170"/>
    </row>
    <row r="8" spans="1:29" ht="12.75">
      <c r="A8" s="7"/>
      <c r="B8" s="203" t="s">
        <v>141</v>
      </c>
      <c r="D8" s="202">
        <f>PP1!D8</f>
        <v>0</v>
      </c>
      <c r="E8" s="202">
        <f>PP1!E8</f>
        <v>0.1875</v>
      </c>
      <c r="F8" s="202">
        <f>PP1!F8</f>
        <v>0.1875</v>
      </c>
      <c r="G8" s="202">
        <f>PP1!G8</f>
        <v>0.1875</v>
      </c>
      <c r="H8" s="202">
        <f>PP1!H8</f>
        <v>0.1875</v>
      </c>
      <c r="I8" s="202">
        <f>PP1!I8</f>
        <v>0.1875</v>
      </c>
      <c r="J8" s="202">
        <f>PP1!J8</f>
        <v>0</v>
      </c>
      <c r="K8" s="202"/>
      <c r="L8" s="202">
        <f>PP1!L8</f>
        <v>0</v>
      </c>
      <c r="M8" s="202">
        <f>PP1!M8</f>
        <v>0.1875</v>
      </c>
      <c r="N8" s="202">
        <f>PP1!N8</f>
        <v>0.1875</v>
      </c>
      <c r="O8" s="202">
        <f>PP1!O8</f>
        <v>0.1875</v>
      </c>
      <c r="P8" s="202">
        <f>PP1!P8</f>
        <v>0.1875</v>
      </c>
      <c r="Q8" s="202">
        <f>PP1!Q8</f>
        <v>0.1875</v>
      </c>
      <c r="R8" s="202">
        <f>PP1!R8</f>
        <v>0</v>
      </c>
      <c r="T8" s="38" t="s">
        <v>45</v>
      </c>
      <c r="U8" s="39"/>
      <c r="V8" s="9"/>
      <c r="X8" s="57"/>
      <c r="Y8" s="57"/>
      <c r="Z8" s="167"/>
      <c r="AA8" s="170">
        <v>0</v>
      </c>
      <c r="AB8" s="170"/>
      <c r="AC8" s="170"/>
    </row>
    <row r="9" spans="10:29" ht="24" customHeight="1">
      <c r="J9" s="16" t="s">
        <v>26</v>
      </c>
      <c r="Z9" s="167"/>
      <c r="AA9" s="170"/>
      <c r="AB9" s="170"/>
      <c r="AC9" s="170"/>
    </row>
    <row r="10" spans="1:29" ht="9.75" customHeight="1">
      <c r="A10" s="18" t="s">
        <v>21</v>
      </c>
      <c r="B10" s="3"/>
      <c r="C10" s="29"/>
      <c r="D10" s="11"/>
      <c r="E10" s="13"/>
      <c r="F10" s="13"/>
      <c r="G10" s="20"/>
      <c r="H10" s="13"/>
      <c r="I10" s="17" t="s">
        <v>19</v>
      </c>
      <c r="J10" s="13"/>
      <c r="K10" s="2"/>
      <c r="L10" s="13"/>
      <c r="M10" s="13"/>
      <c r="N10" s="13"/>
      <c r="O10" s="13"/>
      <c r="P10" s="13"/>
      <c r="Q10" s="13"/>
      <c r="R10" s="12"/>
      <c r="T10" s="24" t="s">
        <v>23</v>
      </c>
      <c r="U10" s="13"/>
      <c r="V10" s="12"/>
      <c r="W10" s="29"/>
      <c r="X10" s="58" t="s">
        <v>33</v>
      </c>
      <c r="Y10" s="55"/>
      <c r="Z10" s="167"/>
      <c r="AA10" s="170"/>
      <c r="AB10" s="170"/>
      <c r="AC10" s="170"/>
    </row>
    <row r="11" spans="1:29" ht="12.75">
      <c r="A11" s="19" t="s">
        <v>20</v>
      </c>
      <c r="B11" s="6"/>
      <c r="C11" s="29"/>
      <c r="D11" s="50" t="s">
        <v>1</v>
      </c>
      <c r="E11" s="50" t="s">
        <v>2</v>
      </c>
      <c r="F11" s="50" t="s">
        <v>3</v>
      </c>
      <c r="G11" s="50" t="s">
        <v>4</v>
      </c>
      <c r="H11" s="50" t="s">
        <v>5</v>
      </c>
      <c r="I11" s="50" t="s">
        <v>6</v>
      </c>
      <c r="J11" s="50" t="s">
        <v>7</v>
      </c>
      <c r="K11" s="42"/>
      <c r="L11" s="50" t="s">
        <v>1</v>
      </c>
      <c r="M11" s="50" t="s">
        <v>2</v>
      </c>
      <c r="N11" s="50" t="s">
        <v>3</v>
      </c>
      <c r="O11" s="50" t="s">
        <v>4</v>
      </c>
      <c r="P11" s="50" t="s">
        <v>5</v>
      </c>
      <c r="Q11" s="50" t="s">
        <v>6</v>
      </c>
      <c r="R11" s="50" t="s">
        <v>7</v>
      </c>
      <c r="T11" s="40" t="s">
        <v>34</v>
      </c>
      <c r="U11" s="40" t="s">
        <v>35</v>
      </c>
      <c r="V11" s="40" t="s">
        <v>36</v>
      </c>
      <c r="W11" s="31"/>
      <c r="X11" s="55" t="s">
        <v>24</v>
      </c>
      <c r="Y11" s="55" t="s">
        <v>25</v>
      </c>
      <c r="Z11" s="167"/>
      <c r="AA11" s="179" t="s">
        <v>131</v>
      </c>
      <c r="AB11" s="170"/>
      <c r="AC11" s="170"/>
    </row>
    <row r="12" spans="1:29" ht="11.25" customHeight="1">
      <c r="A12" s="19"/>
      <c r="B12" s="6"/>
      <c r="C12" s="29"/>
      <c r="D12" s="84">
        <f>+M4</f>
        <v>38375</v>
      </c>
      <c r="E12" s="84">
        <f aca="true" t="shared" si="0" ref="E12:J12">D12+1</f>
        <v>38376</v>
      </c>
      <c r="F12" s="84">
        <f t="shared" si="0"/>
        <v>38377</v>
      </c>
      <c r="G12" s="84">
        <f t="shared" si="0"/>
        <v>38378</v>
      </c>
      <c r="H12" s="84">
        <f t="shared" si="0"/>
        <v>38379</v>
      </c>
      <c r="I12" s="84">
        <f t="shared" si="0"/>
        <v>38380</v>
      </c>
      <c r="J12" s="84">
        <f t="shared" si="0"/>
        <v>38381</v>
      </c>
      <c r="K12" s="84"/>
      <c r="L12" s="84">
        <f>J12+1</f>
        <v>38382</v>
      </c>
      <c r="M12" s="84">
        <f aca="true" t="shared" si="1" ref="M12:R12">L12+1</f>
        <v>38383</v>
      </c>
      <c r="N12" s="84">
        <f t="shared" si="1"/>
        <v>38384</v>
      </c>
      <c r="O12" s="84">
        <f t="shared" si="1"/>
        <v>38385</v>
      </c>
      <c r="P12" s="84">
        <f t="shared" si="1"/>
        <v>38386</v>
      </c>
      <c r="Q12" s="84">
        <f t="shared" si="1"/>
        <v>38387</v>
      </c>
      <c r="R12" s="84">
        <f t="shared" si="1"/>
        <v>38388</v>
      </c>
      <c r="T12" s="40"/>
      <c r="U12" s="40"/>
      <c r="V12" s="40"/>
      <c r="W12" s="31"/>
      <c r="X12" s="55"/>
      <c r="Y12" s="55"/>
      <c r="Z12" s="167"/>
      <c r="AA12" s="180" t="s">
        <v>132</v>
      </c>
      <c r="AB12" s="170"/>
      <c r="AC12" s="170"/>
    </row>
    <row r="13" spans="1:29" ht="13.5" customHeight="1">
      <c r="A13" s="22" t="s">
        <v>0</v>
      </c>
      <c r="B13" s="12"/>
      <c r="C13" s="29"/>
      <c r="D13" s="64">
        <f>24*(D44-D43+D46-D45+D48-D47+D50-D49)-D29-D30</f>
        <v>0</v>
      </c>
      <c r="E13" s="64">
        <f aca="true" t="shared" si="2" ref="E13:J13">24*(E44-E43+E46-E45+E48-E47+E50-E49)-E29-E30</f>
        <v>0</v>
      </c>
      <c r="F13" s="64">
        <f t="shared" si="2"/>
        <v>0</v>
      </c>
      <c r="G13" s="64">
        <f t="shared" si="2"/>
        <v>0</v>
      </c>
      <c r="H13" s="64">
        <f t="shared" si="2"/>
        <v>0</v>
      </c>
      <c r="I13" s="64">
        <f t="shared" si="2"/>
        <v>0</v>
      </c>
      <c r="J13" s="64">
        <f t="shared" si="2"/>
        <v>0</v>
      </c>
      <c r="K13" s="64"/>
      <c r="L13" s="64">
        <f aca="true" t="shared" si="3" ref="L13:R13">24*(L44-L43+L46-L45+L48-L47+L50-L49)-L29-L30</f>
        <v>0</v>
      </c>
      <c r="M13" s="64">
        <f t="shared" si="3"/>
        <v>0</v>
      </c>
      <c r="N13" s="64">
        <f t="shared" si="3"/>
        <v>0</v>
      </c>
      <c r="O13" s="64">
        <f t="shared" si="3"/>
        <v>0</v>
      </c>
      <c r="P13" s="64">
        <f t="shared" si="3"/>
        <v>0</v>
      </c>
      <c r="Q13" s="64">
        <f t="shared" si="3"/>
        <v>0</v>
      </c>
      <c r="R13" s="64">
        <f t="shared" si="3"/>
        <v>0</v>
      </c>
      <c r="T13" s="27"/>
      <c r="U13" s="28">
        <v>1</v>
      </c>
      <c r="V13" s="27"/>
      <c r="W13" s="29"/>
      <c r="X13" s="59">
        <f aca="true" t="shared" si="4" ref="X13:X24">SUM(D13:J13)</f>
        <v>0</v>
      </c>
      <c r="Y13" s="59">
        <f aca="true" t="shared" si="5" ref="Y13:Y24">SUM(L13:R13)</f>
        <v>0</v>
      </c>
      <c r="Z13" s="167"/>
      <c r="AA13" s="170"/>
      <c r="AB13" s="170"/>
      <c r="AC13" s="170"/>
    </row>
    <row r="14" spans="1:29" ht="13.5" customHeight="1">
      <c r="A14" s="22" t="s">
        <v>8</v>
      </c>
      <c r="B14" s="12"/>
      <c r="C14" s="29"/>
      <c r="D14" s="64"/>
      <c r="E14" s="64"/>
      <c r="F14" s="64"/>
      <c r="G14" s="64"/>
      <c r="H14" s="64"/>
      <c r="I14" s="64"/>
      <c r="J14" s="64"/>
      <c r="K14" s="64"/>
      <c r="L14" s="64"/>
      <c r="M14" s="64"/>
      <c r="N14" s="64"/>
      <c r="O14" s="64"/>
      <c r="P14" s="64"/>
      <c r="Q14" s="64"/>
      <c r="R14" s="64"/>
      <c r="T14" s="27"/>
      <c r="U14" s="28">
        <v>61</v>
      </c>
      <c r="V14" s="27"/>
      <c r="W14" s="29"/>
      <c r="X14" s="59">
        <f t="shared" si="4"/>
        <v>0</v>
      </c>
      <c r="Y14" s="59">
        <f t="shared" si="5"/>
        <v>0</v>
      </c>
      <c r="Z14" s="168"/>
      <c r="AA14" s="172">
        <f>+Q4-X14-Y14+AA5-AA8</f>
        <v>12</v>
      </c>
      <c r="AB14" s="171" t="s">
        <v>57</v>
      </c>
      <c r="AC14" s="170"/>
    </row>
    <row r="15" spans="1:29" ht="13.5" customHeight="1">
      <c r="A15" s="22" t="s">
        <v>9</v>
      </c>
      <c r="B15" s="12"/>
      <c r="C15" s="29"/>
      <c r="D15" s="64"/>
      <c r="E15" s="64"/>
      <c r="F15" s="64"/>
      <c r="G15" s="64"/>
      <c r="H15" s="64"/>
      <c r="I15" s="64"/>
      <c r="J15" s="64"/>
      <c r="K15" s="64"/>
      <c r="L15" s="64"/>
      <c r="M15" s="64"/>
      <c r="N15" s="64"/>
      <c r="O15" s="64"/>
      <c r="P15" s="64"/>
      <c r="Q15" s="64"/>
      <c r="R15" s="64"/>
      <c r="T15" s="27"/>
      <c r="U15" s="28">
        <v>62</v>
      </c>
      <c r="V15" s="27"/>
      <c r="W15" s="29"/>
      <c r="X15" s="59">
        <f t="shared" si="4"/>
        <v>0</v>
      </c>
      <c r="Y15" s="59">
        <f t="shared" si="5"/>
        <v>0</v>
      </c>
      <c r="Z15" s="167"/>
      <c r="AA15" s="172">
        <f>+T4-X15-Y15-X19-Y19+AA6</f>
        <v>8</v>
      </c>
      <c r="AB15" s="171" t="s">
        <v>58</v>
      </c>
      <c r="AC15" s="170"/>
    </row>
    <row r="16" spans="1:29" ht="13.5" customHeight="1">
      <c r="A16" s="22" t="s">
        <v>10</v>
      </c>
      <c r="B16" s="12"/>
      <c r="C16" s="29"/>
      <c r="D16" s="64"/>
      <c r="E16" s="64"/>
      <c r="F16" s="64"/>
      <c r="G16" s="64"/>
      <c r="H16" s="64"/>
      <c r="I16" s="64"/>
      <c r="J16" s="64"/>
      <c r="K16" s="64"/>
      <c r="L16" s="64"/>
      <c r="M16" s="64"/>
      <c r="N16" s="64"/>
      <c r="O16" s="64"/>
      <c r="P16" s="64"/>
      <c r="Q16" s="64"/>
      <c r="R16" s="64"/>
      <c r="T16" s="27"/>
      <c r="U16" s="28">
        <v>64</v>
      </c>
      <c r="V16" s="27"/>
      <c r="W16" s="29"/>
      <c r="X16" s="59">
        <f t="shared" si="4"/>
        <v>0</v>
      </c>
      <c r="Y16" s="59">
        <f t="shared" si="5"/>
        <v>0</v>
      </c>
      <c r="Z16" s="167"/>
      <c r="AA16" s="172">
        <f>+Y4-X16-Y16+X30+Y30</f>
        <v>0</v>
      </c>
      <c r="AB16" s="171" t="s">
        <v>59</v>
      </c>
      <c r="AC16" s="170"/>
    </row>
    <row r="17" spans="1:29" ht="13.5" customHeight="1">
      <c r="A17" s="22" t="s">
        <v>11</v>
      </c>
      <c r="B17" s="12"/>
      <c r="C17" s="29"/>
      <c r="D17" s="64"/>
      <c r="E17" s="64"/>
      <c r="F17" s="64"/>
      <c r="G17" s="64"/>
      <c r="H17" s="64"/>
      <c r="I17" s="64"/>
      <c r="J17" s="64"/>
      <c r="K17" s="64"/>
      <c r="L17" s="64"/>
      <c r="M17" s="64"/>
      <c r="N17" s="64"/>
      <c r="O17" s="64"/>
      <c r="P17" s="64"/>
      <c r="Q17" s="64"/>
      <c r="R17" s="64"/>
      <c r="T17" s="27"/>
      <c r="U17" s="28">
        <v>50</v>
      </c>
      <c r="V17" s="27"/>
      <c r="W17" s="29"/>
      <c r="X17" s="59">
        <f t="shared" si="4"/>
        <v>0</v>
      </c>
      <c r="Y17" s="59">
        <f t="shared" si="5"/>
        <v>0</v>
      </c>
      <c r="Z17" s="167"/>
      <c r="AA17" s="172">
        <f>+V4-X17-Y17+X29+Y29</f>
        <v>0</v>
      </c>
      <c r="AB17" s="171" t="s">
        <v>60</v>
      </c>
      <c r="AC17" s="170"/>
    </row>
    <row r="18" spans="1:29" ht="13.5" customHeight="1">
      <c r="A18" s="22" t="s">
        <v>12</v>
      </c>
      <c r="B18" s="12"/>
      <c r="C18" s="29"/>
      <c r="D18" s="64"/>
      <c r="E18" s="64"/>
      <c r="F18" s="64"/>
      <c r="G18" s="64"/>
      <c r="H18" s="64"/>
      <c r="I18" s="64"/>
      <c r="J18" s="64"/>
      <c r="K18" s="64"/>
      <c r="L18" s="64"/>
      <c r="M18" s="64"/>
      <c r="N18" s="64"/>
      <c r="O18" s="64"/>
      <c r="P18" s="64"/>
      <c r="Q18" s="64"/>
      <c r="R18" s="64"/>
      <c r="T18" s="27"/>
      <c r="U18" s="28">
        <v>66</v>
      </c>
      <c r="V18" s="27"/>
      <c r="W18" s="29"/>
      <c r="X18" s="59">
        <f t="shared" si="4"/>
        <v>0</v>
      </c>
      <c r="Y18" s="59">
        <f t="shared" si="5"/>
        <v>0</v>
      </c>
      <c r="Z18" s="167"/>
      <c r="AA18" s="171"/>
      <c r="AB18" s="170"/>
      <c r="AC18" s="170"/>
    </row>
    <row r="19" spans="1:29" ht="13.5" customHeight="1">
      <c r="A19" s="22" t="s">
        <v>13</v>
      </c>
      <c r="B19" s="12"/>
      <c r="C19" s="29"/>
      <c r="D19" s="64"/>
      <c r="E19" s="64"/>
      <c r="F19" s="64"/>
      <c r="G19" s="64"/>
      <c r="H19" s="64"/>
      <c r="I19" s="64"/>
      <c r="J19" s="64"/>
      <c r="K19" s="64"/>
      <c r="L19" s="64"/>
      <c r="M19" s="64"/>
      <c r="N19" s="64"/>
      <c r="O19" s="64"/>
      <c r="P19" s="64"/>
      <c r="Q19" s="64"/>
      <c r="R19" s="64"/>
      <c r="T19" s="28">
        <v>62</v>
      </c>
      <c r="U19" s="28">
        <v>62</v>
      </c>
      <c r="V19" s="27"/>
      <c r="W19" s="29"/>
      <c r="X19" s="59">
        <f t="shared" si="4"/>
        <v>0</v>
      </c>
      <c r="Y19" s="59">
        <f t="shared" si="5"/>
        <v>0</v>
      </c>
      <c r="Z19" s="167"/>
      <c r="AA19" s="172">
        <f>+X19+Y19+PP1!AA19</f>
        <v>0</v>
      </c>
      <c r="AB19" s="171" t="s">
        <v>121</v>
      </c>
      <c r="AC19" s="170"/>
    </row>
    <row r="20" spans="1:29" ht="13.5" customHeight="1">
      <c r="A20" s="22"/>
      <c r="B20" s="12"/>
      <c r="C20" s="29"/>
      <c r="D20" s="64"/>
      <c r="E20" s="64"/>
      <c r="F20" s="64"/>
      <c r="G20" s="64"/>
      <c r="H20" s="64"/>
      <c r="I20" s="64"/>
      <c r="J20" s="64"/>
      <c r="K20" s="64"/>
      <c r="L20" s="64"/>
      <c r="M20" s="64"/>
      <c r="N20" s="64"/>
      <c r="O20" s="64"/>
      <c r="P20" s="64"/>
      <c r="Q20" s="64"/>
      <c r="R20" s="64"/>
      <c r="T20" s="28"/>
      <c r="U20" s="28"/>
      <c r="V20" s="27"/>
      <c r="W20" s="29"/>
      <c r="X20" s="59">
        <f t="shared" si="4"/>
        <v>0</v>
      </c>
      <c r="Y20" s="59">
        <f t="shared" si="5"/>
        <v>0</v>
      </c>
      <c r="Z20" s="167"/>
      <c r="AA20" s="170"/>
      <c r="AB20" s="170"/>
      <c r="AC20" s="170"/>
    </row>
    <row r="21" spans="1:29" ht="13.5" customHeight="1">
      <c r="A21" s="22"/>
      <c r="B21" s="12"/>
      <c r="C21" s="29"/>
      <c r="D21" s="64"/>
      <c r="E21" s="64"/>
      <c r="F21" s="64"/>
      <c r="G21" s="64"/>
      <c r="H21" s="64"/>
      <c r="I21" s="64"/>
      <c r="J21" s="64"/>
      <c r="K21" s="64"/>
      <c r="L21" s="64"/>
      <c r="M21" s="64"/>
      <c r="N21" s="64"/>
      <c r="O21" s="64"/>
      <c r="P21" s="64"/>
      <c r="Q21" s="64"/>
      <c r="R21" s="64"/>
      <c r="T21" s="28"/>
      <c r="U21" s="28"/>
      <c r="V21" s="27"/>
      <c r="W21" s="29"/>
      <c r="X21" s="59">
        <f t="shared" si="4"/>
        <v>0</v>
      </c>
      <c r="Y21" s="59">
        <f t="shared" si="5"/>
        <v>0</v>
      </c>
      <c r="Z21" s="167"/>
      <c r="AA21" s="170"/>
      <c r="AB21" s="170"/>
      <c r="AC21" s="170"/>
    </row>
    <row r="22" spans="1:29" ht="13.5" customHeight="1">
      <c r="A22" s="22"/>
      <c r="B22" s="12"/>
      <c r="C22" s="29"/>
      <c r="D22" s="64"/>
      <c r="E22" s="64"/>
      <c r="F22" s="64"/>
      <c r="G22" s="64"/>
      <c r="H22" s="64"/>
      <c r="I22" s="64"/>
      <c r="J22" s="64"/>
      <c r="K22" s="64"/>
      <c r="L22" s="64"/>
      <c r="M22" s="64"/>
      <c r="N22" s="64"/>
      <c r="O22" s="64"/>
      <c r="P22" s="64"/>
      <c r="Q22" s="64"/>
      <c r="R22" s="64"/>
      <c r="T22" s="28"/>
      <c r="U22" s="28"/>
      <c r="V22" s="27"/>
      <c r="W22" s="29"/>
      <c r="X22" s="59">
        <f t="shared" si="4"/>
        <v>0</v>
      </c>
      <c r="Y22" s="59">
        <f t="shared" si="5"/>
        <v>0</v>
      </c>
      <c r="Z22" s="167"/>
      <c r="AA22" s="170"/>
      <c r="AB22" s="170"/>
      <c r="AC22" s="170"/>
    </row>
    <row r="23" spans="1:29" ht="13.5" customHeight="1">
      <c r="A23" s="22"/>
      <c r="B23" s="12"/>
      <c r="C23" s="29"/>
      <c r="D23" s="64"/>
      <c r="E23" s="64"/>
      <c r="F23" s="64"/>
      <c r="G23" s="64"/>
      <c r="H23" s="64"/>
      <c r="I23" s="64"/>
      <c r="J23" s="64"/>
      <c r="K23" s="64"/>
      <c r="L23" s="64"/>
      <c r="M23" s="64"/>
      <c r="N23" s="64"/>
      <c r="O23" s="64"/>
      <c r="P23" s="64"/>
      <c r="Q23" s="64"/>
      <c r="R23" s="64"/>
      <c r="T23" s="28"/>
      <c r="U23" s="28"/>
      <c r="V23" s="27"/>
      <c r="W23" s="29"/>
      <c r="X23" s="59">
        <f t="shared" si="4"/>
        <v>0</v>
      </c>
      <c r="Y23" s="59">
        <f t="shared" si="5"/>
        <v>0</v>
      </c>
      <c r="Z23" s="167"/>
      <c r="AA23" s="170"/>
      <c r="AB23" s="170"/>
      <c r="AC23" s="170"/>
    </row>
    <row r="24" spans="1:29" ht="13.5" customHeight="1">
      <c r="A24" s="11"/>
      <c r="B24" s="12"/>
      <c r="C24" s="29"/>
      <c r="D24" s="64"/>
      <c r="E24" s="64"/>
      <c r="F24" s="64"/>
      <c r="G24" s="64"/>
      <c r="H24" s="64"/>
      <c r="I24" s="64"/>
      <c r="J24" s="64"/>
      <c r="K24" s="64"/>
      <c r="L24" s="64"/>
      <c r="M24" s="64"/>
      <c r="N24" s="64"/>
      <c r="O24" s="64"/>
      <c r="P24" s="64"/>
      <c r="Q24" s="64"/>
      <c r="R24" s="64"/>
      <c r="T24" s="10"/>
      <c r="U24" s="10"/>
      <c r="V24" s="10"/>
      <c r="W24" s="29"/>
      <c r="X24" s="59">
        <f t="shared" si="4"/>
        <v>0</v>
      </c>
      <c r="Y24" s="59">
        <f t="shared" si="5"/>
        <v>0</v>
      </c>
      <c r="Z24" s="167"/>
      <c r="AA24" s="170"/>
      <c r="AB24" s="170"/>
      <c r="AC24" s="170"/>
    </row>
    <row r="25" spans="1:29" ht="3" customHeight="1">
      <c r="A25" s="11"/>
      <c r="B25" s="13"/>
      <c r="C25" s="5"/>
      <c r="D25" s="64"/>
      <c r="E25" s="64"/>
      <c r="F25" s="64"/>
      <c r="G25" s="64"/>
      <c r="H25" s="64"/>
      <c r="I25" s="64"/>
      <c r="J25" s="64"/>
      <c r="K25" s="64"/>
      <c r="L25" s="64"/>
      <c r="M25" s="64"/>
      <c r="N25" s="64"/>
      <c r="O25" s="64"/>
      <c r="P25" s="64"/>
      <c r="Q25" s="64"/>
      <c r="R25" s="64"/>
      <c r="S25" s="5"/>
      <c r="T25" s="13"/>
      <c r="U25" s="13"/>
      <c r="V25" s="13"/>
      <c r="W25" s="5"/>
      <c r="X25" s="59"/>
      <c r="Y25" s="59"/>
      <c r="Z25" s="167"/>
      <c r="AA25" s="170"/>
      <c r="AB25" s="170"/>
      <c r="AC25" s="170"/>
    </row>
    <row r="26" spans="1:29" ht="13.5" customHeight="1">
      <c r="A26" s="26" t="s">
        <v>14</v>
      </c>
      <c r="B26" s="12"/>
      <c r="C26" s="29"/>
      <c r="D26" s="64">
        <f aca="true" t="shared" si="6" ref="D26:J26">SUM(D13:D24)</f>
        <v>0</v>
      </c>
      <c r="E26" s="64">
        <f t="shared" si="6"/>
        <v>0</v>
      </c>
      <c r="F26" s="64">
        <f t="shared" si="6"/>
        <v>0</v>
      </c>
      <c r="G26" s="64">
        <f t="shared" si="6"/>
        <v>0</v>
      </c>
      <c r="H26" s="64">
        <f t="shared" si="6"/>
        <v>0</v>
      </c>
      <c r="I26" s="64">
        <f t="shared" si="6"/>
        <v>0</v>
      </c>
      <c r="J26" s="64">
        <f t="shared" si="6"/>
        <v>0</v>
      </c>
      <c r="K26" s="64"/>
      <c r="L26" s="64">
        <f aca="true" t="shared" si="7" ref="L26:R26">SUM(L13:L24)</f>
        <v>0</v>
      </c>
      <c r="M26" s="64">
        <f t="shared" si="7"/>
        <v>0</v>
      </c>
      <c r="N26" s="64">
        <f t="shared" si="7"/>
        <v>0</v>
      </c>
      <c r="O26" s="64">
        <f t="shared" si="7"/>
        <v>0</v>
      </c>
      <c r="P26" s="64">
        <f t="shared" si="7"/>
        <v>0</v>
      </c>
      <c r="Q26" s="64">
        <f t="shared" si="7"/>
        <v>0</v>
      </c>
      <c r="R26" s="64">
        <f t="shared" si="7"/>
        <v>0</v>
      </c>
      <c r="T26" s="10"/>
      <c r="U26" s="10"/>
      <c r="V26" s="10"/>
      <c r="W26" s="29"/>
      <c r="X26" s="59">
        <f>SUM(X13:X24)</f>
        <v>0</v>
      </c>
      <c r="Y26" s="59">
        <f>SUM(Y13:Y24)</f>
        <v>0</v>
      </c>
      <c r="Z26" s="167"/>
      <c r="AA26" s="172">
        <f>SUM(X26:Y26)</f>
        <v>0</v>
      </c>
      <c r="AB26" s="170" t="s">
        <v>116</v>
      </c>
      <c r="AC26" s="170"/>
    </row>
    <row r="27" spans="10:29" ht="24" customHeight="1">
      <c r="J27" s="16" t="s">
        <v>18</v>
      </c>
      <c r="Z27" s="167"/>
      <c r="AA27" s="170"/>
      <c r="AB27" s="170"/>
      <c r="AC27" s="170"/>
    </row>
    <row r="28" spans="1:29" ht="9" customHeight="1">
      <c r="A28" s="1"/>
      <c r="B28" s="2"/>
      <c r="C28" s="2"/>
      <c r="D28" s="2"/>
      <c r="E28" s="2"/>
      <c r="F28" s="2"/>
      <c r="G28" s="2"/>
      <c r="H28" s="2"/>
      <c r="I28" s="2"/>
      <c r="J28" s="30" t="s">
        <v>22</v>
      </c>
      <c r="K28" s="2"/>
      <c r="L28" s="2"/>
      <c r="M28" s="2"/>
      <c r="N28" s="2"/>
      <c r="O28" s="2"/>
      <c r="P28" s="2"/>
      <c r="Q28" s="2"/>
      <c r="R28" s="2"/>
      <c r="S28" s="2"/>
      <c r="T28" s="2"/>
      <c r="U28" s="2"/>
      <c r="V28" s="2"/>
      <c r="W28" s="2"/>
      <c r="X28" s="52"/>
      <c r="Y28" s="53"/>
      <c r="Z28" s="167"/>
      <c r="AA28" s="170"/>
      <c r="AB28" s="170"/>
      <c r="AC28" s="170"/>
    </row>
    <row r="29" spans="1:29" ht="13.5" customHeight="1">
      <c r="A29" s="22" t="s">
        <v>15</v>
      </c>
      <c r="B29" s="12"/>
      <c r="C29" s="5"/>
      <c r="D29" s="67"/>
      <c r="E29" s="67"/>
      <c r="F29" s="67"/>
      <c r="G29" s="67"/>
      <c r="H29" s="67"/>
      <c r="I29" s="67"/>
      <c r="J29" s="67"/>
      <c r="K29" s="68">
        <v>1</v>
      </c>
      <c r="L29" s="67"/>
      <c r="M29" s="67"/>
      <c r="N29" s="67"/>
      <c r="O29" s="67"/>
      <c r="P29" s="67"/>
      <c r="Q29" s="67"/>
      <c r="R29" s="67"/>
      <c r="S29" s="16"/>
      <c r="T29" s="41"/>
      <c r="U29" s="28">
        <v>29</v>
      </c>
      <c r="V29" s="41"/>
      <c r="W29" s="16"/>
      <c r="X29" s="73">
        <f>SUM(D29:J29)</f>
        <v>0</v>
      </c>
      <c r="Y29" s="73">
        <f>SUM(L29:R29)</f>
        <v>0</v>
      </c>
      <c r="Z29" s="167"/>
      <c r="AA29" s="170"/>
      <c r="AB29" s="170"/>
      <c r="AC29" s="170"/>
    </row>
    <row r="30" spans="1:29" ht="13.5" customHeight="1">
      <c r="A30" s="22" t="s">
        <v>16</v>
      </c>
      <c r="B30" s="12"/>
      <c r="C30" s="5"/>
      <c r="D30" s="69"/>
      <c r="E30" s="69"/>
      <c r="F30" s="69"/>
      <c r="G30" s="69"/>
      <c r="H30" s="69"/>
      <c r="I30" s="69"/>
      <c r="J30" s="69"/>
      <c r="K30" s="70"/>
      <c r="L30" s="69"/>
      <c r="M30" s="69"/>
      <c r="N30" s="69"/>
      <c r="O30" s="69"/>
      <c r="P30" s="69"/>
      <c r="Q30" s="69"/>
      <c r="R30" s="69"/>
      <c r="S30" s="16"/>
      <c r="T30" s="41"/>
      <c r="U30" s="28">
        <v>32</v>
      </c>
      <c r="V30" s="41"/>
      <c r="W30" s="16"/>
      <c r="X30" s="73">
        <f>SUM(D30:J30)</f>
        <v>0</v>
      </c>
      <c r="Y30" s="73">
        <f>SUM(L30:R30)</f>
        <v>0</v>
      </c>
      <c r="Z30" s="167"/>
      <c r="AA30" s="170"/>
      <c r="AB30" s="170"/>
      <c r="AC30" s="170"/>
    </row>
    <row r="31" spans="1:29" ht="13.5" customHeight="1">
      <c r="A31" s="22" t="s">
        <v>17</v>
      </c>
      <c r="B31" s="12"/>
      <c r="C31" s="8"/>
      <c r="D31" s="71"/>
      <c r="E31" s="71"/>
      <c r="F31" s="71"/>
      <c r="G31" s="71"/>
      <c r="H31" s="71"/>
      <c r="I31" s="71"/>
      <c r="J31" s="71"/>
      <c r="K31" s="72"/>
      <c r="L31" s="71"/>
      <c r="M31" s="71"/>
      <c r="N31" s="71"/>
      <c r="O31" s="71"/>
      <c r="P31" s="71"/>
      <c r="Q31" s="71"/>
      <c r="R31" s="71"/>
      <c r="S31" s="16"/>
      <c r="T31" s="41"/>
      <c r="U31" s="28">
        <v>71</v>
      </c>
      <c r="V31" s="41"/>
      <c r="W31" s="16"/>
      <c r="X31" s="73">
        <f>SUM(D31:J31)</f>
        <v>0</v>
      </c>
      <c r="Y31" s="73">
        <f>SUM(L31:R31)</f>
        <v>0</v>
      </c>
      <c r="Z31" s="167"/>
      <c r="AA31" s="170"/>
      <c r="AB31" s="170"/>
      <c r="AC31" s="170"/>
    </row>
    <row r="32" spans="1:29" ht="18.75" customHeight="1">
      <c r="A32" s="25" t="s">
        <v>27</v>
      </c>
      <c r="L32" s="43" t="s">
        <v>28</v>
      </c>
      <c r="Z32" s="167"/>
      <c r="AA32" s="170"/>
      <c r="AB32" s="170"/>
      <c r="AC32" s="170"/>
    </row>
    <row r="33" spans="12:29" ht="12.75">
      <c r="L33" s="43" t="s">
        <v>29</v>
      </c>
      <c r="N33" s="8"/>
      <c r="O33" s="8"/>
      <c r="P33" s="43" t="s">
        <v>30</v>
      </c>
      <c r="R33" s="8"/>
      <c r="S33" s="8"/>
      <c r="T33" s="8"/>
      <c r="U33" s="14" t="s">
        <v>31</v>
      </c>
      <c r="Z33" s="167"/>
      <c r="AA33" s="170"/>
      <c r="AB33" s="170"/>
      <c r="AC33" s="170"/>
    </row>
    <row r="34" spans="21:29" ht="6.75" customHeight="1">
      <c r="U34" s="21" t="s">
        <v>32</v>
      </c>
      <c r="Z34" s="167"/>
      <c r="AA34" s="170"/>
      <c r="AB34" s="170"/>
      <c r="AC34" s="170"/>
    </row>
    <row r="35" spans="1:29" ht="15.75">
      <c r="A35" s="77" t="s">
        <v>51</v>
      </c>
      <c r="Z35" s="167"/>
      <c r="AA35" s="170"/>
      <c r="AB35" s="170"/>
      <c r="AC35" s="170"/>
    </row>
    <row r="36" spans="26:29" ht="12.75">
      <c r="Z36" s="167"/>
      <c r="AA36" s="170"/>
      <c r="AB36" s="170"/>
      <c r="AC36" s="170"/>
    </row>
    <row r="37" spans="1:29" ht="12.75">
      <c r="A37" t="s">
        <v>52</v>
      </c>
      <c r="Z37" s="167"/>
      <c r="AA37" s="170"/>
      <c r="AB37" s="170"/>
      <c r="AC37" s="170"/>
    </row>
    <row r="38" spans="1:29" ht="12.75">
      <c r="A38" t="s">
        <v>53</v>
      </c>
      <c r="Z38" s="167"/>
      <c r="AA38" s="170"/>
      <c r="AB38" s="170"/>
      <c r="AC38" s="170"/>
    </row>
    <row r="39" spans="1:29" ht="4.5" customHeight="1" thickBot="1">
      <c r="A39" s="165"/>
      <c r="B39" s="165"/>
      <c r="C39" s="165"/>
      <c r="D39" s="165"/>
      <c r="E39" s="165"/>
      <c r="F39" s="165"/>
      <c r="G39" s="165"/>
      <c r="H39" s="165"/>
      <c r="I39" s="165"/>
      <c r="J39" s="165"/>
      <c r="K39" s="165"/>
      <c r="L39" s="165"/>
      <c r="M39" s="165"/>
      <c r="N39" s="165"/>
      <c r="O39" s="165"/>
      <c r="P39" s="165"/>
      <c r="Q39" s="165"/>
      <c r="R39" s="165"/>
      <c r="S39" s="165"/>
      <c r="T39" s="165"/>
      <c r="U39" s="165"/>
      <c r="V39" s="165"/>
      <c r="W39" s="165"/>
      <c r="X39" s="166"/>
      <c r="Y39" s="166"/>
      <c r="Z39" s="169"/>
      <c r="AA39" s="170"/>
      <c r="AB39" s="170"/>
      <c r="AC39" s="170"/>
    </row>
    <row r="40" spans="1:29" ht="13.5" thickTop="1">
      <c r="A40" s="173" t="s">
        <v>119</v>
      </c>
      <c r="B40" s="170"/>
      <c r="C40" s="170"/>
      <c r="D40" s="170"/>
      <c r="E40" s="170"/>
      <c r="F40" s="170"/>
      <c r="G40" s="170"/>
      <c r="H40" s="170"/>
      <c r="I40" s="170"/>
      <c r="J40" s="170"/>
      <c r="K40" s="170"/>
      <c r="L40" s="170"/>
      <c r="M40" s="170"/>
      <c r="N40" s="170"/>
      <c r="O40" s="170"/>
      <c r="P40" s="170"/>
      <c r="Q40" s="170"/>
      <c r="R40" s="170"/>
      <c r="S40" s="170"/>
      <c r="T40" s="170"/>
      <c r="U40" s="170"/>
      <c r="V40" s="170"/>
      <c r="W40" s="170"/>
      <c r="X40" s="172"/>
      <c r="Y40" s="172"/>
      <c r="Z40" s="170"/>
      <c r="AA40" s="170"/>
      <c r="AB40" s="170"/>
      <c r="AC40" s="170"/>
    </row>
    <row r="41" spans="1:29" ht="12.75">
      <c r="A41" s="170"/>
      <c r="B41" s="170"/>
      <c r="C41" s="170"/>
      <c r="D41" s="174" t="str">
        <f>D11</f>
        <v>Sun</v>
      </c>
      <c r="E41" s="174" t="str">
        <f aca="true" t="shared" si="8" ref="E41:R42">E11</f>
        <v>Mon</v>
      </c>
      <c r="F41" s="174" t="str">
        <f t="shared" si="8"/>
        <v>Tue</v>
      </c>
      <c r="G41" s="174" t="str">
        <f t="shared" si="8"/>
        <v>Wed</v>
      </c>
      <c r="H41" s="174" t="str">
        <f t="shared" si="8"/>
        <v>Thu</v>
      </c>
      <c r="I41" s="174" t="str">
        <f t="shared" si="8"/>
        <v>Fri</v>
      </c>
      <c r="J41" s="174" t="str">
        <f t="shared" si="8"/>
        <v>Sat</v>
      </c>
      <c r="K41" s="174">
        <f t="shared" si="8"/>
        <v>0</v>
      </c>
      <c r="L41" s="174" t="str">
        <f t="shared" si="8"/>
        <v>Sun</v>
      </c>
      <c r="M41" s="174" t="str">
        <f t="shared" si="8"/>
        <v>Mon</v>
      </c>
      <c r="N41" s="174" t="str">
        <f t="shared" si="8"/>
        <v>Tue</v>
      </c>
      <c r="O41" s="174" t="str">
        <f t="shared" si="8"/>
        <v>Wed</v>
      </c>
      <c r="P41" s="174" t="str">
        <f t="shared" si="8"/>
        <v>Thu</v>
      </c>
      <c r="Q41" s="174" t="str">
        <f t="shared" si="8"/>
        <v>Fri</v>
      </c>
      <c r="R41" s="174" t="str">
        <f t="shared" si="8"/>
        <v>Sat</v>
      </c>
      <c r="S41" s="170"/>
      <c r="T41" s="170"/>
      <c r="U41" s="170"/>
      <c r="V41" s="170"/>
      <c r="W41" s="170"/>
      <c r="X41" s="172"/>
      <c r="Y41" s="172"/>
      <c r="Z41" s="170"/>
      <c r="AA41" s="170"/>
      <c r="AB41" s="170"/>
      <c r="AC41" s="170"/>
    </row>
    <row r="42" spans="1:29" ht="12.75">
      <c r="A42" s="170"/>
      <c r="B42" s="170"/>
      <c r="C42" s="170"/>
      <c r="D42" s="175">
        <f>D12</f>
        <v>38375</v>
      </c>
      <c r="E42" s="175">
        <f t="shared" si="8"/>
        <v>38376</v>
      </c>
      <c r="F42" s="175">
        <f t="shared" si="8"/>
        <v>38377</v>
      </c>
      <c r="G42" s="175">
        <f t="shared" si="8"/>
        <v>38378</v>
      </c>
      <c r="H42" s="175">
        <f t="shared" si="8"/>
        <v>38379</v>
      </c>
      <c r="I42" s="175">
        <f t="shared" si="8"/>
        <v>38380</v>
      </c>
      <c r="J42" s="175">
        <f t="shared" si="8"/>
        <v>38381</v>
      </c>
      <c r="K42" s="175">
        <f t="shared" si="8"/>
        <v>0</v>
      </c>
      <c r="L42" s="175">
        <f t="shared" si="8"/>
        <v>38382</v>
      </c>
      <c r="M42" s="175">
        <f t="shared" si="8"/>
        <v>38383</v>
      </c>
      <c r="N42" s="175">
        <f t="shared" si="8"/>
        <v>38384</v>
      </c>
      <c r="O42" s="175">
        <f t="shared" si="8"/>
        <v>38385</v>
      </c>
      <c r="P42" s="175">
        <f t="shared" si="8"/>
        <v>38386</v>
      </c>
      <c r="Q42" s="175">
        <f t="shared" si="8"/>
        <v>38387</v>
      </c>
      <c r="R42" s="175">
        <f t="shared" si="8"/>
        <v>38388</v>
      </c>
      <c r="S42" s="170"/>
      <c r="T42" s="170"/>
      <c r="U42" s="170"/>
      <c r="V42" s="170"/>
      <c r="W42" s="170"/>
      <c r="X42" s="172"/>
      <c r="Y42" s="172"/>
      <c r="Z42" s="170"/>
      <c r="AA42" s="170"/>
      <c r="AB42" s="170"/>
      <c r="AC42" s="170"/>
    </row>
    <row r="43" spans="1:29" ht="12.75">
      <c r="A43" s="170"/>
      <c r="B43" s="170" t="s">
        <v>54</v>
      </c>
      <c r="C43" s="170"/>
      <c r="D43" s="176"/>
      <c r="E43" s="176"/>
      <c r="F43" s="176"/>
      <c r="G43" s="176"/>
      <c r="H43" s="176"/>
      <c r="I43" s="176"/>
      <c r="J43" s="176"/>
      <c r="K43" s="176"/>
      <c r="L43" s="176"/>
      <c r="M43" s="176"/>
      <c r="N43" s="176"/>
      <c r="O43" s="176"/>
      <c r="P43" s="176"/>
      <c r="Q43" s="176"/>
      <c r="R43" s="176"/>
      <c r="S43" s="170"/>
      <c r="T43" s="170"/>
      <c r="U43" s="170"/>
      <c r="V43" s="170"/>
      <c r="W43" s="170"/>
      <c r="X43" s="172"/>
      <c r="Y43" s="172"/>
      <c r="Z43" s="170"/>
      <c r="AA43" s="170"/>
      <c r="AB43" s="170"/>
      <c r="AC43" s="170"/>
    </row>
    <row r="44" spans="1:29" ht="12.75">
      <c r="A44" s="170"/>
      <c r="B44" s="170" t="s">
        <v>55</v>
      </c>
      <c r="C44" s="170"/>
      <c r="D44" s="176"/>
      <c r="E44" s="176"/>
      <c r="F44" s="176"/>
      <c r="G44" s="176"/>
      <c r="H44" s="176"/>
      <c r="I44" s="176"/>
      <c r="J44" s="176"/>
      <c r="K44" s="176"/>
      <c r="L44" s="176"/>
      <c r="M44" s="176"/>
      <c r="N44" s="176"/>
      <c r="O44" s="176"/>
      <c r="P44" s="176"/>
      <c r="Q44" s="176"/>
      <c r="R44" s="176"/>
      <c r="S44" s="170"/>
      <c r="T44" s="170"/>
      <c r="U44" s="170"/>
      <c r="V44" s="170"/>
      <c r="W44" s="170"/>
      <c r="X44" s="172"/>
      <c r="Y44" s="172"/>
      <c r="Z44" s="170"/>
      <c r="AA44" s="170"/>
      <c r="AB44" s="170"/>
      <c r="AC44" s="170"/>
    </row>
    <row r="45" spans="1:29" ht="12.75">
      <c r="A45" s="170"/>
      <c r="B45" s="170" t="s">
        <v>54</v>
      </c>
      <c r="C45" s="170"/>
      <c r="D45" s="176"/>
      <c r="E45" s="176"/>
      <c r="F45" s="176"/>
      <c r="G45" s="176"/>
      <c r="H45" s="176"/>
      <c r="I45" s="176"/>
      <c r="J45" s="176"/>
      <c r="K45" s="176"/>
      <c r="L45" s="176"/>
      <c r="M45" s="176"/>
      <c r="N45" s="176"/>
      <c r="O45" s="176"/>
      <c r="P45" s="176"/>
      <c r="Q45" s="176"/>
      <c r="R45" s="176"/>
      <c r="S45" s="170"/>
      <c r="T45" s="170"/>
      <c r="U45" s="170"/>
      <c r="V45" s="170"/>
      <c r="W45" s="170"/>
      <c r="X45" s="172"/>
      <c r="Y45" s="172"/>
      <c r="Z45" s="170"/>
      <c r="AA45" s="170"/>
      <c r="AB45" s="170"/>
      <c r="AC45" s="170"/>
    </row>
    <row r="46" spans="1:29" ht="12.75">
      <c r="A46" s="170"/>
      <c r="B46" s="170" t="s">
        <v>55</v>
      </c>
      <c r="C46" s="170"/>
      <c r="D46" s="176"/>
      <c r="E46" s="176"/>
      <c r="F46" s="176"/>
      <c r="G46" s="176"/>
      <c r="H46" s="176"/>
      <c r="I46" s="176"/>
      <c r="J46" s="176"/>
      <c r="K46" s="176"/>
      <c r="L46" s="176"/>
      <c r="M46" s="176"/>
      <c r="N46" s="176"/>
      <c r="O46" s="176"/>
      <c r="P46" s="176"/>
      <c r="Q46" s="176"/>
      <c r="R46" s="176"/>
      <c r="S46" s="170"/>
      <c r="T46" s="170"/>
      <c r="U46" s="170"/>
      <c r="V46" s="170"/>
      <c r="W46" s="170"/>
      <c r="X46" s="172"/>
      <c r="Y46" s="172"/>
      <c r="Z46" s="170"/>
      <c r="AA46" s="170"/>
      <c r="AB46" s="170"/>
      <c r="AC46" s="170"/>
    </row>
    <row r="47" spans="1:29" ht="12.75">
      <c r="A47" s="170"/>
      <c r="B47" s="170" t="s">
        <v>54</v>
      </c>
      <c r="C47" s="170"/>
      <c r="D47" s="176"/>
      <c r="E47" s="176"/>
      <c r="F47" s="176"/>
      <c r="G47" s="176"/>
      <c r="H47" s="176"/>
      <c r="I47" s="176"/>
      <c r="J47" s="176"/>
      <c r="K47" s="176"/>
      <c r="L47" s="176"/>
      <c r="M47" s="176"/>
      <c r="N47" s="176"/>
      <c r="O47" s="176"/>
      <c r="P47" s="176"/>
      <c r="Q47" s="176"/>
      <c r="R47" s="176"/>
      <c r="S47" s="170"/>
      <c r="T47" s="170"/>
      <c r="U47" s="170"/>
      <c r="V47" s="170"/>
      <c r="W47" s="170"/>
      <c r="X47" s="172"/>
      <c r="Y47" s="172"/>
      <c r="Z47" s="170"/>
      <c r="AA47" s="170"/>
      <c r="AB47" s="170"/>
      <c r="AC47" s="170"/>
    </row>
    <row r="48" spans="1:29" ht="12.75">
      <c r="A48" s="170"/>
      <c r="B48" s="170" t="s">
        <v>55</v>
      </c>
      <c r="C48" s="170"/>
      <c r="D48" s="176"/>
      <c r="E48" s="176"/>
      <c r="F48" s="176"/>
      <c r="G48" s="176"/>
      <c r="H48" s="176"/>
      <c r="I48" s="176"/>
      <c r="J48" s="176"/>
      <c r="K48" s="176"/>
      <c r="L48" s="176"/>
      <c r="M48" s="176"/>
      <c r="N48" s="176"/>
      <c r="O48" s="176"/>
      <c r="P48" s="176"/>
      <c r="Q48" s="176"/>
      <c r="R48" s="176"/>
      <c r="S48" s="170"/>
      <c r="T48" s="170"/>
      <c r="U48" s="170"/>
      <c r="V48" s="170"/>
      <c r="W48" s="170"/>
      <c r="X48" s="172"/>
      <c r="Y48" s="172"/>
      <c r="Z48" s="170"/>
      <c r="AA48" s="170"/>
      <c r="AB48" s="170"/>
      <c r="AC48" s="170"/>
    </row>
    <row r="49" spans="1:29" ht="12.75">
      <c r="A49" s="170"/>
      <c r="B49" s="170" t="s">
        <v>54</v>
      </c>
      <c r="C49" s="170"/>
      <c r="D49" s="176"/>
      <c r="E49" s="176"/>
      <c r="F49" s="176"/>
      <c r="G49" s="176"/>
      <c r="H49" s="176"/>
      <c r="I49" s="176"/>
      <c r="J49" s="176"/>
      <c r="K49" s="176"/>
      <c r="L49" s="176"/>
      <c r="M49" s="176"/>
      <c r="N49" s="176"/>
      <c r="O49" s="176"/>
      <c r="P49" s="176"/>
      <c r="Q49" s="176"/>
      <c r="R49" s="176"/>
      <c r="S49" s="170"/>
      <c r="T49" s="170"/>
      <c r="U49" s="170"/>
      <c r="V49" s="170"/>
      <c r="W49" s="170"/>
      <c r="X49" s="172"/>
      <c r="Y49" s="172"/>
      <c r="Z49" s="170"/>
      <c r="AA49" s="170"/>
      <c r="AB49" s="170"/>
      <c r="AC49" s="170"/>
    </row>
    <row r="50" spans="1:29" ht="12.75">
      <c r="A50" s="170"/>
      <c r="B50" s="170" t="s">
        <v>55</v>
      </c>
      <c r="C50" s="170"/>
      <c r="D50" s="176"/>
      <c r="E50" s="176"/>
      <c r="F50" s="176"/>
      <c r="G50" s="176"/>
      <c r="H50" s="176"/>
      <c r="I50" s="176"/>
      <c r="J50" s="176"/>
      <c r="K50" s="176"/>
      <c r="L50" s="176"/>
      <c r="M50" s="176"/>
      <c r="N50" s="176"/>
      <c r="O50" s="176"/>
      <c r="P50" s="176"/>
      <c r="Q50" s="176"/>
      <c r="R50" s="176"/>
      <c r="S50" s="170"/>
      <c r="T50" s="170"/>
      <c r="U50" s="170"/>
      <c r="V50" s="170"/>
      <c r="W50" s="170"/>
      <c r="X50" s="172"/>
      <c r="Y50" s="172"/>
      <c r="Z50" s="170"/>
      <c r="AA50" s="170"/>
      <c r="AB50" s="170"/>
      <c r="AC50" s="170"/>
    </row>
    <row r="51" spans="1:29" ht="12.75">
      <c r="A51" s="170" t="s">
        <v>120</v>
      </c>
      <c r="B51" s="170" t="s">
        <v>62</v>
      </c>
      <c r="C51" s="170"/>
      <c r="D51" s="177">
        <f aca="true" t="shared" si="9" ref="D51:J51">24*(D44-D43+D46-D45+D48-D47+D50-D49)</f>
        <v>0</v>
      </c>
      <c r="E51" s="177">
        <f t="shared" si="9"/>
        <v>0</v>
      </c>
      <c r="F51" s="177">
        <f t="shared" si="9"/>
        <v>0</v>
      </c>
      <c r="G51" s="177">
        <f t="shared" si="9"/>
        <v>0</v>
      </c>
      <c r="H51" s="177">
        <f t="shared" si="9"/>
        <v>0</v>
      </c>
      <c r="I51" s="177">
        <f t="shared" si="9"/>
        <v>0</v>
      </c>
      <c r="J51" s="177">
        <f t="shared" si="9"/>
        <v>0</v>
      </c>
      <c r="K51" s="170"/>
      <c r="L51" s="177">
        <f aca="true" t="shared" si="10" ref="L51:R51">24*(L44-L43+L46-L45+L48-L47+L50-L49)</f>
        <v>0</v>
      </c>
      <c r="M51" s="177">
        <f t="shared" si="10"/>
        <v>0</v>
      </c>
      <c r="N51" s="177">
        <f t="shared" si="10"/>
        <v>0</v>
      </c>
      <c r="O51" s="177">
        <f t="shared" si="10"/>
        <v>0</v>
      </c>
      <c r="P51" s="177">
        <f t="shared" si="10"/>
        <v>0</v>
      </c>
      <c r="Q51" s="177">
        <f t="shared" si="10"/>
        <v>0</v>
      </c>
      <c r="R51" s="177">
        <f t="shared" si="10"/>
        <v>0</v>
      </c>
      <c r="S51" s="170"/>
      <c r="T51" s="170"/>
      <c r="U51" s="170"/>
      <c r="V51" s="170"/>
      <c r="W51" s="170"/>
      <c r="X51" s="172"/>
      <c r="Y51" s="172"/>
      <c r="Z51" s="170"/>
      <c r="AA51" s="170"/>
      <c r="AB51" s="170"/>
      <c r="AC51" s="170"/>
    </row>
    <row r="52" spans="1:29" ht="12.75">
      <c r="A52" s="170"/>
      <c r="B52" s="170"/>
      <c r="C52" s="170"/>
      <c r="D52" s="170"/>
      <c r="E52" s="170"/>
      <c r="F52" s="170"/>
      <c r="G52" s="170"/>
      <c r="H52" s="170"/>
      <c r="I52" s="170"/>
      <c r="J52" s="170"/>
      <c r="K52" s="170"/>
      <c r="L52" s="170"/>
      <c r="M52" s="170"/>
      <c r="N52" s="170"/>
      <c r="O52" s="170"/>
      <c r="P52" s="170"/>
      <c r="Q52" s="170"/>
      <c r="R52" s="170"/>
      <c r="S52" s="170"/>
      <c r="T52" s="170"/>
      <c r="U52" s="170"/>
      <c r="V52" s="170"/>
      <c r="W52" s="170"/>
      <c r="X52" s="172"/>
      <c r="Y52" s="172"/>
      <c r="Z52" s="170"/>
      <c r="AA52" s="170"/>
      <c r="AB52" s="170"/>
      <c r="AC52" s="170"/>
    </row>
  </sheetData>
  <mergeCells count="6">
    <mergeCell ref="Q3:S3"/>
    <mergeCell ref="T3:U3"/>
    <mergeCell ref="V3:X3"/>
    <mergeCell ref="Q4:S4"/>
    <mergeCell ref="T4:U4"/>
    <mergeCell ref="V4:X4"/>
  </mergeCells>
  <conditionalFormatting sqref="D42:J42 L42:R42">
    <cfRule type="cellIs" priority="1" dxfId="1" operator="equal" stopIfTrue="1">
      <formula>TODAY()</formula>
    </cfRule>
  </conditionalFormatting>
  <conditionalFormatting sqref="D7:R8 D13:R26 X13:Y26 X29:Y31">
    <cfRule type="cellIs" priority="2" dxfId="2" operator="equal" stopIfTrue="1">
      <formula>0</formula>
    </cfRule>
  </conditionalFormatting>
  <conditionalFormatting sqref="AA17">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5" right="0.5" top="0.56" bottom="0.5" header="0.5" footer="0.5"/>
  <pageSetup horizontalDpi="600" verticalDpi="600" orientation="landscape" r:id="rId3"/>
  <legacyDrawing r:id="rId2"/>
</worksheet>
</file>

<file path=xl/worksheets/sheet6.xml><?xml version="1.0" encoding="utf-8"?>
<worksheet xmlns="http://schemas.openxmlformats.org/spreadsheetml/2006/main" xmlns:r="http://schemas.openxmlformats.org/officeDocument/2006/relationships">
  <sheetPr codeName="Sheet121"/>
  <dimension ref="A1:AC52"/>
  <sheetViews>
    <sheetView zoomScale="85" zoomScaleNormal="85" workbookViewId="0" topLeftCell="A1">
      <selection activeCell="E13" sqref="E13"/>
    </sheetView>
  </sheetViews>
  <sheetFormatPr defaultColWidth="9.140625" defaultRowHeight="12.75"/>
  <cols>
    <col min="2" max="2" width="7.00390625" style="0" customWidth="1"/>
    <col min="3" max="3" width="0.5625" style="0" customWidth="1"/>
    <col min="4" max="4" width="5.8515625" style="0" customWidth="1"/>
    <col min="5" max="6" width="5.57421875" style="0" customWidth="1"/>
    <col min="7" max="7" width="5.8515625" style="0" customWidth="1"/>
    <col min="8" max="8" width="5.57421875" style="0" customWidth="1"/>
    <col min="9" max="9" width="5.421875" style="0" customWidth="1"/>
    <col min="10" max="10" width="5.7109375" style="0" customWidth="1"/>
    <col min="11" max="11" width="0.5625" style="0" customWidth="1"/>
    <col min="12" max="13" width="5.57421875" style="0" customWidth="1"/>
    <col min="14" max="14" width="5.421875" style="0" customWidth="1"/>
    <col min="15" max="16" width="5.7109375" style="0" customWidth="1"/>
    <col min="17" max="17" width="6.28125" style="0" customWidth="1"/>
    <col min="18" max="18" width="6.7109375" style="0" customWidth="1"/>
    <col min="19" max="19" width="0.5625" style="0" customWidth="1"/>
    <col min="20" max="21" width="4.8515625" style="0" customWidth="1"/>
    <col min="22" max="22" width="4.140625" style="0" customWidth="1"/>
    <col min="23" max="23" width="0.5625" style="0" customWidth="1"/>
    <col min="24" max="25" width="6.28125" style="51" customWidth="1"/>
    <col min="26" max="26" width="0.85546875" style="0" customWidth="1"/>
  </cols>
  <sheetData>
    <row r="1" spans="10:29" ht="21.75" customHeight="1">
      <c r="J1" s="16" t="s">
        <v>46</v>
      </c>
      <c r="Z1" s="167"/>
      <c r="AA1" s="170"/>
      <c r="AB1" s="170"/>
      <c r="AC1" s="170"/>
    </row>
    <row r="2" spans="1:29" ht="12.75">
      <c r="A2" s="15" t="s">
        <v>37</v>
      </c>
      <c r="B2" s="2"/>
      <c r="C2" s="2"/>
      <c r="D2" s="2"/>
      <c r="E2" s="3"/>
      <c r="F2" s="15" t="s">
        <v>39</v>
      </c>
      <c r="G2" s="2"/>
      <c r="H2" s="3"/>
      <c r="I2" s="15" t="s">
        <v>40</v>
      </c>
      <c r="J2" s="3"/>
      <c r="L2" s="15" t="s">
        <v>41</v>
      </c>
      <c r="M2" s="2"/>
      <c r="N2" s="46">
        <v>3</v>
      </c>
      <c r="O2" s="2"/>
      <c r="P2" s="3"/>
      <c r="Q2" s="15" t="s">
        <v>139</v>
      </c>
      <c r="R2" s="2"/>
      <c r="S2" s="2"/>
      <c r="T2" s="2"/>
      <c r="U2" s="2"/>
      <c r="V2" s="2"/>
      <c r="W2" s="2"/>
      <c r="X2" s="52"/>
      <c r="Y2" s="53"/>
      <c r="Z2" s="167"/>
      <c r="AA2" s="170"/>
      <c r="AB2" s="170"/>
      <c r="AC2" s="170"/>
    </row>
    <row r="3" spans="1:29" ht="12.75">
      <c r="A3" s="4"/>
      <c r="B3" s="5"/>
      <c r="C3" s="5"/>
      <c r="D3" s="5"/>
      <c r="E3" s="6"/>
      <c r="F3" s="45" t="str">
        <f>PP1!F3</f>
        <v>xxx-xx-xxxx</v>
      </c>
      <c r="G3" s="5"/>
      <c r="H3" s="6"/>
      <c r="I3" s="45">
        <f>PP1!I3</f>
        <v>2005</v>
      </c>
      <c r="J3" s="6"/>
      <c r="L3" s="4"/>
      <c r="M3" s="5"/>
      <c r="N3" s="5"/>
      <c r="O3" s="5"/>
      <c r="P3" s="6"/>
      <c r="Q3" s="210" t="s">
        <v>47</v>
      </c>
      <c r="R3" s="211"/>
      <c r="S3" s="212"/>
      <c r="T3" s="210" t="s">
        <v>48</v>
      </c>
      <c r="U3" s="212"/>
      <c r="V3" s="213" t="s">
        <v>49</v>
      </c>
      <c r="W3" s="214"/>
      <c r="X3" s="215"/>
      <c r="Y3" s="198" t="s">
        <v>138</v>
      </c>
      <c r="Z3" s="167"/>
      <c r="AA3" s="170"/>
      <c r="AB3" s="170"/>
      <c r="AC3" s="170"/>
    </row>
    <row r="4" spans="1:29" ht="12.75">
      <c r="A4" s="44">
        <f>PP1!A4</f>
        <v>0</v>
      </c>
      <c r="B4" s="8"/>
      <c r="C4" s="8"/>
      <c r="D4" s="5"/>
      <c r="E4" s="6"/>
      <c r="F4" s="7"/>
      <c r="G4" s="8"/>
      <c r="H4" s="9"/>
      <c r="I4" s="7"/>
      <c r="J4" s="9"/>
      <c r="L4" s="34" t="s">
        <v>42</v>
      </c>
      <c r="M4" s="78">
        <f>+PP2!O4+1</f>
        <v>38389</v>
      </c>
      <c r="N4" s="37" t="s">
        <v>43</v>
      </c>
      <c r="O4" s="78">
        <f>+M4+13</f>
        <v>38402</v>
      </c>
      <c r="P4" s="9"/>
      <c r="Q4" s="219">
        <f>PP2!AA14</f>
        <v>12</v>
      </c>
      <c r="R4" s="217"/>
      <c r="S4" s="218"/>
      <c r="T4" s="219">
        <f>PP2!AA15</f>
        <v>8</v>
      </c>
      <c r="U4" s="218"/>
      <c r="V4" s="219">
        <f>PP2!AA17</f>
        <v>0</v>
      </c>
      <c r="W4" s="217"/>
      <c r="X4" s="218"/>
      <c r="Y4" s="200">
        <f>PP2!AA16</f>
        <v>0</v>
      </c>
      <c r="Z4" s="167"/>
      <c r="AA4" s="171" t="s">
        <v>56</v>
      </c>
      <c r="AB4" s="170"/>
      <c r="AC4" s="170"/>
    </row>
    <row r="5" spans="1:29" ht="12.75">
      <c r="A5" s="33"/>
      <c r="B5" s="6"/>
      <c r="D5" s="48" t="s">
        <v>1</v>
      </c>
      <c r="E5" s="48" t="s">
        <v>2</v>
      </c>
      <c r="F5" s="48" t="s">
        <v>3</v>
      </c>
      <c r="G5" s="48" t="s">
        <v>4</v>
      </c>
      <c r="H5" s="48" t="s">
        <v>5</v>
      </c>
      <c r="I5" s="48" t="s">
        <v>6</v>
      </c>
      <c r="J5" s="48" t="s">
        <v>7</v>
      </c>
      <c r="K5" s="49"/>
      <c r="L5" s="48" t="s">
        <v>1</v>
      </c>
      <c r="M5" s="48" t="s">
        <v>2</v>
      </c>
      <c r="N5" s="48" t="s">
        <v>3</v>
      </c>
      <c r="O5" s="48" t="s">
        <v>4</v>
      </c>
      <c r="P5" s="48" t="s">
        <v>5</v>
      </c>
      <c r="Q5" s="48" t="s">
        <v>6</v>
      </c>
      <c r="R5" s="47" t="s">
        <v>7</v>
      </c>
      <c r="T5" s="15" t="s">
        <v>44</v>
      </c>
      <c r="U5" s="2"/>
      <c r="V5" s="3"/>
      <c r="X5" s="55" t="s">
        <v>24</v>
      </c>
      <c r="Y5" s="55" t="s">
        <v>25</v>
      </c>
      <c r="Z5" s="167"/>
      <c r="AA5" s="170">
        <f>+PP2!AA5</f>
        <v>6</v>
      </c>
      <c r="AB5" s="171" t="s">
        <v>57</v>
      </c>
      <c r="AC5" s="170"/>
    </row>
    <row r="6" spans="1:29" ht="12.75">
      <c r="A6" s="4"/>
      <c r="B6" s="32" t="s">
        <v>38</v>
      </c>
      <c r="D6" s="36">
        <f>PP2!D6</f>
        <v>0</v>
      </c>
      <c r="E6" s="36">
        <f>PP2!E6</f>
        <v>8</v>
      </c>
      <c r="F6" s="36">
        <f>PP2!F6</f>
        <v>8</v>
      </c>
      <c r="G6" s="36">
        <f>PP2!G6</f>
        <v>8</v>
      </c>
      <c r="H6" s="36">
        <f>PP2!H6</f>
        <v>8</v>
      </c>
      <c r="I6" s="36">
        <f>PP2!I6</f>
        <v>8</v>
      </c>
      <c r="J6" s="36">
        <f>PP2!J6</f>
        <v>0</v>
      </c>
      <c r="L6" s="36">
        <f>PP2!L6</f>
        <v>0</v>
      </c>
      <c r="M6" s="36">
        <f>PP2!M6</f>
        <v>8</v>
      </c>
      <c r="N6" s="36">
        <f>PP2!N6</f>
        <v>8</v>
      </c>
      <c r="O6" s="36">
        <f>PP2!O6</f>
        <v>8</v>
      </c>
      <c r="P6" s="36">
        <f>PP2!P6</f>
        <v>8</v>
      </c>
      <c r="Q6" s="36">
        <f>PP2!Q6</f>
        <v>8</v>
      </c>
      <c r="R6" s="36">
        <f>PP2!R6</f>
        <v>0</v>
      </c>
      <c r="T6" s="35" t="s">
        <v>50</v>
      </c>
      <c r="U6" s="5"/>
      <c r="V6" s="6"/>
      <c r="X6" s="59">
        <f>SUM(D6:J6)</f>
        <v>40</v>
      </c>
      <c r="Y6" s="59">
        <f>SUM(L6:R6)</f>
        <v>40</v>
      </c>
      <c r="Z6" s="167"/>
      <c r="AA6" s="170">
        <f>+PP2!AA6</f>
        <v>4</v>
      </c>
      <c r="AB6" s="171" t="s">
        <v>58</v>
      </c>
      <c r="AC6" s="170"/>
    </row>
    <row r="7" spans="1:29" ht="12.75">
      <c r="A7" s="4"/>
      <c r="B7" s="32" t="s">
        <v>140</v>
      </c>
      <c r="D7" s="202">
        <f>PP2!D7</f>
        <v>0</v>
      </c>
      <c r="E7" s="202">
        <f>PP2!E7</f>
        <v>0.3125</v>
      </c>
      <c r="F7" s="202">
        <f>PP2!F7</f>
        <v>0.3125</v>
      </c>
      <c r="G7" s="202">
        <f>PP2!G7</f>
        <v>0.3125</v>
      </c>
      <c r="H7" s="202">
        <f>PP2!H7</f>
        <v>0.3125</v>
      </c>
      <c r="I7" s="202">
        <f>PP2!I7</f>
        <v>0.3125</v>
      </c>
      <c r="J7" s="202">
        <f>PP2!J7</f>
        <v>0</v>
      </c>
      <c r="K7" s="202"/>
      <c r="L7" s="202">
        <f>PP2!L7</f>
        <v>0</v>
      </c>
      <c r="M7" s="202">
        <f>PP2!M7</f>
        <v>0.3125</v>
      </c>
      <c r="N7" s="202">
        <f>PP2!N7</f>
        <v>0.3125</v>
      </c>
      <c r="O7" s="202">
        <f>PP2!O7</f>
        <v>0.3125</v>
      </c>
      <c r="P7" s="202">
        <f>PP2!P7</f>
        <v>0.3125</v>
      </c>
      <c r="Q7" s="202">
        <f>PP2!Q7</f>
        <v>0.3125</v>
      </c>
      <c r="R7" s="202">
        <f>PP2!R7</f>
        <v>0</v>
      </c>
      <c r="T7" s="4"/>
      <c r="U7" s="5"/>
      <c r="V7" s="6"/>
      <c r="X7" s="56"/>
      <c r="Y7" s="56"/>
      <c r="Z7" s="167"/>
      <c r="AA7" s="171" t="s">
        <v>134</v>
      </c>
      <c r="AB7" s="170"/>
      <c r="AC7" s="170"/>
    </row>
    <row r="8" spans="1:29" ht="12.75">
      <c r="A8" s="7"/>
      <c r="B8" s="203" t="s">
        <v>141</v>
      </c>
      <c r="D8" s="202">
        <f>PP2!D8</f>
        <v>0</v>
      </c>
      <c r="E8" s="202">
        <f>PP2!E8</f>
        <v>0.1875</v>
      </c>
      <c r="F8" s="202">
        <f>PP2!F8</f>
        <v>0.1875</v>
      </c>
      <c r="G8" s="202">
        <f>PP2!G8</f>
        <v>0.1875</v>
      </c>
      <c r="H8" s="202">
        <f>PP2!H8</f>
        <v>0.1875</v>
      </c>
      <c r="I8" s="202">
        <f>PP2!I8</f>
        <v>0.1875</v>
      </c>
      <c r="J8" s="202">
        <f>PP2!J8</f>
        <v>0</v>
      </c>
      <c r="K8" s="202"/>
      <c r="L8" s="202">
        <f>PP2!L8</f>
        <v>0</v>
      </c>
      <c r="M8" s="202">
        <f>PP2!M8</f>
        <v>0.1875</v>
      </c>
      <c r="N8" s="202">
        <f>PP2!N8</f>
        <v>0.1875</v>
      </c>
      <c r="O8" s="202">
        <f>PP2!O8</f>
        <v>0.1875</v>
      </c>
      <c r="P8" s="202">
        <f>PP2!P8</f>
        <v>0.1875</v>
      </c>
      <c r="Q8" s="202">
        <f>PP2!Q8</f>
        <v>0.1875</v>
      </c>
      <c r="R8" s="202">
        <f>PP2!R8</f>
        <v>0</v>
      </c>
      <c r="T8" s="38" t="s">
        <v>45</v>
      </c>
      <c r="U8" s="39"/>
      <c r="V8" s="9"/>
      <c r="X8" s="57"/>
      <c r="Y8" s="57"/>
      <c r="Z8" s="167"/>
      <c r="AA8" s="170">
        <v>0</v>
      </c>
      <c r="AB8" s="170"/>
      <c r="AC8" s="170"/>
    </row>
    <row r="9" spans="10:29" ht="24" customHeight="1">
      <c r="J9" s="16" t="s">
        <v>26</v>
      </c>
      <c r="Z9" s="167"/>
      <c r="AA9" s="170"/>
      <c r="AB9" s="170"/>
      <c r="AC9" s="170"/>
    </row>
    <row r="10" spans="1:29" ht="9.75" customHeight="1">
      <c r="A10" s="18" t="s">
        <v>21</v>
      </c>
      <c r="B10" s="3"/>
      <c r="C10" s="29"/>
      <c r="D10" s="11"/>
      <c r="E10" s="13"/>
      <c r="F10" s="13"/>
      <c r="G10" s="20"/>
      <c r="H10" s="13"/>
      <c r="I10" s="17" t="s">
        <v>19</v>
      </c>
      <c r="J10" s="13"/>
      <c r="K10" s="2"/>
      <c r="L10" s="13"/>
      <c r="M10" s="13"/>
      <c r="N10" s="13"/>
      <c r="O10" s="13"/>
      <c r="P10" s="13"/>
      <c r="Q10" s="13"/>
      <c r="R10" s="12"/>
      <c r="T10" s="24" t="s">
        <v>23</v>
      </c>
      <c r="U10" s="13"/>
      <c r="V10" s="12"/>
      <c r="W10" s="29"/>
      <c r="X10" s="58" t="s">
        <v>33</v>
      </c>
      <c r="Y10" s="55"/>
      <c r="Z10" s="167"/>
      <c r="AA10" s="170"/>
      <c r="AB10" s="170"/>
      <c r="AC10" s="170"/>
    </row>
    <row r="11" spans="1:29" ht="12.75">
      <c r="A11" s="19" t="s">
        <v>20</v>
      </c>
      <c r="B11" s="6"/>
      <c r="C11" s="29"/>
      <c r="D11" s="50" t="s">
        <v>1</v>
      </c>
      <c r="E11" s="50" t="s">
        <v>2</v>
      </c>
      <c r="F11" s="50" t="s">
        <v>3</v>
      </c>
      <c r="G11" s="50" t="s">
        <v>4</v>
      </c>
      <c r="H11" s="50" t="s">
        <v>5</v>
      </c>
      <c r="I11" s="50" t="s">
        <v>6</v>
      </c>
      <c r="J11" s="50" t="s">
        <v>7</v>
      </c>
      <c r="K11" s="42"/>
      <c r="L11" s="50" t="s">
        <v>1</v>
      </c>
      <c r="M11" s="50" t="s">
        <v>2</v>
      </c>
      <c r="N11" s="50" t="s">
        <v>3</v>
      </c>
      <c r="O11" s="50" t="s">
        <v>4</v>
      </c>
      <c r="P11" s="50" t="s">
        <v>5</v>
      </c>
      <c r="Q11" s="50" t="s">
        <v>6</v>
      </c>
      <c r="R11" s="50" t="s">
        <v>7</v>
      </c>
      <c r="T11" s="40" t="s">
        <v>34</v>
      </c>
      <c r="U11" s="40" t="s">
        <v>35</v>
      </c>
      <c r="V11" s="40" t="s">
        <v>36</v>
      </c>
      <c r="W11" s="31"/>
      <c r="X11" s="55" t="s">
        <v>24</v>
      </c>
      <c r="Y11" s="55" t="s">
        <v>25</v>
      </c>
      <c r="Z11" s="167"/>
      <c r="AA11" s="179" t="s">
        <v>131</v>
      </c>
      <c r="AB11" s="170"/>
      <c r="AC11" s="170"/>
    </row>
    <row r="12" spans="1:29" ht="11.25" customHeight="1">
      <c r="A12" s="19"/>
      <c r="B12" s="6"/>
      <c r="C12" s="29"/>
      <c r="D12" s="84">
        <f>+M4</f>
        <v>38389</v>
      </c>
      <c r="E12" s="84">
        <f aca="true" t="shared" si="0" ref="E12:J12">D12+1</f>
        <v>38390</v>
      </c>
      <c r="F12" s="84">
        <f t="shared" si="0"/>
        <v>38391</v>
      </c>
      <c r="G12" s="84">
        <f t="shared" si="0"/>
        <v>38392</v>
      </c>
      <c r="H12" s="84">
        <f t="shared" si="0"/>
        <v>38393</v>
      </c>
      <c r="I12" s="84">
        <f t="shared" si="0"/>
        <v>38394</v>
      </c>
      <c r="J12" s="84">
        <f t="shared" si="0"/>
        <v>38395</v>
      </c>
      <c r="K12" s="84"/>
      <c r="L12" s="84">
        <f>J12+1</f>
        <v>38396</v>
      </c>
      <c r="M12" s="84">
        <f aca="true" t="shared" si="1" ref="M12:R12">L12+1</f>
        <v>38397</v>
      </c>
      <c r="N12" s="84">
        <f t="shared" si="1"/>
        <v>38398</v>
      </c>
      <c r="O12" s="84">
        <f t="shared" si="1"/>
        <v>38399</v>
      </c>
      <c r="P12" s="84">
        <f t="shared" si="1"/>
        <v>38400</v>
      </c>
      <c r="Q12" s="84">
        <f t="shared" si="1"/>
        <v>38401</v>
      </c>
      <c r="R12" s="84">
        <f t="shared" si="1"/>
        <v>38402</v>
      </c>
      <c r="T12" s="40"/>
      <c r="U12" s="40"/>
      <c r="V12" s="40"/>
      <c r="W12" s="31"/>
      <c r="X12" s="55"/>
      <c r="Y12" s="55"/>
      <c r="Z12" s="167"/>
      <c r="AA12" s="180" t="s">
        <v>132</v>
      </c>
      <c r="AB12" s="170"/>
      <c r="AC12" s="170"/>
    </row>
    <row r="13" spans="1:29" ht="13.5" customHeight="1">
      <c r="A13" s="22" t="s">
        <v>0</v>
      </c>
      <c r="B13" s="12"/>
      <c r="C13" s="29"/>
      <c r="D13" s="64">
        <f>24*(D44-D43+D46-D45+D48-D47+D50-D49)-D29-D30</f>
        <v>0</v>
      </c>
      <c r="E13" s="64">
        <f aca="true" t="shared" si="2" ref="E13:J13">24*(E44-E43+E46-E45+E48-E47+E50-E49)-E29-E30</f>
        <v>0</v>
      </c>
      <c r="F13" s="64">
        <f t="shared" si="2"/>
        <v>0</v>
      </c>
      <c r="G13" s="64">
        <f t="shared" si="2"/>
        <v>0</v>
      </c>
      <c r="H13" s="64">
        <f t="shared" si="2"/>
        <v>0</v>
      </c>
      <c r="I13" s="64">
        <f t="shared" si="2"/>
        <v>0</v>
      </c>
      <c r="J13" s="64">
        <f t="shared" si="2"/>
        <v>0</v>
      </c>
      <c r="K13" s="64"/>
      <c r="L13" s="64">
        <f aca="true" t="shared" si="3" ref="L13:R13">24*(L44-L43+L46-L45+L48-L47+L50-L49)-L29-L30</f>
        <v>0</v>
      </c>
      <c r="M13" s="64">
        <f t="shared" si="3"/>
        <v>0</v>
      </c>
      <c r="N13" s="64">
        <f t="shared" si="3"/>
        <v>0</v>
      </c>
      <c r="O13" s="64">
        <f t="shared" si="3"/>
        <v>0</v>
      </c>
      <c r="P13" s="64">
        <f t="shared" si="3"/>
        <v>0</v>
      </c>
      <c r="Q13" s="64">
        <f t="shared" si="3"/>
        <v>0</v>
      </c>
      <c r="R13" s="64">
        <f t="shared" si="3"/>
        <v>0</v>
      </c>
      <c r="T13" s="27"/>
      <c r="U13" s="28">
        <v>1</v>
      </c>
      <c r="V13" s="27"/>
      <c r="W13" s="29"/>
      <c r="X13" s="59">
        <f aca="true" t="shared" si="4" ref="X13:X24">SUM(D13:J13)</f>
        <v>0</v>
      </c>
      <c r="Y13" s="59">
        <f aca="true" t="shared" si="5" ref="Y13:Y24">SUM(L13:R13)</f>
        <v>0</v>
      </c>
      <c r="Z13" s="167"/>
      <c r="AA13" s="170"/>
      <c r="AB13" s="170"/>
      <c r="AC13" s="170"/>
    </row>
    <row r="14" spans="1:29" ht="13.5" customHeight="1">
      <c r="A14" s="22" t="s">
        <v>8</v>
      </c>
      <c r="B14" s="12"/>
      <c r="C14" s="29"/>
      <c r="D14" s="64"/>
      <c r="E14" s="64"/>
      <c r="F14" s="64"/>
      <c r="G14" s="64"/>
      <c r="H14" s="64"/>
      <c r="I14" s="64"/>
      <c r="J14" s="64"/>
      <c r="K14" s="64"/>
      <c r="L14" s="64"/>
      <c r="M14" s="64"/>
      <c r="N14" s="64"/>
      <c r="O14" s="64"/>
      <c r="P14" s="64"/>
      <c r="Q14" s="64"/>
      <c r="R14" s="64"/>
      <c r="T14" s="27"/>
      <c r="U14" s="28">
        <v>61</v>
      </c>
      <c r="V14" s="27"/>
      <c r="W14" s="29"/>
      <c r="X14" s="59">
        <f t="shared" si="4"/>
        <v>0</v>
      </c>
      <c r="Y14" s="59">
        <f t="shared" si="5"/>
        <v>0</v>
      </c>
      <c r="Z14" s="168"/>
      <c r="AA14" s="172">
        <f>+Q4-X14-Y14+AA5-AA8</f>
        <v>18</v>
      </c>
      <c r="AB14" s="171" t="s">
        <v>57</v>
      </c>
      <c r="AC14" s="170"/>
    </row>
    <row r="15" spans="1:29" ht="13.5" customHeight="1">
      <c r="A15" s="22" t="s">
        <v>9</v>
      </c>
      <c r="B15" s="12"/>
      <c r="C15" s="29"/>
      <c r="D15" s="64"/>
      <c r="E15" s="64"/>
      <c r="F15" s="64"/>
      <c r="G15" s="64"/>
      <c r="H15" s="64"/>
      <c r="I15" s="64"/>
      <c r="J15" s="64"/>
      <c r="K15" s="64"/>
      <c r="L15" s="64"/>
      <c r="M15" s="64"/>
      <c r="N15" s="64"/>
      <c r="O15" s="64"/>
      <c r="P15" s="64"/>
      <c r="Q15" s="64"/>
      <c r="R15" s="64"/>
      <c r="T15" s="27"/>
      <c r="U15" s="28">
        <v>62</v>
      </c>
      <c r="V15" s="27"/>
      <c r="W15" s="29"/>
      <c r="X15" s="59">
        <f t="shared" si="4"/>
        <v>0</v>
      </c>
      <c r="Y15" s="59">
        <f t="shared" si="5"/>
        <v>0</v>
      </c>
      <c r="Z15" s="167"/>
      <c r="AA15" s="172">
        <f>+T4-X15-Y15-X19-Y19+AA6</f>
        <v>12</v>
      </c>
      <c r="AB15" s="171" t="s">
        <v>58</v>
      </c>
      <c r="AC15" s="170"/>
    </row>
    <row r="16" spans="1:29" ht="13.5" customHeight="1">
      <c r="A16" s="22" t="s">
        <v>10</v>
      </c>
      <c r="B16" s="12"/>
      <c r="C16" s="29"/>
      <c r="D16" s="64"/>
      <c r="E16" s="64"/>
      <c r="F16" s="64"/>
      <c r="G16" s="64"/>
      <c r="H16" s="64"/>
      <c r="I16" s="64"/>
      <c r="J16" s="64"/>
      <c r="K16" s="64"/>
      <c r="L16" s="64"/>
      <c r="M16" s="64"/>
      <c r="N16" s="64"/>
      <c r="O16" s="64"/>
      <c r="P16" s="64"/>
      <c r="Q16" s="64"/>
      <c r="R16" s="64"/>
      <c r="T16" s="27"/>
      <c r="U16" s="28">
        <v>64</v>
      </c>
      <c r="V16" s="27"/>
      <c r="W16" s="29"/>
      <c r="X16" s="59">
        <f t="shared" si="4"/>
        <v>0</v>
      </c>
      <c r="Y16" s="59">
        <f t="shared" si="5"/>
        <v>0</v>
      </c>
      <c r="Z16" s="167"/>
      <c r="AA16" s="172">
        <f>+Y4-X16-Y16+X30+Y30</f>
        <v>0</v>
      </c>
      <c r="AB16" s="171" t="s">
        <v>59</v>
      </c>
      <c r="AC16" s="170"/>
    </row>
    <row r="17" spans="1:29" ht="13.5" customHeight="1">
      <c r="A17" s="22" t="s">
        <v>11</v>
      </c>
      <c r="B17" s="12"/>
      <c r="C17" s="29"/>
      <c r="D17" s="64"/>
      <c r="E17" s="64"/>
      <c r="F17" s="64"/>
      <c r="G17" s="64"/>
      <c r="H17" s="64"/>
      <c r="I17" s="64"/>
      <c r="J17" s="64"/>
      <c r="K17" s="64"/>
      <c r="L17" s="64"/>
      <c r="M17" s="64"/>
      <c r="N17" s="64"/>
      <c r="O17" s="64"/>
      <c r="P17" s="64"/>
      <c r="Q17" s="64"/>
      <c r="R17" s="64"/>
      <c r="T17" s="27"/>
      <c r="U17" s="28">
        <v>50</v>
      </c>
      <c r="V17" s="27"/>
      <c r="W17" s="29"/>
      <c r="X17" s="59">
        <f t="shared" si="4"/>
        <v>0</v>
      </c>
      <c r="Y17" s="59">
        <f t="shared" si="5"/>
        <v>0</v>
      </c>
      <c r="Z17" s="167"/>
      <c r="AA17" s="172">
        <f>+V4-X17-Y17+X29+Y29</f>
        <v>0</v>
      </c>
      <c r="AB17" s="171" t="s">
        <v>60</v>
      </c>
      <c r="AC17" s="170"/>
    </row>
    <row r="18" spans="1:29" ht="13.5" customHeight="1">
      <c r="A18" s="22" t="s">
        <v>12</v>
      </c>
      <c r="B18" s="12"/>
      <c r="C18" s="29"/>
      <c r="D18" s="64"/>
      <c r="E18" s="64"/>
      <c r="F18" s="64"/>
      <c r="G18" s="64"/>
      <c r="H18" s="64"/>
      <c r="I18" s="64"/>
      <c r="J18" s="64"/>
      <c r="K18" s="64"/>
      <c r="L18" s="64"/>
      <c r="M18" s="64"/>
      <c r="N18" s="64"/>
      <c r="O18" s="64"/>
      <c r="P18" s="64"/>
      <c r="Q18" s="64"/>
      <c r="R18" s="64"/>
      <c r="T18" s="27"/>
      <c r="U18" s="28">
        <v>66</v>
      </c>
      <c r="V18" s="27"/>
      <c r="W18" s="29"/>
      <c r="X18" s="59">
        <f t="shared" si="4"/>
        <v>0</v>
      </c>
      <c r="Y18" s="59">
        <f t="shared" si="5"/>
        <v>0</v>
      </c>
      <c r="Z18" s="167"/>
      <c r="AA18" s="171"/>
      <c r="AB18" s="170"/>
      <c r="AC18" s="170"/>
    </row>
    <row r="19" spans="1:29" ht="13.5" customHeight="1">
      <c r="A19" s="22" t="s">
        <v>13</v>
      </c>
      <c r="B19" s="12"/>
      <c r="C19" s="29"/>
      <c r="D19" s="64"/>
      <c r="E19" s="64"/>
      <c r="F19" s="64"/>
      <c r="G19" s="64"/>
      <c r="H19" s="64"/>
      <c r="I19" s="64"/>
      <c r="J19" s="64"/>
      <c r="K19" s="64"/>
      <c r="L19" s="64"/>
      <c r="M19" s="64"/>
      <c r="N19" s="64"/>
      <c r="O19" s="64"/>
      <c r="P19" s="64"/>
      <c r="Q19" s="64"/>
      <c r="R19" s="64"/>
      <c r="T19" s="28">
        <v>62</v>
      </c>
      <c r="U19" s="28">
        <v>62</v>
      </c>
      <c r="V19" s="27"/>
      <c r="W19" s="29"/>
      <c r="X19" s="59">
        <f t="shared" si="4"/>
        <v>0</v>
      </c>
      <c r="Y19" s="59">
        <f t="shared" si="5"/>
        <v>0</v>
      </c>
      <c r="Z19" s="167"/>
      <c r="AA19" s="172">
        <f>+X19+Y19+PP2!AA19</f>
        <v>0</v>
      </c>
      <c r="AB19" s="171" t="s">
        <v>121</v>
      </c>
      <c r="AC19" s="170"/>
    </row>
    <row r="20" spans="1:29" ht="13.5" customHeight="1">
      <c r="A20" s="22"/>
      <c r="B20" s="12"/>
      <c r="C20" s="29"/>
      <c r="D20" s="64"/>
      <c r="E20" s="64"/>
      <c r="F20" s="64"/>
      <c r="G20" s="64"/>
      <c r="H20" s="64"/>
      <c r="I20" s="64"/>
      <c r="J20" s="64"/>
      <c r="K20" s="64"/>
      <c r="L20" s="64"/>
      <c r="M20" s="64"/>
      <c r="N20" s="64"/>
      <c r="O20" s="64"/>
      <c r="P20" s="64"/>
      <c r="Q20" s="64"/>
      <c r="R20" s="64"/>
      <c r="T20" s="28"/>
      <c r="U20" s="28"/>
      <c r="V20" s="27"/>
      <c r="W20" s="29"/>
      <c r="X20" s="59">
        <f t="shared" si="4"/>
        <v>0</v>
      </c>
      <c r="Y20" s="59">
        <f t="shared" si="5"/>
        <v>0</v>
      </c>
      <c r="Z20" s="167"/>
      <c r="AA20" s="170"/>
      <c r="AB20" s="170"/>
      <c r="AC20" s="170"/>
    </row>
    <row r="21" spans="1:29" ht="13.5" customHeight="1">
      <c r="A21" s="22"/>
      <c r="B21" s="12"/>
      <c r="C21" s="29"/>
      <c r="D21" s="64"/>
      <c r="E21" s="64"/>
      <c r="F21" s="64"/>
      <c r="G21" s="64"/>
      <c r="H21" s="64"/>
      <c r="I21" s="64"/>
      <c r="J21" s="64"/>
      <c r="K21" s="64"/>
      <c r="L21" s="64"/>
      <c r="M21" s="64"/>
      <c r="N21" s="64"/>
      <c r="O21" s="64"/>
      <c r="P21" s="64"/>
      <c r="Q21" s="64"/>
      <c r="R21" s="64"/>
      <c r="T21" s="28"/>
      <c r="U21" s="28"/>
      <c r="V21" s="27"/>
      <c r="W21" s="29"/>
      <c r="X21" s="59">
        <f t="shared" si="4"/>
        <v>0</v>
      </c>
      <c r="Y21" s="59">
        <f t="shared" si="5"/>
        <v>0</v>
      </c>
      <c r="Z21" s="167"/>
      <c r="AA21" s="170"/>
      <c r="AB21" s="170"/>
      <c r="AC21" s="170"/>
    </row>
    <row r="22" spans="1:29" ht="13.5" customHeight="1">
      <c r="A22" s="22"/>
      <c r="B22" s="12"/>
      <c r="C22" s="29"/>
      <c r="D22" s="64"/>
      <c r="E22" s="64"/>
      <c r="F22" s="64"/>
      <c r="G22" s="64"/>
      <c r="H22" s="64"/>
      <c r="I22" s="64"/>
      <c r="J22" s="64"/>
      <c r="K22" s="64"/>
      <c r="L22" s="64"/>
      <c r="M22" s="64"/>
      <c r="N22" s="64"/>
      <c r="O22" s="64"/>
      <c r="P22" s="64"/>
      <c r="Q22" s="64"/>
      <c r="R22" s="64"/>
      <c r="T22" s="28"/>
      <c r="U22" s="28"/>
      <c r="V22" s="27"/>
      <c r="W22" s="29"/>
      <c r="X22" s="59">
        <f t="shared" si="4"/>
        <v>0</v>
      </c>
      <c r="Y22" s="59">
        <f t="shared" si="5"/>
        <v>0</v>
      </c>
      <c r="Z22" s="167"/>
      <c r="AA22" s="170"/>
      <c r="AB22" s="170"/>
      <c r="AC22" s="170"/>
    </row>
    <row r="23" spans="1:29" ht="13.5" customHeight="1">
      <c r="A23" s="22"/>
      <c r="B23" s="12"/>
      <c r="C23" s="29"/>
      <c r="D23" s="64"/>
      <c r="E23" s="64"/>
      <c r="F23" s="64"/>
      <c r="G23" s="64"/>
      <c r="H23" s="64"/>
      <c r="I23" s="64"/>
      <c r="J23" s="64"/>
      <c r="K23" s="64"/>
      <c r="L23" s="64"/>
      <c r="M23" s="64"/>
      <c r="N23" s="64"/>
      <c r="O23" s="64"/>
      <c r="P23" s="64"/>
      <c r="Q23" s="64"/>
      <c r="R23" s="64"/>
      <c r="T23" s="28"/>
      <c r="U23" s="28"/>
      <c r="V23" s="27"/>
      <c r="W23" s="29"/>
      <c r="X23" s="59">
        <f t="shared" si="4"/>
        <v>0</v>
      </c>
      <c r="Y23" s="59">
        <f t="shared" si="5"/>
        <v>0</v>
      </c>
      <c r="Z23" s="167"/>
      <c r="AA23" s="170"/>
      <c r="AB23" s="170"/>
      <c r="AC23" s="170"/>
    </row>
    <row r="24" spans="1:29" ht="13.5" customHeight="1">
      <c r="A24" s="11"/>
      <c r="B24" s="12"/>
      <c r="C24" s="29"/>
      <c r="D24" s="64"/>
      <c r="E24" s="64"/>
      <c r="F24" s="64"/>
      <c r="G24" s="64"/>
      <c r="H24" s="64"/>
      <c r="I24" s="64"/>
      <c r="J24" s="64"/>
      <c r="K24" s="64"/>
      <c r="L24" s="64"/>
      <c r="M24" s="64"/>
      <c r="N24" s="64"/>
      <c r="O24" s="64"/>
      <c r="P24" s="64"/>
      <c r="Q24" s="64"/>
      <c r="R24" s="64"/>
      <c r="T24" s="10"/>
      <c r="U24" s="10"/>
      <c r="V24" s="10"/>
      <c r="W24" s="29"/>
      <c r="X24" s="59">
        <f t="shared" si="4"/>
        <v>0</v>
      </c>
      <c r="Y24" s="59">
        <f t="shared" si="5"/>
        <v>0</v>
      </c>
      <c r="Z24" s="167"/>
      <c r="AA24" s="170"/>
      <c r="AB24" s="170"/>
      <c r="AC24" s="170"/>
    </row>
    <row r="25" spans="1:29" ht="3" customHeight="1">
      <c r="A25" s="11"/>
      <c r="B25" s="13"/>
      <c r="C25" s="5"/>
      <c r="D25" s="64"/>
      <c r="E25" s="64"/>
      <c r="F25" s="64"/>
      <c r="G25" s="64"/>
      <c r="H25" s="64"/>
      <c r="I25" s="64"/>
      <c r="J25" s="64"/>
      <c r="K25" s="64"/>
      <c r="L25" s="64"/>
      <c r="M25" s="64"/>
      <c r="N25" s="64"/>
      <c r="O25" s="64"/>
      <c r="P25" s="64"/>
      <c r="Q25" s="64"/>
      <c r="R25" s="64"/>
      <c r="S25" s="5"/>
      <c r="T25" s="13"/>
      <c r="U25" s="13"/>
      <c r="V25" s="13"/>
      <c r="W25" s="5"/>
      <c r="X25" s="59"/>
      <c r="Y25" s="59"/>
      <c r="Z25" s="167"/>
      <c r="AA25" s="170"/>
      <c r="AB25" s="170"/>
      <c r="AC25" s="170"/>
    </row>
    <row r="26" spans="1:29" ht="13.5" customHeight="1">
      <c r="A26" s="26" t="s">
        <v>14</v>
      </c>
      <c r="B26" s="12"/>
      <c r="C26" s="29"/>
      <c r="D26" s="64">
        <f aca="true" t="shared" si="6" ref="D26:J26">SUM(D13:D24)</f>
        <v>0</v>
      </c>
      <c r="E26" s="64">
        <f t="shared" si="6"/>
        <v>0</v>
      </c>
      <c r="F26" s="64">
        <f t="shared" si="6"/>
        <v>0</v>
      </c>
      <c r="G26" s="64">
        <f t="shared" si="6"/>
        <v>0</v>
      </c>
      <c r="H26" s="64">
        <f t="shared" si="6"/>
        <v>0</v>
      </c>
      <c r="I26" s="64">
        <f t="shared" si="6"/>
        <v>0</v>
      </c>
      <c r="J26" s="64">
        <f t="shared" si="6"/>
        <v>0</v>
      </c>
      <c r="K26" s="64"/>
      <c r="L26" s="64">
        <f aca="true" t="shared" si="7" ref="L26:R26">SUM(L13:L24)</f>
        <v>0</v>
      </c>
      <c r="M26" s="64">
        <f t="shared" si="7"/>
        <v>0</v>
      </c>
      <c r="N26" s="64">
        <f t="shared" si="7"/>
        <v>0</v>
      </c>
      <c r="O26" s="64">
        <f t="shared" si="7"/>
        <v>0</v>
      </c>
      <c r="P26" s="64">
        <f t="shared" si="7"/>
        <v>0</v>
      </c>
      <c r="Q26" s="64">
        <f t="shared" si="7"/>
        <v>0</v>
      </c>
      <c r="R26" s="64">
        <f t="shared" si="7"/>
        <v>0</v>
      </c>
      <c r="T26" s="10"/>
      <c r="U26" s="10"/>
      <c r="V26" s="10"/>
      <c r="W26" s="29"/>
      <c r="X26" s="59">
        <f>SUM(X13:X24)</f>
        <v>0</v>
      </c>
      <c r="Y26" s="59">
        <f>SUM(Y13:Y24)</f>
        <v>0</v>
      </c>
      <c r="Z26" s="167"/>
      <c r="AA26" s="172">
        <f>SUM(X26:Y26)</f>
        <v>0</v>
      </c>
      <c r="AB26" s="170" t="s">
        <v>116</v>
      </c>
      <c r="AC26" s="170"/>
    </row>
    <row r="27" spans="10:29" ht="24" customHeight="1">
      <c r="J27" s="16" t="s">
        <v>18</v>
      </c>
      <c r="Z27" s="167"/>
      <c r="AA27" s="170"/>
      <c r="AB27" s="170"/>
      <c r="AC27" s="170"/>
    </row>
    <row r="28" spans="1:29" ht="9" customHeight="1">
      <c r="A28" s="1"/>
      <c r="B28" s="2"/>
      <c r="C28" s="2"/>
      <c r="D28" s="2"/>
      <c r="E28" s="2"/>
      <c r="F28" s="2"/>
      <c r="G28" s="2"/>
      <c r="H28" s="2"/>
      <c r="I28" s="2"/>
      <c r="J28" s="30" t="s">
        <v>22</v>
      </c>
      <c r="K28" s="2"/>
      <c r="L28" s="2"/>
      <c r="M28" s="2"/>
      <c r="N28" s="2"/>
      <c r="O28" s="2"/>
      <c r="P28" s="2"/>
      <c r="Q28" s="2"/>
      <c r="R28" s="2"/>
      <c r="S28" s="2"/>
      <c r="T28" s="2"/>
      <c r="U28" s="2"/>
      <c r="V28" s="2"/>
      <c r="W28" s="2"/>
      <c r="X28" s="52"/>
      <c r="Y28" s="53"/>
      <c r="Z28" s="167"/>
      <c r="AA28" s="170"/>
      <c r="AB28" s="170"/>
      <c r="AC28" s="170"/>
    </row>
    <row r="29" spans="1:29" ht="13.5" customHeight="1">
      <c r="A29" s="22" t="s">
        <v>15</v>
      </c>
      <c r="B29" s="12"/>
      <c r="C29" s="5"/>
      <c r="D29" s="67"/>
      <c r="E29" s="67"/>
      <c r="F29" s="67"/>
      <c r="G29" s="67"/>
      <c r="H29" s="67"/>
      <c r="I29" s="67"/>
      <c r="J29" s="67"/>
      <c r="K29" s="68">
        <v>1</v>
      </c>
      <c r="L29" s="67"/>
      <c r="M29" s="67"/>
      <c r="N29" s="67"/>
      <c r="O29" s="67"/>
      <c r="P29" s="67"/>
      <c r="Q29" s="67"/>
      <c r="R29" s="67"/>
      <c r="S29" s="16"/>
      <c r="T29" s="41"/>
      <c r="U29" s="28">
        <v>29</v>
      </c>
      <c r="V29" s="41"/>
      <c r="W29" s="16"/>
      <c r="X29" s="73">
        <f>SUM(D29:J29)</f>
        <v>0</v>
      </c>
      <c r="Y29" s="73">
        <f>SUM(L29:R29)</f>
        <v>0</v>
      </c>
      <c r="Z29" s="167"/>
      <c r="AA29" s="170"/>
      <c r="AB29" s="170"/>
      <c r="AC29" s="170"/>
    </row>
    <row r="30" spans="1:29" ht="13.5" customHeight="1">
      <c r="A30" s="22" t="s">
        <v>16</v>
      </c>
      <c r="B30" s="12"/>
      <c r="C30" s="5"/>
      <c r="D30" s="69"/>
      <c r="E30" s="69"/>
      <c r="F30" s="69"/>
      <c r="G30" s="69"/>
      <c r="H30" s="69"/>
      <c r="I30" s="69"/>
      <c r="J30" s="69"/>
      <c r="K30" s="70"/>
      <c r="L30" s="69"/>
      <c r="M30" s="69"/>
      <c r="N30" s="69"/>
      <c r="O30" s="69"/>
      <c r="P30" s="69"/>
      <c r="Q30" s="69"/>
      <c r="R30" s="69"/>
      <c r="S30" s="16"/>
      <c r="T30" s="41"/>
      <c r="U30" s="28">
        <v>32</v>
      </c>
      <c r="V30" s="41"/>
      <c r="W30" s="16"/>
      <c r="X30" s="73">
        <f>SUM(D30:J30)</f>
        <v>0</v>
      </c>
      <c r="Y30" s="73">
        <f>SUM(L30:R30)</f>
        <v>0</v>
      </c>
      <c r="Z30" s="167"/>
      <c r="AA30" s="170"/>
      <c r="AB30" s="170"/>
      <c r="AC30" s="170"/>
    </row>
    <row r="31" spans="1:29" ht="13.5" customHeight="1">
      <c r="A31" s="22" t="s">
        <v>17</v>
      </c>
      <c r="B31" s="12"/>
      <c r="C31" s="8"/>
      <c r="D31" s="71"/>
      <c r="E31" s="71"/>
      <c r="F31" s="71"/>
      <c r="G31" s="71"/>
      <c r="H31" s="71"/>
      <c r="I31" s="71"/>
      <c r="J31" s="71"/>
      <c r="K31" s="72"/>
      <c r="L31" s="71"/>
      <c r="M31" s="71"/>
      <c r="N31" s="71"/>
      <c r="O31" s="71"/>
      <c r="P31" s="71"/>
      <c r="Q31" s="71"/>
      <c r="R31" s="71"/>
      <c r="S31" s="16"/>
      <c r="T31" s="41"/>
      <c r="U31" s="28">
        <v>71</v>
      </c>
      <c r="V31" s="41"/>
      <c r="W31" s="16"/>
      <c r="X31" s="73">
        <f>SUM(D31:J31)</f>
        <v>0</v>
      </c>
      <c r="Y31" s="73">
        <f>SUM(L31:R31)</f>
        <v>0</v>
      </c>
      <c r="Z31" s="167"/>
      <c r="AA31" s="170"/>
      <c r="AB31" s="170"/>
      <c r="AC31" s="170"/>
    </row>
    <row r="32" spans="1:29" ht="18.75" customHeight="1">
      <c r="A32" s="25" t="s">
        <v>27</v>
      </c>
      <c r="L32" s="43" t="s">
        <v>28</v>
      </c>
      <c r="Z32" s="167"/>
      <c r="AA32" s="170"/>
      <c r="AB32" s="170"/>
      <c r="AC32" s="170"/>
    </row>
    <row r="33" spans="12:29" ht="12.75">
      <c r="L33" s="43" t="s">
        <v>29</v>
      </c>
      <c r="N33" s="8"/>
      <c r="O33" s="8"/>
      <c r="P33" s="43" t="s">
        <v>30</v>
      </c>
      <c r="R33" s="8"/>
      <c r="S33" s="8"/>
      <c r="T33" s="8"/>
      <c r="U33" s="14" t="s">
        <v>31</v>
      </c>
      <c r="Z33" s="167"/>
      <c r="AA33" s="170"/>
      <c r="AB33" s="170"/>
      <c r="AC33" s="170"/>
    </row>
    <row r="34" spans="21:29" ht="6.75" customHeight="1">
      <c r="U34" s="21" t="s">
        <v>32</v>
      </c>
      <c r="Z34" s="167"/>
      <c r="AA34" s="170"/>
      <c r="AB34" s="170"/>
      <c r="AC34" s="170"/>
    </row>
    <row r="35" spans="1:29" ht="15.75">
      <c r="A35" s="77" t="s">
        <v>51</v>
      </c>
      <c r="Z35" s="167"/>
      <c r="AA35" s="170"/>
      <c r="AB35" s="170"/>
      <c r="AC35" s="170"/>
    </row>
    <row r="36" spans="26:29" ht="12.75">
      <c r="Z36" s="167"/>
      <c r="AA36" s="170"/>
      <c r="AB36" s="170"/>
      <c r="AC36" s="170"/>
    </row>
    <row r="37" spans="1:29" ht="12.75">
      <c r="A37" t="s">
        <v>52</v>
      </c>
      <c r="Z37" s="167"/>
      <c r="AA37" s="170"/>
      <c r="AB37" s="170"/>
      <c r="AC37" s="170"/>
    </row>
    <row r="38" spans="1:29" ht="12.75">
      <c r="A38" t="s">
        <v>53</v>
      </c>
      <c r="Z38" s="167"/>
      <c r="AA38" s="170"/>
      <c r="AB38" s="170"/>
      <c r="AC38" s="170"/>
    </row>
    <row r="39" spans="1:29" ht="4.5" customHeight="1" thickBot="1">
      <c r="A39" s="165"/>
      <c r="B39" s="165"/>
      <c r="C39" s="165"/>
      <c r="D39" s="165"/>
      <c r="E39" s="165"/>
      <c r="F39" s="165"/>
      <c r="G39" s="165"/>
      <c r="H39" s="165"/>
      <c r="I39" s="165"/>
      <c r="J39" s="165"/>
      <c r="K39" s="165"/>
      <c r="L39" s="165"/>
      <c r="M39" s="165"/>
      <c r="N39" s="165"/>
      <c r="O39" s="165"/>
      <c r="P39" s="165"/>
      <c r="Q39" s="165"/>
      <c r="R39" s="165"/>
      <c r="S39" s="165"/>
      <c r="T39" s="165"/>
      <c r="U39" s="165"/>
      <c r="V39" s="165"/>
      <c r="W39" s="165"/>
      <c r="X39" s="166"/>
      <c r="Y39" s="166"/>
      <c r="Z39" s="169"/>
      <c r="AA39" s="170"/>
      <c r="AB39" s="170"/>
      <c r="AC39" s="170"/>
    </row>
    <row r="40" spans="1:29" ht="13.5" thickTop="1">
      <c r="A40" s="173" t="s">
        <v>119</v>
      </c>
      <c r="B40" s="170"/>
      <c r="C40" s="170"/>
      <c r="D40" s="170"/>
      <c r="E40" s="170"/>
      <c r="F40" s="170"/>
      <c r="G40" s="170"/>
      <c r="H40" s="170"/>
      <c r="I40" s="170"/>
      <c r="J40" s="170"/>
      <c r="K40" s="170"/>
      <c r="L40" s="170"/>
      <c r="M40" s="170"/>
      <c r="N40" s="170"/>
      <c r="O40" s="170"/>
      <c r="P40" s="170"/>
      <c r="Q40" s="170"/>
      <c r="R40" s="170"/>
      <c r="S40" s="170"/>
      <c r="T40" s="170"/>
      <c r="U40" s="170"/>
      <c r="V40" s="170"/>
      <c r="W40" s="170"/>
      <c r="X40" s="172"/>
      <c r="Y40" s="172"/>
      <c r="Z40" s="170"/>
      <c r="AA40" s="170"/>
      <c r="AB40" s="170"/>
      <c r="AC40" s="170"/>
    </row>
    <row r="41" spans="1:29" ht="12.75">
      <c r="A41" s="170"/>
      <c r="B41" s="170"/>
      <c r="C41" s="170"/>
      <c r="D41" s="174" t="str">
        <f>D11</f>
        <v>Sun</v>
      </c>
      <c r="E41" s="174" t="str">
        <f aca="true" t="shared" si="8" ref="E41:R42">E11</f>
        <v>Mon</v>
      </c>
      <c r="F41" s="174" t="str">
        <f t="shared" si="8"/>
        <v>Tue</v>
      </c>
      <c r="G41" s="174" t="str">
        <f t="shared" si="8"/>
        <v>Wed</v>
      </c>
      <c r="H41" s="174" t="str">
        <f t="shared" si="8"/>
        <v>Thu</v>
      </c>
      <c r="I41" s="174" t="str">
        <f t="shared" si="8"/>
        <v>Fri</v>
      </c>
      <c r="J41" s="174" t="str">
        <f t="shared" si="8"/>
        <v>Sat</v>
      </c>
      <c r="K41" s="174">
        <f t="shared" si="8"/>
        <v>0</v>
      </c>
      <c r="L41" s="174" t="str">
        <f t="shared" si="8"/>
        <v>Sun</v>
      </c>
      <c r="M41" s="174" t="str">
        <f t="shared" si="8"/>
        <v>Mon</v>
      </c>
      <c r="N41" s="174" t="str">
        <f t="shared" si="8"/>
        <v>Tue</v>
      </c>
      <c r="O41" s="174" t="str">
        <f t="shared" si="8"/>
        <v>Wed</v>
      </c>
      <c r="P41" s="174" t="str">
        <f t="shared" si="8"/>
        <v>Thu</v>
      </c>
      <c r="Q41" s="174" t="str">
        <f t="shared" si="8"/>
        <v>Fri</v>
      </c>
      <c r="R41" s="174" t="str">
        <f t="shared" si="8"/>
        <v>Sat</v>
      </c>
      <c r="S41" s="170"/>
      <c r="T41" s="170"/>
      <c r="U41" s="170"/>
      <c r="V41" s="170"/>
      <c r="W41" s="170"/>
      <c r="X41" s="172"/>
      <c r="Y41" s="172"/>
      <c r="Z41" s="170"/>
      <c r="AA41" s="170"/>
      <c r="AB41" s="170"/>
      <c r="AC41" s="170"/>
    </row>
    <row r="42" spans="1:29" ht="12.75">
      <c r="A42" s="170"/>
      <c r="B42" s="170"/>
      <c r="C42" s="170"/>
      <c r="D42" s="175">
        <f>D12</f>
        <v>38389</v>
      </c>
      <c r="E42" s="175">
        <f t="shared" si="8"/>
        <v>38390</v>
      </c>
      <c r="F42" s="175">
        <f t="shared" si="8"/>
        <v>38391</v>
      </c>
      <c r="G42" s="175">
        <f t="shared" si="8"/>
        <v>38392</v>
      </c>
      <c r="H42" s="175">
        <f t="shared" si="8"/>
        <v>38393</v>
      </c>
      <c r="I42" s="175">
        <f t="shared" si="8"/>
        <v>38394</v>
      </c>
      <c r="J42" s="175">
        <f t="shared" si="8"/>
        <v>38395</v>
      </c>
      <c r="K42" s="175">
        <f t="shared" si="8"/>
        <v>0</v>
      </c>
      <c r="L42" s="175">
        <f t="shared" si="8"/>
        <v>38396</v>
      </c>
      <c r="M42" s="175">
        <f t="shared" si="8"/>
        <v>38397</v>
      </c>
      <c r="N42" s="175">
        <f t="shared" si="8"/>
        <v>38398</v>
      </c>
      <c r="O42" s="175">
        <f t="shared" si="8"/>
        <v>38399</v>
      </c>
      <c r="P42" s="175">
        <f t="shared" si="8"/>
        <v>38400</v>
      </c>
      <c r="Q42" s="175">
        <f t="shared" si="8"/>
        <v>38401</v>
      </c>
      <c r="R42" s="175">
        <f t="shared" si="8"/>
        <v>38402</v>
      </c>
      <c r="S42" s="170"/>
      <c r="T42" s="170"/>
      <c r="U42" s="170"/>
      <c r="V42" s="170"/>
      <c r="W42" s="170"/>
      <c r="X42" s="172"/>
      <c r="Y42" s="172"/>
      <c r="Z42" s="170"/>
      <c r="AA42" s="170"/>
      <c r="AB42" s="170"/>
      <c r="AC42" s="170"/>
    </row>
    <row r="43" spans="1:29" ht="12.75">
      <c r="A43" s="170"/>
      <c r="B43" s="170" t="s">
        <v>54</v>
      </c>
      <c r="C43" s="170"/>
      <c r="D43" s="176"/>
      <c r="E43" s="176"/>
      <c r="F43" s="176"/>
      <c r="G43" s="176"/>
      <c r="H43" s="176"/>
      <c r="I43" s="176"/>
      <c r="J43" s="176"/>
      <c r="K43" s="176"/>
      <c r="L43" s="176"/>
      <c r="M43" s="176"/>
      <c r="N43" s="176"/>
      <c r="O43" s="176"/>
      <c r="P43" s="176"/>
      <c r="Q43" s="176"/>
      <c r="R43" s="176"/>
      <c r="S43" s="170"/>
      <c r="T43" s="170"/>
      <c r="U43" s="170"/>
      <c r="V43" s="170"/>
      <c r="W43" s="170"/>
      <c r="X43" s="172"/>
      <c r="Y43" s="172"/>
      <c r="Z43" s="170"/>
      <c r="AA43" s="170"/>
      <c r="AB43" s="170"/>
      <c r="AC43" s="170"/>
    </row>
    <row r="44" spans="1:29" ht="12.75">
      <c r="A44" s="170"/>
      <c r="B44" s="170" t="s">
        <v>55</v>
      </c>
      <c r="C44" s="170"/>
      <c r="D44" s="176"/>
      <c r="E44" s="176"/>
      <c r="F44" s="176"/>
      <c r="G44" s="176"/>
      <c r="H44" s="176"/>
      <c r="I44" s="176"/>
      <c r="J44" s="176"/>
      <c r="K44" s="176"/>
      <c r="L44" s="176"/>
      <c r="M44" s="176"/>
      <c r="N44" s="176"/>
      <c r="O44" s="176"/>
      <c r="P44" s="176"/>
      <c r="Q44" s="176"/>
      <c r="R44" s="176"/>
      <c r="S44" s="170"/>
      <c r="T44" s="170"/>
      <c r="U44" s="170"/>
      <c r="V44" s="170"/>
      <c r="W44" s="170"/>
      <c r="X44" s="172"/>
      <c r="Y44" s="172"/>
      <c r="Z44" s="170"/>
      <c r="AA44" s="170"/>
      <c r="AB44" s="170"/>
      <c r="AC44" s="170"/>
    </row>
    <row r="45" spans="1:29" ht="12.75">
      <c r="A45" s="170"/>
      <c r="B45" s="170" t="s">
        <v>54</v>
      </c>
      <c r="C45" s="170"/>
      <c r="D45" s="176"/>
      <c r="E45" s="176"/>
      <c r="F45" s="176"/>
      <c r="G45" s="176"/>
      <c r="H45" s="176"/>
      <c r="I45" s="176"/>
      <c r="J45" s="176"/>
      <c r="K45" s="176"/>
      <c r="L45" s="176"/>
      <c r="M45" s="176"/>
      <c r="N45" s="176"/>
      <c r="O45" s="176"/>
      <c r="P45" s="176"/>
      <c r="Q45" s="176"/>
      <c r="R45" s="176"/>
      <c r="S45" s="170"/>
      <c r="T45" s="170"/>
      <c r="U45" s="170"/>
      <c r="V45" s="170"/>
      <c r="W45" s="170"/>
      <c r="X45" s="172"/>
      <c r="Y45" s="172"/>
      <c r="Z45" s="170"/>
      <c r="AA45" s="170"/>
      <c r="AB45" s="170"/>
      <c r="AC45" s="170"/>
    </row>
    <row r="46" spans="1:29" ht="12.75">
      <c r="A46" s="170"/>
      <c r="B46" s="170" t="s">
        <v>55</v>
      </c>
      <c r="C46" s="170"/>
      <c r="D46" s="176"/>
      <c r="E46" s="176"/>
      <c r="F46" s="176"/>
      <c r="G46" s="176"/>
      <c r="H46" s="176"/>
      <c r="I46" s="176"/>
      <c r="J46" s="176"/>
      <c r="K46" s="176"/>
      <c r="L46" s="176"/>
      <c r="M46" s="176"/>
      <c r="N46" s="176"/>
      <c r="O46" s="176"/>
      <c r="P46" s="176"/>
      <c r="Q46" s="176"/>
      <c r="R46" s="176"/>
      <c r="S46" s="170"/>
      <c r="T46" s="170"/>
      <c r="U46" s="170"/>
      <c r="V46" s="170"/>
      <c r="W46" s="170"/>
      <c r="X46" s="172"/>
      <c r="Y46" s="172"/>
      <c r="Z46" s="170"/>
      <c r="AA46" s="170"/>
      <c r="AB46" s="170"/>
      <c r="AC46" s="170"/>
    </row>
    <row r="47" spans="1:29" ht="12.75">
      <c r="A47" s="170"/>
      <c r="B47" s="170" t="s">
        <v>54</v>
      </c>
      <c r="C47" s="170"/>
      <c r="D47" s="176"/>
      <c r="E47" s="176"/>
      <c r="F47" s="176"/>
      <c r="G47" s="176"/>
      <c r="H47" s="176"/>
      <c r="I47" s="176"/>
      <c r="J47" s="176"/>
      <c r="K47" s="176"/>
      <c r="L47" s="176"/>
      <c r="M47" s="176"/>
      <c r="N47" s="176"/>
      <c r="O47" s="176"/>
      <c r="P47" s="176"/>
      <c r="Q47" s="176"/>
      <c r="R47" s="176"/>
      <c r="S47" s="170"/>
      <c r="T47" s="170"/>
      <c r="U47" s="170"/>
      <c r="V47" s="170"/>
      <c r="W47" s="170"/>
      <c r="X47" s="172"/>
      <c r="Y47" s="172"/>
      <c r="Z47" s="170"/>
      <c r="AA47" s="170"/>
      <c r="AB47" s="170"/>
      <c r="AC47" s="170"/>
    </row>
    <row r="48" spans="1:29" ht="12.75">
      <c r="A48" s="170"/>
      <c r="B48" s="170" t="s">
        <v>55</v>
      </c>
      <c r="C48" s="170"/>
      <c r="D48" s="176"/>
      <c r="E48" s="176"/>
      <c r="F48" s="176"/>
      <c r="G48" s="176"/>
      <c r="H48" s="176"/>
      <c r="I48" s="176"/>
      <c r="J48" s="176"/>
      <c r="K48" s="176"/>
      <c r="L48" s="176"/>
      <c r="M48" s="176"/>
      <c r="N48" s="176"/>
      <c r="O48" s="176"/>
      <c r="P48" s="176"/>
      <c r="Q48" s="176"/>
      <c r="R48" s="176"/>
      <c r="S48" s="170"/>
      <c r="T48" s="170"/>
      <c r="U48" s="170"/>
      <c r="V48" s="170"/>
      <c r="W48" s="170"/>
      <c r="X48" s="172"/>
      <c r="Y48" s="172"/>
      <c r="Z48" s="170"/>
      <c r="AA48" s="170"/>
      <c r="AB48" s="170"/>
      <c r="AC48" s="170"/>
    </row>
    <row r="49" spans="1:29" ht="12.75">
      <c r="A49" s="170"/>
      <c r="B49" s="170" t="s">
        <v>54</v>
      </c>
      <c r="C49" s="170"/>
      <c r="D49" s="176"/>
      <c r="E49" s="176"/>
      <c r="F49" s="176"/>
      <c r="G49" s="176"/>
      <c r="H49" s="176"/>
      <c r="I49" s="176"/>
      <c r="J49" s="176"/>
      <c r="K49" s="176"/>
      <c r="L49" s="176"/>
      <c r="M49" s="176"/>
      <c r="N49" s="176"/>
      <c r="O49" s="176"/>
      <c r="P49" s="176"/>
      <c r="Q49" s="176"/>
      <c r="R49" s="176"/>
      <c r="S49" s="170"/>
      <c r="T49" s="170"/>
      <c r="U49" s="170"/>
      <c r="V49" s="170"/>
      <c r="W49" s="170"/>
      <c r="X49" s="172"/>
      <c r="Y49" s="172"/>
      <c r="Z49" s="170"/>
      <c r="AA49" s="170"/>
      <c r="AB49" s="170"/>
      <c r="AC49" s="170"/>
    </row>
    <row r="50" spans="1:29" ht="12.75">
      <c r="A50" s="170"/>
      <c r="B50" s="170" t="s">
        <v>55</v>
      </c>
      <c r="C50" s="170"/>
      <c r="D50" s="176"/>
      <c r="E50" s="176"/>
      <c r="F50" s="176"/>
      <c r="G50" s="176"/>
      <c r="H50" s="176"/>
      <c r="I50" s="176"/>
      <c r="J50" s="176"/>
      <c r="K50" s="176"/>
      <c r="L50" s="176"/>
      <c r="M50" s="176"/>
      <c r="N50" s="176"/>
      <c r="O50" s="176"/>
      <c r="P50" s="176"/>
      <c r="Q50" s="176"/>
      <c r="R50" s="176"/>
      <c r="S50" s="170"/>
      <c r="T50" s="170"/>
      <c r="U50" s="170"/>
      <c r="V50" s="170"/>
      <c r="W50" s="170"/>
      <c r="X50" s="172"/>
      <c r="Y50" s="172"/>
      <c r="Z50" s="170"/>
      <c r="AA50" s="170"/>
      <c r="AB50" s="170"/>
      <c r="AC50" s="170"/>
    </row>
    <row r="51" spans="1:29" ht="12.75">
      <c r="A51" s="170" t="s">
        <v>120</v>
      </c>
      <c r="B51" s="170" t="s">
        <v>62</v>
      </c>
      <c r="C51" s="170"/>
      <c r="D51" s="177">
        <f aca="true" t="shared" si="9" ref="D51:J51">24*(D44-D43+D46-D45+D48-D47+D50-D49)</f>
        <v>0</v>
      </c>
      <c r="E51" s="177">
        <f t="shared" si="9"/>
        <v>0</v>
      </c>
      <c r="F51" s="177">
        <f t="shared" si="9"/>
        <v>0</v>
      </c>
      <c r="G51" s="177">
        <f t="shared" si="9"/>
        <v>0</v>
      </c>
      <c r="H51" s="177">
        <f t="shared" si="9"/>
        <v>0</v>
      </c>
      <c r="I51" s="177">
        <f t="shared" si="9"/>
        <v>0</v>
      </c>
      <c r="J51" s="177">
        <f t="shared" si="9"/>
        <v>0</v>
      </c>
      <c r="K51" s="170"/>
      <c r="L51" s="177">
        <f aca="true" t="shared" si="10" ref="L51:R51">24*(L44-L43+L46-L45+L48-L47+L50-L49)</f>
        <v>0</v>
      </c>
      <c r="M51" s="177">
        <f t="shared" si="10"/>
        <v>0</v>
      </c>
      <c r="N51" s="177">
        <f t="shared" si="10"/>
        <v>0</v>
      </c>
      <c r="O51" s="177">
        <f t="shared" si="10"/>
        <v>0</v>
      </c>
      <c r="P51" s="177">
        <f t="shared" si="10"/>
        <v>0</v>
      </c>
      <c r="Q51" s="177">
        <f t="shared" si="10"/>
        <v>0</v>
      </c>
      <c r="R51" s="177">
        <f t="shared" si="10"/>
        <v>0</v>
      </c>
      <c r="S51" s="170"/>
      <c r="T51" s="170"/>
      <c r="U51" s="170"/>
      <c r="V51" s="170"/>
      <c r="W51" s="170"/>
      <c r="X51" s="172"/>
      <c r="Y51" s="172"/>
      <c r="Z51" s="170"/>
      <c r="AA51" s="170"/>
      <c r="AB51" s="170"/>
      <c r="AC51" s="170"/>
    </row>
    <row r="52" spans="1:29" ht="12.75">
      <c r="A52" s="170"/>
      <c r="B52" s="170"/>
      <c r="C52" s="170"/>
      <c r="D52" s="170"/>
      <c r="E52" s="170"/>
      <c r="F52" s="170"/>
      <c r="G52" s="170"/>
      <c r="H52" s="170"/>
      <c r="I52" s="170"/>
      <c r="J52" s="170"/>
      <c r="K52" s="170"/>
      <c r="L52" s="170"/>
      <c r="M52" s="170"/>
      <c r="N52" s="170"/>
      <c r="O52" s="170"/>
      <c r="P52" s="170"/>
      <c r="Q52" s="170"/>
      <c r="R52" s="170"/>
      <c r="S52" s="170"/>
      <c r="T52" s="170"/>
      <c r="U52" s="170"/>
      <c r="V52" s="170"/>
      <c r="W52" s="170"/>
      <c r="X52" s="172"/>
      <c r="Y52" s="172"/>
      <c r="Z52" s="170"/>
      <c r="AA52" s="170"/>
      <c r="AB52" s="170"/>
      <c r="AC52" s="170"/>
    </row>
  </sheetData>
  <mergeCells count="6">
    <mergeCell ref="Q3:S3"/>
    <mergeCell ref="T3:U3"/>
    <mergeCell ref="V3:X3"/>
    <mergeCell ref="Q4:S4"/>
    <mergeCell ref="T4:U4"/>
    <mergeCell ref="V4:X4"/>
  </mergeCells>
  <conditionalFormatting sqref="D42:J42 L42:R42">
    <cfRule type="cellIs" priority="1" dxfId="1" operator="equal" stopIfTrue="1">
      <formula>TODAY()</formula>
    </cfRule>
  </conditionalFormatting>
  <conditionalFormatting sqref="D7:R8 D13:R26 X13:Y26 X29:Y31">
    <cfRule type="cellIs" priority="2" dxfId="2" operator="equal" stopIfTrue="1">
      <formula>0</formula>
    </cfRule>
  </conditionalFormatting>
  <conditionalFormatting sqref="AA17">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5" right="0.5" top="0.54" bottom="0.5"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sheetPr codeName="Sheet111"/>
  <dimension ref="A1:AC52"/>
  <sheetViews>
    <sheetView zoomScale="85" zoomScaleNormal="85" workbookViewId="0" topLeftCell="A1">
      <selection activeCell="E13" sqref="E13"/>
    </sheetView>
  </sheetViews>
  <sheetFormatPr defaultColWidth="9.140625" defaultRowHeight="12.75"/>
  <cols>
    <col min="2" max="2" width="7.00390625" style="0" customWidth="1"/>
    <col min="3" max="3" width="0.5625" style="0" customWidth="1"/>
    <col min="4" max="4" width="5.8515625" style="0" customWidth="1"/>
    <col min="5" max="6" width="5.57421875" style="0" customWidth="1"/>
    <col min="7" max="7" width="5.8515625" style="0" customWidth="1"/>
    <col min="8" max="8" width="5.57421875" style="0" customWidth="1"/>
    <col min="9" max="9" width="5.421875" style="0" customWidth="1"/>
    <col min="10" max="10" width="5.7109375" style="0" customWidth="1"/>
    <col min="11" max="11" width="0.5625" style="0" customWidth="1"/>
    <col min="12" max="13" width="5.57421875" style="0" customWidth="1"/>
    <col min="14" max="14" width="5.421875" style="0" customWidth="1"/>
    <col min="15" max="16" width="5.7109375" style="0" customWidth="1"/>
    <col min="17" max="17" width="6.28125" style="0" customWidth="1"/>
    <col min="18" max="18" width="6.7109375" style="0" customWidth="1"/>
    <col min="19" max="19" width="0.5625" style="0" customWidth="1"/>
    <col min="20" max="21" width="5.140625" style="0" customWidth="1"/>
    <col min="22" max="22" width="4.140625" style="0" customWidth="1"/>
    <col min="23" max="23" width="0.5625" style="0" customWidth="1"/>
    <col min="24" max="25" width="6.28125" style="51" customWidth="1"/>
    <col min="26" max="26" width="0.85546875" style="0" customWidth="1"/>
  </cols>
  <sheetData>
    <row r="1" spans="10:29" ht="21.75" customHeight="1">
      <c r="J1" s="16" t="s">
        <v>46</v>
      </c>
      <c r="Z1" s="167"/>
      <c r="AA1" s="170"/>
      <c r="AB1" s="170"/>
      <c r="AC1" s="170"/>
    </row>
    <row r="2" spans="1:29" ht="12.75">
      <c r="A2" s="15" t="s">
        <v>37</v>
      </c>
      <c r="B2" s="2"/>
      <c r="C2" s="2"/>
      <c r="D2" s="2"/>
      <c r="E2" s="3"/>
      <c r="F2" s="15" t="s">
        <v>39</v>
      </c>
      <c r="G2" s="2"/>
      <c r="H2" s="3"/>
      <c r="I2" s="15" t="s">
        <v>40</v>
      </c>
      <c r="J2" s="3"/>
      <c r="L2" s="15" t="s">
        <v>41</v>
      </c>
      <c r="M2" s="2"/>
      <c r="N2" s="46">
        <v>4</v>
      </c>
      <c r="O2" s="2"/>
      <c r="P2" s="3"/>
      <c r="Q2" s="15" t="s">
        <v>139</v>
      </c>
      <c r="R2" s="2"/>
      <c r="S2" s="2"/>
      <c r="T2" s="2"/>
      <c r="U2" s="2"/>
      <c r="V2" s="2"/>
      <c r="W2" s="2"/>
      <c r="X2" s="52"/>
      <c r="Y2" s="53"/>
      <c r="Z2" s="167"/>
      <c r="AA2" s="170"/>
      <c r="AB2" s="170"/>
      <c r="AC2" s="170"/>
    </row>
    <row r="3" spans="1:29" ht="12.75">
      <c r="A3" s="4"/>
      <c r="B3" s="5"/>
      <c r="C3" s="5"/>
      <c r="D3" s="5"/>
      <c r="E3" s="6"/>
      <c r="F3" s="45" t="str">
        <f>PP1!F3</f>
        <v>xxx-xx-xxxx</v>
      </c>
      <c r="G3" s="5"/>
      <c r="H3" s="6"/>
      <c r="I3" s="45">
        <f>PP1!I3</f>
        <v>2005</v>
      </c>
      <c r="J3" s="6"/>
      <c r="L3" s="4"/>
      <c r="M3" s="5"/>
      <c r="N3" s="5"/>
      <c r="O3" s="5"/>
      <c r="P3" s="6"/>
      <c r="Q3" s="210" t="s">
        <v>47</v>
      </c>
      <c r="R3" s="211"/>
      <c r="S3" s="212"/>
      <c r="T3" s="210" t="s">
        <v>48</v>
      </c>
      <c r="U3" s="212"/>
      <c r="V3" s="213" t="s">
        <v>49</v>
      </c>
      <c r="W3" s="214"/>
      <c r="X3" s="215"/>
      <c r="Y3" s="198" t="s">
        <v>138</v>
      </c>
      <c r="Z3" s="167"/>
      <c r="AA3" s="170"/>
      <c r="AB3" s="170"/>
      <c r="AC3" s="170"/>
    </row>
    <row r="4" spans="1:29" ht="12.75">
      <c r="A4" s="44">
        <f>PP1!A4</f>
        <v>0</v>
      </c>
      <c r="B4" s="8"/>
      <c r="C4" s="8"/>
      <c r="D4" s="5"/>
      <c r="E4" s="6"/>
      <c r="F4" s="7"/>
      <c r="G4" s="8"/>
      <c r="H4" s="9"/>
      <c r="I4" s="7"/>
      <c r="J4" s="9"/>
      <c r="L4" s="34" t="s">
        <v>42</v>
      </c>
      <c r="M4" s="78">
        <f>+PP3!O4+1</f>
        <v>38403</v>
      </c>
      <c r="N4" s="37" t="s">
        <v>43</v>
      </c>
      <c r="O4" s="78">
        <f>+M4+13</f>
        <v>38416</v>
      </c>
      <c r="P4" s="9"/>
      <c r="Q4" s="219">
        <f>PP3!AA14</f>
        <v>18</v>
      </c>
      <c r="R4" s="217"/>
      <c r="S4" s="218"/>
      <c r="T4" s="219">
        <f>PP3!AA15</f>
        <v>12</v>
      </c>
      <c r="U4" s="218"/>
      <c r="V4" s="219">
        <f>PP3!AA17</f>
        <v>0</v>
      </c>
      <c r="W4" s="217"/>
      <c r="X4" s="218"/>
      <c r="Y4" s="200">
        <f>PP3!AA16</f>
        <v>0</v>
      </c>
      <c r="Z4" s="167"/>
      <c r="AA4" s="171" t="s">
        <v>56</v>
      </c>
      <c r="AB4" s="170"/>
      <c r="AC4" s="170"/>
    </row>
    <row r="5" spans="1:29" ht="12.75">
      <c r="A5" s="33"/>
      <c r="B5" s="6"/>
      <c r="D5" s="48" t="s">
        <v>1</v>
      </c>
      <c r="E5" s="48" t="s">
        <v>2</v>
      </c>
      <c r="F5" s="48" t="s">
        <v>3</v>
      </c>
      <c r="G5" s="48" t="s">
        <v>4</v>
      </c>
      <c r="H5" s="48" t="s">
        <v>5</v>
      </c>
      <c r="I5" s="48" t="s">
        <v>6</v>
      </c>
      <c r="J5" s="48" t="s">
        <v>7</v>
      </c>
      <c r="K5" s="49"/>
      <c r="L5" s="48" t="s">
        <v>1</v>
      </c>
      <c r="M5" s="48" t="s">
        <v>2</v>
      </c>
      <c r="N5" s="48" t="s">
        <v>3</v>
      </c>
      <c r="O5" s="48" t="s">
        <v>4</v>
      </c>
      <c r="P5" s="48" t="s">
        <v>5</v>
      </c>
      <c r="Q5" s="48" t="s">
        <v>6</v>
      </c>
      <c r="R5" s="47" t="s">
        <v>7</v>
      </c>
      <c r="T5" s="15" t="s">
        <v>44</v>
      </c>
      <c r="U5" s="2"/>
      <c r="V5" s="3"/>
      <c r="X5" s="55" t="s">
        <v>24</v>
      </c>
      <c r="Y5" s="55" t="s">
        <v>25</v>
      </c>
      <c r="Z5" s="167"/>
      <c r="AA5" s="170">
        <f>+PP3!AA5</f>
        <v>6</v>
      </c>
      <c r="AB5" s="171" t="s">
        <v>57</v>
      </c>
      <c r="AC5" s="170"/>
    </row>
    <row r="6" spans="1:29" ht="12.75">
      <c r="A6" s="4"/>
      <c r="B6" s="32" t="s">
        <v>38</v>
      </c>
      <c r="D6" s="36">
        <f>PP3!D6</f>
        <v>0</v>
      </c>
      <c r="E6" s="36">
        <f>PP3!E6</f>
        <v>8</v>
      </c>
      <c r="F6" s="36">
        <f>PP3!F6</f>
        <v>8</v>
      </c>
      <c r="G6" s="36">
        <f>PP3!G6</f>
        <v>8</v>
      </c>
      <c r="H6" s="36">
        <f>PP3!H6</f>
        <v>8</v>
      </c>
      <c r="I6" s="36">
        <f>PP3!I6</f>
        <v>8</v>
      </c>
      <c r="J6" s="36">
        <f>PP3!J6</f>
        <v>0</v>
      </c>
      <c r="L6" s="36">
        <f>PP3!L6</f>
        <v>0</v>
      </c>
      <c r="M6" s="36">
        <f>PP3!M6</f>
        <v>8</v>
      </c>
      <c r="N6" s="36">
        <f>PP3!N6</f>
        <v>8</v>
      </c>
      <c r="O6" s="36">
        <f>PP3!O6</f>
        <v>8</v>
      </c>
      <c r="P6" s="36">
        <f>PP3!P6</f>
        <v>8</v>
      </c>
      <c r="Q6" s="36">
        <f>PP3!Q6</f>
        <v>8</v>
      </c>
      <c r="R6" s="36">
        <f>PP3!R6</f>
        <v>0</v>
      </c>
      <c r="T6" s="35" t="s">
        <v>50</v>
      </c>
      <c r="U6" s="5"/>
      <c r="V6" s="6"/>
      <c r="X6" s="59">
        <f>SUM(D6:J6)</f>
        <v>40</v>
      </c>
      <c r="Y6" s="59">
        <f>SUM(L6:R6)</f>
        <v>40</v>
      </c>
      <c r="Z6" s="167"/>
      <c r="AA6" s="170">
        <f>+PP3!AA6</f>
        <v>4</v>
      </c>
      <c r="AB6" s="171" t="s">
        <v>58</v>
      </c>
      <c r="AC6" s="170"/>
    </row>
    <row r="7" spans="1:29" ht="12.75">
      <c r="A7" s="4"/>
      <c r="B7" s="32" t="s">
        <v>140</v>
      </c>
      <c r="D7" s="202">
        <f>PP3!D7</f>
        <v>0</v>
      </c>
      <c r="E7" s="202">
        <f>PP3!E7</f>
        <v>0.3125</v>
      </c>
      <c r="F7" s="202">
        <f>PP3!F7</f>
        <v>0.3125</v>
      </c>
      <c r="G7" s="202">
        <f>PP3!G7</f>
        <v>0.3125</v>
      </c>
      <c r="H7" s="202">
        <f>PP3!H7</f>
        <v>0.3125</v>
      </c>
      <c r="I7" s="202">
        <f>PP3!I7</f>
        <v>0.3125</v>
      </c>
      <c r="J7" s="202">
        <f>PP3!J7</f>
        <v>0</v>
      </c>
      <c r="K7" s="202"/>
      <c r="L7" s="202">
        <f>PP3!L7</f>
        <v>0</v>
      </c>
      <c r="M7" s="202">
        <f>PP3!M7</f>
        <v>0.3125</v>
      </c>
      <c r="N7" s="202">
        <f>PP3!N7</f>
        <v>0.3125</v>
      </c>
      <c r="O7" s="202">
        <f>PP3!O7</f>
        <v>0.3125</v>
      </c>
      <c r="P7" s="202">
        <f>PP3!P7</f>
        <v>0.3125</v>
      </c>
      <c r="Q7" s="202">
        <f>PP3!Q7</f>
        <v>0.3125</v>
      </c>
      <c r="R7" s="202">
        <f>PP3!R7</f>
        <v>0</v>
      </c>
      <c r="T7" s="4"/>
      <c r="U7" s="5"/>
      <c r="V7" s="6"/>
      <c r="X7" s="56"/>
      <c r="Y7" s="56"/>
      <c r="Z7" s="167"/>
      <c r="AA7" s="171" t="s">
        <v>134</v>
      </c>
      <c r="AB7" s="170"/>
      <c r="AC7" s="170"/>
    </row>
    <row r="8" spans="1:29" ht="12.75">
      <c r="A8" s="7"/>
      <c r="B8" s="203" t="s">
        <v>141</v>
      </c>
      <c r="D8" s="202">
        <f>PP3!D8</f>
        <v>0</v>
      </c>
      <c r="E8" s="202">
        <f>PP3!E8</f>
        <v>0.1875</v>
      </c>
      <c r="F8" s="202">
        <f>PP3!F8</f>
        <v>0.1875</v>
      </c>
      <c r="G8" s="202">
        <f>PP3!G8</f>
        <v>0.1875</v>
      </c>
      <c r="H8" s="202">
        <f>PP3!H8</f>
        <v>0.1875</v>
      </c>
      <c r="I8" s="202">
        <f>PP3!I8</f>
        <v>0.1875</v>
      </c>
      <c r="J8" s="202">
        <f>PP3!J8</f>
        <v>0</v>
      </c>
      <c r="K8" s="202"/>
      <c r="L8" s="202">
        <f>PP3!L8</f>
        <v>0</v>
      </c>
      <c r="M8" s="202">
        <f>PP3!M8</f>
        <v>0.1875</v>
      </c>
      <c r="N8" s="202">
        <f>PP3!N8</f>
        <v>0.1875</v>
      </c>
      <c r="O8" s="202">
        <f>PP3!O8</f>
        <v>0.1875</v>
      </c>
      <c r="P8" s="202">
        <f>PP3!P8</f>
        <v>0.1875</v>
      </c>
      <c r="Q8" s="202">
        <f>PP3!Q8</f>
        <v>0.1875</v>
      </c>
      <c r="R8" s="202">
        <f>PP3!R8</f>
        <v>0</v>
      </c>
      <c r="T8" s="38" t="s">
        <v>45</v>
      </c>
      <c r="U8" s="39"/>
      <c r="V8" s="9"/>
      <c r="X8" s="57"/>
      <c r="Y8" s="57"/>
      <c r="Z8" s="167"/>
      <c r="AA8" s="170">
        <v>0</v>
      </c>
      <c r="AB8" s="170"/>
      <c r="AC8" s="170"/>
    </row>
    <row r="9" spans="10:29" ht="24" customHeight="1">
      <c r="J9" s="16" t="s">
        <v>26</v>
      </c>
      <c r="Z9" s="167"/>
      <c r="AA9" s="170"/>
      <c r="AB9" s="170"/>
      <c r="AC9" s="170"/>
    </row>
    <row r="10" spans="1:29" ht="9.75" customHeight="1">
      <c r="A10" s="18" t="s">
        <v>21</v>
      </c>
      <c r="B10" s="3"/>
      <c r="C10" s="29"/>
      <c r="D10" s="11"/>
      <c r="E10" s="13"/>
      <c r="F10" s="13"/>
      <c r="G10" s="20"/>
      <c r="H10" s="13"/>
      <c r="I10" s="17" t="s">
        <v>19</v>
      </c>
      <c r="J10" s="13"/>
      <c r="K10" s="2"/>
      <c r="L10" s="13"/>
      <c r="M10" s="13"/>
      <c r="N10" s="13"/>
      <c r="O10" s="13"/>
      <c r="P10" s="13"/>
      <c r="Q10" s="13"/>
      <c r="R10" s="12"/>
      <c r="T10" s="24" t="s">
        <v>23</v>
      </c>
      <c r="U10" s="13"/>
      <c r="V10" s="12"/>
      <c r="W10" s="29"/>
      <c r="X10" s="58" t="s">
        <v>33</v>
      </c>
      <c r="Y10" s="55"/>
      <c r="Z10" s="167"/>
      <c r="AA10" s="170"/>
      <c r="AB10" s="170"/>
      <c r="AC10" s="170"/>
    </row>
    <row r="11" spans="1:29" ht="12.75">
      <c r="A11" s="19" t="s">
        <v>20</v>
      </c>
      <c r="B11" s="6"/>
      <c r="C11" s="29"/>
      <c r="D11" s="50" t="s">
        <v>1</v>
      </c>
      <c r="E11" s="50" t="s">
        <v>2</v>
      </c>
      <c r="F11" s="50" t="s">
        <v>3</v>
      </c>
      <c r="G11" s="50" t="s">
        <v>4</v>
      </c>
      <c r="H11" s="50" t="s">
        <v>5</v>
      </c>
      <c r="I11" s="50" t="s">
        <v>6</v>
      </c>
      <c r="J11" s="50" t="s">
        <v>7</v>
      </c>
      <c r="K11" s="42"/>
      <c r="L11" s="50" t="s">
        <v>1</v>
      </c>
      <c r="M11" s="50" t="s">
        <v>2</v>
      </c>
      <c r="N11" s="50" t="s">
        <v>3</v>
      </c>
      <c r="O11" s="50" t="s">
        <v>4</v>
      </c>
      <c r="P11" s="50" t="s">
        <v>5</v>
      </c>
      <c r="Q11" s="50" t="s">
        <v>6</v>
      </c>
      <c r="R11" s="50" t="s">
        <v>7</v>
      </c>
      <c r="T11" s="40" t="s">
        <v>34</v>
      </c>
      <c r="U11" s="40" t="s">
        <v>35</v>
      </c>
      <c r="V11" s="40" t="s">
        <v>36</v>
      </c>
      <c r="W11" s="31"/>
      <c r="X11" s="55" t="s">
        <v>24</v>
      </c>
      <c r="Y11" s="55" t="s">
        <v>25</v>
      </c>
      <c r="Z11" s="167"/>
      <c r="AA11" s="179" t="s">
        <v>131</v>
      </c>
      <c r="AB11" s="170"/>
      <c r="AC11" s="170"/>
    </row>
    <row r="12" spans="1:29" ht="11.25" customHeight="1">
      <c r="A12" s="19"/>
      <c r="B12" s="6"/>
      <c r="C12" s="29"/>
      <c r="D12" s="84">
        <f>+M4</f>
        <v>38403</v>
      </c>
      <c r="E12" s="84">
        <f aca="true" t="shared" si="0" ref="E12:J12">D12+1</f>
        <v>38404</v>
      </c>
      <c r="F12" s="84">
        <f t="shared" si="0"/>
        <v>38405</v>
      </c>
      <c r="G12" s="84">
        <f t="shared" si="0"/>
        <v>38406</v>
      </c>
      <c r="H12" s="84">
        <f t="shared" si="0"/>
        <v>38407</v>
      </c>
      <c r="I12" s="84">
        <f t="shared" si="0"/>
        <v>38408</v>
      </c>
      <c r="J12" s="84">
        <f t="shared" si="0"/>
        <v>38409</v>
      </c>
      <c r="K12" s="84"/>
      <c r="L12" s="84">
        <f>J12+1</f>
        <v>38410</v>
      </c>
      <c r="M12" s="84">
        <f aca="true" t="shared" si="1" ref="M12:R12">L12+1</f>
        <v>38411</v>
      </c>
      <c r="N12" s="84">
        <f t="shared" si="1"/>
        <v>38412</v>
      </c>
      <c r="O12" s="84">
        <f t="shared" si="1"/>
        <v>38413</v>
      </c>
      <c r="P12" s="84">
        <f t="shared" si="1"/>
        <v>38414</v>
      </c>
      <c r="Q12" s="84">
        <f t="shared" si="1"/>
        <v>38415</v>
      </c>
      <c r="R12" s="84">
        <f t="shared" si="1"/>
        <v>38416</v>
      </c>
      <c r="T12" s="40"/>
      <c r="U12" s="40"/>
      <c r="V12" s="40"/>
      <c r="W12" s="31"/>
      <c r="X12" s="55"/>
      <c r="Y12" s="55"/>
      <c r="Z12" s="167"/>
      <c r="AA12" s="180" t="s">
        <v>132</v>
      </c>
      <c r="AB12" s="170"/>
      <c r="AC12" s="170"/>
    </row>
    <row r="13" spans="1:29" ht="13.5" customHeight="1">
      <c r="A13" s="22" t="s">
        <v>0</v>
      </c>
      <c r="B13" s="12"/>
      <c r="C13" s="29"/>
      <c r="D13" s="64">
        <f>24*(D44-D43+D46-D45+D48-D47+D50-D49)-D29-D30</f>
        <v>0</v>
      </c>
      <c r="E13" s="64">
        <f aca="true" t="shared" si="2" ref="E13:J13">24*(E44-E43+E46-E45+E48-E47+E50-E49)-E29-E30</f>
        <v>0</v>
      </c>
      <c r="F13" s="64">
        <f t="shared" si="2"/>
        <v>0</v>
      </c>
      <c r="G13" s="64">
        <f t="shared" si="2"/>
        <v>0</v>
      </c>
      <c r="H13" s="64">
        <f t="shared" si="2"/>
        <v>0</v>
      </c>
      <c r="I13" s="64">
        <f t="shared" si="2"/>
        <v>0</v>
      </c>
      <c r="J13" s="64">
        <f t="shared" si="2"/>
        <v>0</v>
      </c>
      <c r="K13" s="64"/>
      <c r="L13" s="64">
        <f aca="true" t="shared" si="3" ref="L13:R13">24*(L44-L43+L46-L45+L48-L47+L50-L49)-L29-L30</f>
        <v>0</v>
      </c>
      <c r="M13" s="64">
        <f t="shared" si="3"/>
        <v>0</v>
      </c>
      <c r="N13" s="64">
        <f t="shared" si="3"/>
        <v>0</v>
      </c>
      <c r="O13" s="64">
        <f t="shared" si="3"/>
        <v>0</v>
      </c>
      <c r="P13" s="64">
        <f t="shared" si="3"/>
        <v>0</v>
      </c>
      <c r="Q13" s="64">
        <f t="shared" si="3"/>
        <v>0</v>
      </c>
      <c r="R13" s="64">
        <f t="shared" si="3"/>
        <v>0</v>
      </c>
      <c r="T13" s="27"/>
      <c r="U13" s="28">
        <v>1</v>
      </c>
      <c r="V13" s="27"/>
      <c r="W13" s="29"/>
      <c r="X13" s="59">
        <f aca="true" t="shared" si="4" ref="X13:X24">SUM(D13:J13)</f>
        <v>0</v>
      </c>
      <c r="Y13" s="59">
        <f aca="true" t="shared" si="5" ref="Y13:Y24">SUM(L13:R13)</f>
        <v>0</v>
      </c>
      <c r="Z13" s="167"/>
      <c r="AA13" s="170"/>
      <c r="AB13" s="170"/>
      <c r="AC13" s="170"/>
    </row>
    <row r="14" spans="1:29" ht="13.5" customHeight="1">
      <c r="A14" s="22" t="s">
        <v>8</v>
      </c>
      <c r="B14" s="12"/>
      <c r="C14" s="29"/>
      <c r="D14" s="64"/>
      <c r="E14" s="64"/>
      <c r="F14" s="64"/>
      <c r="G14" s="64"/>
      <c r="H14" s="64"/>
      <c r="I14" s="64"/>
      <c r="J14" s="64"/>
      <c r="K14" s="64"/>
      <c r="L14" s="64"/>
      <c r="M14" s="64"/>
      <c r="N14" s="64"/>
      <c r="O14" s="64"/>
      <c r="P14" s="64"/>
      <c r="Q14" s="64"/>
      <c r="R14" s="64"/>
      <c r="T14" s="27"/>
      <c r="U14" s="28">
        <v>61</v>
      </c>
      <c r="V14" s="27"/>
      <c r="W14" s="29"/>
      <c r="X14" s="59">
        <f t="shared" si="4"/>
        <v>0</v>
      </c>
      <c r="Y14" s="59">
        <f t="shared" si="5"/>
        <v>0</v>
      </c>
      <c r="Z14" s="168"/>
      <c r="AA14" s="172">
        <f>+Q4-X14-Y14+AA5-AA8</f>
        <v>24</v>
      </c>
      <c r="AB14" s="171" t="s">
        <v>57</v>
      </c>
      <c r="AC14" s="170"/>
    </row>
    <row r="15" spans="1:29" ht="13.5" customHeight="1">
      <c r="A15" s="22" t="s">
        <v>9</v>
      </c>
      <c r="B15" s="12"/>
      <c r="C15" s="29"/>
      <c r="D15" s="64"/>
      <c r="E15" s="64"/>
      <c r="F15" s="64"/>
      <c r="G15" s="64"/>
      <c r="H15" s="64"/>
      <c r="I15" s="64"/>
      <c r="J15" s="64"/>
      <c r="K15" s="64"/>
      <c r="L15" s="64"/>
      <c r="M15" s="64"/>
      <c r="N15" s="64"/>
      <c r="O15" s="64"/>
      <c r="P15" s="64"/>
      <c r="Q15" s="64"/>
      <c r="R15" s="64"/>
      <c r="T15" s="27"/>
      <c r="U15" s="28">
        <v>62</v>
      </c>
      <c r="V15" s="27"/>
      <c r="W15" s="29"/>
      <c r="X15" s="59">
        <f t="shared" si="4"/>
        <v>0</v>
      </c>
      <c r="Y15" s="59">
        <f t="shared" si="5"/>
        <v>0</v>
      </c>
      <c r="Z15" s="167"/>
      <c r="AA15" s="172">
        <f>+T4-X15-Y15-X19-Y19+AA6</f>
        <v>16</v>
      </c>
      <c r="AB15" s="171" t="s">
        <v>58</v>
      </c>
      <c r="AC15" s="170"/>
    </row>
    <row r="16" spans="1:29" ht="13.5" customHeight="1">
      <c r="A16" s="22" t="s">
        <v>10</v>
      </c>
      <c r="B16" s="12"/>
      <c r="C16" s="29"/>
      <c r="D16" s="64"/>
      <c r="E16" s="64"/>
      <c r="F16" s="64"/>
      <c r="G16" s="64"/>
      <c r="H16" s="64"/>
      <c r="I16" s="64"/>
      <c r="J16" s="64"/>
      <c r="K16" s="64"/>
      <c r="L16" s="64"/>
      <c r="M16" s="64"/>
      <c r="N16" s="64"/>
      <c r="O16" s="64"/>
      <c r="P16" s="64"/>
      <c r="Q16" s="64"/>
      <c r="R16" s="64"/>
      <c r="T16" s="27"/>
      <c r="U16" s="28">
        <v>64</v>
      </c>
      <c r="V16" s="27"/>
      <c r="W16" s="29"/>
      <c r="X16" s="59">
        <f t="shared" si="4"/>
        <v>0</v>
      </c>
      <c r="Y16" s="59">
        <f t="shared" si="5"/>
        <v>0</v>
      </c>
      <c r="Z16" s="167"/>
      <c r="AA16" s="172">
        <f>+Y4-X16-Y16+X30+Y30</f>
        <v>0</v>
      </c>
      <c r="AB16" s="171" t="s">
        <v>59</v>
      </c>
      <c r="AC16" s="170"/>
    </row>
    <row r="17" spans="1:29" ht="13.5" customHeight="1">
      <c r="A17" s="22" t="s">
        <v>11</v>
      </c>
      <c r="B17" s="12"/>
      <c r="C17" s="29"/>
      <c r="D17" s="64"/>
      <c r="E17" s="64"/>
      <c r="F17" s="64"/>
      <c r="G17" s="64"/>
      <c r="H17" s="64"/>
      <c r="I17" s="64"/>
      <c r="J17" s="64"/>
      <c r="K17" s="64"/>
      <c r="L17" s="64"/>
      <c r="M17" s="64"/>
      <c r="N17" s="64"/>
      <c r="O17" s="64"/>
      <c r="P17" s="64"/>
      <c r="Q17" s="64"/>
      <c r="R17" s="64"/>
      <c r="T17" s="27"/>
      <c r="U17" s="28">
        <v>50</v>
      </c>
      <c r="V17" s="27"/>
      <c r="W17" s="29"/>
      <c r="X17" s="59">
        <f t="shared" si="4"/>
        <v>0</v>
      </c>
      <c r="Y17" s="59">
        <f t="shared" si="5"/>
        <v>0</v>
      </c>
      <c r="Z17" s="167"/>
      <c r="AA17" s="172">
        <f>+V4-X17-Y17+X29+Y29</f>
        <v>0</v>
      </c>
      <c r="AB17" s="171" t="s">
        <v>60</v>
      </c>
      <c r="AC17" s="170"/>
    </row>
    <row r="18" spans="1:29" ht="13.5" customHeight="1">
      <c r="A18" s="22" t="s">
        <v>12</v>
      </c>
      <c r="B18" s="12"/>
      <c r="C18" s="29"/>
      <c r="D18" s="64"/>
      <c r="E18" s="64">
        <v>8</v>
      </c>
      <c r="F18" s="64"/>
      <c r="G18" s="64"/>
      <c r="H18" s="64"/>
      <c r="I18" s="64"/>
      <c r="J18" s="64"/>
      <c r="K18" s="64"/>
      <c r="L18" s="64"/>
      <c r="M18" s="64"/>
      <c r="N18" s="64"/>
      <c r="O18" s="64"/>
      <c r="P18" s="64"/>
      <c r="Q18" s="64"/>
      <c r="R18" s="64"/>
      <c r="T18" s="27"/>
      <c r="U18" s="28">
        <v>66</v>
      </c>
      <c r="V18" s="27"/>
      <c r="W18" s="29"/>
      <c r="X18" s="59">
        <f t="shared" si="4"/>
        <v>8</v>
      </c>
      <c r="Y18" s="59">
        <f t="shared" si="5"/>
        <v>0</v>
      </c>
      <c r="Z18" s="167"/>
      <c r="AA18" s="171"/>
      <c r="AB18" s="170"/>
      <c r="AC18" s="170"/>
    </row>
    <row r="19" spans="1:29" ht="13.5" customHeight="1">
      <c r="A19" s="22" t="s">
        <v>13</v>
      </c>
      <c r="B19" s="12"/>
      <c r="C19" s="29"/>
      <c r="D19" s="64"/>
      <c r="E19" s="64"/>
      <c r="F19" s="64"/>
      <c r="G19" s="64"/>
      <c r="H19" s="64"/>
      <c r="I19" s="64"/>
      <c r="J19" s="64"/>
      <c r="K19" s="64"/>
      <c r="L19" s="64"/>
      <c r="M19" s="64"/>
      <c r="N19" s="64"/>
      <c r="O19" s="64"/>
      <c r="P19" s="64"/>
      <c r="Q19" s="64"/>
      <c r="R19" s="64"/>
      <c r="T19" s="28">
        <v>62</v>
      </c>
      <c r="U19" s="28">
        <v>62</v>
      </c>
      <c r="V19" s="27"/>
      <c r="W19" s="29"/>
      <c r="X19" s="59">
        <f t="shared" si="4"/>
        <v>0</v>
      </c>
      <c r="Y19" s="59">
        <f t="shared" si="5"/>
        <v>0</v>
      </c>
      <c r="Z19" s="167"/>
      <c r="AA19" s="172">
        <f>+X19+Y19+PP3!AA19</f>
        <v>0</v>
      </c>
      <c r="AB19" s="171" t="s">
        <v>121</v>
      </c>
      <c r="AC19" s="170"/>
    </row>
    <row r="20" spans="1:29" ht="13.5" customHeight="1">
      <c r="A20" s="22"/>
      <c r="B20" s="12"/>
      <c r="C20" s="29"/>
      <c r="D20" s="64"/>
      <c r="E20" s="64"/>
      <c r="F20" s="64"/>
      <c r="G20" s="64"/>
      <c r="H20" s="64"/>
      <c r="I20" s="64"/>
      <c r="J20" s="64"/>
      <c r="K20" s="64"/>
      <c r="L20" s="64"/>
      <c r="M20" s="64"/>
      <c r="N20" s="64"/>
      <c r="O20" s="64"/>
      <c r="P20" s="64"/>
      <c r="Q20" s="64"/>
      <c r="R20" s="64"/>
      <c r="T20" s="28"/>
      <c r="U20" s="28"/>
      <c r="V20" s="27"/>
      <c r="W20" s="29"/>
      <c r="X20" s="59">
        <f t="shared" si="4"/>
        <v>0</v>
      </c>
      <c r="Y20" s="59">
        <f t="shared" si="5"/>
        <v>0</v>
      </c>
      <c r="Z20" s="167"/>
      <c r="AA20" s="170"/>
      <c r="AB20" s="170"/>
      <c r="AC20" s="170"/>
    </row>
    <row r="21" spans="1:29" ht="13.5" customHeight="1">
      <c r="A21" s="22"/>
      <c r="B21" s="12"/>
      <c r="C21" s="29"/>
      <c r="D21" s="64"/>
      <c r="E21" s="64"/>
      <c r="F21" s="64"/>
      <c r="G21" s="64"/>
      <c r="H21" s="64"/>
      <c r="I21" s="64"/>
      <c r="J21" s="64"/>
      <c r="K21" s="64"/>
      <c r="L21" s="64"/>
      <c r="M21" s="64"/>
      <c r="N21" s="64"/>
      <c r="O21" s="64"/>
      <c r="P21" s="64"/>
      <c r="Q21" s="64"/>
      <c r="R21" s="64"/>
      <c r="T21" s="28"/>
      <c r="U21" s="28"/>
      <c r="V21" s="27"/>
      <c r="W21" s="29"/>
      <c r="X21" s="59">
        <f t="shared" si="4"/>
        <v>0</v>
      </c>
      <c r="Y21" s="59">
        <f t="shared" si="5"/>
        <v>0</v>
      </c>
      <c r="Z21" s="167"/>
      <c r="AA21" s="170"/>
      <c r="AB21" s="170"/>
      <c r="AC21" s="170"/>
    </row>
    <row r="22" spans="1:29" ht="13.5" customHeight="1">
      <c r="A22" s="22"/>
      <c r="B22" s="12"/>
      <c r="C22" s="29"/>
      <c r="D22" s="64"/>
      <c r="E22" s="64"/>
      <c r="F22" s="64"/>
      <c r="G22" s="64"/>
      <c r="H22" s="64"/>
      <c r="I22" s="64"/>
      <c r="J22" s="64"/>
      <c r="K22" s="64"/>
      <c r="L22" s="64"/>
      <c r="M22" s="64"/>
      <c r="N22" s="64"/>
      <c r="O22" s="64"/>
      <c r="P22" s="64"/>
      <c r="Q22" s="64"/>
      <c r="R22" s="64"/>
      <c r="T22" s="28"/>
      <c r="U22" s="28"/>
      <c r="V22" s="27"/>
      <c r="W22" s="29"/>
      <c r="X22" s="59">
        <f t="shared" si="4"/>
        <v>0</v>
      </c>
      <c r="Y22" s="59">
        <f t="shared" si="5"/>
        <v>0</v>
      </c>
      <c r="Z22" s="167"/>
      <c r="AA22" s="170"/>
      <c r="AB22" s="170"/>
      <c r="AC22" s="170"/>
    </row>
    <row r="23" spans="1:29" ht="13.5" customHeight="1">
      <c r="A23" s="22"/>
      <c r="B23" s="12"/>
      <c r="C23" s="29"/>
      <c r="D23" s="64"/>
      <c r="E23" s="64"/>
      <c r="F23" s="64"/>
      <c r="G23" s="64"/>
      <c r="H23" s="64"/>
      <c r="I23" s="64"/>
      <c r="J23" s="64"/>
      <c r="K23" s="64"/>
      <c r="L23" s="64"/>
      <c r="M23" s="64"/>
      <c r="N23" s="64"/>
      <c r="O23" s="64"/>
      <c r="P23" s="64"/>
      <c r="Q23" s="64"/>
      <c r="R23" s="64"/>
      <c r="T23" s="28"/>
      <c r="U23" s="28"/>
      <c r="V23" s="27"/>
      <c r="W23" s="29"/>
      <c r="X23" s="59">
        <f t="shared" si="4"/>
        <v>0</v>
      </c>
      <c r="Y23" s="59">
        <f t="shared" si="5"/>
        <v>0</v>
      </c>
      <c r="Z23" s="167"/>
      <c r="AA23" s="170"/>
      <c r="AB23" s="170"/>
      <c r="AC23" s="170"/>
    </row>
    <row r="24" spans="1:29" ht="13.5" customHeight="1">
      <c r="A24" s="11"/>
      <c r="B24" s="12"/>
      <c r="C24" s="29"/>
      <c r="D24" s="64"/>
      <c r="E24" s="64"/>
      <c r="F24" s="64"/>
      <c r="G24" s="64"/>
      <c r="H24" s="64"/>
      <c r="I24" s="64"/>
      <c r="J24" s="64"/>
      <c r="K24" s="64"/>
      <c r="L24" s="64"/>
      <c r="M24" s="64"/>
      <c r="N24" s="64"/>
      <c r="O24" s="64"/>
      <c r="P24" s="64"/>
      <c r="Q24" s="64"/>
      <c r="R24" s="64"/>
      <c r="T24" s="10"/>
      <c r="U24" s="10"/>
      <c r="V24" s="10"/>
      <c r="W24" s="29"/>
      <c r="X24" s="59">
        <f t="shared" si="4"/>
        <v>0</v>
      </c>
      <c r="Y24" s="59">
        <f t="shared" si="5"/>
        <v>0</v>
      </c>
      <c r="Z24" s="167"/>
      <c r="AA24" s="170"/>
      <c r="AB24" s="170"/>
      <c r="AC24" s="170"/>
    </row>
    <row r="25" spans="1:29" ht="3" customHeight="1">
      <c r="A25" s="11"/>
      <c r="B25" s="13"/>
      <c r="C25" s="5"/>
      <c r="D25" s="64"/>
      <c r="E25" s="64"/>
      <c r="F25" s="64"/>
      <c r="G25" s="64"/>
      <c r="H25" s="64"/>
      <c r="I25" s="64"/>
      <c r="J25" s="64"/>
      <c r="K25" s="64"/>
      <c r="L25" s="64"/>
      <c r="M25" s="64"/>
      <c r="N25" s="64"/>
      <c r="O25" s="64"/>
      <c r="P25" s="64"/>
      <c r="Q25" s="64"/>
      <c r="R25" s="64"/>
      <c r="S25" s="5"/>
      <c r="T25" s="13"/>
      <c r="U25" s="13"/>
      <c r="V25" s="13"/>
      <c r="W25" s="5"/>
      <c r="X25" s="59"/>
      <c r="Y25" s="59"/>
      <c r="Z25" s="167"/>
      <c r="AA25" s="170"/>
      <c r="AB25" s="170"/>
      <c r="AC25" s="170"/>
    </row>
    <row r="26" spans="1:29" ht="13.5" customHeight="1">
      <c r="A26" s="26" t="s">
        <v>14</v>
      </c>
      <c r="B26" s="12"/>
      <c r="C26" s="29"/>
      <c r="D26" s="64">
        <f aca="true" t="shared" si="6" ref="D26:J26">SUM(D13:D24)</f>
        <v>0</v>
      </c>
      <c r="E26" s="64">
        <f t="shared" si="6"/>
        <v>8</v>
      </c>
      <c r="F26" s="64">
        <f t="shared" si="6"/>
        <v>0</v>
      </c>
      <c r="G26" s="64">
        <f t="shared" si="6"/>
        <v>0</v>
      </c>
      <c r="H26" s="64">
        <f t="shared" si="6"/>
        <v>0</v>
      </c>
      <c r="I26" s="64">
        <f t="shared" si="6"/>
        <v>0</v>
      </c>
      <c r="J26" s="64">
        <f t="shared" si="6"/>
        <v>0</v>
      </c>
      <c r="K26" s="64"/>
      <c r="L26" s="64">
        <f aca="true" t="shared" si="7" ref="L26:R26">SUM(L13:L24)</f>
        <v>0</v>
      </c>
      <c r="M26" s="64">
        <f t="shared" si="7"/>
        <v>0</v>
      </c>
      <c r="N26" s="64">
        <f t="shared" si="7"/>
        <v>0</v>
      </c>
      <c r="O26" s="64">
        <f t="shared" si="7"/>
        <v>0</v>
      </c>
      <c r="P26" s="64">
        <f t="shared" si="7"/>
        <v>0</v>
      </c>
      <c r="Q26" s="64">
        <f t="shared" si="7"/>
        <v>0</v>
      </c>
      <c r="R26" s="64">
        <f t="shared" si="7"/>
        <v>0</v>
      </c>
      <c r="T26" s="10"/>
      <c r="U26" s="10"/>
      <c r="V26" s="10"/>
      <c r="W26" s="29"/>
      <c r="X26" s="59">
        <f>SUM(X13:X24)</f>
        <v>8</v>
      </c>
      <c r="Y26" s="59">
        <f>SUM(Y13:Y24)</f>
        <v>0</v>
      </c>
      <c r="Z26" s="167"/>
      <c r="AA26" s="172">
        <f>SUM(X26:Y26)</f>
        <v>8</v>
      </c>
      <c r="AB26" s="170" t="s">
        <v>116</v>
      </c>
      <c r="AC26" s="170"/>
    </row>
    <row r="27" spans="10:29" ht="24" customHeight="1">
      <c r="J27" s="16" t="s">
        <v>18</v>
      </c>
      <c r="Z27" s="167"/>
      <c r="AA27" s="170"/>
      <c r="AB27" s="170"/>
      <c r="AC27" s="170"/>
    </row>
    <row r="28" spans="1:29" ht="9" customHeight="1">
      <c r="A28" s="1"/>
      <c r="B28" s="2"/>
      <c r="C28" s="2"/>
      <c r="D28" s="2"/>
      <c r="E28" s="2"/>
      <c r="F28" s="2"/>
      <c r="G28" s="2"/>
      <c r="H28" s="2"/>
      <c r="I28" s="2"/>
      <c r="J28" s="30" t="s">
        <v>22</v>
      </c>
      <c r="K28" s="2"/>
      <c r="L28" s="2"/>
      <c r="M28" s="2"/>
      <c r="N28" s="2"/>
      <c r="O28" s="2"/>
      <c r="P28" s="2"/>
      <c r="Q28" s="2"/>
      <c r="R28" s="2"/>
      <c r="S28" s="2"/>
      <c r="T28" s="2"/>
      <c r="U28" s="2"/>
      <c r="V28" s="2"/>
      <c r="W28" s="2"/>
      <c r="X28" s="52"/>
      <c r="Y28" s="53"/>
      <c r="Z28" s="167"/>
      <c r="AA28" s="170"/>
      <c r="AB28" s="170"/>
      <c r="AC28" s="170"/>
    </row>
    <row r="29" spans="1:29" ht="13.5" customHeight="1">
      <c r="A29" s="22" t="s">
        <v>15</v>
      </c>
      <c r="B29" s="12"/>
      <c r="C29" s="5"/>
      <c r="D29" s="67"/>
      <c r="E29" s="67"/>
      <c r="F29" s="67"/>
      <c r="G29" s="67"/>
      <c r="H29" s="67"/>
      <c r="I29" s="67"/>
      <c r="J29" s="67"/>
      <c r="K29" s="68">
        <v>1</v>
      </c>
      <c r="L29" s="67"/>
      <c r="M29" s="67"/>
      <c r="N29" s="67"/>
      <c r="O29" s="67"/>
      <c r="P29" s="67"/>
      <c r="Q29" s="67"/>
      <c r="R29" s="67"/>
      <c r="S29" s="16"/>
      <c r="T29" s="41"/>
      <c r="U29" s="28">
        <v>29</v>
      </c>
      <c r="V29" s="41"/>
      <c r="W29" s="16"/>
      <c r="X29" s="73">
        <f>SUM(D29:J29)</f>
        <v>0</v>
      </c>
      <c r="Y29" s="73">
        <f>SUM(L29:R29)</f>
        <v>0</v>
      </c>
      <c r="Z29" s="167"/>
      <c r="AA29" s="170"/>
      <c r="AB29" s="170"/>
      <c r="AC29" s="170"/>
    </row>
    <row r="30" spans="1:29" ht="13.5" customHeight="1">
      <c r="A30" s="22" t="s">
        <v>16</v>
      </c>
      <c r="B30" s="12"/>
      <c r="C30" s="5"/>
      <c r="D30" s="69"/>
      <c r="E30" s="69"/>
      <c r="F30" s="69"/>
      <c r="G30" s="69"/>
      <c r="H30" s="69"/>
      <c r="I30" s="69"/>
      <c r="J30" s="69"/>
      <c r="K30" s="70"/>
      <c r="L30" s="69"/>
      <c r="M30" s="69"/>
      <c r="N30" s="69"/>
      <c r="O30" s="69"/>
      <c r="P30" s="69"/>
      <c r="Q30" s="69"/>
      <c r="R30" s="69"/>
      <c r="S30" s="16"/>
      <c r="T30" s="41"/>
      <c r="U30" s="28">
        <v>32</v>
      </c>
      <c r="V30" s="41"/>
      <c r="W30" s="16"/>
      <c r="X30" s="73">
        <f>SUM(D30:J30)</f>
        <v>0</v>
      </c>
      <c r="Y30" s="73">
        <f>SUM(L30:R30)</f>
        <v>0</v>
      </c>
      <c r="Z30" s="167"/>
      <c r="AA30" s="170"/>
      <c r="AB30" s="170"/>
      <c r="AC30" s="170"/>
    </row>
    <row r="31" spans="1:29" ht="13.5" customHeight="1">
      <c r="A31" s="22" t="s">
        <v>17</v>
      </c>
      <c r="B31" s="12"/>
      <c r="C31" s="8"/>
      <c r="D31" s="71"/>
      <c r="E31" s="71"/>
      <c r="F31" s="71"/>
      <c r="G31" s="71"/>
      <c r="H31" s="71"/>
      <c r="I31" s="71"/>
      <c r="J31" s="71"/>
      <c r="K31" s="72"/>
      <c r="L31" s="71"/>
      <c r="M31" s="71"/>
      <c r="N31" s="71"/>
      <c r="O31" s="71"/>
      <c r="P31" s="71"/>
      <c r="Q31" s="71"/>
      <c r="R31" s="71"/>
      <c r="S31" s="16"/>
      <c r="T31" s="41"/>
      <c r="U31" s="28">
        <v>71</v>
      </c>
      <c r="V31" s="41"/>
      <c r="W31" s="16"/>
      <c r="X31" s="73">
        <f>SUM(D31:J31)</f>
        <v>0</v>
      </c>
      <c r="Y31" s="73">
        <f>SUM(L31:R31)</f>
        <v>0</v>
      </c>
      <c r="Z31" s="167"/>
      <c r="AA31" s="170"/>
      <c r="AB31" s="170"/>
      <c r="AC31" s="170"/>
    </row>
    <row r="32" spans="1:29" ht="18.75" customHeight="1">
      <c r="A32" s="25" t="s">
        <v>27</v>
      </c>
      <c r="L32" s="43" t="s">
        <v>28</v>
      </c>
      <c r="Z32" s="167"/>
      <c r="AA32" s="170"/>
      <c r="AB32" s="170"/>
      <c r="AC32" s="170"/>
    </row>
    <row r="33" spans="12:29" ht="12.75">
      <c r="L33" s="43" t="s">
        <v>29</v>
      </c>
      <c r="N33" s="8"/>
      <c r="O33" s="8"/>
      <c r="P33" s="43" t="s">
        <v>30</v>
      </c>
      <c r="R33" s="8"/>
      <c r="S33" s="8"/>
      <c r="T33" s="8"/>
      <c r="U33" s="14" t="s">
        <v>31</v>
      </c>
      <c r="Z33" s="167"/>
      <c r="AA33" s="170"/>
      <c r="AB33" s="170"/>
      <c r="AC33" s="170"/>
    </row>
    <row r="34" spans="21:29" ht="6.75" customHeight="1">
      <c r="U34" s="21" t="s">
        <v>32</v>
      </c>
      <c r="Z34" s="167"/>
      <c r="AA34" s="170"/>
      <c r="AB34" s="170"/>
      <c r="AC34" s="170"/>
    </row>
    <row r="35" spans="1:29" ht="15.75">
      <c r="A35" s="77" t="s">
        <v>51</v>
      </c>
      <c r="Z35" s="167"/>
      <c r="AA35" s="170"/>
      <c r="AB35" s="170"/>
      <c r="AC35" s="170"/>
    </row>
    <row r="36" spans="26:29" ht="12.75">
      <c r="Z36" s="167"/>
      <c r="AA36" s="170"/>
      <c r="AB36" s="170"/>
      <c r="AC36" s="170"/>
    </row>
    <row r="37" spans="1:29" ht="12.75">
      <c r="A37" t="s">
        <v>52</v>
      </c>
      <c r="Z37" s="167"/>
      <c r="AA37" s="170"/>
      <c r="AB37" s="170"/>
      <c r="AC37" s="170"/>
    </row>
    <row r="38" spans="1:29" ht="12.75">
      <c r="A38" t="s">
        <v>53</v>
      </c>
      <c r="Z38" s="167"/>
      <c r="AA38" s="170"/>
      <c r="AB38" s="170"/>
      <c r="AC38" s="170"/>
    </row>
    <row r="39" spans="1:29" ht="5.25" customHeight="1" thickBot="1">
      <c r="A39" s="165"/>
      <c r="B39" s="165"/>
      <c r="C39" s="165"/>
      <c r="D39" s="165"/>
      <c r="E39" s="165"/>
      <c r="F39" s="165"/>
      <c r="G39" s="165"/>
      <c r="H39" s="165"/>
      <c r="I39" s="165"/>
      <c r="J39" s="165"/>
      <c r="K39" s="165"/>
      <c r="L39" s="165"/>
      <c r="M39" s="165"/>
      <c r="N39" s="165"/>
      <c r="O39" s="165"/>
      <c r="P39" s="165"/>
      <c r="Q39" s="165"/>
      <c r="R39" s="165"/>
      <c r="S39" s="165"/>
      <c r="T39" s="165"/>
      <c r="U39" s="165"/>
      <c r="V39" s="165"/>
      <c r="W39" s="165"/>
      <c r="X39" s="166"/>
      <c r="Y39" s="166"/>
      <c r="Z39" s="169"/>
      <c r="AA39" s="170"/>
      <c r="AB39" s="170"/>
      <c r="AC39" s="170"/>
    </row>
    <row r="40" spans="1:29" ht="13.5" thickTop="1">
      <c r="A40" s="173" t="s">
        <v>119</v>
      </c>
      <c r="B40" s="170"/>
      <c r="C40" s="170"/>
      <c r="D40" s="170"/>
      <c r="E40" s="170"/>
      <c r="F40" s="170"/>
      <c r="G40" s="170"/>
      <c r="H40" s="170"/>
      <c r="I40" s="170"/>
      <c r="J40" s="170"/>
      <c r="K40" s="170"/>
      <c r="L40" s="170"/>
      <c r="M40" s="170"/>
      <c r="N40" s="170"/>
      <c r="O40" s="170"/>
      <c r="P40" s="170"/>
      <c r="Q40" s="170"/>
      <c r="R40" s="170"/>
      <c r="S40" s="170"/>
      <c r="T40" s="170"/>
      <c r="U40" s="170"/>
      <c r="V40" s="170"/>
      <c r="W40" s="170"/>
      <c r="X40" s="172"/>
      <c r="Y40" s="172"/>
      <c r="Z40" s="170"/>
      <c r="AA40" s="170"/>
      <c r="AB40" s="170"/>
      <c r="AC40" s="170"/>
    </row>
    <row r="41" spans="1:29" ht="12.75">
      <c r="A41" s="170"/>
      <c r="B41" s="170"/>
      <c r="C41" s="170"/>
      <c r="D41" s="174" t="str">
        <f>D11</f>
        <v>Sun</v>
      </c>
      <c r="E41" s="174" t="str">
        <f aca="true" t="shared" si="8" ref="E41:R42">E11</f>
        <v>Mon</v>
      </c>
      <c r="F41" s="174" t="str">
        <f t="shared" si="8"/>
        <v>Tue</v>
      </c>
      <c r="G41" s="174" t="str">
        <f t="shared" si="8"/>
        <v>Wed</v>
      </c>
      <c r="H41" s="174" t="str">
        <f t="shared" si="8"/>
        <v>Thu</v>
      </c>
      <c r="I41" s="174" t="str">
        <f t="shared" si="8"/>
        <v>Fri</v>
      </c>
      <c r="J41" s="174" t="str">
        <f t="shared" si="8"/>
        <v>Sat</v>
      </c>
      <c r="K41" s="174">
        <f t="shared" si="8"/>
        <v>0</v>
      </c>
      <c r="L41" s="174" t="str">
        <f t="shared" si="8"/>
        <v>Sun</v>
      </c>
      <c r="M41" s="174" t="str">
        <f t="shared" si="8"/>
        <v>Mon</v>
      </c>
      <c r="N41" s="174" t="str">
        <f t="shared" si="8"/>
        <v>Tue</v>
      </c>
      <c r="O41" s="174" t="str">
        <f t="shared" si="8"/>
        <v>Wed</v>
      </c>
      <c r="P41" s="174" t="str">
        <f t="shared" si="8"/>
        <v>Thu</v>
      </c>
      <c r="Q41" s="174" t="str">
        <f t="shared" si="8"/>
        <v>Fri</v>
      </c>
      <c r="R41" s="174" t="str">
        <f t="shared" si="8"/>
        <v>Sat</v>
      </c>
      <c r="S41" s="170"/>
      <c r="T41" s="170"/>
      <c r="U41" s="170"/>
      <c r="V41" s="170"/>
      <c r="W41" s="170"/>
      <c r="X41" s="172"/>
      <c r="Y41" s="172"/>
      <c r="Z41" s="170"/>
      <c r="AA41" s="170"/>
      <c r="AB41" s="170"/>
      <c r="AC41" s="170"/>
    </row>
    <row r="42" spans="1:29" ht="12.75">
      <c r="A42" s="170"/>
      <c r="B42" s="170"/>
      <c r="C42" s="170"/>
      <c r="D42" s="175">
        <f>D12</f>
        <v>38403</v>
      </c>
      <c r="E42" s="175">
        <f t="shared" si="8"/>
        <v>38404</v>
      </c>
      <c r="F42" s="175">
        <f t="shared" si="8"/>
        <v>38405</v>
      </c>
      <c r="G42" s="175">
        <f t="shared" si="8"/>
        <v>38406</v>
      </c>
      <c r="H42" s="175">
        <f t="shared" si="8"/>
        <v>38407</v>
      </c>
      <c r="I42" s="175">
        <f t="shared" si="8"/>
        <v>38408</v>
      </c>
      <c r="J42" s="175">
        <f t="shared" si="8"/>
        <v>38409</v>
      </c>
      <c r="K42" s="175">
        <f t="shared" si="8"/>
        <v>0</v>
      </c>
      <c r="L42" s="175">
        <f t="shared" si="8"/>
        <v>38410</v>
      </c>
      <c r="M42" s="175">
        <f t="shared" si="8"/>
        <v>38411</v>
      </c>
      <c r="N42" s="175">
        <f t="shared" si="8"/>
        <v>38412</v>
      </c>
      <c r="O42" s="175">
        <f t="shared" si="8"/>
        <v>38413</v>
      </c>
      <c r="P42" s="175">
        <f t="shared" si="8"/>
        <v>38414</v>
      </c>
      <c r="Q42" s="175">
        <f t="shared" si="8"/>
        <v>38415</v>
      </c>
      <c r="R42" s="175">
        <f t="shared" si="8"/>
        <v>38416</v>
      </c>
      <c r="S42" s="170"/>
      <c r="T42" s="170"/>
      <c r="U42" s="170"/>
      <c r="V42" s="170"/>
      <c r="W42" s="170"/>
      <c r="X42" s="172"/>
      <c r="Y42" s="172"/>
      <c r="Z42" s="170"/>
      <c r="AA42" s="170"/>
      <c r="AB42" s="170"/>
      <c r="AC42" s="170"/>
    </row>
    <row r="43" spans="1:29" ht="12.75">
      <c r="A43" s="170"/>
      <c r="B43" s="170" t="s">
        <v>54</v>
      </c>
      <c r="C43" s="170"/>
      <c r="D43" s="176"/>
      <c r="E43" s="176"/>
      <c r="F43" s="176"/>
      <c r="G43" s="176"/>
      <c r="H43" s="176"/>
      <c r="I43" s="176"/>
      <c r="J43" s="176"/>
      <c r="K43" s="176"/>
      <c r="L43" s="176"/>
      <c r="M43" s="176"/>
      <c r="N43" s="176"/>
      <c r="O43" s="176"/>
      <c r="P43" s="176"/>
      <c r="Q43" s="176"/>
      <c r="R43" s="176"/>
      <c r="S43" s="170"/>
      <c r="T43" s="170"/>
      <c r="U43" s="170"/>
      <c r="V43" s="170"/>
      <c r="W43" s="170"/>
      <c r="X43" s="172"/>
      <c r="Y43" s="172"/>
      <c r="Z43" s="170"/>
      <c r="AA43" s="170"/>
      <c r="AB43" s="170"/>
      <c r="AC43" s="170"/>
    </row>
    <row r="44" spans="1:29" ht="12.75">
      <c r="A44" s="170"/>
      <c r="B44" s="170" t="s">
        <v>55</v>
      </c>
      <c r="C44" s="170"/>
      <c r="D44" s="176"/>
      <c r="E44" s="176"/>
      <c r="F44" s="176"/>
      <c r="G44" s="176"/>
      <c r="H44" s="176"/>
      <c r="I44" s="176"/>
      <c r="J44" s="176"/>
      <c r="K44" s="176"/>
      <c r="L44" s="176"/>
      <c r="M44" s="176"/>
      <c r="N44" s="176"/>
      <c r="O44" s="176"/>
      <c r="P44" s="176"/>
      <c r="Q44" s="176"/>
      <c r="R44" s="176"/>
      <c r="S44" s="170"/>
      <c r="T44" s="170"/>
      <c r="U44" s="170"/>
      <c r="V44" s="170"/>
      <c r="W44" s="170"/>
      <c r="X44" s="172"/>
      <c r="Y44" s="172"/>
      <c r="Z44" s="170"/>
      <c r="AA44" s="170"/>
      <c r="AB44" s="170"/>
      <c r="AC44" s="170"/>
    </row>
    <row r="45" spans="1:29" ht="12.75">
      <c r="A45" s="170"/>
      <c r="B45" s="170" t="s">
        <v>54</v>
      </c>
      <c r="C45" s="170"/>
      <c r="D45" s="176"/>
      <c r="E45" s="176"/>
      <c r="F45" s="176"/>
      <c r="G45" s="176"/>
      <c r="H45" s="176"/>
      <c r="I45" s="176"/>
      <c r="J45" s="176"/>
      <c r="K45" s="176"/>
      <c r="L45" s="176"/>
      <c r="M45" s="176"/>
      <c r="N45" s="176"/>
      <c r="O45" s="176"/>
      <c r="P45" s="176"/>
      <c r="Q45" s="176"/>
      <c r="R45" s="176"/>
      <c r="S45" s="170"/>
      <c r="T45" s="170"/>
      <c r="U45" s="170"/>
      <c r="V45" s="170"/>
      <c r="W45" s="170"/>
      <c r="X45" s="172"/>
      <c r="Y45" s="172"/>
      <c r="Z45" s="170"/>
      <c r="AA45" s="170"/>
      <c r="AB45" s="170"/>
      <c r="AC45" s="170"/>
    </row>
    <row r="46" spans="1:29" ht="12.75">
      <c r="A46" s="170"/>
      <c r="B46" s="170" t="s">
        <v>55</v>
      </c>
      <c r="C46" s="170"/>
      <c r="D46" s="176"/>
      <c r="E46" s="176"/>
      <c r="F46" s="176"/>
      <c r="G46" s="176"/>
      <c r="H46" s="176"/>
      <c r="I46" s="176"/>
      <c r="J46" s="176"/>
      <c r="K46" s="176"/>
      <c r="L46" s="176"/>
      <c r="M46" s="176"/>
      <c r="N46" s="176"/>
      <c r="O46" s="176"/>
      <c r="P46" s="176"/>
      <c r="Q46" s="176"/>
      <c r="R46" s="176"/>
      <c r="S46" s="170"/>
      <c r="T46" s="170"/>
      <c r="U46" s="170"/>
      <c r="V46" s="170"/>
      <c r="W46" s="170"/>
      <c r="X46" s="172"/>
      <c r="Y46" s="172"/>
      <c r="Z46" s="170"/>
      <c r="AA46" s="170"/>
      <c r="AB46" s="170"/>
      <c r="AC46" s="170"/>
    </row>
    <row r="47" spans="1:29" ht="12.75">
      <c r="A47" s="170"/>
      <c r="B47" s="170" t="s">
        <v>54</v>
      </c>
      <c r="C47" s="170"/>
      <c r="D47" s="176"/>
      <c r="E47" s="176"/>
      <c r="F47" s="176"/>
      <c r="G47" s="176"/>
      <c r="H47" s="176"/>
      <c r="I47" s="176"/>
      <c r="J47" s="176"/>
      <c r="K47" s="176"/>
      <c r="L47" s="176"/>
      <c r="M47" s="176"/>
      <c r="N47" s="176"/>
      <c r="O47" s="176"/>
      <c r="P47" s="176"/>
      <c r="Q47" s="176"/>
      <c r="R47" s="176"/>
      <c r="S47" s="170"/>
      <c r="T47" s="170"/>
      <c r="U47" s="170"/>
      <c r="V47" s="170"/>
      <c r="W47" s="170"/>
      <c r="X47" s="172"/>
      <c r="Y47" s="172"/>
      <c r="Z47" s="170"/>
      <c r="AA47" s="170"/>
      <c r="AB47" s="170"/>
      <c r="AC47" s="170"/>
    </row>
    <row r="48" spans="1:29" ht="12.75">
      <c r="A48" s="170"/>
      <c r="B48" s="170" t="s">
        <v>55</v>
      </c>
      <c r="C48" s="170"/>
      <c r="D48" s="176"/>
      <c r="E48" s="176"/>
      <c r="F48" s="176"/>
      <c r="G48" s="176"/>
      <c r="H48" s="176"/>
      <c r="I48" s="176"/>
      <c r="J48" s="176"/>
      <c r="K48" s="176"/>
      <c r="L48" s="176"/>
      <c r="M48" s="176"/>
      <c r="N48" s="176"/>
      <c r="O48" s="176"/>
      <c r="P48" s="176"/>
      <c r="Q48" s="176"/>
      <c r="R48" s="176"/>
      <c r="S48" s="170"/>
      <c r="T48" s="170"/>
      <c r="U48" s="170"/>
      <c r="V48" s="170"/>
      <c r="W48" s="170"/>
      <c r="X48" s="172"/>
      <c r="Y48" s="172"/>
      <c r="Z48" s="170"/>
      <c r="AA48" s="170"/>
      <c r="AB48" s="170"/>
      <c r="AC48" s="170"/>
    </row>
    <row r="49" spans="1:29" ht="12.75">
      <c r="A49" s="170"/>
      <c r="B49" s="170" t="s">
        <v>54</v>
      </c>
      <c r="C49" s="170"/>
      <c r="D49" s="176"/>
      <c r="E49" s="176"/>
      <c r="F49" s="176"/>
      <c r="G49" s="176"/>
      <c r="H49" s="176"/>
      <c r="I49" s="176"/>
      <c r="J49" s="176"/>
      <c r="K49" s="176"/>
      <c r="L49" s="176"/>
      <c r="M49" s="176"/>
      <c r="N49" s="176"/>
      <c r="O49" s="176"/>
      <c r="P49" s="176"/>
      <c r="Q49" s="176"/>
      <c r="R49" s="176"/>
      <c r="S49" s="170"/>
      <c r="T49" s="170"/>
      <c r="U49" s="170"/>
      <c r="V49" s="170"/>
      <c r="W49" s="170"/>
      <c r="X49" s="172"/>
      <c r="Y49" s="172"/>
      <c r="Z49" s="170"/>
      <c r="AA49" s="170"/>
      <c r="AB49" s="170"/>
      <c r="AC49" s="170"/>
    </row>
    <row r="50" spans="1:29" ht="12.75">
      <c r="A50" s="170"/>
      <c r="B50" s="170" t="s">
        <v>55</v>
      </c>
      <c r="C50" s="170"/>
      <c r="D50" s="176"/>
      <c r="E50" s="176"/>
      <c r="F50" s="176"/>
      <c r="G50" s="176"/>
      <c r="H50" s="176"/>
      <c r="I50" s="176"/>
      <c r="J50" s="176"/>
      <c r="K50" s="176"/>
      <c r="L50" s="176"/>
      <c r="M50" s="176"/>
      <c r="N50" s="176"/>
      <c r="O50" s="176"/>
      <c r="P50" s="176"/>
      <c r="Q50" s="176"/>
      <c r="R50" s="176"/>
      <c r="S50" s="170"/>
      <c r="T50" s="170"/>
      <c r="U50" s="170"/>
      <c r="V50" s="170"/>
      <c r="W50" s="170"/>
      <c r="X50" s="172"/>
      <c r="Y50" s="172"/>
      <c r="Z50" s="170"/>
      <c r="AA50" s="170"/>
      <c r="AB50" s="170"/>
      <c r="AC50" s="170"/>
    </row>
    <row r="51" spans="1:29" ht="12.75">
      <c r="A51" s="170" t="s">
        <v>120</v>
      </c>
      <c r="B51" s="170" t="s">
        <v>62</v>
      </c>
      <c r="C51" s="170"/>
      <c r="D51" s="177">
        <f aca="true" t="shared" si="9" ref="D51:J51">24*(D44-D43+D46-D45+D48-D47+D50-D49)</f>
        <v>0</v>
      </c>
      <c r="E51" s="177">
        <f t="shared" si="9"/>
        <v>0</v>
      </c>
      <c r="F51" s="177">
        <f t="shared" si="9"/>
        <v>0</v>
      </c>
      <c r="G51" s="177">
        <f t="shared" si="9"/>
        <v>0</v>
      </c>
      <c r="H51" s="177">
        <f t="shared" si="9"/>
        <v>0</v>
      </c>
      <c r="I51" s="177">
        <f t="shared" si="9"/>
        <v>0</v>
      </c>
      <c r="J51" s="177">
        <f t="shared" si="9"/>
        <v>0</v>
      </c>
      <c r="K51" s="170"/>
      <c r="L51" s="177">
        <f aca="true" t="shared" si="10" ref="L51:R51">24*(L44-L43+L46-L45+L48-L47+L50-L49)</f>
        <v>0</v>
      </c>
      <c r="M51" s="177">
        <f t="shared" si="10"/>
        <v>0</v>
      </c>
      <c r="N51" s="177">
        <f t="shared" si="10"/>
        <v>0</v>
      </c>
      <c r="O51" s="177">
        <f t="shared" si="10"/>
        <v>0</v>
      </c>
      <c r="P51" s="177">
        <f t="shared" si="10"/>
        <v>0</v>
      </c>
      <c r="Q51" s="177">
        <f t="shared" si="10"/>
        <v>0</v>
      </c>
      <c r="R51" s="177">
        <f t="shared" si="10"/>
        <v>0</v>
      </c>
      <c r="S51" s="170"/>
      <c r="T51" s="170"/>
      <c r="U51" s="170"/>
      <c r="V51" s="170"/>
      <c r="W51" s="170"/>
      <c r="X51" s="172"/>
      <c r="Y51" s="172"/>
      <c r="Z51" s="170"/>
      <c r="AA51" s="170"/>
      <c r="AB51" s="170"/>
      <c r="AC51" s="170"/>
    </row>
    <row r="52" spans="1:29" ht="12.75">
      <c r="A52" s="170"/>
      <c r="B52" s="170"/>
      <c r="C52" s="170"/>
      <c r="D52" s="170"/>
      <c r="E52" s="170"/>
      <c r="F52" s="170"/>
      <c r="G52" s="170"/>
      <c r="H52" s="170"/>
      <c r="I52" s="170"/>
      <c r="J52" s="170"/>
      <c r="K52" s="170"/>
      <c r="L52" s="170"/>
      <c r="M52" s="170"/>
      <c r="N52" s="170"/>
      <c r="O52" s="170"/>
      <c r="P52" s="170"/>
      <c r="Q52" s="170"/>
      <c r="R52" s="170"/>
      <c r="S52" s="170"/>
      <c r="T52" s="170"/>
      <c r="U52" s="170"/>
      <c r="V52" s="170"/>
      <c r="W52" s="170"/>
      <c r="X52" s="172"/>
      <c r="Y52" s="172"/>
      <c r="Z52" s="170"/>
      <c r="AA52" s="170"/>
      <c r="AB52" s="170"/>
      <c r="AC52" s="170"/>
    </row>
  </sheetData>
  <mergeCells count="6">
    <mergeCell ref="Q3:S3"/>
    <mergeCell ref="T3:U3"/>
    <mergeCell ref="V3:X3"/>
    <mergeCell ref="Q4:S4"/>
    <mergeCell ref="T4:U4"/>
    <mergeCell ref="V4:X4"/>
  </mergeCells>
  <conditionalFormatting sqref="D42:J42 L42:R42">
    <cfRule type="cellIs" priority="1" dxfId="1" operator="equal" stopIfTrue="1">
      <formula>TODAY()</formula>
    </cfRule>
  </conditionalFormatting>
  <conditionalFormatting sqref="D7:R8 D13:R26 X13:Y26 X29:Y31">
    <cfRule type="cellIs" priority="2" dxfId="2" operator="equal" stopIfTrue="1">
      <formula>0</formula>
    </cfRule>
  </conditionalFormatting>
  <conditionalFormatting sqref="AA17">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5" right="0.5" top="0.52" bottom="0.5" header="0.5" footer="0.5"/>
  <pageSetup horizontalDpi="600" verticalDpi="600" orientation="landscape" r:id="rId1"/>
</worksheet>
</file>

<file path=xl/worksheets/sheet8.xml><?xml version="1.0" encoding="utf-8"?>
<worksheet xmlns="http://schemas.openxmlformats.org/spreadsheetml/2006/main" xmlns:r="http://schemas.openxmlformats.org/officeDocument/2006/relationships">
  <sheetPr codeName="Sheet13"/>
  <dimension ref="A1:AC52"/>
  <sheetViews>
    <sheetView zoomScale="85" zoomScaleNormal="85" workbookViewId="0" topLeftCell="A1">
      <selection activeCell="E13" sqref="E13"/>
    </sheetView>
  </sheetViews>
  <sheetFormatPr defaultColWidth="9.140625" defaultRowHeight="12.75"/>
  <cols>
    <col min="2" max="2" width="7.00390625" style="0" customWidth="1"/>
    <col min="3" max="3" width="0.5625" style="0" customWidth="1"/>
    <col min="4" max="4" width="5.8515625" style="0" customWidth="1"/>
    <col min="5" max="6" width="5.57421875" style="0" customWidth="1"/>
    <col min="7" max="7" width="5.8515625" style="0" customWidth="1"/>
    <col min="8" max="8" width="5.57421875" style="0" customWidth="1"/>
    <col min="9" max="9" width="5.421875" style="0" customWidth="1"/>
    <col min="10" max="10" width="5.7109375" style="0" customWidth="1"/>
    <col min="11" max="11" width="0.5625" style="0" customWidth="1"/>
    <col min="12" max="13" width="5.57421875" style="0" customWidth="1"/>
    <col min="14" max="14" width="5.421875" style="0" customWidth="1"/>
    <col min="15" max="16" width="5.7109375" style="0" customWidth="1"/>
    <col min="17" max="17" width="6.28125" style="0" customWidth="1"/>
    <col min="18" max="18" width="6.57421875" style="0" customWidth="1"/>
    <col min="19" max="19" width="0.5625" style="0" customWidth="1"/>
    <col min="20" max="20" width="5.140625" style="0" customWidth="1"/>
    <col min="21" max="21" width="4.8515625" style="0" customWidth="1"/>
    <col min="22" max="22" width="4.140625" style="0" customWidth="1"/>
    <col min="23" max="23" width="0.5625" style="0" customWidth="1"/>
    <col min="24" max="25" width="6.28125" style="51" customWidth="1"/>
    <col min="26" max="26" width="0.85546875" style="0" customWidth="1"/>
  </cols>
  <sheetData>
    <row r="1" spans="10:29" ht="21.75" customHeight="1">
      <c r="J1" s="16" t="s">
        <v>46</v>
      </c>
      <c r="Z1" s="167"/>
      <c r="AA1" s="170"/>
      <c r="AB1" s="170"/>
      <c r="AC1" s="170"/>
    </row>
    <row r="2" spans="1:29" ht="12.75">
      <c r="A2" s="15" t="s">
        <v>37</v>
      </c>
      <c r="B2" s="2"/>
      <c r="C2" s="2"/>
      <c r="D2" s="2"/>
      <c r="E2" s="3"/>
      <c r="F2" s="15" t="s">
        <v>39</v>
      </c>
      <c r="G2" s="2"/>
      <c r="H2" s="3"/>
      <c r="I2" s="15" t="s">
        <v>40</v>
      </c>
      <c r="J2" s="3"/>
      <c r="L2" s="15" t="s">
        <v>41</v>
      </c>
      <c r="M2" s="2"/>
      <c r="N2" s="46">
        <v>5</v>
      </c>
      <c r="O2" s="2"/>
      <c r="P2" s="3"/>
      <c r="Q2" s="15" t="s">
        <v>139</v>
      </c>
      <c r="R2" s="2"/>
      <c r="S2" s="2"/>
      <c r="T2" s="2"/>
      <c r="U2" s="2"/>
      <c r="V2" s="2"/>
      <c r="W2" s="2"/>
      <c r="X2" s="52"/>
      <c r="Y2" s="53"/>
      <c r="Z2" s="167"/>
      <c r="AA2" s="170"/>
      <c r="AB2" s="170"/>
      <c r="AC2" s="170"/>
    </row>
    <row r="3" spans="1:29" ht="12.75">
      <c r="A3" s="4"/>
      <c r="B3" s="5"/>
      <c r="C3" s="5"/>
      <c r="D3" s="5"/>
      <c r="E3" s="6"/>
      <c r="F3" s="45" t="str">
        <f>PP1!F3</f>
        <v>xxx-xx-xxxx</v>
      </c>
      <c r="G3" s="5"/>
      <c r="H3" s="6"/>
      <c r="I3" s="45">
        <f>PP1!I3</f>
        <v>2005</v>
      </c>
      <c r="J3" s="6"/>
      <c r="L3" s="4"/>
      <c r="M3" s="5"/>
      <c r="N3" s="5"/>
      <c r="O3" s="5"/>
      <c r="P3" s="6"/>
      <c r="Q3" s="210" t="s">
        <v>47</v>
      </c>
      <c r="R3" s="211"/>
      <c r="S3" s="212"/>
      <c r="T3" s="210" t="s">
        <v>48</v>
      </c>
      <c r="U3" s="212"/>
      <c r="V3" s="213" t="s">
        <v>49</v>
      </c>
      <c r="W3" s="214"/>
      <c r="X3" s="215"/>
      <c r="Y3" s="198" t="s">
        <v>138</v>
      </c>
      <c r="Z3" s="167"/>
      <c r="AA3" s="170"/>
      <c r="AB3" s="170"/>
      <c r="AC3" s="170"/>
    </row>
    <row r="4" spans="1:29" ht="12.75">
      <c r="A4" s="44">
        <f>PP1!A4</f>
        <v>0</v>
      </c>
      <c r="B4" s="8"/>
      <c r="C4" s="8"/>
      <c r="D4" s="5"/>
      <c r="E4" s="6"/>
      <c r="F4" s="7"/>
      <c r="G4" s="8"/>
      <c r="H4" s="9"/>
      <c r="I4" s="7"/>
      <c r="J4" s="9"/>
      <c r="L4" s="34" t="s">
        <v>42</v>
      </c>
      <c r="M4" s="78">
        <f>+PP4!O4+1</f>
        <v>38417</v>
      </c>
      <c r="N4" s="37" t="s">
        <v>43</v>
      </c>
      <c r="O4" s="78">
        <f>+M4+13</f>
        <v>38430</v>
      </c>
      <c r="P4" s="9"/>
      <c r="Q4" s="219">
        <f>PP4!AA14</f>
        <v>24</v>
      </c>
      <c r="R4" s="217"/>
      <c r="S4" s="218"/>
      <c r="T4" s="219">
        <f>PP4!AA15</f>
        <v>16</v>
      </c>
      <c r="U4" s="218"/>
      <c r="V4" s="219">
        <f>PP4!AA17</f>
        <v>0</v>
      </c>
      <c r="W4" s="217"/>
      <c r="X4" s="218"/>
      <c r="Y4" s="200">
        <f>PP4!AA16</f>
        <v>0</v>
      </c>
      <c r="Z4" s="167"/>
      <c r="AA4" s="171" t="s">
        <v>56</v>
      </c>
      <c r="AB4" s="170"/>
      <c r="AC4" s="170"/>
    </row>
    <row r="5" spans="1:29" ht="12.75">
      <c r="A5" s="33"/>
      <c r="B5" s="6"/>
      <c r="D5" s="48" t="s">
        <v>1</v>
      </c>
      <c r="E5" s="48" t="s">
        <v>2</v>
      </c>
      <c r="F5" s="48" t="s">
        <v>3</v>
      </c>
      <c r="G5" s="48" t="s">
        <v>4</v>
      </c>
      <c r="H5" s="48" t="s">
        <v>5</v>
      </c>
      <c r="I5" s="48" t="s">
        <v>6</v>
      </c>
      <c r="J5" s="48" t="s">
        <v>7</v>
      </c>
      <c r="K5" s="49"/>
      <c r="L5" s="48" t="s">
        <v>1</v>
      </c>
      <c r="M5" s="48" t="s">
        <v>2</v>
      </c>
      <c r="N5" s="48" t="s">
        <v>3</v>
      </c>
      <c r="O5" s="48" t="s">
        <v>4</v>
      </c>
      <c r="P5" s="48" t="s">
        <v>5</v>
      </c>
      <c r="Q5" s="48" t="s">
        <v>6</v>
      </c>
      <c r="R5" s="47" t="s">
        <v>7</v>
      </c>
      <c r="T5" s="15" t="s">
        <v>44</v>
      </c>
      <c r="U5" s="2"/>
      <c r="V5" s="3"/>
      <c r="X5" s="55" t="s">
        <v>24</v>
      </c>
      <c r="Y5" s="55" t="s">
        <v>25</v>
      </c>
      <c r="Z5" s="167"/>
      <c r="AA5" s="170">
        <f>+PP4!AA5</f>
        <v>6</v>
      </c>
      <c r="AB5" s="171" t="s">
        <v>57</v>
      </c>
      <c r="AC5" s="170"/>
    </row>
    <row r="6" spans="1:29" ht="12.75">
      <c r="A6" s="4"/>
      <c r="B6" s="32" t="s">
        <v>38</v>
      </c>
      <c r="D6" s="36">
        <f>PP4!D6</f>
        <v>0</v>
      </c>
      <c r="E6" s="36">
        <f>PP4!E6</f>
        <v>8</v>
      </c>
      <c r="F6" s="36">
        <f>PP4!F6</f>
        <v>8</v>
      </c>
      <c r="G6" s="36">
        <f>PP4!G6</f>
        <v>8</v>
      </c>
      <c r="H6" s="36">
        <f>PP4!H6</f>
        <v>8</v>
      </c>
      <c r="I6" s="36">
        <f>PP4!I6</f>
        <v>8</v>
      </c>
      <c r="J6" s="36">
        <f>PP4!J6</f>
        <v>0</v>
      </c>
      <c r="L6" s="36">
        <f>PP4!L6</f>
        <v>0</v>
      </c>
      <c r="M6" s="36">
        <f>PP4!M6</f>
        <v>8</v>
      </c>
      <c r="N6" s="36">
        <f>PP4!N6</f>
        <v>8</v>
      </c>
      <c r="O6" s="36">
        <f>PP4!O6</f>
        <v>8</v>
      </c>
      <c r="P6" s="36">
        <f>PP4!P6</f>
        <v>8</v>
      </c>
      <c r="Q6" s="36">
        <f>PP4!Q6</f>
        <v>8</v>
      </c>
      <c r="R6" s="36">
        <f>PP4!R6</f>
        <v>0</v>
      </c>
      <c r="T6" s="35" t="s">
        <v>50</v>
      </c>
      <c r="U6" s="5"/>
      <c r="V6" s="6"/>
      <c r="X6" s="59">
        <f>SUM(D6:J6)</f>
        <v>40</v>
      </c>
      <c r="Y6" s="59">
        <f>SUM(L6:R6)</f>
        <v>40</v>
      </c>
      <c r="Z6" s="167"/>
      <c r="AA6" s="170">
        <f>+PP4!AA6</f>
        <v>4</v>
      </c>
      <c r="AB6" s="171" t="s">
        <v>58</v>
      </c>
      <c r="AC6" s="170"/>
    </row>
    <row r="7" spans="1:29" ht="12.75">
      <c r="A7" s="4"/>
      <c r="B7" s="32" t="s">
        <v>140</v>
      </c>
      <c r="D7" s="202">
        <f>PP4!D7</f>
        <v>0</v>
      </c>
      <c r="E7" s="202">
        <f>PP4!E7</f>
        <v>0.3125</v>
      </c>
      <c r="F7" s="202">
        <f>PP4!F7</f>
        <v>0.3125</v>
      </c>
      <c r="G7" s="202">
        <f>PP4!G7</f>
        <v>0.3125</v>
      </c>
      <c r="H7" s="202">
        <f>PP4!H7</f>
        <v>0.3125</v>
      </c>
      <c r="I7" s="202">
        <f>PP4!I7</f>
        <v>0.3125</v>
      </c>
      <c r="J7" s="202">
        <f>PP4!J7</f>
        <v>0</v>
      </c>
      <c r="K7" s="202"/>
      <c r="L7" s="202">
        <f>PP4!L7</f>
        <v>0</v>
      </c>
      <c r="M7" s="202">
        <f>PP4!M7</f>
        <v>0.3125</v>
      </c>
      <c r="N7" s="202">
        <f>PP4!N7</f>
        <v>0.3125</v>
      </c>
      <c r="O7" s="202">
        <f>PP4!O7</f>
        <v>0.3125</v>
      </c>
      <c r="P7" s="202">
        <f>PP4!P7</f>
        <v>0.3125</v>
      </c>
      <c r="Q7" s="202">
        <f>PP4!Q7</f>
        <v>0.3125</v>
      </c>
      <c r="R7" s="202">
        <f>PP4!R7</f>
        <v>0</v>
      </c>
      <c r="T7" s="4"/>
      <c r="U7" s="5"/>
      <c r="V7" s="6"/>
      <c r="X7" s="56"/>
      <c r="Y7" s="56"/>
      <c r="Z7" s="167"/>
      <c r="AA7" s="171" t="s">
        <v>134</v>
      </c>
      <c r="AB7" s="170"/>
      <c r="AC7" s="170"/>
    </row>
    <row r="8" spans="1:29" ht="12.75">
      <c r="A8" s="7"/>
      <c r="B8" s="203" t="s">
        <v>141</v>
      </c>
      <c r="D8" s="202">
        <f>PP4!D8</f>
        <v>0</v>
      </c>
      <c r="E8" s="202">
        <f>PP4!E8</f>
        <v>0.1875</v>
      </c>
      <c r="F8" s="202">
        <f>PP4!F8</f>
        <v>0.1875</v>
      </c>
      <c r="G8" s="202">
        <f>PP4!G8</f>
        <v>0.1875</v>
      </c>
      <c r="H8" s="202">
        <f>PP4!H8</f>
        <v>0.1875</v>
      </c>
      <c r="I8" s="202">
        <f>PP4!I8</f>
        <v>0.1875</v>
      </c>
      <c r="J8" s="202">
        <f>PP4!J8</f>
        <v>0</v>
      </c>
      <c r="K8" s="202"/>
      <c r="L8" s="202">
        <f>PP4!L8</f>
        <v>0</v>
      </c>
      <c r="M8" s="202">
        <f>PP4!M8</f>
        <v>0.1875</v>
      </c>
      <c r="N8" s="202">
        <f>PP4!N8</f>
        <v>0.1875</v>
      </c>
      <c r="O8" s="202">
        <f>PP4!O8</f>
        <v>0.1875</v>
      </c>
      <c r="P8" s="202">
        <f>PP4!P8</f>
        <v>0.1875</v>
      </c>
      <c r="Q8" s="202">
        <f>PP4!Q8</f>
        <v>0.1875</v>
      </c>
      <c r="R8" s="202">
        <f>PP4!R8</f>
        <v>0</v>
      </c>
      <c r="T8" s="38" t="s">
        <v>45</v>
      </c>
      <c r="U8" s="39"/>
      <c r="V8" s="9"/>
      <c r="X8" s="57"/>
      <c r="Y8" s="57"/>
      <c r="Z8" s="167"/>
      <c r="AA8" s="170">
        <v>0</v>
      </c>
      <c r="AB8" s="170"/>
      <c r="AC8" s="170"/>
    </row>
    <row r="9" spans="10:29" ht="24" customHeight="1">
      <c r="J9" s="16" t="s">
        <v>26</v>
      </c>
      <c r="Z9" s="167"/>
      <c r="AA9" s="170"/>
      <c r="AB9" s="170"/>
      <c r="AC9" s="170"/>
    </row>
    <row r="10" spans="1:29" ht="9.75" customHeight="1">
      <c r="A10" s="18" t="s">
        <v>21</v>
      </c>
      <c r="B10" s="3"/>
      <c r="C10" s="29"/>
      <c r="D10" s="11"/>
      <c r="E10" s="13"/>
      <c r="F10" s="13"/>
      <c r="G10" s="20"/>
      <c r="H10" s="13"/>
      <c r="I10" s="17" t="s">
        <v>19</v>
      </c>
      <c r="J10" s="13"/>
      <c r="K10" s="2"/>
      <c r="L10" s="13"/>
      <c r="M10" s="13"/>
      <c r="N10" s="13"/>
      <c r="O10" s="13"/>
      <c r="P10" s="13"/>
      <c r="Q10" s="13"/>
      <c r="R10" s="12"/>
      <c r="T10" s="24" t="s">
        <v>23</v>
      </c>
      <c r="U10" s="13"/>
      <c r="V10" s="12"/>
      <c r="W10" s="29"/>
      <c r="X10" s="58" t="s">
        <v>33</v>
      </c>
      <c r="Y10" s="55"/>
      <c r="Z10" s="167"/>
      <c r="AA10" s="170"/>
      <c r="AB10" s="170"/>
      <c r="AC10" s="170"/>
    </row>
    <row r="11" spans="1:29" ht="12.75">
      <c r="A11" s="19" t="s">
        <v>20</v>
      </c>
      <c r="B11" s="6"/>
      <c r="C11" s="29"/>
      <c r="D11" s="50" t="s">
        <v>1</v>
      </c>
      <c r="E11" s="50" t="s">
        <v>2</v>
      </c>
      <c r="F11" s="50" t="s">
        <v>3</v>
      </c>
      <c r="G11" s="50" t="s">
        <v>4</v>
      </c>
      <c r="H11" s="50" t="s">
        <v>5</v>
      </c>
      <c r="I11" s="50" t="s">
        <v>6</v>
      </c>
      <c r="J11" s="50" t="s">
        <v>7</v>
      </c>
      <c r="K11" s="42"/>
      <c r="L11" s="50" t="s">
        <v>1</v>
      </c>
      <c r="M11" s="50" t="s">
        <v>2</v>
      </c>
      <c r="N11" s="50" t="s">
        <v>3</v>
      </c>
      <c r="O11" s="50" t="s">
        <v>4</v>
      </c>
      <c r="P11" s="50" t="s">
        <v>5</v>
      </c>
      <c r="Q11" s="50" t="s">
        <v>6</v>
      </c>
      <c r="R11" s="50" t="s">
        <v>7</v>
      </c>
      <c r="T11" s="40" t="s">
        <v>34</v>
      </c>
      <c r="U11" s="40" t="s">
        <v>35</v>
      </c>
      <c r="V11" s="40" t="s">
        <v>36</v>
      </c>
      <c r="W11" s="31"/>
      <c r="X11" s="55" t="s">
        <v>24</v>
      </c>
      <c r="Y11" s="55" t="s">
        <v>25</v>
      </c>
      <c r="Z11" s="167"/>
      <c r="AA11" s="179" t="s">
        <v>131</v>
      </c>
      <c r="AB11" s="170"/>
      <c r="AC11" s="170"/>
    </row>
    <row r="12" spans="1:29" ht="11.25" customHeight="1">
      <c r="A12" s="19"/>
      <c r="B12" s="6"/>
      <c r="C12" s="29"/>
      <c r="D12" s="84">
        <f>+M4</f>
        <v>38417</v>
      </c>
      <c r="E12" s="84">
        <f aca="true" t="shared" si="0" ref="E12:J12">D12+1</f>
        <v>38418</v>
      </c>
      <c r="F12" s="84">
        <f t="shared" si="0"/>
        <v>38419</v>
      </c>
      <c r="G12" s="84">
        <f t="shared" si="0"/>
        <v>38420</v>
      </c>
      <c r="H12" s="84">
        <f t="shared" si="0"/>
        <v>38421</v>
      </c>
      <c r="I12" s="84">
        <f t="shared" si="0"/>
        <v>38422</v>
      </c>
      <c r="J12" s="84">
        <f t="shared" si="0"/>
        <v>38423</v>
      </c>
      <c r="K12" s="84"/>
      <c r="L12" s="84">
        <f>J12+1</f>
        <v>38424</v>
      </c>
      <c r="M12" s="84">
        <f aca="true" t="shared" si="1" ref="M12:R12">L12+1</f>
        <v>38425</v>
      </c>
      <c r="N12" s="84">
        <f t="shared" si="1"/>
        <v>38426</v>
      </c>
      <c r="O12" s="84">
        <f t="shared" si="1"/>
        <v>38427</v>
      </c>
      <c r="P12" s="84">
        <f t="shared" si="1"/>
        <v>38428</v>
      </c>
      <c r="Q12" s="84">
        <f t="shared" si="1"/>
        <v>38429</v>
      </c>
      <c r="R12" s="84">
        <f t="shared" si="1"/>
        <v>38430</v>
      </c>
      <c r="T12" s="40"/>
      <c r="U12" s="40"/>
      <c r="V12" s="40"/>
      <c r="W12" s="31"/>
      <c r="X12" s="55"/>
      <c r="Y12" s="55"/>
      <c r="Z12" s="167"/>
      <c r="AA12" s="180" t="s">
        <v>132</v>
      </c>
      <c r="AB12" s="170"/>
      <c r="AC12" s="170"/>
    </row>
    <row r="13" spans="1:29" ht="13.5" customHeight="1">
      <c r="A13" s="22" t="s">
        <v>0</v>
      </c>
      <c r="B13" s="12"/>
      <c r="C13" s="29"/>
      <c r="D13" s="64">
        <f>24*(D44-D43+D46-D45+D48-D47+D50-D49)-D29-D30</f>
        <v>0</v>
      </c>
      <c r="E13" s="64">
        <f aca="true" t="shared" si="2" ref="E13:J13">24*(E44-E43+E46-E45+E48-E47+E50-E49)-E29-E30</f>
        <v>0</v>
      </c>
      <c r="F13" s="64">
        <f t="shared" si="2"/>
        <v>0</v>
      </c>
      <c r="G13" s="64">
        <f t="shared" si="2"/>
        <v>0</v>
      </c>
      <c r="H13" s="64">
        <f t="shared" si="2"/>
        <v>0</v>
      </c>
      <c r="I13" s="64">
        <f t="shared" si="2"/>
        <v>0</v>
      </c>
      <c r="J13" s="64">
        <f t="shared" si="2"/>
        <v>0</v>
      </c>
      <c r="K13" s="64"/>
      <c r="L13" s="64">
        <f aca="true" t="shared" si="3" ref="L13:R13">24*(L44-L43+L46-L45+L48-L47+L50-L49)-L29-L30</f>
        <v>0</v>
      </c>
      <c r="M13" s="64">
        <f t="shared" si="3"/>
        <v>0</v>
      </c>
      <c r="N13" s="64">
        <f t="shared" si="3"/>
        <v>0</v>
      </c>
      <c r="O13" s="64">
        <f t="shared" si="3"/>
        <v>0</v>
      </c>
      <c r="P13" s="64">
        <f t="shared" si="3"/>
        <v>0</v>
      </c>
      <c r="Q13" s="64">
        <f t="shared" si="3"/>
        <v>0</v>
      </c>
      <c r="R13" s="64">
        <f t="shared" si="3"/>
        <v>0</v>
      </c>
      <c r="T13" s="27"/>
      <c r="U13" s="28">
        <v>1</v>
      </c>
      <c r="V13" s="27"/>
      <c r="W13" s="29"/>
      <c r="X13" s="59">
        <f aca="true" t="shared" si="4" ref="X13:X24">SUM(D13:J13)</f>
        <v>0</v>
      </c>
      <c r="Y13" s="59">
        <f aca="true" t="shared" si="5" ref="Y13:Y24">SUM(L13:R13)</f>
        <v>0</v>
      </c>
      <c r="Z13" s="167"/>
      <c r="AA13" s="170"/>
      <c r="AB13" s="170"/>
      <c r="AC13" s="170"/>
    </row>
    <row r="14" spans="1:29" ht="13.5" customHeight="1">
      <c r="A14" s="22" t="s">
        <v>8</v>
      </c>
      <c r="B14" s="12"/>
      <c r="C14" s="29"/>
      <c r="D14" s="64"/>
      <c r="E14" s="64"/>
      <c r="F14" s="64"/>
      <c r="G14" s="64"/>
      <c r="H14" s="64"/>
      <c r="I14" s="64"/>
      <c r="J14" s="64"/>
      <c r="K14" s="64"/>
      <c r="L14" s="64"/>
      <c r="M14" s="64"/>
      <c r="N14" s="64"/>
      <c r="O14" s="64"/>
      <c r="P14" s="64"/>
      <c r="Q14" s="64"/>
      <c r="R14" s="64"/>
      <c r="T14" s="27"/>
      <c r="U14" s="28">
        <v>61</v>
      </c>
      <c r="V14" s="27"/>
      <c r="W14" s="29"/>
      <c r="X14" s="59">
        <f t="shared" si="4"/>
        <v>0</v>
      </c>
      <c r="Y14" s="59">
        <f t="shared" si="5"/>
        <v>0</v>
      </c>
      <c r="Z14" s="168"/>
      <c r="AA14" s="172">
        <f>+Q4-X14-Y14+AA5-AA8</f>
        <v>30</v>
      </c>
      <c r="AB14" s="171" t="s">
        <v>57</v>
      </c>
      <c r="AC14" s="170"/>
    </row>
    <row r="15" spans="1:29" ht="13.5" customHeight="1">
      <c r="A15" s="22" t="s">
        <v>9</v>
      </c>
      <c r="B15" s="12"/>
      <c r="C15" s="29"/>
      <c r="D15" s="64"/>
      <c r="E15" s="64"/>
      <c r="F15" s="64"/>
      <c r="G15" s="64"/>
      <c r="H15" s="64"/>
      <c r="I15" s="64"/>
      <c r="J15" s="64"/>
      <c r="K15" s="64"/>
      <c r="L15" s="64"/>
      <c r="M15" s="64"/>
      <c r="N15" s="64"/>
      <c r="O15" s="64"/>
      <c r="P15" s="64"/>
      <c r="Q15" s="64"/>
      <c r="R15" s="64"/>
      <c r="T15" s="27"/>
      <c r="U15" s="28">
        <v>62</v>
      </c>
      <c r="V15" s="27"/>
      <c r="W15" s="29"/>
      <c r="X15" s="59">
        <f t="shared" si="4"/>
        <v>0</v>
      </c>
      <c r="Y15" s="59">
        <f t="shared" si="5"/>
        <v>0</v>
      </c>
      <c r="Z15" s="167"/>
      <c r="AA15" s="172">
        <f>+T4-X15-Y15-X19-Y19+AA6</f>
        <v>20</v>
      </c>
      <c r="AB15" s="171" t="s">
        <v>58</v>
      </c>
      <c r="AC15" s="170"/>
    </row>
    <row r="16" spans="1:29" ht="13.5" customHeight="1">
      <c r="A16" s="22" t="s">
        <v>10</v>
      </c>
      <c r="B16" s="12"/>
      <c r="C16" s="29"/>
      <c r="D16" s="64"/>
      <c r="E16" s="64"/>
      <c r="F16" s="64"/>
      <c r="G16" s="64"/>
      <c r="H16" s="64"/>
      <c r="I16" s="64"/>
      <c r="J16" s="64"/>
      <c r="K16" s="64"/>
      <c r="L16" s="64"/>
      <c r="M16" s="64"/>
      <c r="N16" s="64"/>
      <c r="O16" s="64"/>
      <c r="P16" s="64"/>
      <c r="Q16" s="64"/>
      <c r="R16" s="64"/>
      <c r="T16" s="27"/>
      <c r="U16" s="28">
        <v>64</v>
      </c>
      <c r="V16" s="27"/>
      <c r="W16" s="29"/>
      <c r="X16" s="59">
        <f t="shared" si="4"/>
        <v>0</v>
      </c>
      <c r="Y16" s="59">
        <f t="shared" si="5"/>
        <v>0</v>
      </c>
      <c r="Z16" s="167"/>
      <c r="AA16" s="172">
        <f>+Y4-X16-Y16+X30+Y30</f>
        <v>0</v>
      </c>
      <c r="AB16" s="171" t="s">
        <v>59</v>
      </c>
      <c r="AC16" s="170"/>
    </row>
    <row r="17" spans="1:29" ht="13.5" customHeight="1">
      <c r="A17" s="22" t="s">
        <v>11</v>
      </c>
      <c r="B17" s="12"/>
      <c r="C17" s="29"/>
      <c r="D17" s="64"/>
      <c r="E17" s="64"/>
      <c r="F17" s="64"/>
      <c r="G17" s="64"/>
      <c r="H17" s="64"/>
      <c r="I17" s="64"/>
      <c r="J17" s="64"/>
      <c r="K17" s="64"/>
      <c r="L17" s="64"/>
      <c r="M17" s="64"/>
      <c r="N17" s="64"/>
      <c r="O17" s="64"/>
      <c r="P17" s="64"/>
      <c r="Q17" s="64"/>
      <c r="R17" s="64"/>
      <c r="T17" s="27"/>
      <c r="U17" s="28">
        <v>50</v>
      </c>
      <c r="V17" s="27"/>
      <c r="W17" s="29"/>
      <c r="X17" s="59">
        <f t="shared" si="4"/>
        <v>0</v>
      </c>
      <c r="Y17" s="59">
        <f t="shared" si="5"/>
        <v>0</v>
      </c>
      <c r="Z17" s="167"/>
      <c r="AA17" s="172">
        <f>+V4-X17-Y17+X29+Y29</f>
        <v>0</v>
      </c>
      <c r="AB17" s="171" t="s">
        <v>60</v>
      </c>
      <c r="AC17" s="170"/>
    </row>
    <row r="18" spans="1:29" ht="13.5" customHeight="1">
      <c r="A18" s="22" t="s">
        <v>12</v>
      </c>
      <c r="B18" s="12"/>
      <c r="C18" s="29"/>
      <c r="D18" s="64"/>
      <c r="E18" s="64"/>
      <c r="F18" s="64"/>
      <c r="G18" s="64"/>
      <c r="H18" s="64"/>
      <c r="I18" s="64"/>
      <c r="J18" s="64"/>
      <c r="K18" s="64"/>
      <c r="L18" s="64"/>
      <c r="M18" s="64"/>
      <c r="N18" s="64"/>
      <c r="O18" s="64"/>
      <c r="P18" s="64"/>
      <c r="Q18" s="64"/>
      <c r="R18" s="64"/>
      <c r="T18" s="27"/>
      <c r="U18" s="28">
        <v>66</v>
      </c>
      <c r="V18" s="27"/>
      <c r="W18" s="29"/>
      <c r="X18" s="59">
        <f t="shared" si="4"/>
        <v>0</v>
      </c>
      <c r="Y18" s="59">
        <f t="shared" si="5"/>
        <v>0</v>
      </c>
      <c r="Z18" s="167"/>
      <c r="AA18" s="171"/>
      <c r="AB18" s="170"/>
      <c r="AC18" s="170"/>
    </row>
    <row r="19" spans="1:29" ht="13.5" customHeight="1">
      <c r="A19" s="22" t="s">
        <v>13</v>
      </c>
      <c r="B19" s="12"/>
      <c r="C19" s="29"/>
      <c r="D19" s="64"/>
      <c r="E19" s="64"/>
      <c r="F19" s="64"/>
      <c r="G19" s="64"/>
      <c r="H19" s="64"/>
      <c r="I19" s="64"/>
      <c r="J19" s="64"/>
      <c r="K19" s="64"/>
      <c r="L19" s="64"/>
      <c r="M19" s="64"/>
      <c r="N19" s="64"/>
      <c r="O19" s="64"/>
      <c r="P19" s="64"/>
      <c r="Q19" s="64"/>
      <c r="R19" s="64"/>
      <c r="T19" s="28">
        <v>62</v>
      </c>
      <c r="U19" s="28">
        <v>62</v>
      </c>
      <c r="V19" s="27"/>
      <c r="W19" s="29"/>
      <c r="X19" s="59">
        <f t="shared" si="4"/>
        <v>0</v>
      </c>
      <c r="Y19" s="59">
        <f t="shared" si="5"/>
        <v>0</v>
      </c>
      <c r="Z19" s="167"/>
      <c r="AA19" s="172">
        <f>+X19+Y19+PP4!AA19</f>
        <v>0</v>
      </c>
      <c r="AB19" s="171" t="s">
        <v>121</v>
      </c>
      <c r="AC19" s="170"/>
    </row>
    <row r="20" spans="1:29" ht="13.5" customHeight="1">
      <c r="A20" s="22"/>
      <c r="B20" s="12"/>
      <c r="C20" s="29"/>
      <c r="D20" s="64"/>
      <c r="E20" s="64"/>
      <c r="F20" s="64"/>
      <c r="G20" s="64"/>
      <c r="H20" s="64"/>
      <c r="I20" s="64"/>
      <c r="J20" s="64"/>
      <c r="K20" s="64"/>
      <c r="L20" s="64"/>
      <c r="M20" s="64"/>
      <c r="N20" s="64"/>
      <c r="O20" s="64"/>
      <c r="P20" s="64"/>
      <c r="Q20" s="64"/>
      <c r="R20" s="64"/>
      <c r="T20" s="28"/>
      <c r="U20" s="28"/>
      <c r="V20" s="27"/>
      <c r="W20" s="29"/>
      <c r="X20" s="59">
        <f t="shared" si="4"/>
        <v>0</v>
      </c>
      <c r="Y20" s="59">
        <f t="shared" si="5"/>
        <v>0</v>
      </c>
      <c r="Z20" s="167"/>
      <c r="AA20" s="170"/>
      <c r="AB20" s="170"/>
      <c r="AC20" s="170"/>
    </row>
    <row r="21" spans="1:29" ht="13.5" customHeight="1">
      <c r="A21" s="22"/>
      <c r="B21" s="12"/>
      <c r="C21" s="29"/>
      <c r="D21" s="64"/>
      <c r="E21" s="64"/>
      <c r="F21" s="64"/>
      <c r="G21" s="64"/>
      <c r="H21" s="64"/>
      <c r="I21" s="64"/>
      <c r="J21" s="64"/>
      <c r="K21" s="64"/>
      <c r="L21" s="64"/>
      <c r="M21" s="64"/>
      <c r="N21" s="64"/>
      <c r="O21" s="64"/>
      <c r="P21" s="64"/>
      <c r="Q21" s="64"/>
      <c r="R21" s="64"/>
      <c r="T21" s="28"/>
      <c r="U21" s="28"/>
      <c r="V21" s="27"/>
      <c r="W21" s="29"/>
      <c r="X21" s="59">
        <f t="shared" si="4"/>
        <v>0</v>
      </c>
      <c r="Y21" s="59">
        <f t="shared" si="5"/>
        <v>0</v>
      </c>
      <c r="Z21" s="167"/>
      <c r="AA21" s="170"/>
      <c r="AB21" s="170"/>
      <c r="AC21" s="170"/>
    </row>
    <row r="22" spans="1:29" ht="13.5" customHeight="1">
      <c r="A22" s="22"/>
      <c r="B22" s="12"/>
      <c r="C22" s="29"/>
      <c r="D22" s="64"/>
      <c r="E22" s="64"/>
      <c r="F22" s="64"/>
      <c r="G22" s="64"/>
      <c r="H22" s="64"/>
      <c r="I22" s="64"/>
      <c r="J22" s="64"/>
      <c r="K22" s="64"/>
      <c r="L22" s="64"/>
      <c r="M22" s="64"/>
      <c r="N22" s="64"/>
      <c r="O22" s="64"/>
      <c r="P22" s="64"/>
      <c r="Q22" s="64"/>
      <c r="R22" s="64"/>
      <c r="T22" s="28"/>
      <c r="U22" s="28"/>
      <c r="V22" s="27"/>
      <c r="W22" s="29"/>
      <c r="X22" s="59">
        <f t="shared" si="4"/>
        <v>0</v>
      </c>
      <c r="Y22" s="59">
        <f t="shared" si="5"/>
        <v>0</v>
      </c>
      <c r="Z22" s="167"/>
      <c r="AA22" s="170"/>
      <c r="AB22" s="170"/>
      <c r="AC22" s="170"/>
    </row>
    <row r="23" spans="1:29" ht="13.5" customHeight="1">
      <c r="A23" s="22"/>
      <c r="B23" s="12"/>
      <c r="C23" s="29"/>
      <c r="D23" s="64"/>
      <c r="E23" s="64"/>
      <c r="F23" s="64"/>
      <c r="G23" s="64"/>
      <c r="H23" s="64"/>
      <c r="I23" s="64"/>
      <c r="J23" s="64"/>
      <c r="K23" s="64"/>
      <c r="L23" s="64"/>
      <c r="M23" s="64"/>
      <c r="N23" s="64"/>
      <c r="O23" s="64"/>
      <c r="P23" s="64"/>
      <c r="Q23" s="64"/>
      <c r="R23" s="64"/>
      <c r="T23" s="28"/>
      <c r="U23" s="28"/>
      <c r="V23" s="27"/>
      <c r="W23" s="29"/>
      <c r="X23" s="59">
        <f t="shared" si="4"/>
        <v>0</v>
      </c>
      <c r="Y23" s="59">
        <f t="shared" si="5"/>
        <v>0</v>
      </c>
      <c r="Z23" s="167"/>
      <c r="AA23" s="170"/>
      <c r="AB23" s="170"/>
      <c r="AC23" s="170"/>
    </row>
    <row r="24" spans="1:29" ht="13.5" customHeight="1">
      <c r="A24" s="11"/>
      <c r="B24" s="12"/>
      <c r="C24" s="29"/>
      <c r="D24" s="64"/>
      <c r="E24" s="64"/>
      <c r="F24" s="64"/>
      <c r="G24" s="64"/>
      <c r="H24" s="64"/>
      <c r="I24" s="64"/>
      <c r="J24" s="64"/>
      <c r="K24" s="64"/>
      <c r="L24" s="64"/>
      <c r="M24" s="64"/>
      <c r="N24" s="64"/>
      <c r="O24" s="64"/>
      <c r="P24" s="64"/>
      <c r="Q24" s="64"/>
      <c r="R24" s="64"/>
      <c r="T24" s="10"/>
      <c r="U24" s="10"/>
      <c r="V24" s="10"/>
      <c r="W24" s="29"/>
      <c r="X24" s="59">
        <f t="shared" si="4"/>
        <v>0</v>
      </c>
      <c r="Y24" s="59">
        <f t="shared" si="5"/>
        <v>0</v>
      </c>
      <c r="Z24" s="167"/>
      <c r="AA24" s="170"/>
      <c r="AB24" s="170"/>
      <c r="AC24" s="170"/>
    </row>
    <row r="25" spans="1:29" ht="3" customHeight="1">
      <c r="A25" s="11"/>
      <c r="B25" s="13"/>
      <c r="C25" s="5"/>
      <c r="D25" s="64"/>
      <c r="E25" s="64"/>
      <c r="F25" s="64"/>
      <c r="G25" s="64"/>
      <c r="H25" s="64"/>
      <c r="I25" s="64"/>
      <c r="J25" s="64"/>
      <c r="K25" s="64"/>
      <c r="L25" s="64"/>
      <c r="M25" s="64"/>
      <c r="N25" s="64"/>
      <c r="O25" s="64"/>
      <c r="P25" s="64"/>
      <c r="Q25" s="64"/>
      <c r="R25" s="64"/>
      <c r="S25" s="5"/>
      <c r="T25" s="13"/>
      <c r="U25" s="13"/>
      <c r="V25" s="13"/>
      <c r="W25" s="5"/>
      <c r="X25" s="59"/>
      <c r="Y25" s="59"/>
      <c r="Z25" s="167"/>
      <c r="AA25" s="170"/>
      <c r="AB25" s="170"/>
      <c r="AC25" s="170"/>
    </row>
    <row r="26" spans="1:29" ht="13.5" customHeight="1">
      <c r="A26" s="26" t="s">
        <v>14</v>
      </c>
      <c r="B26" s="12"/>
      <c r="C26" s="29"/>
      <c r="D26" s="64">
        <f aca="true" t="shared" si="6" ref="D26:J26">SUM(D13:D24)</f>
        <v>0</v>
      </c>
      <c r="E26" s="64">
        <f t="shared" si="6"/>
        <v>0</v>
      </c>
      <c r="F26" s="64">
        <f t="shared" si="6"/>
        <v>0</v>
      </c>
      <c r="G26" s="64">
        <f t="shared" si="6"/>
        <v>0</v>
      </c>
      <c r="H26" s="64">
        <f t="shared" si="6"/>
        <v>0</v>
      </c>
      <c r="I26" s="64">
        <f t="shared" si="6"/>
        <v>0</v>
      </c>
      <c r="J26" s="64">
        <f t="shared" si="6"/>
        <v>0</v>
      </c>
      <c r="K26" s="64"/>
      <c r="L26" s="64">
        <f aca="true" t="shared" si="7" ref="L26:R26">SUM(L13:L24)</f>
        <v>0</v>
      </c>
      <c r="M26" s="64">
        <f t="shared" si="7"/>
        <v>0</v>
      </c>
      <c r="N26" s="64">
        <f t="shared" si="7"/>
        <v>0</v>
      </c>
      <c r="O26" s="64">
        <f t="shared" si="7"/>
        <v>0</v>
      </c>
      <c r="P26" s="64">
        <f t="shared" si="7"/>
        <v>0</v>
      </c>
      <c r="Q26" s="64">
        <f t="shared" si="7"/>
        <v>0</v>
      </c>
      <c r="R26" s="64">
        <f t="shared" si="7"/>
        <v>0</v>
      </c>
      <c r="T26" s="10"/>
      <c r="U26" s="10"/>
      <c r="V26" s="10"/>
      <c r="W26" s="29"/>
      <c r="X26" s="59">
        <f>SUM(X13:X24)</f>
        <v>0</v>
      </c>
      <c r="Y26" s="59">
        <f>SUM(Y13:Y24)</f>
        <v>0</v>
      </c>
      <c r="Z26" s="167"/>
      <c r="AA26" s="172">
        <f>SUM(X26:Y26)</f>
        <v>0</v>
      </c>
      <c r="AB26" s="170" t="s">
        <v>116</v>
      </c>
      <c r="AC26" s="170"/>
    </row>
    <row r="27" spans="10:29" ht="24" customHeight="1">
      <c r="J27" s="16" t="s">
        <v>18</v>
      </c>
      <c r="Z27" s="167"/>
      <c r="AA27" s="170"/>
      <c r="AB27" s="170"/>
      <c r="AC27" s="170"/>
    </row>
    <row r="28" spans="1:29" ht="9" customHeight="1">
      <c r="A28" s="1"/>
      <c r="B28" s="2"/>
      <c r="C28" s="2"/>
      <c r="D28" s="2"/>
      <c r="E28" s="2"/>
      <c r="F28" s="2"/>
      <c r="G28" s="2"/>
      <c r="H28" s="2"/>
      <c r="I28" s="2"/>
      <c r="J28" s="30" t="s">
        <v>22</v>
      </c>
      <c r="K28" s="2"/>
      <c r="L28" s="2"/>
      <c r="M28" s="2"/>
      <c r="N28" s="2"/>
      <c r="O28" s="2"/>
      <c r="P28" s="2"/>
      <c r="Q28" s="2"/>
      <c r="R28" s="2"/>
      <c r="S28" s="2"/>
      <c r="T28" s="2"/>
      <c r="U28" s="2"/>
      <c r="V28" s="2"/>
      <c r="W28" s="2"/>
      <c r="X28" s="52"/>
      <c r="Y28" s="53"/>
      <c r="Z28" s="167"/>
      <c r="AA28" s="170"/>
      <c r="AB28" s="170"/>
      <c r="AC28" s="170"/>
    </row>
    <row r="29" spans="1:29" ht="13.5" customHeight="1">
      <c r="A29" s="22" t="s">
        <v>15</v>
      </c>
      <c r="B29" s="12"/>
      <c r="C29" s="5"/>
      <c r="D29" s="67"/>
      <c r="E29" s="67"/>
      <c r="F29" s="67"/>
      <c r="G29" s="67"/>
      <c r="H29" s="67"/>
      <c r="I29" s="67"/>
      <c r="J29" s="67"/>
      <c r="K29" s="68">
        <v>1</v>
      </c>
      <c r="L29" s="67"/>
      <c r="M29" s="67"/>
      <c r="N29" s="67"/>
      <c r="O29" s="67"/>
      <c r="P29" s="67"/>
      <c r="Q29" s="67"/>
      <c r="R29" s="67"/>
      <c r="S29" s="16"/>
      <c r="T29" s="41"/>
      <c r="U29" s="28">
        <v>29</v>
      </c>
      <c r="V29" s="41"/>
      <c r="W29" s="16"/>
      <c r="X29" s="73">
        <f>SUM(D29:J29)</f>
        <v>0</v>
      </c>
      <c r="Y29" s="73">
        <f>SUM(L29:R29)</f>
        <v>0</v>
      </c>
      <c r="Z29" s="167"/>
      <c r="AA29" s="170"/>
      <c r="AB29" s="170"/>
      <c r="AC29" s="170"/>
    </row>
    <row r="30" spans="1:29" ht="13.5" customHeight="1">
      <c r="A30" s="22" t="s">
        <v>16</v>
      </c>
      <c r="B30" s="12"/>
      <c r="C30" s="5"/>
      <c r="D30" s="69"/>
      <c r="E30" s="69"/>
      <c r="F30" s="69"/>
      <c r="G30" s="69"/>
      <c r="H30" s="69"/>
      <c r="I30" s="69"/>
      <c r="J30" s="69"/>
      <c r="K30" s="70"/>
      <c r="L30" s="69"/>
      <c r="M30" s="69"/>
      <c r="N30" s="69"/>
      <c r="O30" s="69"/>
      <c r="P30" s="69"/>
      <c r="Q30" s="69"/>
      <c r="R30" s="69"/>
      <c r="S30" s="16"/>
      <c r="T30" s="41"/>
      <c r="U30" s="28">
        <v>32</v>
      </c>
      <c r="V30" s="41"/>
      <c r="W30" s="16"/>
      <c r="X30" s="73">
        <f>SUM(D30:J30)</f>
        <v>0</v>
      </c>
      <c r="Y30" s="73">
        <f>SUM(L30:R30)</f>
        <v>0</v>
      </c>
      <c r="Z30" s="167"/>
      <c r="AA30" s="170"/>
      <c r="AB30" s="170"/>
      <c r="AC30" s="170"/>
    </row>
    <row r="31" spans="1:29" ht="13.5" customHeight="1">
      <c r="A31" s="22" t="s">
        <v>17</v>
      </c>
      <c r="B31" s="12"/>
      <c r="C31" s="8"/>
      <c r="D31" s="71"/>
      <c r="E31" s="71"/>
      <c r="F31" s="71"/>
      <c r="G31" s="71"/>
      <c r="H31" s="71"/>
      <c r="I31" s="71"/>
      <c r="J31" s="71"/>
      <c r="K31" s="72"/>
      <c r="L31" s="71"/>
      <c r="M31" s="71"/>
      <c r="N31" s="71"/>
      <c r="O31" s="71"/>
      <c r="P31" s="71"/>
      <c r="Q31" s="71"/>
      <c r="R31" s="71"/>
      <c r="S31" s="16"/>
      <c r="T31" s="41"/>
      <c r="U31" s="28">
        <v>71</v>
      </c>
      <c r="V31" s="41"/>
      <c r="W31" s="16"/>
      <c r="X31" s="73">
        <f>SUM(D31:J31)</f>
        <v>0</v>
      </c>
      <c r="Y31" s="73">
        <f>SUM(L31:R31)</f>
        <v>0</v>
      </c>
      <c r="Z31" s="167"/>
      <c r="AA31" s="170"/>
      <c r="AB31" s="170"/>
      <c r="AC31" s="170"/>
    </row>
    <row r="32" spans="1:29" ht="18.75" customHeight="1">
      <c r="A32" s="25" t="s">
        <v>27</v>
      </c>
      <c r="L32" s="43" t="s">
        <v>28</v>
      </c>
      <c r="Z32" s="167"/>
      <c r="AA32" s="170"/>
      <c r="AB32" s="170"/>
      <c r="AC32" s="170"/>
    </row>
    <row r="33" spans="12:29" ht="12.75">
      <c r="L33" s="43" t="s">
        <v>29</v>
      </c>
      <c r="N33" s="8"/>
      <c r="O33" s="8"/>
      <c r="P33" s="43" t="s">
        <v>30</v>
      </c>
      <c r="R33" s="8"/>
      <c r="S33" s="8"/>
      <c r="T33" s="8"/>
      <c r="U33" s="14" t="s">
        <v>31</v>
      </c>
      <c r="Z33" s="167"/>
      <c r="AA33" s="170"/>
      <c r="AB33" s="170"/>
      <c r="AC33" s="170"/>
    </row>
    <row r="34" spans="21:29" ht="6.75" customHeight="1">
      <c r="U34" s="21" t="s">
        <v>32</v>
      </c>
      <c r="Z34" s="167"/>
      <c r="AA34" s="170"/>
      <c r="AB34" s="170"/>
      <c r="AC34" s="170"/>
    </row>
    <row r="35" spans="1:29" ht="15.75">
      <c r="A35" s="77" t="s">
        <v>51</v>
      </c>
      <c r="Z35" s="167"/>
      <c r="AA35" s="170"/>
      <c r="AB35" s="170"/>
      <c r="AC35" s="170"/>
    </row>
    <row r="36" spans="26:29" ht="12.75">
      <c r="Z36" s="167"/>
      <c r="AA36" s="170"/>
      <c r="AB36" s="170"/>
      <c r="AC36" s="170"/>
    </row>
    <row r="37" spans="1:29" ht="12.75">
      <c r="A37" t="s">
        <v>52</v>
      </c>
      <c r="Z37" s="167"/>
      <c r="AA37" s="170"/>
      <c r="AB37" s="170"/>
      <c r="AC37" s="170"/>
    </row>
    <row r="38" spans="1:29" ht="12.75">
      <c r="A38" t="s">
        <v>53</v>
      </c>
      <c r="Z38" s="167"/>
      <c r="AA38" s="170"/>
      <c r="AB38" s="170"/>
      <c r="AC38" s="170"/>
    </row>
    <row r="39" spans="1:29" ht="5.25" customHeight="1" thickBot="1">
      <c r="A39" s="165"/>
      <c r="B39" s="165"/>
      <c r="C39" s="165"/>
      <c r="D39" s="165"/>
      <c r="E39" s="165"/>
      <c r="F39" s="165"/>
      <c r="G39" s="165"/>
      <c r="H39" s="165"/>
      <c r="I39" s="165"/>
      <c r="J39" s="165"/>
      <c r="K39" s="165"/>
      <c r="L39" s="165"/>
      <c r="M39" s="165"/>
      <c r="N39" s="165"/>
      <c r="O39" s="165"/>
      <c r="P39" s="165"/>
      <c r="Q39" s="165"/>
      <c r="R39" s="165"/>
      <c r="S39" s="165"/>
      <c r="T39" s="165"/>
      <c r="U39" s="165"/>
      <c r="V39" s="165"/>
      <c r="W39" s="165"/>
      <c r="X39" s="166"/>
      <c r="Y39" s="166"/>
      <c r="Z39" s="169"/>
      <c r="AA39" s="170"/>
      <c r="AB39" s="170"/>
      <c r="AC39" s="170"/>
    </row>
    <row r="40" spans="1:29" ht="13.5" thickTop="1">
      <c r="A40" s="173" t="s">
        <v>119</v>
      </c>
      <c r="B40" s="170"/>
      <c r="C40" s="170"/>
      <c r="D40" s="170"/>
      <c r="E40" s="170"/>
      <c r="F40" s="170"/>
      <c r="G40" s="170"/>
      <c r="H40" s="170"/>
      <c r="I40" s="170"/>
      <c r="J40" s="170"/>
      <c r="K40" s="170"/>
      <c r="L40" s="170"/>
      <c r="M40" s="170"/>
      <c r="N40" s="170"/>
      <c r="O40" s="170"/>
      <c r="P40" s="170"/>
      <c r="Q40" s="170"/>
      <c r="R40" s="170"/>
      <c r="S40" s="170"/>
      <c r="T40" s="170"/>
      <c r="U40" s="170"/>
      <c r="V40" s="170"/>
      <c r="W40" s="170"/>
      <c r="X40" s="172"/>
      <c r="Y40" s="172"/>
      <c r="Z40" s="170"/>
      <c r="AA40" s="170"/>
      <c r="AB40" s="170"/>
      <c r="AC40" s="170"/>
    </row>
    <row r="41" spans="1:29" ht="12.75">
      <c r="A41" s="170"/>
      <c r="B41" s="170"/>
      <c r="C41" s="170"/>
      <c r="D41" s="174" t="str">
        <f>D11</f>
        <v>Sun</v>
      </c>
      <c r="E41" s="174" t="str">
        <f aca="true" t="shared" si="8" ref="E41:R42">E11</f>
        <v>Mon</v>
      </c>
      <c r="F41" s="174" t="str">
        <f t="shared" si="8"/>
        <v>Tue</v>
      </c>
      <c r="G41" s="174" t="str">
        <f t="shared" si="8"/>
        <v>Wed</v>
      </c>
      <c r="H41" s="174" t="str">
        <f t="shared" si="8"/>
        <v>Thu</v>
      </c>
      <c r="I41" s="174" t="str">
        <f t="shared" si="8"/>
        <v>Fri</v>
      </c>
      <c r="J41" s="174" t="str">
        <f t="shared" si="8"/>
        <v>Sat</v>
      </c>
      <c r="K41" s="174">
        <f t="shared" si="8"/>
        <v>0</v>
      </c>
      <c r="L41" s="174" t="str">
        <f t="shared" si="8"/>
        <v>Sun</v>
      </c>
      <c r="M41" s="174" t="str">
        <f t="shared" si="8"/>
        <v>Mon</v>
      </c>
      <c r="N41" s="174" t="str">
        <f t="shared" si="8"/>
        <v>Tue</v>
      </c>
      <c r="O41" s="174" t="str">
        <f t="shared" si="8"/>
        <v>Wed</v>
      </c>
      <c r="P41" s="174" t="str">
        <f t="shared" si="8"/>
        <v>Thu</v>
      </c>
      <c r="Q41" s="174" t="str">
        <f t="shared" si="8"/>
        <v>Fri</v>
      </c>
      <c r="R41" s="174" t="str">
        <f t="shared" si="8"/>
        <v>Sat</v>
      </c>
      <c r="S41" s="170"/>
      <c r="T41" s="170"/>
      <c r="U41" s="170"/>
      <c r="V41" s="170"/>
      <c r="W41" s="170"/>
      <c r="X41" s="172"/>
      <c r="Y41" s="172"/>
      <c r="Z41" s="170"/>
      <c r="AA41" s="170"/>
      <c r="AB41" s="170"/>
      <c r="AC41" s="170"/>
    </row>
    <row r="42" spans="1:29" ht="12.75">
      <c r="A42" s="170"/>
      <c r="B42" s="170"/>
      <c r="C42" s="170"/>
      <c r="D42" s="175">
        <f>D12</f>
        <v>38417</v>
      </c>
      <c r="E42" s="175">
        <f t="shared" si="8"/>
        <v>38418</v>
      </c>
      <c r="F42" s="175">
        <f t="shared" si="8"/>
        <v>38419</v>
      </c>
      <c r="G42" s="175">
        <f t="shared" si="8"/>
        <v>38420</v>
      </c>
      <c r="H42" s="175">
        <f t="shared" si="8"/>
        <v>38421</v>
      </c>
      <c r="I42" s="175">
        <f t="shared" si="8"/>
        <v>38422</v>
      </c>
      <c r="J42" s="175">
        <f t="shared" si="8"/>
        <v>38423</v>
      </c>
      <c r="K42" s="175">
        <f t="shared" si="8"/>
        <v>0</v>
      </c>
      <c r="L42" s="175">
        <f t="shared" si="8"/>
        <v>38424</v>
      </c>
      <c r="M42" s="175">
        <f t="shared" si="8"/>
        <v>38425</v>
      </c>
      <c r="N42" s="175">
        <f t="shared" si="8"/>
        <v>38426</v>
      </c>
      <c r="O42" s="175">
        <f t="shared" si="8"/>
        <v>38427</v>
      </c>
      <c r="P42" s="175">
        <f t="shared" si="8"/>
        <v>38428</v>
      </c>
      <c r="Q42" s="175">
        <f t="shared" si="8"/>
        <v>38429</v>
      </c>
      <c r="R42" s="175">
        <f t="shared" si="8"/>
        <v>38430</v>
      </c>
      <c r="S42" s="170"/>
      <c r="T42" s="170"/>
      <c r="U42" s="170"/>
      <c r="V42" s="170"/>
      <c r="W42" s="170"/>
      <c r="X42" s="172"/>
      <c r="Y42" s="172"/>
      <c r="Z42" s="170"/>
      <c r="AA42" s="170"/>
      <c r="AB42" s="170"/>
      <c r="AC42" s="170"/>
    </row>
    <row r="43" spans="1:29" ht="12.75">
      <c r="A43" s="170"/>
      <c r="B43" s="170" t="s">
        <v>54</v>
      </c>
      <c r="C43" s="170"/>
      <c r="D43" s="176"/>
      <c r="E43" s="176"/>
      <c r="F43" s="176"/>
      <c r="G43" s="176"/>
      <c r="H43" s="176"/>
      <c r="I43" s="176"/>
      <c r="J43" s="176"/>
      <c r="K43" s="176"/>
      <c r="L43" s="176"/>
      <c r="M43" s="176"/>
      <c r="N43" s="176"/>
      <c r="O43" s="176"/>
      <c r="P43" s="176"/>
      <c r="Q43" s="176"/>
      <c r="R43" s="176"/>
      <c r="S43" s="170"/>
      <c r="T43" s="170"/>
      <c r="U43" s="170"/>
      <c r="V43" s="170"/>
      <c r="W43" s="170"/>
      <c r="X43" s="172"/>
      <c r="Y43" s="172"/>
      <c r="Z43" s="170"/>
      <c r="AA43" s="170"/>
      <c r="AB43" s="170"/>
      <c r="AC43" s="170"/>
    </row>
    <row r="44" spans="1:29" ht="12.75">
      <c r="A44" s="170"/>
      <c r="B44" s="170" t="s">
        <v>55</v>
      </c>
      <c r="C44" s="170"/>
      <c r="D44" s="176"/>
      <c r="E44" s="176"/>
      <c r="F44" s="176"/>
      <c r="G44" s="176"/>
      <c r="H44" s="176"/>
      <c r="I44" s="176"/>
      <c r="J44" s="176"/>
      <c r="K44" s="176"/>
      <c r="L44" s="176"/>
      <c r="M44" s="176"/>
      <c r="N44" s="176"/>
      <c r="O44" s="176"/>
      <c r="P44" s="176"/>
      <c r="Q44" s="176"/>
      <c r="R44" s="176"/>
      <c r="S44" s="170"/>
      <c r="T44" s="170"/>
      <c r="U44" s="170"/>
      <c r="V44" s="170"/>
      <c r="W44" s="170"/>
      <c r="X44" s="172"/>
      <c r="Y44" s="172"/>
      <c r="Z44" s="170"/>
      <c r="AA44" s="170"/>
      <c r="AB44" s="170"/>
      <c r="AC44" s="170"/>
    </row>
    <row r="45" spans="1:29" ht="12.75">
      <c r="A45" s="170"/>
      <c r="B45" s="170" t="s">
        <v>54</v>
      </c>
      <c r="C45" s="170"/>
      <c r="D45" s="176"/>
      <c r="E45" s="176"/>
      <c r="F45" s="176"/>
      <c r="G45" s="176"/>
      <c r="H45" s="176"/>
      <c r="I45" s="176"/>
      <c r="J45" s="176"/>
      <c r="K45" s="176"/>
      <c r="L45" s="176"/>
      <c r="M45" s="176"/>
      <c r="N45" s="176"/>
      <c r="O45" s="176"/>
      <c r="P45" s="176"/>
      <c r="Q45" s="176"/>
      <c r="R45" s="176"/>
      <c r="S45" s="170"/>
      <c r="T45" s="170"/>
      <c r="U45" s="170"/>
      <c r="V45" s="170"/>
      <c r="W45" s="170"/>
      <c r="X45" s="172"/>
      <c r="Y45" s="172"/>
      <c r="Z45" s="170"/>
      <c r="AA45" s="170"/>
      <c r="AB45" s="170"/>
      <c r="AC45" s="170"/>
    </row>
    <row r="46" spans="1:29" ht="12.75">
      <c r="A46" s="170"/>
      <c r="B46" s="170" t="s">
        <v>55</v>
      </c>
      <c r="C46" s="170"/>
      <c r="D46" s="176"/>
      <c r="E46" s="176"/>
      <c r="F46" s="176"/>
      <c r="G46" s="176"/>
      <c r="H46" s="176"/>
      <c r="I46" s="176"/>
      <c r="J46" s="176"/>
      <c r="K46" s="176"/>
      <c r="L46" s="176"/>
      <c r="M46" s="176"/>
      <c r="N46" s="176"/>
      <c r="O46" s="176"/>
      <c r="P46" s="176"/>
      <c r="Q46" s="176"/>
      <c r="R46" s="176"/>
      <c r="S46" s="170"/>
      <c r="T46" s="170"/>
      <c r="U46" s="170"/>
      <c r="V46" s="170"/>
      <c r="W46" s="170"/>
      <c r="X46" s="172"/>
      <c r="Y46" s="172"/>
      <c r="Z46" s="170"/>
      <c r="AA46" s="170"/>
      <c r="AB46" s="170"/>
      <c r="AC46" s="170"/>
    </row>
    <row r="47" spans="1:29" ht="12.75">
      <c r="A47" s="170"/>
      <c r="B47" s="170" t="s">
        <v>54</v>
      </c>
      <c r="C47" s="170"/>
      <c r="D47" s="176"/>
      <c r="E47" s="176"/>
      <c r="F47" s="176"/>
      <c r="G47" s="176"/>
      <c r="H47" s="176"/>
      <c r="I47" s="176"/>
      <c r="J47" s="176"/>
      <c r="K47" s="176"/>
      <c r="L47" s="176"/>
      <c r="M47" s="176"/>
      <c r="N47" s="176"/>
      <c r="O47" s="176"/>
      <c r="P47" s="176"/>
      <c r="Q47" s="176"/>
      <c r="R47" s="176"/>
      <c r="S47" s="170"/>
      <c r="T47" s="170"/>
      <c r="U47" s="170"/>
      <c r="V47" s="170"/>
      <c r="W47" s="170"/>
      <c r="X47" s="172"/>
      <c r="Y47" s="172"/>
      <c r="Z47" s="170"/>
      <c r="AA47" s="170"/>
      <c r="AB47" s="170"/>
      <c r="AC47" s="170"/>
    </row>
    <row r="48" spans="1:29" ht="12.75">
      <c r="A48" s="170"/>
      <c r="B48" s="170" t="s">
        <v>55</v>
      </c>
      <c r="C48" s="170"/>
      <c r="D48" s="176"/>
      <c r="E48" s="176"/>
      <c r="F48" s="176"/>
      <c r="G48" s="176"/>
      <c r="H48" s="176"/>
      <c r="I48" s="176"/>
      <c r="J48" s="176"/>
      <c r="K48" s="176"/>
      <c r="L48" s="176"/>
      <c r="M48" s="176"/>
      <c r="N48" s="176"/>
      <c r="O48" s="176"/>
      <c r="P48" s="176"/>
      <c r="Q48" s="176"/>
      <c r="R48" s="176"/>
      <c r="S48" s="170"/>
      <c r="T48" s="170"/>
      <c r="U48" s="170"/>
      <c r="V48" s="170"/>
      <c r="W48" s="170"/>
      <c r="X48" s="172"/>
      <c r="Y48" s="172"/>
      <c r="Z48" s="170"/>
      <c r="AA48" s="170"/>
      <c r="AB48" s="170"/>
      <c r="AC48" s="170"/>
    </row>
    <row r="49" spans="1:29" ht="12.75">
      <c r="A49" s="170"/>
      <c r="B49" s="170" t="s">
        <v>54</v>
      </c>
      <c r="C49" s="170"/>
      <c r="D49" s="176"/>
      <c r="E49" s="176"/>
      <c r="F49" s="176"/>
      <c r="G49" s="176"/>
      <c r="H49" s="176"/>
      <c r="I49" s="176"/>
      <c r="J49" s="176"/>
      <c r="K49" s="176"/>
      <c r="L49" s="176"/>
      <c r="M49" s="176"/>
      <c r="N49" s="176"/>
      <c r="O49" s="176"/>
      <c r="P49" s="176"/>
      <c r="Q49" s="176"/>
      <c r="R49" s="176"/>
      <c r="S49" s="170"/>
      <c r="T49" s="170"/>
      <c r="U49" s="170"/>
      <c r="V49" s="170"/>
      <c r="W49" s="170"/>
      <c r="X49" s="172"/>
      <c r="Y49" s="172"/>
      <c r="Z49" s="170"/>
      <c r="AA49" s="170"/>
      <c r="AB49" s="170"/>
      <c r="AC49" s="170"/>
    </row>
    <row r="50" spans="1:29" ht="12.75">
      <c r="A50" s="170"/>
      <c r="B50" s="170" t="s">
        <v>55</v>
      </c>
      <c r="C50" s="170"/>
      <c r="D50" s="176"/>
      <c r="E50" s="176"/>
      <c r="F50" s="176"/>
      <c r="G50" s="176"/>
      <c r="H50" s="176"/>
      <c r="I50" s="176"/>
      <c r="J50" s="176"/>
      <c r="K50" s="176"/>
      <c r="L50" s="176"/>
      <c r="M50" s="176"/>
      <c r="N50" s="176"/>
      <c r="O50" s="176"/>
      <c r="P50" s="176"/>
      <c r="Q50" s="176"/>
      <c r="R50" s="176"/>
      <c r="S50" s="170"/>
      <c r="T50" s="170"/>
      <c r="U50" s="170"/>
      <c r="V50" s="170"/>
      <c r="W50" s="170"/>
      <c r="X50" s="172"/>
      <c r="Y50" s="172"/>
      <c r="Z50" s="170"/>
      <c r="AA50" s="170"/>
      <c r="AB50" s="170"/>
      <c r="AC50" s="170"/>
    </row>
    <row r="51" spans="1:29" ht="12.75">
      <c r="A51" s="170" t="s">
        <v>120</v>
      </c>
      <c r="B51" s="170" t="s">
        <v>62</v>
      </c>
      <c r="C51" s="170"/>
      <c r="D51" s="177">
        <f aca="true" t="shared" si="9" ref="D51:J51">24*(D44-D43+D46-D45+D48-D47+D50-D49)</f>
        <v>0</v>
      </c>
      <c r="E51" s="177">
        <f t="shared" si="9"/>
        <v>0</v>
      </c>
      <c r="F51" s="177">
        <f t="shared" si="9"/>
        <v>0</v>
      </c>
      <c r="G51" s="177">
        <f t="shared" si="9"/>
        <v>0</v>
      </c>
      <c r="H51" s="177">
        <f t="shared" si="9"/>
        <v>0</v>
      </c>
      <c r="I51" s="177">
        <f t="shared" si="9"/>
        <v>0</v>
      </c>
      <c r="J51" s="177">
        <f t="shared" si="9"/>
        <v>0</v>
      </c>
      <c r="K51" s="170"/>
      <c r="L51" s="177">
        <f aca="true" t="shared" si="10" ref="L51:R51">24*(L44-L43+L46-L45+L48-L47+L50-L49)</f>
        <v>0</v>
      </c>
      <c r="M51" s="177">
        <f t="shared" si="10"/>
        <v>0</v>
      </c>
      <c r="N51" s="177">
        <f t="shared" si="10"/>
        <v>0</v>
      </c>
      <c r="O51" s="177">
        <f t="shared" si="10"/>
        <v>0</v>
      </c>
      <c r="P51" s="177">
        <f t="shared" si="10"/>
        <v>0</v>
      </c>
      <c r="Q51" s="177">
        <f t="shared" si="10"/>
        <v>0</v>
      </c>
      <c r="R51" s="177">
        <f t="shared" si="10"/>
        <v>0</v>
      </c>
      <c r="S51" s="170"/>
      <c r="T51" s="170"/>
      <c r="U51" s="170"/>
      <c r="V51" s="170"/>
      <c r="W51" s="170"/>
      <c r="X51" s="172"/>
      <c r="Y51" s="172"/>
      <c r="Z51" s="170"/>
      <c r="AA51" s="170"/>
      <c r="AB51" s="170"/>
      <c r="AC51" s="170"/>
    </row>
    <row r="52" spans="1:29" ht="12.75">
      <c r="A52" s="170"/>
      <c r="B52" s="170"/>
      <c r="C52" s="170"/>
      <c r="D52" s="170"/>
      <c r="E52" s="170"/>
      <c r="F52" s="170"/>
      <c r="G52" s="170"/>
      <c r="H52" s="170"/>
      <c r="I52" s="170"/>
      <c r="J52" s="170"/>
      <c r="K52" s="170"/>
      <c r="L52" s="170"/>
      <c r="M52" s="170"/>
      <c r="N52" s="170"/>
      <c r="O52" s="170"/>
      <c r="P52" s="170"/>
      <c r="Q52" s="170"/>
      <c r="R52" s="170"/>
      <c r="S52" s="170"/>
      <c r="T52" s="170"/>
      <c r="U52" s="170"/>
      <c r="V52" s="170"/>
      <c r="W52" s="170"/>
      <c r="X52" s="172"/>
      <c r="Y52" s="172"/>
      <c r="Z52" s="170"/>
      <c r="AA52" s="170"/>
      <c r="AB52" s="170"/>
      <c r="AC52" s="170"/>
    </row>
  </sheetData>
  <mergeCells count="6">
    <mergeCell ref="Q3:S3"/>
    <mergeCell ref="T3:U3"/>
    <mergeCell ref="V3:X3"/>
    <mergeCell ref="Q4:S4"/>
    <mergeCell ref="T4:U4"/>
    <mergeCell ref="V4:X4"/>
  </mergeCells>
  <conditionalFormatting sqref="D42:J42 L42:R42">
    <cfRule type="cellIs" priority="1" dxfId="1" operator="equal" stopIfTrue="1">
      <formula>TODAY()</formula>
    </cfRule>
  </conditionalFormatting>
  <conditionalFormatting sqref="D7:R8 D13:R26 X13:Y26 X29:Y31">
    <cfRule type="cellIs" priority="2" dxfId="2" operator="equal" stopIfTrue="1">
      <formula>0</formula>
    </cfRule>
  </conditionalFormatting>
  <conditionalFormatting sqref="AA17">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5" right="0.5" top="0.54" bottom="0.5" header="0.5" footer="0.5"/>
  <pageSetup horizontalDpi="600" verticalDpi="600" orientation="landscape" r:id="rId1"/>
</worksheet>
</file>

<file path=xl/worksheets/sheet9.xml><?xml version="1.0" encoding="utf-8"?>
<worksheet xmlns="http://schemas.openxmlformats.org/spreadsheetml/2006/main" xmlns:r="http://schemas.openxmlformats.org/officeDocument/2006/relationships">
  <sheetPr codeName="Sheet12"/>
  <dimension ref="A1:AC52"/>
  <sheetViews>
    <sheetView zoomScale="85" zoomScaleNormal="85" workbookViewId="0" topLeftCell="A1">
      <selection activeCell="E13" sqref="E13"/>
    </sheetView>
  </sheetViews>
  <sheetFormatPr defaultColWidth="9.140625" defaultRowHeight="12.75"/>
  <cols>
    <col min="2" max="2" width="7.00390625" style="0" customWidth="1"/>
    <col min="3" max="3" width="0.5625" style="0" customWidth="1"/>
    <col min="4" max="4" width="5.8515625" style="0" customWidth="1"/>
    <col min="5" max="6" width="5.57421875" style="0" customWidth="1"/>
    <col min="7" max="7" width="5.8515625" style="0" customWidth="1"/>
    <col min="8" max="8" width="5.57421875" style="0" customWidth="1"/>
    <col min="9" max="9" width="5.421875" style="0" customWidth="1"/>
    <col min="10" max="10" width="5.7109375" style="0" customWidth="1"/>
    <col min="11" max="11" width="0.5625" style="0" customWidth="1"/>
    <col min="12" max="13" width="5.57421875" style="0" customWidth="1"/>
    <col min="14" max="14" width="5.421875" style="0" customWidth="1"/>
    <col min="15" max="16" width="5.7109375" style="0" customWidth="1"/>
    <col min="17" max="17" width="6.28125" style="0" customWidth="1"/>
    <col min="18" max="18" width="6.57421875" style="0" customWidth="1"/>
    <col min="19" max="19" width="0.5625" style="0" customWidth="1"/>
    <col min="20" max="21" width="4.8515625" style="0" customWidth="1"/>
    <col min="22" max="22" width="4.140625" style="0" customWidth="1"/>
    <col min="23" max="23" width="0.5625" style="0" customWidth="1"/>
    <col min="24" max="25" width="6.28125" style="51" customWidth="1"/>
    <col min="26" max="26" width="1.1484375" style="0" customWidth="1"/>
  </cols>
  <sheetData>
    <row r="1" spans="10:29" ht="21.75" customHeight="1">
      <c r="J1" s="16" t="s">
        <v>46</v>
      </c>
      <c r="Z1" s="167"/>
      <c r="AA1" s="170"/>
      <c r="AB1" s="170"/>
      <c r="AC1" s="170"/>
    </row>
    <row r="2" spans="1:29" ht="12.75">
      <c r="A2" s="15" t="s">
        <v>37</v>
      </c>
      <c r="B2" s="2"/>
      <c r="C2" s="2"/>
      <c r="D2" s="2"/>
      <c r="E2" s="3"/>
      <c r="F2" s="15" t="s">
        <v>39</v>
      </c>
      <c r="G2" s="2"/>
      <c r="H2" s="3"/>
      <c r="I2" s="15" t="s">
        <v>40</v>
      </c>
      <c r="J2" s="3"/>
      <c r="L2" s="15" t="s">
        <v>41</v>
      </c>
      <c r="M2" s="2"/>
      <c r="N2" s="46">
        <v>6</v>
      </c>
      <c r="O2" s="2"/>
      <c r="P2" s="3"/>
      <c r="Q2" s="15" t="s">
        <v>139</v>
      </c>
      <c r="R2" s="2"/>
      <c r="S2" s="2"/>
      <c r="T2" s="2"/>
      <c r="U2" s="2"/>
      <c r="V2" s="2"/>
      <c r="W2" s="2"/>
      <c r="X2" s="52"/>
      <c r="Y2" s="53"/>
      <c r="Z2" s="167"/>
      <c r="AA2" s="170"/>
      <c r="AB2" s="170"/>
      <c r="AC2" s="170"/>
    </row>
    <row r="3" spans="1:29" ht="12.75">
      <c r="A3" s="4"/>
      <c r="B3" s="5"/>
      <c r="C3" s="5"/>
      <c r="D3" s="5"/>
      <c r="E3" s="6"/>
      <c r="F3" s="45" t="str">
        <f>PP1!F3</f>
        <v>xxx-xx-xxxx</v>
      </c>
      <c r="G3" s="5"/>
      <c r="H3" s="6"/>
      <c r="I3" s="45">
        <f>PP1!I3</f>
        <v>2005</v>
      </c>
      <c r="J3" s="6"/>
      <c r="L3" s="4"/>
      <c r="M3" s="5"/>
      <c r="N3" s="5"/>
      <c r="O3" s="5"/>
      <c r="P3" s="6"/>
      <c r="Q3" s="210" t="s">
        <v>47</v>
      </c>
      <c r="R3" s="211"/>
      <c r="S3" s="212"/>
      <c r="T3" s="210" t="s">
        <v>48</v>
      </c>
      <c r="U3" s="212"/>
      <c r="V3" s="213" t="s">
        <v>49</v>
      </c>
      <c r="W3" s="214"/>
      <c r="X3" s="215"/>
      <c r="Y3" s="198" t="s">
        <v>138</v>
      </c>
      <c r="Z3" s="167"/>
      <c r="AA3" s="170"/>
      <c r="AB3" s="170"/>
      <c r="AC3" s="170"/>
    </row>
    <row r="4" spans="1:29" ht="12.75">
      <c r="A4" s="44">
        <f>PP1!A4</f>
        <v>0</v>
      </c>
      <c r="B4" s="8"/>
      <c r="C4" s="8"/>
      <c r="D4" s="5"/>
      <c r="E4" s="6"/>
      <c r="F4" s="7"/>
      <c r="G4" s="8"/>
      <c r="H4" s="9"/>
      <c r="I4" s="7"/>
      <c r="J4" s="9"/>
      <c r="L4" s="34" t="s">
        <v>42</v>
      </c>
      <c r="M4" s="78">
        <f>+PP5!O4+1</f>
        <v>38431</v>
      </c>
      <c r="N4" s="37" t="s">
        <v>43</v>
      </c>
      <c r="O4" s="78">
        <f>+M4+13</f>
        <v>38444</v>
      </c>
      <c r="P4" s="9"/>
      <c r="Q4" s="219">
        <f>PP5!AA14</f>
        <v>30</v>
      </c>
      <c r="R4" s="217"/>
      <c r="S4" s="218"/>
      <c r="T4" s="219">
        <f>PP5!AA15</f>
        <v>20</v>
      </c>
      <c r="U4" s="218"/>
      <c r="V4" s="219">
        <f>PP5!AA17</f>
        <v>0</v>
      </c>
      <c r="W4" s="217"/>
      <c r="X4" s="218"/>
      <c r="Y4" s="200">
        <f>PP5!AA16</f>
        <v>0</v>
      </c>
      <c r="Z4" s="167"/>
      <c r="AA4" s="171" t="s">
        <v>56</v>
      </c>
      <c r="AB4" s="170"/>
      <c r="AC4" s="170"/>
    </row>
    <row r="5" spans="1:29" ht="12.75">
      <c r="A5" s="33"/>
      <c r="B5" s="6"/>
      <c r="D5" s="48" t="s">
        <v>1</v>
      </c>
      <c r="E5" s="48" t="s">
        <v>2</v>
      </c>
      <c r="F5" s="48" t="s">
        <v>3</v>
      </c>
      <c r="G5" s="48" t="s">
        <v>4</v>
      </c>
      <c r="H5" s="48" t="s">
        <v>5</v>
      </c>
      <c r="I5" s="48" t="s">
        <v>6</v>
      </c>
      <c r="J5" s="48" t="s">
        <v>7</v>
      </c>
      <c r="K5" s="49"/>
      <c r="L5" s="48" t="s">
        <v>1</v>
      </c>
      <c r="M5" s="48" t="s">
        <v>2</v>
      </c>
      <c r="N5" s="48" t="s">
        <v>3</v>
      </c>
      <c r="O5" s="48" t="s">
        <v>4</v>
      </c>
      <c r="P5" s="48" t="s">
        <v>5</v>
      </c>
      <c r="Q5" s="48" t="s">
        <v>6</v>
      </c>
      <c r="R5" s="47" t="s">
        <v>7</v>
      </c>
      <c r="T5" s="15" t="s">
        <v>44</v>
      </c>
      <c r="U5" s="2"/>
      <c r="V5" s="3"/>
      <c r="X5" s="55" t="s">
        <v>24</v>
      </c>
      <c r="Y5" s="55" t="s">
        <v>25</v>
      </c>
      <c r="Z5" s="167"/>
      <c r="AA5" s="170">
        <f>+PP5!AA5</f>
        <v>6</v>
      </c>
      <c r="AB5" s="171" t="s">
        <v>57</v>
      </c>
      <c r="AC5" s="170"/>
    </row>
    <row r="6" spans="1:29" ht="12.75">
      <c r="A6" s="4"/>
      <c r="B6" s="32" t="s">
        <v>38</v>
      </c>
      <c r="D6" s="36">
        <f>PP5!D6</f>
        <v>0</v>
      </c>
      <c r="E6" s="36">
        <f>PP5!E6</f>
        <v>8</v>
      </c>
      <c r="F6" s="36">
        <f>PP5!F6</f>
        <v>8</v>
      </c>
      <c r="G6" s="36">
        <f>PP5!G6</f>
        <v>8</v>
      </c>
      <c r="H6" s="36">
        <f>PP5!H6</f>
        <v>8</v>
      </c>
      <c r="I6" s="36">
        <f>PP5!I6</f>
        <v>8</v>
      </c>
      <c r="J6" s="36">
        <f>PP5!J6</f>
        <v>0</v>
      </c>
      <c r="L6" s="36">
        <f>PP5!L6</f>
        <v>0</v>
      </c>
      <c r="M6" s="36">
        <f>PP5!M6</f>
        <v>8</v>
      </c>
      <c r="N6" s="36">
        <f>PP5!N6</f>
        <v>8</v>
      </c>
      <c r="O6" s="36">
        <f>PP5!O6</f>
        <v>8</v>
      </c>
      <c r="P6" s="36">
        <f>PP5!P6</f>
        <v>8</v>
      </c>
      <c r="Q6" s="36">
        <f>PP5!Q6</f>
        <v>8</v>
      </c>
      <c r="R6" s="36">
        <f>PP5!R6</f>
        <v>0</v>
      </c>
      <c r="T6" s="35" t="s">
        <v>50</v>
      </c>
      <c r="U6" s="5"/>
      <c r="V6" s="6"/>
      <c r="X6" s="59">
        <f>SUM(D6:J6)</f>
        <v>40</v>
      </c>
      <c r="Y6" s="59">
        <f>SUM(L6:R6)</f>
        <v>40</v>
      </c>
      <c r="Z6" s="167"/>
      <c r="AA6" s="170">
        <f>+PP5!AA6</f>
        <v>4</v>
      </c>
      <c r="AB6" s="171" t="s">
        <v>58</v>
      </c>
      <c r="AC6" s="170"/>
    </row>
    <row r="7" spans="1:29" ht="12.75">
      <c r="A7" s="4"/>
      <c r="B7" s="32" t="s">
        <v>140</v>
      </c>
      <c r="D7" s="202">
        <f>PP5!D7</f>
        <v>0</v>
      </c>
      <c r="E7" s="202">
        <f>PP5!E7</f>
        <v>0.3125</v>
      </c>
      <c r="F7" s="202">
        <f>PP5!F7</f>
        <v>0.3125</v>
      </c>
      <c r="G7" s="202">
        <f>PP5!G7</f>
        <v>0.3125</v>
      </c>
      <c r="H7" s="202">
        <f>PP5!H7</f>
        <v>0.3125</v>
      </c>
      <c r="I7" s="202">
        <f>PP5!I7</f>
        <v>0.3125</v>
      </c>
      <c r="J7" s="202">
        <f>PP5!J7</f>
        <v>0</v>
      </c>
      <c r="K7" s="202"/>
      <c r="L7" s="202">
        <f>PP5!L7</f>
        <v>0</v>
      </c>
      <c r="M7" s="202">
        <f>PP5!M7</f>
        <v>0.3125</v>
      </c>
      <c r="N7" s="202">
        <f>PP5!N7</f>
        <v>0.3125</v>
      </c>
      <c r="O7" s="202">
        <f>PP5!O7</f>
        <v>0.3125</v>
      </c>
      <c r="P7" s="202">
        <f>PP5!P7</f>
        <v>0.3125</v>
      </c>
      <c r="Q7" s="202">
        <f>PP5!Q7</f>
        <v>0.3125</v>
      </c>
      <c r="R7" s="202">
        <f>PP5!R7</f>
        <v>0</v>
      </c>
      <c r="T7" s="4"/>
      <c r="U7" s="5"/>
      <c r="V7" s="6"/>
      <c r="X7" s="56"/>
      <c r="Y7" s="56"/>
      <c r="Z7" s="167"/>
      <c r="AA7" s="171" t="s">
        <v>134</v>
      </c>
      <c r="AB7" s="170"/>
      <c r="AC7" s="170"/>
    </row>
    <row r="8" spans="1:29" ht="12.75">
      <c r="A8" s="7"/>
      <c r="B8" s="203" t="s">
        <v>141</v>
      </c>
      <c r="D8" s="202">
        <f>PP5!D8</f>
        <v>0</v>
      </c>
      <c r="E8" s="202">
        <f>PP5!E8</f>
        <v>0.1875</v>
      </c>
      <c r="F8" s="202">
        <f>PP5!F8</f>
        <v>0.1875</v>
      </c>
      <c r="G8" s="202">
        <f>PP5!G8</f>
        <v>0.1875</v>
      </c>
      <c r="H8" s="202">
        <f>PP5!H8</f>
        <v>0.1875</v>
      </c>
      <c r="I8" s="202">
        <f>PP5!I8</f>
        <v>0.1875</v>
      </c>
      <c r="J8" s="202">
        <f>PP5!J8</f>
        <v>0</v>
      </c>
      <c r="K8" s="202"/>
      <c r="L8" s="202">
        <f>PP5!L8</f>
        <v>0</v>
      </c>
      <c r="M8" s="202">
        <f>PP5!M8</f>
        <v>0.1875</v>
      </c>
      <c r="N8" s="202">
        <f>PP5!N8</f>
        <v>0.1875</v>
      </c>
      <c r="O8" s="202">
        <f>PP5!O8</f>
        <v>0.1875</v>
      </c>
      <c r="P8" s="202">
        <f>PP5!P8</f>
        <v>0.1875</v>
      </c>
      <c r="Q8" s="202">
        <f>PP5!Q8</f>
        <v>0.1875</v>
      </c>
      <c r="R8" s="202">
        <f>PP5!R8</f>
        <v>0</v>
      </c>
      <c r="T8" s="38" t="s">
        <v>45</v>
      </c>
      <c r="U8" s="39"/>
      <c r="V8" s="9"/>
      <c r="X8" s="57"/>
      <c r="Y8" s="57"/>
      <c r="Z8" s="167"/>
      <c r="AA8" s="170">
        <v>0</v>
      </c>
      <c r="AB8" s="170"/>
      <c r="AC8" s="170"/>
    </row>
    <row r="9" spans="10:29" ht="24" customHeight="1">
      <c r="J9" s="16" t="s">
        <v>26</v>
      </c>
      <c r="Z9" s="167"/>
      <c r="AA9" s="170"/>
      <c r="AB9" s="170"/>
      <c r="AC9" s="170"/>
    </row>
    <row r="10" spans="1:29" ht="9.75" customHeight="1">
      <c r="A10" s="18" t="s">
        <v>21</v>
      </c>
      <c r="B10" s="3"/>
      <c r="C10" s="29"/>
      <c r="D10" s="11"/>
      <c r="E10" s="13"/>
      <c r="F10" s="13"/>
      <c r="G10" s="20"/>
      <c r="H10" s="13"/>
      <c r="I10" s="17" t="s">
        <v>19</v>
      </c>
      <c r="J10" s="13"/>
      <c r="K10" s="2"/>
      <c r="L10" s="13"/>
      <c r="M10" s="13"/>
      <c r="N10" s="13"/>
      <c r="O10" s="13"/>
      <c r="P10" s="13"/>
      <c r="Q10" s="13"/>
      <c r="R10" s="12"/>
      <c r="T10" s="24" t="s">
        <v>23</v>
      </c>
      <c r="U10" s="13"/>
      <c r="V10" s="12"/>
      <c r="W10" s="29"/>
      <c r="X10" s="58" t="s">
        <v>33</v>
      </c>
      <c r="Y10" s="55"/>
      <c r="Z10" s="167"/>
      <c r="AA10" s="170"/>
      <c r="AB10" s="170"/>
      <c r="AC10" s="170"/>
    </row>
    <row r="11" spans="1:29" ht="12.75">
      <c r="A11" s="19" t="s">
        <v>20</v>
      </c>
      <c r="B11" s="6"/>
      <c r="C11" s="29"/>
      <c r="D11" s="50" t="s">
        <v>1</v>
      </c>
      <c r="E11" s="50" t="s">
        <v>2</v>
      </c>
      <c r="F11" s="50" t="s">
        <v>3</v>
      </c>
      <c r="G11" s="50" t="s">
        <v>4</v>
      </c>
      <c r="H11" s="50" t="s">
        <v>5</v>
      </c>
      <c r="I11" s="50" t="s">
        <v>6</v>
      </c>
      <c r="J11" s="50" t="s">
        <v>7</v>
      </c>
      <c r="K11" s="42"/>
      <c r="L11" s="50" t="s">
        <v>1</v>
      </c>
      <c r="M11" s="50" t="s">
        <v>2</v>
      </c>
      <c r="N11" s="50" t="s">
        <v>3</v>
      </c>
      <c r="O11" s="50" t="s">
        <v>4</v>
      </c>
      <c r="P11" s="50" t="s">
        <v>5</v>
      </c>
      <c r="Q11" s="50" t="s">
        <v>6</v>
      </c>
      <c r="R11" s="50" t="s">
        <v>7</v>
      </c>
      <c r="T11" s="40" t="s">
        <v>34</v>
      </c>
      <c r="U11" s="40" t="s">
        <v>35</v>
      </c>
      <c r="V11" s="40" t="s">
        <v>36</v>
      </c>
      <c r="W11" s="31"/>
      <c r="X11" s="55" t="s">
        <v>24</v>
      </c>
      <c r="Y11" s="55" t="s">
        <v>25</v>
      </c>
      <c r="Z11" s="167"/>
      <c r="AA11" s="179" t="s">
        <v>131</v>
      </c>
      <c r="AB11" s="170"/>
      <c r="AC11" s="170"/>
    </row>
    <row r="12" spans="1:29" ht="11.25" customHeight="1">
      <c r="A12" s="19"/>
      <c r="B12" s="6"/>
      <c r="C12" s="29"/>
      <c r="D12" s="84">
        <f>+M4</f>
        <v>38431</v>
      </c>
      <c r="E12" s="84">
        <f aca="true" t="shared" si="0" ref="E12:J12">D12+1</f>
        <v>38432</v>
      </c>
      <c r="F12" s="84">
        <f t="shared" si="0"/>
        <v>38433</v>
      </c>
      <c r="G12" s="84">
        <f t="shared" si="0"/>
        <v>38434</v>
      </c>
      <c r="H12" s="84">
        <f t="shared" si="0"/>
        <v>38435</v>
      </c>
      <c r="I12" s="84">
        <f t="shared" si="0"/>
        <v>38436</v>
      </c>
      <c r="J12" s="84">
        <f t="shared" si="0"/>
        <v>38437</v>
      </c>
      <c r="K12" s="84"/>
      <c r="L12" s="84">
        <f>J12+1</f>
        <v>38438</v>
      </c>
      <c r="M12" s="84">
        <f aca="true" t="shared" si="1" ref="M12:R12">L12+1</f>
        <v>38439</v>
      </c>
      <c r="N12" s="84">
        <f t="shared" si="1"/>
        <v>38440</v>
      </c>
      <c r="O12" s="84">
        <f t="shared" si="1"/>
        <v>38441</v>
      </c>
      <c r="P12" s="84">
        <f t="shared" si="1"/>
        <v>38442</v>
      </c>
      <c r="Q12" s="84">
        <f t="shared" si="1"/>
        <v>38443</v>
      </c>
      <c r="R12" s="84">
        <f t="shared" si="1"/>
        <v>38444</v>
      </c>
      <c r="T12" s="40"/>
      <c r="U12" s="40"/>
      <c r="V12" s="40"/>
      <c r="W12" s="31"/>
      <c r="X12" s="55"/>
      <c r="Y12" s="55"/>
      <c r="Z12" s="167"/>
      <c r="AA12" s="180" t="s">
        <v>132</v>
      </c>
      <c r="AB12" s="170"/>
      <c r="AC12" s="170"/>
    </row>
    <row r="13" spans="1:29" ht="13.5" customHeight="1">
      <c r="A13" s="22" t="s">
        <v>0</v>
      </c>
      <c r="B13" s="12"/>
      <c r="C13" s="29"/>
      <c r="D13" s="64">
        <f>24*(D44-D43+D46-D45+D48-D47+D50-D49)-D29-D30</f>
        <v>0</v>
      </c>
      <c r="E13" s="64">
        <f aca="true" t="shared" si="2" ref="E13:J13">24*(E44-E43+E46-E45+E48-E47+E50-E49)-E29-E30</f>
        <v>0</v>
      </c>
      <c r="F13" s="64">
        <f t="shared" si="2"/>
        <v>0</v>
      </c>
      <c r="G13" s="64">
        <f t="shared" si="2"/>
        <v>0</v>
      </c>
      <c r="H13" s="64">
        <f t="shared" si="2"/>
        <v>0</v>
      </c>
      <c r="I13" s="64">
        <f t="shared" si="2"/>
        <v>0</v>
      </c>
      <c r="J13" s="64">
        <f t="shared" si="2"/>
        <v>0</v>
      </c>
      <c r="K13" s="64"/>
      <c r="L13" s="64">
        <f aca="true" t="shared" si="3" ref="L13:R13">24*(L44-L43+L46-L45+L48-L47+L50-L49)-L29-L30</f>
        <v>0</v>
      </c>
      <c r="M13" s="64">
        <f t="shared" si="3"/>
        <v>0</v>
      </c>
      <c r="N13" s="64">
        <f t="shared" si="3"/>
        <v>0</v>
      </c>
      <c r="O13" s="64">
        <f t="shared" si="3"/>
        <v>0</v>
      </c>
      <c r="P13" s="64">
        <f t="shared" si="3"/>
        <v>0</v>
      </c>
      <c r="Q13" s="64">
        <f t="shared" si="3"/>
        <v>0</v>
      </c>
      <c r="R13" s="64">
        <f t="shared" si="3"/>
        <v>0</v>
      </c>
      <c r="T13" s="27"/>
      <c r="U13" s="28">
        <v>1</v>
      </c>
      <c r="V13" s="27"/>
      <c r="W13" s="29"/>
      <c r="X13" s="59">
        <f aca="true" t="shared" si="4" ref="X13:X24">SUM(D13:J13)</f>
        <v>0</v>
      </c>
      <c r="Y13" s="59">
        <f aca="true" t="shared" si="5" ref="Y13:Y24">SUM(L13:R13)</f>
        <v>0</v>
      </c>
      <c r="Z13" s="167"/>
      <c r="AA13" s="170"/>
      <c r="AB13" s="170"/>
      <c r="AC13" s="170"/>
    </row>
    <row r="14" spans="1:29" ht="13.5" customHeight="1">
      <c r="A14" s="22" t="s">
        <v>8</v>
      </c>
      <c r="B14" s="12"/>
      <c r="C14" s="29"/>
      <c r="D14" s="64"/>
      <c r="E14" s="64"/>
      <c r="F14" s="64"/>
      <c r="G14" s="64"/>
      <c r="H14" s="64"/>
      <c r="I14" s="64"/>
      <c r="J14" s="64"/>
      <c r="K14" s="64"/>
      <c r="L14" s="64"/>
      <c r="M14" s="64"/>
      <c r="N14" s="64"/>
      <c r="O14" s="64"/>
      <c r="P14" s="64"/>
      <c r="Q14" s="64"/>
      <c r="R14" s="64"/>
      <c r="T14" s="27"/>
      <c r="U14" s="28">
        <v>61</v>
      </c>
      <c r="V14" s="27"/>
      <c r="W14" s="29"/>
      <c r="X14" s="59">
        <f t="shared" si="4"/>
        <v>0</v>
      </c>
      <c r="Y14" s="59">
        <f t="shared" si="5"/>
        <v>0</v>
      </c>
      <c r="Z14" s="168"/>
      <c r="AA14" s="172">
        <f>+Q4-X14-Y14+AA5-AA8</f>
        <v>36</v>
      </c>
      <c r="AB14" s="171" t="s">
        <v>57</v>
      </c>
      <c r="AC14" s="170"/>
    </row>
    <row r="15" spans="1:29" ht="13.5" customHeight="1">
      <c r="A15" s="22" t="s">
        <v>9</v>
      </c>
      <c r="B15" s="12"/>
      <c r="C15" s="29"/>
      <c r="D15" s="64"/>
      <c r="E15" s="64"/>
      <c r="F15" s="64"/>
      <c r="G15" s="64"/>
      <c r="H15" s="64"/>
      <c r="I15" s="64"/>
      <c r="J15" s="64"/>
      <c r="K15" s="64"/>
      <c r="L15" s="64"/>
      <c r="M15" s="64"/>
      <c r="N15" s="64"/>
      <c r="O15" s="64"/>
      <c r="P15" s="64"/>
      <c r="Q15" s="64"/>
      <c r="R15" s="64"/>
      <c r="T15" s="27"/>
      <c r="U15" s="28">
        <v>62</v>
      </c>
      <c r="V15" s="27"/>
      <c r="W15" s="29"/>
      <c r="X15" s="59">
        <f t="shared" si="4"/>
        <v>0</v>
      </c>
      <c r="Y15" s="59">
        <f t="shared" si="5"/>
        <v>0</v>
      </c>
      <c r="Z15" s="167"/>
      <c r="AA15" s="172">
        <f>+T4-X15-Y15-X19-Y19+AA6</f>
        <v>24</v>
      </c>
      <c r="AB15" s="171" t="s">
        <v>58</v>
      </c>
      <c r="AC15" s="170"/>
    </row>
    <row r="16" spans="1:29" ht="13.5" customHeight="1">
      <c r="A16" s="22" t="s">
        <v>10</v>
      </c>
      <c r="B16" s="12"/>
      <c r="C16" s="29"/>
      <c r="D16" s="64"/>
      <c r="E16" s="64"/>
      <c r="F16" s="64"/>
      <c r="G16" s="64"/>
      <c r="H16" s="64"/>
      <c r="I16" s="64"/>
      <c r="J16" s="64"/>
      <c r="K16" s="64"/>
      <c r="L16" s="64"/>
      <c r="M16" s="64"/>
      <c r="N16" s="64"/>
      <c r="O16" s="64"/>
      <c r="P16" s="64"/>
      <c r="Q16" s="64"/>
      <c r="R16" s="64"/>
      <c r="T16" s="27"/>
      <c r="U16" s="28">
        <v>64</v>
      </c>
      <c r="V16" s="27"/>
      <c r="W16" s="29"/>
      <c r="X16" s="59">
        <f t="shared" si="4"/>
        <v>0</v>
      </c>
      <c r="Y16" s="59">
        <f t="shared" si="5"/>
        <v>0</v>
      </c>
      <c r="Z16" s="167"/>
      <c r="AA16" s="172">
        <f>+Y4-X16-Y16+X30+Y30</f>
        <v>0</v>
      </c>
      <c r="AB16" s="171" t="s">
        <v>59</v>
      </c>
      <c r="AC16" s="170"/>
    </row>
    <row r="17" spans="1:29" ht="13.5" customHeight="1">
      <c r="A17" s="22" t="s">
        <v>11</v>
      </c>
      <c r="B17" s="12"/>
      <c r="C17" s="29"/>
      <c r="D17" s="64"/>
      <c r="E17" s="64"/>
      <c r="F17" s="64"/>
      <c r="G17" s="64"/>
      <c r="H17" s="64"/>
      <c r="I17" s="64"/>
      <c r="J17" s="64"/>
      <c r="K17" s="64"/>
      <c r="L17" s="64"/>
      <c r="M17" s="64"/>
      <c r="N17" s="64"/>
      <c r="O17" s="64"/>
      <c r="P17" s="64"/>
      <c r="Q17" s="64"/>
      <c r="R17" s="64"/>
      <c r="T17" s="27"/>
      <c r="U17" s="28">
        <v>50</v>
      </c>
      <c r="V17" s="27"/>
      <c r="W17" s="29"/>
      <c r="X17" s="59">
        <f t="shared" si="4"/>
        <v>0</v>
      </c>
      <c r="Y17" s="59">
        <f t="shared" si="5"/>
        <v>0</v>
      </c>
      <c r="Z17" s="167"/>
      <c r="AA17" s="172">
        <f>+V4-X17-Y17+X29+Y29</f>
        <v>0</v>
      </c>
      <c r="AB17" s="171" t="s">
        <v>60</v>
      </c>
      <c r="AC17" s="170"/>
    </row>
    <row r="18" spans="1:29" ht="13.5" customHeight="1">
      <c r="A18" s="22" t="s">
        <v>12</v>
      </c>
      <c r="B18" s="12"/>
      <c r="C18" s="29"/>
      <c r="D18" s="64"/>
      <c r="E18" s="64"/>
      <c r="F18" s="64"/>
      <c r="G18" s="64"/>
      <c r="H18" s="64"/>
      <c r="I18" s="64"/>
      <c r="J18" s="64"/>
      <c r="K18" s="64"/>
      <c r="L18" s="64"/>
      <c r="M18" s="64"/>
      <c r="N18" s="64"/>
      <c r="O18" s="64"/>
      <c r="P18" s="64"/>
      <c r="Q18" s="64"/>
      <c r="R18" s="64"/>
      <c r="T18" s="27"/>
      <c r="U18" s="28">
        <v>66</v>
      </c>
      <c r="V18" s="27"/>
      <c r="W18" s="29"/>
      <c r="X18" s="59">
        <f t="shared" si="4"/>
        <v>0</v>
      </c>
      <c r="Y18" s="59">
        <f t="shared" si="5"/>
        <v>0</v>
      </c>
      <c r="Z18" s="167"/>
      <c r="AA18" s="171"/>
      <c r="AB18" s="170"/>
      <c r="AC18" s="170"/>
    </row>
    <row r="19" spans="1:29" ht="13.5" customHeight="1">
      <c r="A19" s="22" t="s">
        <v>13</v>
      </c>
      <c r="B19" s="12"/>
      <c r="C19" s="29"/>
      <c r="D19" s="64"/>
      <c r="E19" s="64"/>
      <c r="F19" s="64"/>
      <c r="G19" s="64"/>
      <c r="H19" s="64"/>
      <c r="I19" s="64"/>
      <c r="J19" s="64"/>
      <c r="K19" s="64"/>
      <c r="L19" s="64"/>
      <c r="M19" s="64"/>
      <c r="N19" s="64"/>
      <c r="O19" s="64"/>
      <c r="P19" s="64"/>
      <c r="Q19" s="64"/>
      <c r="R19" s="64"/>
      <c r="T19" s="28">
        <v>62</v>
      </c>
      <c r="U19" s="28">
        <v>62</v>
      </c>
      <c r="V19" s="27"/>
      <c r="W19" s="29"/>
      <c r="X19" s="59">
        <f t="shared" si="4"/>
        <v>0</v>
      </c>
      <c r="Y19" s="59">
        <f t="shared" si="5"/>
        <v>0</v>
      </c>
      <c r="Z19" s="167"/>
      <c r="AA19" s="172">
        <f>+X19+Y19+PP5!AA19</f>
        <v>0</v>
      </c>
      <c r="AB19" s="171" t="s">
        <v>121</v>
      </c>
      <c r="AC19" s="170"/>
    </row>
    <row r="20" spans="1:29" ht="13.5" customHeight="1">
      <c r="A20" s="22"/>
      <c r="B20" s="12"/>
      <c r="C20" s="29"/>
      <c r="D20" s="64"/>
      <c r="E20" s="64"/>
      <c r="F20" s="64"/>
      <c r="G20" s="64"/>
      <c r="H20" s="64"/>
      <c r="I20" s="64"/>
      <c r="J20" s="64"/>
      <c r="K20" s="64"/>
      <c r="L20" s="64"/>
      <c r="M20" s="64"/>
      <c r="N20" s="64"/>
      <c r="O20" s="64"/>
      <c r="P20" s="64"/>
      <c r="Q20" s="64"/>
      <c r="R20" s="64"/>
      <c r="T20" s="28"/>
      <c r="U20" s="28"/>
      <c r="V20" s="27"/>
      <c r="W20" s="29"/>
      <c r="X20" s="59">
        <f t="shared" si="4"/>
        <v>0</v>
      </c>
      <c r="Y20" s="59">
        <f t="shared" si="5"/>
        <v>0</v>
      </c>
      <c r="Z20" s="167"/>
      <c r="AA20" s="170"/>
      <c r="AB20" s="170"/>
      <c r="AC20" s="170"/>
    </row>
    <row r="21" spans="1:29" ht="13.5" customHeight="1">
      <c r="A21" s="22"/>
      <c r="B21" s="12"/>
      <c r="C21" s="29"/>
      <c r="D21" s="64"/>
      <c r="E21" s="64"/>
      <c r="F21" s="64"/>
      <c r="G21" s="64"/>
      <c r="H21" s="64"/>
      <c r="I21" s="64"/>
      <c r="J21" s="64"/>
      <c r="K21" s="64"/>
      <c r="L21" s="64"/>
      <c r="M21" s="64"/>
      <c r="N21" s="64"/>
      <c r="O21" s="64"/>
      <c r="P21" s="64"/>
      <c r="Q21" s="64"/>
      <c r="R21" s="64"/>
      <c r="T21" s="28"/>
      <c r="U21" s="28"/>
      <c r="V21" s="27"/>
      <c r="W21" s="29"/>
      <c r="X21" s="59">
        <f t="shared" si="4"/>
        <v>0</v>
      </c>
      <c r="Y21" s="59">
        <f t="shared" si="5"/>
        <v>0</v>
      </c>
      <c r="Z21" s="167"/>
      <c r="AA21" s="170"/>
      <c r="AB21" s="170"/>
      <c r="AC21" s="170"/>
    </row>
    <row r="22" spans="1:29" ht="13.5" customHeight="1">
      <c r="A22" s="22"/>
      <c r="B22" s="12"/>
      <c r="C22" s="29"/>
      <c r="D22" s="64"/>
      <c r="E22" s="64"/>
      <c r="F22" s="64"/>
      <c r="G22" s="64"/>
      <c r="H22" s="64"/>
      <c r="I22" s="64"/>
      <c r="J22" s="64"/>
      <c r="K22" s="64"/>
      <c r="L22" s="64"/>
      <c r="M22" s="64"/>
      <c r="N22" s="64"/>
      <c r="O22" s="64"/>
      <c r="P22" s="64"/>
      <c r="Q22" s="64"/>
      <c r="R22" s="64"/>
      <c r="T22" s="28"/>
      <c r="U22" s="28"/>
      <c r="V22" s="27"/>
      <c r="W22" s="29"/>
      <c r="X22" s="59">
        <f t="shared" si="4"/>
        <v>0</v>
      </c>
      <c r="Y22" s="59">
        <f t="shared" si="5"/>
        <v>0</v>
      </c>
      <c r="Z22" s="167"/>
      <c r="AA22" s="170"/>
      <c r="AB22" s="170"/>
      <c r="AC22" s="170"/>
    </row>
    <row r="23" spans="1:29" ht="13.5" customHeight="1">
      <c r="A23" s="22"/>
      <c r="B23" s="12"/>
      <c r="C23" s="29"/>
      <c r="D23" s="64"/>
      <c r="E23" s="64"/>
      <c r="F23" s="64"/>
      <c r="G23" s="64"/>
      <c r="H23" s="64"/>
      <c r="I23" s="64"/>
      <c r="J23" s="64"/>
      <c r="K23" s="64"/>
      <c r="L23" s="64"/>
      <c r="M23" s="64"/>
      <c r="N23" s="64"/>
      <c r="O23" s="64"/>
      <c r="P23" s="64"/>
      <c r="Q23" s="64"/>
      <c r="R23" s="64"/>
      <c r="T23" s="28"/>
      <c r="U23" s="28"/>
      <c r="V23" s="27"/>
      <c r="W23" s="29"/>
      <c r="X23" s="59">
        <f t="shared" si="4"/>
        <v>0</v>
      </c>
      <c r="Y23" s="59">
        <f t="shared" si="5"/>
        <v>0</v>
      </c>
      <c r="Z23" s="167"/>
      <c r="AA23" s="170"/>
      <c r="AB23" s="170"/>
      <c r="AC23" s="170"/>
    </row>
    <row r="24" spans="1:29" ht="13.5" customHeight="1">
      <c r="A24" s="11"/>
      <c r="B24" s="12"/>
      <c r="C24" s="29"/>
      <c r="D24" s="64"/>
      <c r="E24" s="64"/>
      <c r="F24" s="64"/>
      <c r="G24" s="64"/>
      <c r="H24" s="64"/>
      <c r="I24" s="64"/>
      <c r="J24" s="64"/>
      <c r="K24" s="64"/>
      <c r="L24" s="64"/>
      <c r="M24" s="64"/>
      <c r="N24" s="64"/>
      <c r="O24" s="64"/>
      <c r="P24" s="64"/>
      <c r="Q24" s="64"/>
      <c r="R24" s="64"/>
      <c r="T24" s="10"/>
      <c r="U24" s="10"/>
      <c r="V24" s="10"/>
      <c r="W24" s="29"/>
      <c r="X24" s="59">
        <f t="shared" si="4"/>
        <v>0</v>
      </c>
      <c r="Y24" s="59">
        <f t="shared" si="5"/>
        <v>0</v>
      </c>
      <c r="Z24" s="167"/>
      <c r="AA24" s="170"/>
      <c r="AB24" s="170"/>
      <c r="AC24" s="170"/>
    </row>
    <row r="25" spans="1:29" ht="3" customHeight="1">
      <c r="A25" s="11"/>
      <c r="B25" s="13"/>
      <c r="C25" s="5"/>
      <c r="D25" s="64"/>
      <c r="E25" s="64"/>
      <c r="F25" s="64"/>
      <c r="G25" s="64"/>
      <c r="H25" s="64"/>
      <c r="I25" s="64"/>
      <c r="J25" s="64"/>
      <c r="K25" s="64"/>
      <c r="L25" s="64"/>
      <c r="M25" s="64"/>
      <c r="N25" s="64"/>
      <c r="O25" s="64"/>
      <c r="P25" s="64"/>
      <c r="Q25" s="64"/>
      <c r="R25" s="64"/>
      <c r="S25" s="5"/>
      <c r="T25" s="13"/>
      <c r="U25" s="13"/>
      <c r="V25" s="13"/>
      <c r="W25" s="5"/>
      <c r="X25" s="59"/>
      <c r="Y25" s="59"/>
      <c r="Z25" s="167"/>
      <c r="AA25" s="170"/>
      <c r="AB25" s="170"/>
      <c r="AC25" s="170"/>
    </row>
    <row r="26" spans="1:29" ht="13.5" customHeight="1">
      <c r="A26" s="26" t="s">
        <v>14</v>
      </c>
      <c r="B26" s="12"/>
      <c r="C26" s="29"/>
      <c r="D26" s="64">
        <f aca="true" t="shared" si="6" ref="D26:J26">SUM(D13:D24)</f>
        <v>0</v>
      </c>
      <c r="E26" s="64">
        <f t="shared" si="6"/>
        <v>0</v>
      </c>
      <c r="F26" s="64">
        <f t="shared" si="6"/>
        <v>0</v>
      </c>
      <c r="G26" s="64">
        <f t="shared" si="6"/>
        <v>0</v>
      </c>
      <c r="H26" s="64">
        <f t="shared" si="6"/>
        <v>0</v>
      </c>
      <c r="I26" s="64">
        <f t="shared" si="6"/>
        <v>0</v>
      </c>
      <c r="J26" s="64">
        <f t="shared" si="6"/>
        <v>0</v>
      </c>
      <c r="K26" s="64"/>
      <c r="L26" s="64">
        <f aca="true" t="shared" si="7" ref="L26:R26">SUM(L13:L24)</f>
        <v>0</v>
      </c>
      <c r="M26" s="64">
        <f t="shared" si="7"/>
        <v>0</v>
      </c>
      <c r="N26" s="64">
        <f t="shared" si="7"/>
        <v>0</v>
      </c>
      <c r="O26" s="64">
        <f t="shared" si="7"/>
        <v>0</v>
      </c>
      <c r="P26" s="64">
        <f t="shared" si="7"/>
        <v>0</v>
      </c>
      <c r="Q26" s="64">
        <f t="shared" si="7"/>
        <v>0</v>
      </c>
      <c r="R26" s="64">
        <f t="shared" si="7"/>
        <v>0</v>
      </c>
      <c r="T26" s="10"/>
      <c r="U26" s="10"/>
      <c r="V26" s="10"/>
      <c r="W26" s="29"/>
      <c r="X26" s="59">
        <f>SUM(X13:X24)</f>
        <v>0</v>
      </c>
      <c r="Y26" s="59">
        <f>SUM(Y13:Y24)</f>
        <v>0</v>
      </c>
      <c r="Z26" s="167"/>
      <c r="AA26" s="172">
        <f>SUM(X26:Y26)</f>
        <v>0</v>
      </c>
      <c r="AB26" s="170" t="s">
        <v>116</v>
      </c>
      <c r="AC26" s="170"/>
    </row>
    <row r="27" spans="10:29" ht="24" customHeight="1">
      <c r="J27" s="16" t="s">
        <v>18</v>
      </c>
      <c r="Z27" s="167"/>
      <c r="AA27" s="170"/>
      <c r="AB27" s="170"/>
      <c r="AC27" s="170"/>
    </row>
    <row r="28" spans="1:29" ht="9" customHeight="1">
      <c r="A28" s="1"/>
      <c r="B28" s="2"/>
      <c r="C28" s="2"/>
      <c r="D28" s="2"/>
      <c r="E28" s="2"/>
      <c r="F28" s="2"/>
      <c r="G28" s="2"/>
      <c r="H28" s="2"/>
      <c r="I28" s="2"/>
      <c r="J28" s="30" t="s">
        <v>22</v>
      </c>
      <c r="K28" s="2"/>
      <c r="L28" s="2"/>
      <c r="M28" s="2"/>
      <c r="N28" s="2"/>
      <c r="O28" s="2"/>
      <c r="P28" s="2"/>
      <c r="Q28" s="2"/>
      <c r="R28" s="2"/>
      <c r="S28" s="2"/>
      <c r="T28" s="2"/>
      <c r="U28" s="2"/>
      <c r="V28" s="2"/>
      <c r="W28" s="2"/>
      <c r="X28" s="52"/>
      <c r="Y28" s="53"/>
      <c r="Z28" s="167"/>
      <c r="AA28" s="170"/>
      <c r="AB28" s="170"/>
      <c r="AC28" s="170"/>
    </row>
    <row r="29" spans="1:29" ht="13.5" customHeight="1">
      <c r="A29" s="22" t="s">
        <v>15</v>
      </c>
      <c r="B29" s="12"/>
      <c r="C29" s="5"/>
      <c r="D29" s="67"/>
      <c r="E29" s="67"/>
      <c r="F29" s="67"/>
      <c r="G29" s="67"/>
      <c r="H29" s="67"/>
      <c r="I29" s="67"/>
      <c r="J29" s="67"/>
      <c r="K29" s="68">
        <v>1</v>
      </c>
      <c r="L29" s="67"/>
      <c r="M29" s="67"/>
      <c r="N29" s="67"/>
      <c r="O29" s="67"/>
      <c r="P29" s="67"/>
      <c r="Q29" s="67"/>
      <c r="R29" s="67"/>
      <c r="S29" s="16"/>
      <c r="T29" s="41"/>
      <c r="U29" s="28">
        <v>29</v>
      </c>
      <c r="V29" s="41"/>
      <c r="W29" s="16"/>
      <c r="X29" s="73">
        <f>SUM(D29:J29)</f>
        <v>0</v>
      </c>
      <c r="Y29" s="73">
        <f>SUM(L29:R29)</f>
        <v>0</v>
      </c>
      <c r="Z29" s="167"/>
      <c r="AA29" s="170"/>
      <c r="AB29" s="170"/>
      <c r="AC29" s="170"/>
    </row>
    <row r="30" spans="1:29" ht="13.5" customHeight="1">
      <c r="A30" s="22" t="s">
        <v>16</v>
      </c>
      <c r="B30" s="12"/>
      <c r="C30" s="5"/>
      <c r="D30" s="69"/>
      <c r="E30" s="69"/>
      <c r="F30" s="69"/>
      <c r="G30" s="69"/>
      <c r="H30" s="69"/>
      <c r="I30" s="69"/>
      <c r="J30" s="69"/>
      <c r="K30" s="70"/>
      <c r="L30" s="69"/>
      <c r="M30" s="69"/>
      <c r="N30" s="69"/>
      <c r="O30" s="69"/>
      <c r="P30" s="69"/>
      <c r="Q30" s="69"/>
      <c r="R30" s="69"/>
      <c r="S30" s="16"/>
      <c r="T30" s="41"/>
      <c r="U30" s="28">
        <v>32</v>
      </c>
      <c r="V30" s="41"/>
      <c r="W30" s="16"/>
      <c r="X30" s="73">
        <f>SUM(D30:J30)</f>
        <v>0</v>
      </c>
      <c r="Y30" s="73">
        <f>SUM(L30:R30)</f>
        <v>0</v>
      </c>
      <c r="Z30" s="167"/>
      <c r="AA30" s="170"/>
      <c r="AB30" s="170"/>
      <c r="AC30" s="170"/>
    </row>
    <row r="31" spans="1:29" ht="13.5" customHeight="1">
      <c r="A31" s="22" t="s">
        <v>17</v>
      </c>
      <c r="B31" s="12"/>
      <c r="C31" s="8"/>
      <c r="D31" s="71"/>
      <c r="E31" s="71"/>
      <c r="F31" s="71"/>
      <c r="G31" s="71"/>
      <c r="H31" s="71"/>
      <c r="I31" s="71"/>
      <c r="J31" s="71"/>
      <c r="K31" s="72"/>
      <c r="L31" s="71"/>
      <c r="M31" s="71"/>
      <c r="N31" s="71"/>
      <c r="O31" s="71"/>
      <c r="P31" s="71"/>
      <c r="Q31" s="71"/>
      <c r="R31" s="71"/>
      <c r="S31" s="16"/>
      <c r="T31" s="41"/>
      <c r="U31" s="28">
        <v>71</v>
      </c>
      <c r="V31" s="41"/>
      <c r="W31" s="16"/>
      <c r="X31" s="73">
        <f>SUM(D31:J31)</f>
        <v>0</v>
      </c>
      <c r="Y31" s="73">
        <f>SUM(L31:R31)</f>
        <v>0</v>
      </c>
      <c r="Z31" s="167"/>
      <c r="AA31" s="170"/>
      <c r="AB31" s="170"/>
      <c r="AC31" s="170"/>
    </row>
    <row r="32" spans="1:29" ht="18.75" customHeight="1">
      <c r="A32" s="25" t="s">
        <v>27</v>
      </c>
      <c r="L32" s="43" t="s">
        <v>28</v>
      </c>
      <c r="Z32" s="167"/>
      <c r="AA32" s="170"/>
      <c r="AB32" s="170"/>
      <c r="AC32" s="170"/>
    </row>
    <row r="33" spans="12:29" ht="12.75">
      <c r="L33" s="43" t="s">
        <v>29</v>
      </c>
      <c r="N33" s="8"/>
      <c r="O33" s="8"/>
      <c r="P33" s="43" t="s">
        <v>30</v>
      </c>
      <c r="R33" s="8"/>
      <c r="S33" s="8"/>
      <c r="T33" s="8"/>
      <c r="U33" s="14" t="s">
        <v>31</v>
      </c>
      <c r="Z33" s="167"/>
      <c r="AA33" s="170"/>
      <c r="AB33" s="170"/>
      <c r="AC33" s="170"/>
    </row>
    <row r="34" spans="21:29" ht="6.75" customHeight="1">
      <c r="U34" s="21" t="s">
        <v>32</v>
      </c>
      <c r="Z34" s="167"/>
      <c r="AA34" s="170"/>
      <c r="AB34" s="170"/>
      <c r="AC34" s="170"/>
    </row>
    <row r="35" spans="1:29" ht="15.75">
      <c r="A35" s="77" t="s">
        <v>51</v>
      </c>
      <c r="Z35" s="167"/>
      <c r="AA35" s="170"/>
      <c r="AB35" s="170"/>
      <c r="AC35" s="170"/>
    </row>
    <row r="36" spans="26:29" ht="12.75">
      <c r="Z36" s="167"/>
      <c r="AA36" s="170"/>
      <c r="AB36" s="170"/>
      <c r="AC36" s="170"/>
    </row>
    <row r="37" spans="1:29" ht="12.75">
      <c r="A37" t="s">
        <v>52</v>
      </c>
      <c r="Z37" s="167"/>
      <c r="AA37" s="170"/>
      <c r="AB37" s="170"/>
      <c r="AC37" s="170"/>
    </row>
    <row r="38" spans="1:29" ht="12.75">
      <c r="A38" t="s">
        <v>53</v>
      </c>
      <c r="Z38" s="167"/>
      <c r="AA38" s="170"/>
      <c r="AB38" s="170"/>
      <c r="AC38" s="170"/>
    </row>
    <row r="39" spans="1:29" ht="5.25" customHeight="1" thickBot="1">
      <c r="A39" s="165"/>
      <c r="B39" s="165"/>
      <c r="C39" s="165"/>
      <c r="D39" s="165"/>
      <c r="E39" s="165"/>
      <c r="F39" s="165"/>
      <c r="G39" s="165"/>
      <c r="H39" s="165"/>
      <c r="I39" s="165"/>
      <c r="J39" s="165"/>
      <c r="K39" s="165"/>
      <c r="L39" s="165"/>
      <c r="M39" s="165"/>
      <c r="N39" s="165"/>
      <c r="O39" s="165"/>
      <c r="P39" s="165"/>
      <c r="Q39" s="165"/>
      <c r="R39" s="165"/>
      <c r="S39" s="165"/>
      <c r="T39" s="165"/>
      <c r="U39" s="165"/>
      <c r="V39" s="165"/>
      <c r="W39" s="165"/>
      <c r="X39" s="166"/>
      <c r="Y39" s="166"/>
      <c r="Z39" s="169"/>
      <c r="AA39" s="170"/>
      <c r="AB39" s="170"/>
      <c r="AC39" s="170"/>
    </row>
    <row r="40" spans="1:29" ht="13.5" thickTop="1">
      <c r="A40" s="173" t="s">
        <v>119</v>
      </c>
      <c r="B40" s="170"/>
      <c r="C40" s="170"/>
      <c r="D40" s="170"/>
      <c r="E40" s="170"/>
      <c r="F40" s="170"/>
      <c r="G40" s="170"/>
      <c r="H40" s="170"/>
      <c r="I40" s="170"/>
      <c r="J40" s="170"/>
      <c r="K40" s="170"/>
      <c r="L40" s="170"/>
      <c r="M40" s="170"/>
      <c r="N40" s="170"/>
      <c r="O40" s="170"/>
      <c r="P40" s="170"/>
      <c r="Q40" s="170"/>
      <c r="R40" s="170"/>
      <c r="S40" s="170"/>
      <c r="T40" s="170"/>
      <c r="U40" s="170"/>
      <c r="V40" s="170"/>
      <c r="W40" s="170"/>
      <c r="X40" s="172"/>
      <c r="Y40" s="172"/>
      <c r="Z40" s="170"/>
      <c r="AA40" s="170"/>
      <c r="AB40" s="170"/>
      <c r="AC40" s="170"/>
    </row>
    <row r="41" spans="1:29" ht="12.75">
      <c r="A41" s="170"/>
      <c r="B41" s="170"/>
      <c r="C41" s="170"/>
      <c r="D41" s="174" t="str">
        <f>D11</f>
        <v>Sun</v>
      </c>
      <c r="E41" s="174" t="str">
        <f aca="true" t="shared" si="8" ref="E41:R42">E11</f>
        <v>Mon</v>
      </c>
      <c r="F41" s="174" t="str">
        <f t="shared" si="8"/>
        <v>Tue</v>
      </c>
      <c r="G41" s="174" t="str">
        <f t="shared" si="8"/>
        <v>Wed</v>
      </c>
      <c r="H41" s="174" t="str">
        <f t="shared" si="8"/>
        <v>Thu</v>
      </c>
      <c r="I41" s="174" t="str">
        <f t="shared" si="8"/>
        <v>Fri</v>
      </c>
      <c r="J41" s="174" t="str">
        <f t="shared" si="8"/>
        <v>Sat</v>
      </c>
      <c r="K41" s="174">
        <f t="shared" si="8"/>
        <v>0</v>
      </c>
      <c r="L41" s="174" t="str">
        <f t="shared" si="8"/>
        <v>Sun</v>
      </c>
      <c r="M41" s="174" t="str">
        <f t="shared" si="8"/>
        <v>Mon</v>
      </c>
      <c r="N41" s="174" t="str">
        <f t="shared" si="8"/>
        <v>Tue</v>
      </c>
      <c r="O41" s="174" t="str">
        <f t="shared" si="8"/>
        <v>Wed</v>
      </c>
      <c r="P41" s="174" t="str">
        <f t="shared" si="8"/>
        <v>Thu</v>
      </c>
      <c r="Q41" s="174" t="str">
        <f t="shared" si="8"/>
        <v>Fri</v>
      </c>
      <c r="R41" s="174" t="str">
        <f t="shared" si="8"/>
        <v>Sat</v>
      </c>
      <c r="S41" s="170"/>
      <c r="T41" s="170"/>
      <c r="U41" s="170"/>
      <c r="V41" s="170"/>
      <c r="W41" s="170"/>
      <c r="X41" s="172"/>
      <c r="Y41" s="172"/>
      <c r="Z41" s="170"/>
      <c r="AA41" s="170"/>
      <c r="AB41" s="170"/>
      <c r="AC41" s="170"/>
    </row>
    <row r="42" spans="1:29" ht="12.75">
      <c r="A42" s="170"/>
      <c r="B42" s="170"/>
      <c r="C42" s="170"/>
      <c r="D42" s="175">
        <f>D12</f>
        <v>38431</v>
      </c>
      <c r="E42" s="175">
        <f t="shared" si="8"/>
        <v>38432</v>
      </c>
      <c r="F42" s="175">
        <f t="shared" si="8"/>
        <v>38433</v>
      </c>
      <c r="G42" s="175">
        <f t="shared" si="8"/>
        <v>38434</v>
      </c>
      <c r="H42" s="175">
        <f t="shared" si="8"/>
        <v>38435</v>
      </c>
      <c r="I42" s="175">
        <f t="shared" si="8"/>
        <v>38436</v>
      </c>
      <c r="J42" s="175">
        <f t="shared" si="8"/>
        <v>38437</v>
      </c>
      <c r="K42" s="175">
        <f t="shared" si="8"/>
        <v>0</v>
      </c>
      <c r="L42" s="175">
        <f t="shared" si="8"/>
        <v>38438</v>
      </c>
      <c r="M42" s="175">
        <f t="shared" si="8"/>
        <v>38439</v>
      </c>
      <c r="N42" s="175">
        <f t="shared" si="8"/>
        <v>38440</v>
      </c>
      <c r="O42" s="175">
        <f t="shared" si="8"/>
        <v>38441</v>
      </c>
      <c r="P42" s="175">
        <f t="shared" si="8"/>
        <v>38442</v>
      </c>
      <c r="Q42" s="175">
        <f t="shared" si="8"/>
        <v>38443</v>
      </c>
      <c r="R42" s="175">
        <f t="shared" si="8"/>
        <v>38444</v>
      </c>
      <c r="S42" s="170"/>
      <c r="T42" s="170"/>
      <c r="U42" s="170"/>
      <c r="V42" s="170"/>
      <c r="W42" s="170"/>
      <c r="X42" s="172"/>
      <c r="Y42" s="172"/>
      <c r="Z42" s="170"/>
      <c r="AA42" s="170"/>
      <c r="AB42" s="170"/>
      <c r="AC42" s="170"/>
    </row>
    <row r="43" spans="1:29" ht="12.75">
      <c r="A43" s="170"/>
      <c r="B43" s="170" t="s">
        <v>54</v>
      </c>
      <c r="C43" s="170"/>
      <c r="D43" s="176"/>
      <c r="E43" s="176"/>
      <c r="F43" s="176"/>
      <c r="G43" s="176"/>
      <c r="H43" s="176"/>
      <c r="I43" s="176"/>
      <c r="J43" s="176"/>
      <c r="K43" s="176"/>
      <c r="L43" s="176"/>
      <c r="M43" s="176"/>
      <c r="N43" s="176"/>
      <c r="O43" s="176"/>
      <c r="P43" s="176"/>
      <c r="Q43" s="176"/>
      <c r="R43" s="176"/>
      <c r="S43" s="170"/>
      <c r="T43" s="170"/>
      <c r="U43" s="170"/>
      <c r="V43" s="170"/>
      <c r="W43" s="170"/>
      <c r="X43" s="172"/>
      <c r="Y43" s="172"/>
      <c r="Z43" s="170"/>
      <c r="AA43" s="170"/>
      <c r="AB43" s="170"/>
      <c r="AC43" s="170"/>
    </row>
    <row r="44" spans="1:29" ht="12.75">
      <c r="A44" s="170"/>
      <c r="B44" s="170" t="s">
        <v>55</v>
      </c>
      <c r="C44" s="170"/>
      <c r="D44" s="176"/>
      <c r="E44" s="176"/>
      <c r="F44" s="176"/>
      <c r="G44" s="176"/>
      <c r="H44" s="176"/>
      <c r="I44" s="176"/>
      <c r="J44" s="176"/>
      <c r="K44" s="176"/>
      <c r="L44" s="176"/>
      <c r="M44" s="176"/>
      <c r="N44" s="176"/>
      <c r="O44" s="176"/>
      <c r="P44" s="176"/>
      <c r="Q44" s="176"/>
      <c r="R44" s="176"/>
      <c r="S44" s="170"/>
      <c r="T44" s="170"/>
      <c r="U44" s="170"/>
      <c r="V44" s="170"/>
      <c r="W44" s="170"/>
      <c r="X44" s="172"/>
      <c r="Y44" s="172"/>
      <c r="Z44" s="170"/>
      <c r="AA44" s="170"/>
      <c r="AB44" s="170"/>
      <c r="AC44" s="170"/>
    </row>
    <row r="45" spans="1:29" ht="12.75">
      <c r="A45" s="170"/>
      <c r="B45" s="170" t="s">
        <v>54</v>
      </c>
      <c r="C45" s="170"/>
      <c r="D45" s="176"/>
      <c r="E45" s="176"/>
      <c r="F45" s="176"/>
      <c r="G45" s="176"/>
      <c r="H45" s="176"/>
      <c r="I45" s="176"/>
      <c r="J45" s="176"/>
      <c r="K45" s="176"/>
      <c r="L45" s="176"/>
      <c r="M45" s="176"/>
      <c r="N45" s="176"/>
      <c r="O45" s="176"/>
      <c r="P45" s="176"/>
      <c r="Q45" s="176"/>
      <c r="R45" s="176"/>
      <c r="S45" s="170"/>
      <c r="T45" s="170"/>
      <c r="U45" s="170"/>
      <c r="V45" s="170"/>
      <c r="W45" s="170"/>
      <c r="X45" s="172"/>
      <c r="Y45" s="172"/>
      <c r="Z45" s="170"/>
      <c r="AA45" s="170"/>
      <c r="AB45" s="170"/>
      <c r="AC45" s="170"/>
    </row>
    <row r="46" spans="1:29" ht="12.75">
      <c r="A46" s="170"/>
      <c r="B46" s="170" t="s">
        <v>55</v>
      </c>
      <c r="C46" s="170"/>
      <c r="D46" s="176"/>
      <c r="E46" s="176"/>
      <c r="F46" s="176"/>
      <c r="G46" s="176"/>
      <c r="H46" s="176"/>
      <c r="I46" s="176"/>
      <c r="J46" s="176"/>
      <c r="K46" s="176"/>
      <c r="L46" s="176"/>
      <c r="M46" s="176"/>
      <c r="N46" s="176"/>
      <c r="O46" s="176"/>
      <c r="P46" s="176"/>
      <c r="Q46" s="176"/>
      <c r="R46" s="176"/>
      <c r="S46" s="170"/>
      <c r="T46" s="170"/>
      <c r="U46" s="170"/>
      <c r="V46" s="170"/>
      <c r="W46" s="170"/>
      <c r="X46" s="172"/>
      <c r="Y46" s="172"/>
      <c r="Z46" s="170"/>
      <c r="AA46" s="170"/>
      <c r="AB46" s="170"/>
      <c r="AC46" s="170"/>
    </row>
    <row r="47" spans="1:29" ht="12.75">
      <c r="A47" s="170"/>
      <c r="B47" s="170" t="s">
        <v>54</v>
      </c>
      <c r="C47" s="170"/>
      <c r="D47" s="176"/>
      <c r="E47" s="176"/>
      <c r="F47" s="176"/>
      <c r="G47" s="176"/>
      <c r="H47" s="176"/>
      <c r="I47" s="176"/>
      <c r="J47" s="176"/>
      <c r="K47" s="176"/>
      <c r="L47" s="176"/>
      <c r="M47" s="176"/>
      <c r="N47" s="176"/>
      <c r="O47" s="176"/>
      <c r="P47" s="176"/>
      <c r="Q47" s="176"/>
      <c r="R47" s="176"/>
      <c r="S47" s="170"/>
      <c r="T47" s="170"/>
      <c r="U47" s="170"/>
      <c r="V47" s="170"/>
      <c r="W47" s="170"/>
      <c r="X47" s="172"/>
      <c r="Y47" s="172"/>
      <c r="Z47" s="170"/>
      <c r="AA47" s="170"/>
      <c r="AB47" s="170"/>
      <c r="AC47" s="170"/>
    </row>
    <row r="48" spans="1:29" ht="12.75">
      <c r="A48" s="170"/>
      <c r="B48" s="170" t="s">
        <v>55</v>
      </c>
      <c r="C48" s="170"/>
      <c r="D48" s="176"/>
      <c r="E48" s="176"/>
      <c r="F48" s="176"/>
      <c r="G48" s="176"/>
      <c r="H48" s="176"/>
      <c r="I48" s="176"/>
      <c r="J48" s="176"/>
      <c r="K48" s="176"/>
      <c r="L48" s="176"/>
      <c r="M48" s="176"/>
      <c r="N48" s="176"/>
      <c r="O48" s="176"/>
      <c r="P48" s="176"/>
      <c r="Q48" s="176"/>
      <c r="R48" s="176"/>
      <c r="S48" s="170"/>
      <c r="T48" s="170"/>
      <c r="U48" s="170"/>
      <c r="V48" s="170"/>
      <c r="W48" s="170"/>
      <c r="X48" s="172"/>
      <c r="Y48" s="172"/>
      <c r="Z48" s="170"/>
      <c r="AA48" s="170"/>
      <c r="AB48" s="170"/>
      <c r="AC48" s="170"/>
    </row>
    <row r="49" spans="1:29" ht="12.75">
      <c r="A49" s="170"/>
      <c r="B49" s="170" t="s">
        <v>54</v>
      </c>
      <c r="C49" s="170"/>
      <c r="D49" s="176"/>
      <c r="E49" s="176"/>
      <c r="F49" s="176"/>
      <c r="G49" s="176"/>
      <c r="H49" s="176"/>
      <c r="I49" s="176"/>
      <c r="J49" s="176"/>
      <c r="K49" s="176"/>
      <c r="L49" s="176"/>
      <c r="M49" s="176"/>
      <c r="N49" s="176"/>
      <c r="O49" s="176"/>
      <c r="P49" s="176"/>
      <c r="Q49" s="176"/>
      <c r="R49" s="176"/>
      <c r="S49" s="170"/>
      <c r="T49" s="170"/>
      <c r="U49" s="170"/>
      <c r="V49" s="170"/>
      <c r="W49" s="170"/>
      <c r="X49" s="172"/>
      <c r="Y49" s="172"/>
      <c r="Z49" s="170"/>
      <c r="AA49" s="170"/>
      <c r="AB49" s="170"/>
      <c r="AC49" s="170"/>
    </row>
    <row r="50" spans="1:29" ht="12.75">
      <c r="A50" s="170"/>
      <c r="B50" s="170" t="s">
        <v>55</v>
      </c>
      <c r="C50" s="170"/>
      <c r="D50" s="176"/>
      <c r="E50" s="176"/>
      <c r="F50" s="176"/>
      <c r="G50" s="176"/>
      <c r="H50" s="176"/>
      <c r="I50" s="176"/>
      <c r="J50" s="176"/>
      <c r="K50" s="176"/>
      <c r="L50" s="176"/>
      <c r="M50" s="176"/>
      <c r="N50" s="176"/>
      <c r="O50" s="176"/>
      <c r="P50" s="176"/>
      <c r="Q50" s="176"/>
      <c r="R50" s="176"/>
      <c r="S50" s="170"/>
      <c r="T50" s="170"/>
      <c r="U50" s="170"/>
      <c r="V50" s="170"/>
      <c r="W50" s="170"/>
      <c r="X50" s="172"/>
      <c r="Y50" s="172"/>
      <c r="Z50" s="170"/>
      <c r="AA50" s="170"/>
      <c r="AB50" s="170"/>
      <c r="AC50" s="170"/>
    </row>
    <row r="51" spans="1:29" ht="12.75">
      <c r="A51" s="170" t="s">
        <v>120</v>
      </c>
      <c r="B51" s="170" t="s">
        <v>62</v>
      </c>
      <c r="C51" s="170"/>
      <c r="D51" s="177">
        <f aca="true" t="shared" si="9" ref="D51:J51">24*(D44-D43+D46-D45+D48-D47+D50-D49)</f>
        <v>0</v>
      </c>
      <c r="E51" s="177">
        <f t="shared" si="9"/>
        <v>0</v>
      </c>
      <c r="F51" s="177">
        <f t="shared" si="9"/>
        <v>0</v>
      </c>
      <c r="G51" s="177">
        <f t="shared" si="9"/>
        <v>0</v>
      </c>
      <c r="H51" s="177">
        <f t="shared" si="9"/>
        <v>0</v>
      </c>
      <c r="I51" s="177">
        <f t="shared" si="9"/>
        <v>0</v>
      </c>
      <c r="J51" s="177">
        <f t="shared" si="9"/>
        <v>0</v>
      </c>
      <c r="K51" s="170"/>
      <c r="L51" s="177">
        <f aca="true" t="shared" si="10" ref="L51:R51">24*(L44-L43+L46-L45+L48-L47+L50-L49)</f>
        <v>0</v>
      </c>
      <c r="M51" s="177">
        <f t="shared" si="10"/>
        <v>0</v>
      </c>
      <c r="N51" s="177">
        <f t="shared" si="10"/>
        <v>0</v>
      </c>
      <c r="O51" s="177">
        <f t="shared" si="10"/>
        <v>0</v>
      </c>
      <c r="P51" s="177">
        <f t="shared" si="10"/>
        <v>0</v>
      </c>
      <c r="Q51" s="177">
        <f t="shared" si="10"/>
        <v>0</v>
      </c>
      <c r="R51" s="177">
        <f t="shared" si="10"/>
        <v>0</v>
      </c>
      <c r="S51" s="170"/>
      <c r="T51" s="170"/>
      <c r="U51" s="170"/>
      <c r="V51" s="170"/>
      <c r="W51" s="170"/>
      <c r="X51" s="172"/>
      <c r="Y51" s="172"/>
      <c r="Z51" s="170"/>
      <c r="AA51" s="170"/>
      <c r="AB51" s="170"/>
      <c r="AC51" s="170"/>
    </row>
    <row r="52" spans="1:29" ht="12.75">
      <c r="A52" s="170"/>
      <c r="B52" s="170"/>
      <c r="C52" s="170"/>
      <c r="D52" s="170"/>
      <c r="E52" s="170"/>
      <c r="F52" s="170"/>
      <c r="G52" s="170"/>
      <c r="H52" s="170"/>
      <c r="I52" s="170"/>
      <c r="J52" s="170"/>
      <c r="K52" s="170"/>
      <c r="L52" s="170"/>
      <c r="M52" s="170"/>
      <c r="N52" s="170"/>
      <c r="O52" s="170"/>
      <c r="P52" s="170"/>
      <c r="Q52" s="170"/>
      <c r="R52" s="170"/>
      <c r="S52" s="170"/>
      <c r="T52" s="170"/>
      <c r="U52" s="170"/>
      <c r="V52" s="170"/>
      <c r="W52" s="170"/>
      <c r="X52" s="172"/>
      <c r="Y52" s="172"/>
      <c r="Z52" s="170"/>
      <c r="AA52" s="170"/>
      <c r="AB52" s="170"/>
      <c r="AC52" s="170"/>
    </row>
  </sheetData>
  <mergeCells count="6">
    <mergeCell ref="Q3:S3"/>
    <mergeCell ref="T3:U3"/>
    <mergeCell ref="V3:X3"/>
    <mergeCell ref="Q4:S4"/>
    <mergeCell ref="T4:U4"/>
    <mergeCell ref="V4:X4"/>
  </mergeCells>
  <conditionalFormatting sqref="D42:J42 L42:R42">
    <cfRule type="cellIs" priority="1" dxfId="1" operator="equal" stopIfTrue="1">
      <formula>TODAY()</formula>
    </cfRule>
  </conditionalFormatting>
  <conditionalFormatting sqref="D7:R8 D13:R26 X13:Y26 X29:Y31">
    <cfRule type="cellIs" priority="2" dxfId="2" operator="equal" stopIfTrue="1">
      <formula>0</formula>
    </cfRule>
  </conditionalFormatting>
  <conditionalFormatting sqref="AA17">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25" right="0.25" top="0.53" bottom="0.5"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USDA-ARS-NCSCRL, Morris, MN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Time &amp; Attendance (ARS-331)</dc:title>
  <dc:subject/>
  <dc:creator>USDA-ARS-NCSCRL</dc:creator>
  <cp:keywords/>
  <dc:description>Send bug reports to: Winkelman@morris.ars.usda.gov
</dc:description>
  <cp:lastModifiedBy>Larry Winkelman</cp:lastModifiedBy>
  <cp:lastPrinted>2004-11-04T20:06:20Z</cp:lastPrinted>
  <dcterms:created xsi:type="dcterms:W3CDTF">1998-01-09T15:40:46Z</dcterms:created>
  <dcterms:modified xsi:type="dcterms:W3CDTF">2004-12-10T21:12:51Z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