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Scoring'!$G$67</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<sst xmlns="http://schemas.openxmlformats.org/spreadsheetml/2006/main" count="148" uniqueCount="97">
  <si>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</si>
  <si>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</si>
  <si>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</si>
  <si>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</si>
  <si>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</si>
  <si>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</si>
  <si>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</si>
  <si>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</si>
  <si>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</si>
  <si>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</si>
  <si>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</si>
  <si>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</si>
  <si>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</si>
  <si>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</si>
  <si>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</si>
  <si>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</si>
  <si>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</si>
  <si>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</si>
  <si>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</si>
  <si>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</si>
  <si>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</si>
  <si>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</si>
  <si>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</si>
  <si>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</si>
  <si>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</si>
  <si>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</si>
  <si>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</si>
  <si>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</si>
  <si>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</si>
  <si>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</si>
  <si>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</si>
  <si>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</si>
  <si>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</si>
  <si>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</si>
  <si>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</si>
  <si>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</si>
  <si>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</si>
  <si>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</si>
  <si>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</si>
  <si>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</si>
  <si>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</si>
  <si>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</si>
  <si>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</si>
  <si>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</si>
  <si>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</si>
  <si>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</si>
  <si>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</si>
  <si>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</si>
  <si>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</si>
  <si>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</si>
  <si>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</si>
  <si>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Section 319(h)(7) of the CWA                                             Section 101(a)(7) of the CWA                                     EPA’s grants/PPG regulation in 40 C.F.R. Part 35</t>
  </si>
  <si>
    <t>1998 National Water Quality Inventory                             NAWQA</t>
  </si>
  <si>
    <t>While States depend on 319 funds to continue their NPS programs, adequate data is not yet available to determine whether changes in the program have a significant effect on NPS pollution.</t>
  </si>
  <si>
    <t>“Modifications to Nonpoint Source Reporting Requirements for Section 319 Grants”                                             State NPS management programs</t>
  </si>
  <si>
    <t>The 319 program is designed and implemented to help build overall State capacity and to bring other Federal, State, and local programs into the mix to address NPS pollution in a holistic fashion. Each State agency administering 319 funds has committed in its recently upgraded NPS program to strengthening their working partnerships and linkages to appropriate State, interstate, Tribal, regional, and local entities (including conservation districts), private sector groups, citizens groups, and Federal agencies.</t>
  </si>
  <si>
    <t>“Modifications to Nonpoint Source Reporting Requirements for Section 319 Grants.”</t>
  </si>
  <si>
    <t>“Modifications to Nonpoint Source Reporting Requirements for Section 319 Grants”                                              Section 319(h)(8) of the CWA                             FY 2001 grants guidelines</t>
  </si>
  <si>
    <t>Section 319(h)(6) of the CWA          C.F.R Section 31.41(b)                            “Nonpoint Source Program and Grants Guidance for Fiscal Year 1997 and Future Years”</t>
  </si>
  <si>
    <t>EPA’s annual budget</t>
  </si>
  <si>
    <t xml:space="preserve">Financial status reports are submitted by States on a semiannual basis. Spending for particular projects is reported in GRTS.  Regional grants project officers often review the reports and follow up as appropriate.  No material internal control weaknesses have been reported by auditors. </t>
  </si>
  <si>
    <t>EPA’s Inspector General has conducted detailed, independent reviews of Regional and State 319 programs in Regions 7 and 8, and the Regions have made adjustments in response to those reviews. Few management deficiencies were identified by these reviews. Adjustments based on EPA Regional reviews of States are ongoing. EPA has also given feedback from on-site reviews of Regions, and Regions have adjusted to the feedback. Furthermore, EPA has made broad program policy improvements to improve the focus of the program and broad grants management changes to improve feedback capability and mechanisms.</t>
  </si>
  <si>
    <t>FY 2001 Section 319 expenditure survey                                                 Inspector General Reports on Regions 7 and 8                                                    EPA HQ’s review of Regions 1 and 7</t>
  </si>
  <si>
    <t>“Modifications to Nonpoint Source Reporting Requirements for Section 319 Grants”                                               WATERS</t>
  </si>
  <si>
    <t xml:space="preserve">EPA guidelines (1996-2002)                                                     "Modifications to Nonpoint Source Reporting Requirements for Section 319 Grants"                                                                               </t>
  </si>
  <si>
    <t>no</t>
  </si>
  <si>
    <t>yes</t>
  </si>
  <si>
    <t xml:space="preserve">“Nonpoint Source Program And Grants Guidance For Fiscal Year 1997 And Future Years”                                         State survey of 319 agricultural projects                                                           </t>
  </si>
  <si>
    <t>Because 319 lacks adequate performance goals and measures, the impacts of funding, policy, and legislative changes are not known.</t>
  </si>
  <si>
    <t>EPA took its first major step to improve the program, particularly to obtain more focus on NPS priorities within each State, by requiring States to upgrade their programs to meet 9 key elements for effective programs. EPA then required that $100 million annually be focused on remediation of impaired waters. Furthermore, EPA has committed to more detailed tracking of State progress in implementing their NPS programs, including load reductions and water quality improvements.  The data from this tracking should allow EPA to eventually develop improved long-term and annual performance measures.</t>
  </si>
  <si>
    <t>EPA generally obligates money to States within the year of appropriation. EPA includes a standard condition in each grant that the State will obligate its funds to subgrantees within one year of the grant award.  Audit reports have not raised deficiency issues.</t>
  </si>
  <si>
    <t>FTEs, fringe benefits, and other costs associated with 319 are not charged to the program.  Instead, they are included in the agency's operating program costs.</t>
  </si>
  <si>
    <t>CFR Section 31.41(b)                  “Nonpoint Source Program and Grants Guidance for Fiscal Year 1997 and Future Years” 
FY 2001 EPA Integrity Act report</t>
  </si>
  <si>
    <t>State NPS management programs       Project reports                              “Nonpoint Source Program and Grants Guidance for Fiscal Year 1997 and Future Year”
GRTS</t>
  </si>
  <si>
    <t>The Clean Water Act establishes a "national policy" to develop and implement nonpoint source (NPS) programs expeditiously to achieve the goals of the Act.</t>
  </si>
  <si>
    <t>319 is the only program to address all sources of NPS pollution. 319 can be used for monitoring and watershed planning, for which USDA funds cannot be used. The program focuses more on targeting resources for water quality results than USDA programs (e.g. EQIP) that are somewhat similar.</t>
  </si>
  <si>
    <t xml:space="preserve">319 grants to States allow them to take the lead in identifying NPS problems and developing effective, locally-supported solutions. In recent years the program has increased attention to impaired waters, targeting resources where they are most needed. </t>
  </si>
  <si>
    <t>The program does not require grantees to link their activities to meaningful program goals.  However, grantees do provide useful project data that EPA could use to develop improved annual and long-term performance goals.</t>
  </si>
  <si>
    <t>319 does not conduct evaluations by independent parties on a regular basis.</t>
  </si>
  <si>
    <t xml:space="preserve">EPA will use the upgraded GRTS and WATERS to review how States are progressing with respect to achieving load reductions for nutrients and sediment, protecting shorelines, restoring streambanks, and restoring water quality. States also submit annual NPS reports to EPA, which discuss, among other things, how State NPS programs are progressing in achieving milestones set forth in their NPS management programs, and in achieving pollutant load reductions and water quality improvements.  Regions use these reports as feedback to identify where States need to improve their efforts, and EPA guidelines assure that the next year's grant will not be awarded unless a "satisfactory progress" determination has been made as required by Section 319(h)(8).
</t>
  </si>
  <si>
    <t>“Modifications to Nonpoint Source Reporting Requirements for Section 319 Grants.”                                               Section 319(h)(11) of the CWA</t>
  </si>
  <si>
    <t>As of FY 2002, States report load reduction estimates (for nutrients and sediment) as well as additional outputs. EPA will be able to link Section 319 projects to actual water quality improvements by tagging Section 319 projects to WATERS. WATERS is already publicly accessible, and a replica of GRTS will be accessible to the public by 2003.</t>
  </si>
  <si>
    <t>319 performance plans do not include efficiency measures and targets.</t>
  </si>
  <si>
    <t>319 does not have efficiency targets, so it is unknown whether the program made efficiency gains.  The new reporting and tracking system likely created efficiencies by reducing the time needed for entering data.</t>
  </si>
  <si>
    <t>Under Section 319(h)(11), States submit to the Regions annual reports.  These are required to articulate States’ progress towards implementing their overall State NPS management programs. Project reports are mandated semiannually. These are in addition to numerous onsite visits (most Regions visit their States one or more times per year to discuss grantee activities).  GRTS also provides detailed project-level information.</t>
  </si>
  <si>
    <t>n/a</t>
  </si>
  <si>
    <t>319 is part of the nonpoint source programs common measures exercise.  However, to date, no analysis of the programs has occurred because USDA has not submitted data.</t>
  </si>
  <si>
    <t>EPA 319 guidelines (various)                                                                                  State NPS Management Programs                                                                                State Annual Reports 
Section 319(h)(7) of the CWA</t>
  </si>
  <si>
    <t>319 addresses NPS pollution, which is the largest remaining cause of water quality impairments.</t>
  </si>
  <si>
    <t>319 lacks adequate annual performance goals.  The program currently uses process measures that do not indicate progress toward nonpoint source reductions.</t>
  </si>
  <si>
    <t>According to the PART guidance, the criteria for a yes includes long term goals that focus on outcomes set relative to an established baseline, clear time frames and targets, incentives for managers to continuously improve program performance, and at least one efficiency goal.</t>
  </si>
  <si>
    <t>Managers are not held accountable for program results, and to date, States are not required to achieve specific performance standards related to meaningful goals.  However, States are required to submit semi-annual Financial Status Reports; semi-annual project reports on implementation of individual projects; and annual reports under Section 319(h)(11) that include information on achievement or failure to achieve milestones in the State’s NPS management program. Failure to do so results in the withholding of a grant.</t>
  </si>
  <si>
    <t>319 has already met its previous long-term goal, but it has not set a new one.</t>
  </si>
  <si>
    <t>Current measure achieved.  New measures (including efficiency measures) under development.</t>
  </si>
  <si>
    <t>New measures (including efficiency measures) under development.</t>
  </si>
  <si>
    <t>319 lacks adequate annual performance goals.  The current goal is focused on process, not meaningful programmatic goals, such as nonpoint source reductions.
EPA's current annual performance goals for 319 are below.</t>
  </si>
  <si>
    <t>Name of Program: Nonpoint Source Grants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</si>
</sst>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Border="1" applyAlignment="1">
      <alignment vertical="top"/>
    </xf>
    <xf numFmtId="0" fontId="12" fillId="0" borderId="0" xfId="0" applyNumberFormat="1" applyFont="1" applyAlignment="1" applyProtection="1">
      <alignment horizontal="left" vertical="top" wrapText="1"/>
      <protection locked="0"/>
    </xf>
    <xf numFmtId="0" fontId="4" fillId="0" borderId="0" xfId="0" applyFont="1" applyAlignment="1" applyProtection="1">
      <alignment horizontal="left"/>
      <protection locked="0"/>
    </xf>
    <xf numFmtId="0" fontId="0" fillId="0" borderId="0" xfId="0" applyAlignment="1">
      <alignment/>
    </xf>
    <xf numFmtId="0" fontId="12" fillId="0" borderId="0" xfId="0" applyFont="1" applyBorder="1" applyAlignment="1" applyProtection="1">
      <alignment horizontal="center"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0" fillId="0" borderId="0" xfId="0"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12" fillId="0" borderId="5" xfId="0" applyFont="1" applyBorder="1" applyAlignment="1" applyProtection="1">
      <alignment horizontal="center" vertical="top"/>
      <protection locked="0"/>
    </xf>
    <xf numFmtId="0" fontId="0" fillId="0" borderId="5" xfId="0" applyBorder="1" applyAlignment="1">
      <alignment horizontal="center" vertical="top"/>
    </xf>
    <xf numFmtId="0" fontId="0" fillId="0" borderId="6" xfId="0" applyBorder="1" applyAlignment="1">
      <alignment horizontal="center" vertical="top"/>
    </xf>
    <xf numFmtId="0" fontId="12" fillId="0" borderId="7" xfId="0" applyFont="1" applyBorder="1" applyAlignment="1" applyProtection="1">
      <alignment horizontal="center" vertical="top"/>
      <protection locked="0"/>
    </xf>
    <xf numFmtId="0" fontId="0" fillId="0" borderId="7" xfId="0" applyBorder="1" applyAlignment="1">
      <alignment horizontal="center" vertical="top"/>
    </xf>
    <xf numFmtId="0" fontId="0" fillId="0" borderId="8" xfId="0" applyBorder="1" applyAlignment="1">
      <alignment horizontal="center" vertical="top"/>
    </xf>
    <xf numFmtId="0" fontId="12" fillId="0" borderId="7" xfId="0" applyFont="1" applyBorder="1" applyAlignment="1" applyProtection="1">
      <alignment horizontal="center" vertical="top" wrapText="1"/>
      <protection locked="0"/>
    </xf>
    <xf numFmtId="0" fontId="0" fillId="0" borderId="7"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13" fillId="0" borderId="7" xfId="0" applyFont="1" applyBorder="1" applyAlignment="1" applyProtection="1">
      <alignment horizontal="center" vertical="top" wrapText="1"/>
      <protection locked="0"/>
    </xf>
    <xf numFmtId="0" fontId="0" fillId="0" borderId="7" xfId="0" applyBorder="1" applyAlignment="1">
      <alignment horizontal="center" vertical="top" wrapText="1"/>
    </xf>
    <xf numFmtId="0" fontId="0" fillId="0" borderId="8" xfId="0" applyBorder="1" applyAlignment="1">
      <alignment horizontal="center" vertical="top" wrapText="1"/>
    </xf>
    <xf numFmtId="0" fontId="13" fillId="0" borderId="0"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19" fillId="0" borderId="7" xfId="0" applyFont="1" applyBorder="1" applyAlignment="1" applyProtection="1">
      <alignment horizontal="left" vertical="top"/>
      <protection locked="0"/>
    </xf>
    <xf numFmtId="0" fontId="19" fillId="0" borderId="7"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1.00390625" style="0" customWidth="1"/>
    <col min="5" max="5" width="31.00390625" style="0" customWidth="1"/>
    <col min="6" max="6" width="12.7109375" style="0" customWidth="1"/>
    <col min="7" max="7" width="15.8515625" style="0" customWidth="1"/>
  </cols>
  <sheetData>
    <row r="1" spans="1:7" ht="36.75" customHeight="1">
      <c r="A1" s="56" t="s">
        <v>7</v>
      </c>
      <c r="B1" s="56"/>
      <c r="C1" s="57"/>
      <c r="D1" s="57"/>
      <c r="E1" s="57"/>
      <c r="F1" s="57"/>
      <c r="G1" s="57"/>
    </row>
    <row r="2" spans="1:7" ht="27.75" customHeight="1">
      <c r="A2" s="58" t="s">
        <v>35</v>
      </c>
      <c r="B2" s="58"/>
      <c r="C2" s="59"/>
      <c r="D2" s="59"/>
      <c r="E2" s="59"/>
      <c r="F2" s="59"/>
      <c r="G2" s="59"/>
    </row>
    <row r="3" spans="1:7" ht="31.5" customHeight="1">
      <c r="A3" s="52" t="s">
        <v>96</v>
      </c>
      <c r="B3" s="53"/>
      <c r="C3" s="53"/>
      <c r="D3" s="53"/>
      <c r="E3" s="53"/>
      <c r="F3" s="53"/>
      <c r="G3" s="53"/>
    </row>
    <row r="4" spans="1:7" ht="24" customHeight="1">
      <c r="A4" s="25" t="s">
        <v>22</v>
      </c>
      <c r="B4" s="26"/>
      <c r="C4" s="27"/>
      <c r="D4" s="28"/>
      <c r="E4" s="28"/>
      <c r="F4" s="29"/>
      <c r="G4" s="29"/>
    </row>
    <row r="5" spans="1:7" ht="30.75" customHeight="1">
      <c r="A5" s="55" t="s">
        <v>1</v>
      </c>
      <c r="B5" s="55"/>
      <c r="C5" s="3" t="s">
        <v>2</v>
      </c>
      <c r="D5" s="3" t="s">
        <v>23</v>
      </c>
      <c r="E5" s="3" t="s">
        <v>24</v>
      </c>
      <c r="F5" s="2" t="s">
        <v>20</v>
      </c>
      <c r="G5" s="2" t="s">
        <v>0</v>
      </c>
    </row>
    <row r="6" spans="1:7" ht="51.75" customHeight="1">
      <c r="A6" s="4">
        <v>1</v>
      </c>
      <c r="B6" s="5" t="s">
        <v>3</v>
      </c>
      <c r="C6" s="16" t="s">
        <v>66</v>
      </c>
      <c r="D6" s="48" t="s">
        <v>74</v>
      </c>
      <c r="E6" s="17" t="s">
        <v>51</v>
      </c>
      <c r="F6" s="18">
        <v>0.2</v>
      </c>
      <c r="G6" s="6">
        <f>IF(C6="yes",(1*F6),IF(C6="no",(0*F6),""))</f>
        <v>0.2</v>
      </c>
    </row>
    <row r="7" spans="1:7" ht="63.75" customHeight="1">
      <c r="A7" s="4">
        <v>2</v>
      </c>
      <c r="B7" s="5" t="s">
        <v>25</v>
      </c>
      <c r="C7" s="16" t="s">
        <v>66</v>
      </c>
      <c r="D7" s="49" t="s">
        <v>88</v>
      </c>
      <c r="E7" s="17" t="s">
        <v>52</v>
      </c>
      <c r="F7" s="18">
        <v>0.2</v>
      </c>
      <c r="G7" s="6">
        <f>IF(C7="yes",(1*F7),IF(C7="no",(0*F7),""))</f>
        <v>0.2</v>
      </c>
    </row>
    <row r="8" spans="1:7" ht="62.25" customHeight="1">
      <c r="A8" s="4">
        <v>3</v>
      </c>
      <c r="B8" s="5" t="s">
        <v>26</v>
      </c>
      <c r="C8" s="16" t="s">
        <v>65</v>
      </c>
      <c r="D8" s="49" t="s">
        <v>53</v>
      </c>
      <c r="E8" s="17"/>
      <c r="F8" s="18">
        <v>0.2</v>
      </c>
      <c r="G8" s="6">
        <f>IF(C8="yes",(1*F8),IF(C8="no",(0*F8),""))</f>
        <v>0</v>
      </c>
    </row>
    <row r="9" spans="1:7" ht="92.25" customHeight="1">
      <c r="A9" s="4">
        <v>4</v>
      </c>
      <c r="B9" s="5" t="s">
        <v>27</v>
      </c>
      <c r="C9" s="16" t="s">
        <v>66</v>
      </c>
      <c r="D9" s="49" t="s">
        <v>75</v>
      </c>
      <c r="E9" s="17" t="s">
        <v>87</v>
      </c>
      <c r="F9" s="18">
        <v>0.2</v>
      </c>
      <c r="G9" s="6">
        <f>IF(C9="yes",(1*F9),IF(C9="no",(0*F9),""))</f>
        <v>0.2</v>
      </c>
    </row>
    <row r="10" spans="1:7" ht="79.5" customHeight="1">
      <c r="A10" s="4">
        <v>5</v>
      </c>
      <c r="B10" s="5" t="s">
        <v>28</v>
      </c>
      <c r="C10" s="16" t="s">
        <v>66</v>
      </c>
      <c r="D10" s="17" t="s">
        <v>76</v>
      </c>
      <c r="E10" s="17" t="s">
        <v>64</v>
      </c>
      <c r="F10" s="18">
        <v>0.2</v>
      </c>
      <c r="G10" s="6">
        <f>IF(C10="yes",(1*F10),IF(C10="no",(0*F10),""))</f>
        <v>0.2</v>
      </c>
    </row>
    <row r="11" spans="1:7" ht="12.75">
      <c r="A11" s="7"/>
      <c r="B11" s="8"/>
      <c r="C11" s="9"/>
      <c r="D11" s="10"/>
      <c r="E11" s="10"/>
      <c r="F11" s="11"/>
      <c r="G11" s="11"/>
    </row>
    <row r="12" spans="1:7" ht="15">
      <c r="A12" s="30" t="s">
        <v>4</v>
      </c>
      <c r="B12" s="31"/>
      <c r="C12" s="32"/>
      <c r="D12" s="33"/>
      <c r="E12" s="33"/>
      <c r="F12" s="34" t="str">
        <f>IF(SUM(F6:F10)&lt;&gt;100%,"ERROR","100%")</f>
        <v>100%</v>
      </c>
      <c r="G12" s="34">
        <f>SUM(G6:G10)</f>
        <v>0.8</v>
      </c>
    </row>
    <row r="13" spans="1:7" ht="14.25">
      <c r="A13" s="12"/>
      <c r="B13" s="13"/>
      <c r="C13" s="1"/>
      <c r="D13" s="14"/>
      <c r="E13" s="14"/>
      <c r="F13" s="12"/>
      <c r="G13" s="12"/>
    </row>
    <row r="14" spans="1:7" ht="24" customHeight="1">
      <c r="A14" s="25" t="s">
        <v>29</v>
      </c>
      <c r="B14" s="35"/>
      <c r="C14" s="36"/>
      <c r="D14" s="37"/>
      <c r="E14" s="37"/>
      <c r="F14" s="38"/>
      <c r="G14" s="38"/>
    </row>
    <row r="15" spans="1:7" ht="30.75" customHeight="1">
      <c r="A15" s="55" t="s">
        <v>1</v>
      </c>
      <c r="B15" s="55"/>
      <c r="C15" s="3" t="s">
        <v>2</v>
      </c>
      <c r="D15" s="3" t="s">
        <v>23</v>
      </c>
      <c r="E15" s="3" t="s">
        <v>24</v>
      </c>
      <c r="F15" s="2" t="s">
        <v>20</v>
      </c>
      <c r="G15" s="2" t="s">
        <v>0</v>
      </c>
    </row>
    <row r="16" spans="1:7" ht="83.25" customHeight="1">
      <c r="A16" s="4">
        <v>1</v>
      </c>
      <c r="B16" s="5" t="s">
        <v>30</v>
      </c>
      <c r="C16" s="16" t="s">
        <v>65</v>
      </c>
      <c r="D16" s="51" t="s">
        <v>90</v>
      </c>
      <c r="E16" s="17"/>
      <c r="F16" s="18">
        <v>0.1428</v>
      </c>
      <c r="G16" s="6">
        <f aca="true" t="shared" si="0" ref="G16:G22">IF(C16="yes",(1*F16),IF(C16="no",(0*F16),""))</f>
        <v>0</v>
      </c>
    </row>
    <row r="17" spans="1:7" ht="72" customHeight="1">
      <c r="A17" s="4">
        <v>2</v>
      </c>
      <c r="B17" s="5" t="s">
        <v>31</v>
      </c>
      <c r="C17" s="16" t="s">
        <v>65</v>
      </c>
      <c r="D17" s="17" t="s">
        <v>89</v>
      </c>
      <c r="E17" s="17"/>
      <c r="F17" s="18">
        <v>0.1428</v>
      </c>
      <c r="G17" s="6">
        <f t="shared" si="0"/>
        <v>0</v>
      </c>
    </row>
    <row r="18" spans="1:7" ht="82.5" customHeight="1">
      <c r="A18" s="4">
        <v>3</v>
      </c>
      <c r="B18" s="5" t="s">
        <v>32</v>
      </c>
      <c r="C18" s="16" t="s">
        <v>65</v>
      </c>
      <c r="D18" s="17" t="s">
        <v>77</v>
      </c>
      <c r="E18" s="17" t="s">
        <v>54</v>
      </c>
      <c r="F18" s="18">
        <v>0.1428</v>
      </c>
      <c r="G18" s="6">
        <f t="shared" si="0"/>
        <v>0</v>
      </c>
    </row>
    <row r="19" spans="1:7" ht="150.75" customHeight="1">
      <c r="A19" s="4">
        <v>4</v>
      </c>
      <c r="B19" s="5" t="s">
        <v>33</v>
      </c>
      <c r="C19" s="16" t="s">
        <v>66</v>
      </c>
      <c r="D19" s="49" t="s">
        <v>55</v>
      </c>
      <c r="E19" s="17" t="s">
        <v>67</v>
      </c>
      <c r="F19" s="18">
        <v>0.143</v>
      </c>
      <c r="G19" s="6">
        <f t="shared" si="0"/>
        <v>0.143</v>
      </c>
    </row>
    <row r="20" spans="1:7" ht="105.75" customHeight="1">
      <c r="A20" s="4">
        <v>5</v>
      </c>
      <c r="B20" s="5" t="s">
        <v>34</v>
      </c>
      <c r="C20" s="16" t="s">
        <v>65</v>
      </c>
      <c r="D20" s="17" t="s">
        <v>78</v>
      </c>
      <c r="E20" s="17"/>
      <c r="F20" s="18">
        <v>0.1428</v>
      </c>
      <c r="G20" s="6">
        <f t="shared" si="0"/>
        <v>0</v>
      </c>
    </row>
    <row r="21" spans="1:7" ht="79.5" customHeight="1">
      <c r="A21" s="4">
        <v>6</v>
      </c>
      <c r="B21" s="5" t="s">
        <v>5</v>
      </c>
      <c r="C21" s="16" t="s">
        <v>65</v>
      </c>
      <c r="D21" s="17" t="s">
        <v>68</v>
      </c>
      <c r="E21" s="17"/>
      <c r="F21" s="18">
        <v>0.143</v>
      </c>
      <c r="G21" s="6">
        <f t="shared" si="0"/>
        <v>0</v>
      </c>
    </row>
    <row r="22" spans="1:7" ht="164.25" customHeight="1">
      <c r="A22" s="4">
        <v>7</v>
      </c>
      <c r="B22" s="5" t="s">
        <v>8</v>
      </c>
      <c r="C22" s="16" t="s">
        <v>66</v>
      </c>
      <c r="D22" s="17" t="s">
        <v>69</v>
      </c>
      <c r="E22" s="17" t="s">
        <v>56</v>
      </c>
      <c r="F22" s="18">
        <v>0.1428</v>
      </c>
      <c r="G22" s="6">
        <f t="shared" si="0"/>
        <v>0.1428</v>
      </c>
    </row>
    <row r="23" spans="1:7" ht="12.75">
      <c r="A23" s="11"/>
      <c r="B23" s="15"/>
      <c r="C23" s="9"/>
      <c r="D23" s="10"/>
      <c r="E23" s="10"/>
      <c r="F23" s="11"/>
      <c r="G23" s="11"/>
    </row>
    <row r="24" spans="1:7" ht="15">
      <c r="A24" s="30" t="s">
        <v>4</v>
      </c>
      <c r="B24" s="31"/>
      <c r="C24" s="32"/>
      <c r="D24" s="33"/>
      <c r="E24" s="33"/>
      <c r="F24" s="34" t="str">
        <f>IF(SUM(F16:F22)&lt;&gt;100%,"ERROR","100%")</f>
        <v>100%</v>
      </c>
      <c r="G24" s="34">
        <f>SUM(G16:G22)</f>
        <v>0.2858</v>
      </c>
    </row>
    <row r="25" spans="1:7" ht="14.25">
      <c r="A25" s="12"/>
      <c r="B25" s="13"/>
      <c r="C25" s="1"/>
      <c r="D25" s="14"/>
      <c r="E25" s="14"/>
      <c r="F25" s="12"/>
      <c r="G25" s="12"/>
    </row>
    <row r="26" spans="1:7" ht="24" customHeight="1">
      <c r="A26" s="25" t="s">
        <v>36</v>
      </c>
      <c r="B26" s="35"/>
      <c r="C26" s="36"/>
      <c r="D26" s="37"/>
      <c r="E26" s="37"/>
      <c r="F26" s="38"/>
      <c r="G26" s="38"/>
    </row>
    <row r="27" spans="1:7" ht="30.75" customHeight="1">
      <c r="A27" s="55" t="s">
        <v>1</v>
      </c>
      <c r="B27" s="55"/>
      <c r="C27" s="3" t="s">
        <v>2</v>
      </c>
      <c r="D27" s="3" t="s">
        <v>23</v>
      </c>
      <c r="E27" s="3" t="s">
        <v>24</v>
      </c>
      <c r="F27" s="2" t="s">
        <v>20</v>
      </c>
      <c r="G27" s="2" t="s">
        <v>0</v>
      </c>
    </row>
    <row r="28" spans="1:7" ht="196.5" customHeight="1">
      <c r="A28" s="4">
        <v>1</v>
      </c>
      <c r="B28" s="5" t="s">
        <v>37</v>
      </c>
      <c r="C28" s="16" t="s">
        <v>66</v>
      </c>
      <c r="D28" s="17" t="s">
        <v>79</v>
      </c>
      <c r="E28" s="17" t="s">
        <v>80</v>
      </c>
      <c r="F28" s="18">
        <v>0.1112</v>
      </c>
      <c r="G28" s="6">
        <f aca="true" t="shared" si="1" ref="G28:G34">IF(C28="yes",(1*F28),IF(C28="no",(0*F28),""))</f>
        <v>0.1112</v>
      </c>
    </row>
    <row r="29" spans="1:7" ht="152.25" customHeight="1">
      <c r="A29" s="4">
        <v>2</v>
      </c>
      <c r="B29" s="5" t="s">
        <v>38</v>
      </c>
      <c r="C29" s="16" t="s">
        <v>65</v>
      </c>
      <c r="D29" s="17" t="s">
        <v>91</v>
      </c>
      <c r="E29" s="17" t="s">
        <v>57</v>
      </c>
      <c r="F29" s="18">
        <v>0.1111</v>
      </c>
      <c r="G29" s="6">
        <f t="shared" si="1"/>
        <v>0</v>
      </c>
    </row>
    <row r="30" spans="1:7" ht="81.75" customHeight="1">
      <c r="A30" s="4">
        <v>3</v>
      </c>
      <c r="B30" s="5" t="s">
        <v>9</v>
      </c>
      <c r="C30" s="16" t="s">
        <v>66</v>
      </c>
      <c r="D30" s="17" t="s">
        <v>70</v>
      </c>
      <c r="E30" s="17" t="s">
        <v>58</v>
      </c>
      <c r="F30" s="18">
        <v>0.1111</v>
      </c>
      <c r="G30" s="6">
        <f t="shared" si="1"/>
        <v>0.1111</v>
      </c>
    </row>
    <row r="31" spans="1:7" ht="96.75" customHeight="1">
      <c r="A31" s="4">
        <v>4</v>
      </c>
      <c r="B31" s="5" t="s">
        <v>39</v>
      </c>
      <c r="C31" s="16" t="s">
        <v>65</v>
      </c>
      <c r="D31" s="17" t="s">
        <v>82</v>
      </c>
      <c r="E31" s="17"/>
      <c r="F31" s="18">
        <v>0.1111</v>
      </c>
      <c r="G31" s="6">
        <f t="shared" si="1"/>
        <v>0</v>
      </c>
    </row>
    <row r="32" spans="1:7" ht="111.75" customHeight="1">
      <c r="A32" s="4">
        <v>5</v>
      </c>
      <c r="B32" s="5" t="s">
        <v>21</v>
      </c>
      <c r="C32" s="16" t="s">
        <v>65</v>
      </c>
      <c r="D32" s="17" t="s">
        <v>71</v>
      </c>
      <c r="E32" s="17" t="s">
        <v>59</v>
      </c>
      <c r="F32" s="18">
        <v>0.1111</v>
      </c>
      <c r="G32" s="6">
        <f t="shared" si="1"/>
        <v>0</v>
      </c>
    </row>
    <row r="33" spans="1:7" ht="80.25" customHeight="1">
      <c r="A33" s="4">
        <v>6</v>
      </c>
      <c r="B33" s="5" t="s">
        <v>6</v>
      </c>
      <c r="C33" s="16" t="s">
        <v>66</v>
      </c>
      <c r="D33" s="17" t="s">
        <v>60</v>
      </c>
      <c r="E33" s="17" t="s">
        <v>72</v>
      </c>
      <c r="F33" s="18">
        <v>0.1111</v>
      </c>
      <c r="G33" s="6">
        <f t="shared" si="1"/>
        <v>0.1111</v>
      </c>
    </row>
    <row r="34" spans="1:7" ht="174.75" customHeight="1">
      <c r="A34" s="4">
        <v>7</v>
      </c>
      <c r="B34" s="5" t="s">
        <v>10</v>
      </c>
      <c r="C34" s="16" t="s">
        <v>66</v>
      </c>
      <c r="D34" s="17" t="s">
        <v>61</v>
      </c>
      <c r="E34" s="17" t="s">
        <v>62</v>
      </c>
      <c r="F34" s="18">
        <v>0.1111</v>
      </c>
      <c r="G34" s="6">
        <f t="shared" si="1"/>
        <v>0.1111</v>
      </c>
    </row>
    <row r="35" spans="1:7" ht="114.75" customHeight="1">
      <c r="A35" s="4" t="s">
        <v>11</v>
      </c>
      <c r="B35" s="5" t="s">
        <v>49</v>
      </c>
      <c r="C35" s="16" t="s">
        <v>66</v>
      </c>
      <c r="D35" s="17" t="s">
        <v>84</v>
      </c>
      <c r="E35" s="17" t="s">
        <v>73</v>
      </c>
      <c r="F35" s="18">
        <v>0.1111</v>
      </c>
      <c r="G35" s="6">
        <f>IF(C35="yes",(1*F35),IF(C35="no",(0*F35),""))</f>
        <v>0.1111</v>
      </c>
    </row>
    <row r="36" spans="1:7" ht="99" customHeight="1">
      <c r="A36" s="4" t="s">
        <v>12</v>
      </c>
      <c r="B36" s="5" t="s">
        <v>50</v>
      </c>
      <c r="C36" s="16" t="s">
        <v>66</v>
      </c>
      <c r="D36" s="17" t="s">
        <v>81</v>
      </c>
      <c r="E36" s="17" t="s">
        <v>63</v>
      </c>
      <c r="F36" s="18">
        <v>0.1111</v>
      </c>
      <c r="G36" s="6">
        <f>IF(C36="yes",(1*F36),IF(C36="no",(0*F36),""))</f>
        <v>0.1111</v>
      </c>
    </row>
    <row r="37" spans="1:7" ht="12.75">
      <c r="A37" s="11"/>
      <c r="B37" s="15"/>
      <c r="C37" s="9"/>
      <c r="D37" s="10"/>
      <c r="E37" s="10"/>
      <c r="F37" s="11"/>
      <c r="G37" s="11"/>
    </row>
    <row r="38" spans="1:7" ht="15">
      <c r="A38" s="30" t="s">
        <v>4</v>
      </c>
      <c r="B38" s="31"/>
      <c r="C38" s="32"/>
      <c r="D38" s="33"/>
      <c r="E38" s="33"/>
      <c r="F38" s="34" t="str">
        <f>IF(SUM(F28:F36)&lt;&gt;100%,"ERROR","100%")</f>
        <v>100%</v>
      </c>
      <c r="G38" s="34">
        <f>SUM(G28:G36)</f>
        <v>0.6667</v>
      </c>
    </row>
    <row r="39" spans="1:7" ht="14.25">
      <c r="A39" s="12"/>
      <c r="B39" s="13"/>
      <c r="C39" s="1"/>
      <c r="D39" s="14"/>
      <c r="E39" s="14"/>
      <c r="F39" s="12"/>
      <c r="G39" s="12"/>
    </row>
    <row r="40" spans="1:7" ht="24" customHeight="1">
      <c r="A40" s="25" t="s">
        <v>40</v>
      </c>
      <c r="B40" s="35"/>
      <c r="C40" s="39"/>
      <c r="D40" s="40"/>
      <c r="E40" s="37"/>
      <c r="F40" s="38"/>
      <c r="G40" s="38"/>
    </row>
    <row r="41" spans="1:7" ht="30.75" customHeight="1">
      <c r="A41" s="55" t="s">
        <v>1</v>
      </c>
      <c r="B41" s="55"/>
      <c r="C41" s="3" t="s">
        <v>2</v>
      </c>
      <c r="D41" s="3" t="s">
        <v>23</v>
      </c>
      <c r="E41" s="3" t="s">
        <v>24</v>
      </c>
      <c r="F41" s="2"/>
      <c r="G41" s="2" t="s">
        <v>0</v>
      </c>
    </row>
    <row r="42" spans="1:7" ht="66.75" customHeight="1">
      <c r="A42" s="4">
        <v>1</v>
      </c>
      <c r="B42" s="19" t="s">
        <v>13</v>
      </c>
      <c r="C42" s="16" t="s">
        <v>65</v>
      </c>
      <c r="D42" s="17" t="s">
        <v>92</v>
      </c>
      <c r="E42" s="17"/>
      <c r="F42" s="18">
        <v>0.333</v>
      </c>
      <c r="G42" s="6">
        <f>IF(C42="yes",(1*F42),IF(C42="no",(0*F42),IF(C42="small extent",(0.33*F42),IF(C42="large extent",(0.67*F42),""))))</f>
        <v>0</v>
      </c>
    </row>
    <row r="43" spans="1:7" ht="41.25" customHeight="1">
      <c r="A43" s="4"/>
      <c r="B43" s="41" t="s">
        <v>41</v>
      </c>
      <c r="C43" s="69" t="s">
        <v>93</v>
      </c>
      <c r="D43" s="67"/>
      <c r="E43" s="67"/>
      <c r="F43" s="67"/>
      <c r="G43" s="68"/>
    </row>
    <row r="44" spans="1:7" ht="15.75" customHeight="1">
      <c r="A44" s="4"/>
      <c r="B44" s="42" t="s">
        <v>14</v>
      </c>
      <c r="C44" s="54"/>
      <c r="D44" s="60"/>
      <c r="E44" s="60"/>
      <c r="F44" s="61"/>
      <c r="G44" s="62"/>
    </row>
    <row r="45" spans="1:7" ht="25.5" customHeight="1">
      <c r="A45" s="4"/>
      <c r="B45" s="43" t="s">
        <v>42</v>
      </c>
      <c r="C45" s="63"/>
      <c r="D45" s="64"/>
      <c r="E45" s="64"/>
      <c r="F45" s="64"/>
      <c r="G45" s="65"/>
    </row>
    <row r="46" spans="1:7" ht="17.25" customHeight="1">
      <c r="A46" s="4"/>
      <c r="B46" s="41" t="s">
        <v>43</v>
      </c>
      <c r="C46" s="66"/>
      <c r="D46" s="67"/>
      <c r="E46" s="67"/>
      <c r="F46" s="67"/>
      <c r="G46" s="68"/>
    </row>
    <row r="47" spans="1:7" ht="12.75">
      <c r="A47" s="4"/>
      <c r="B47" s="42" t="s">
        <v>14</v>
      </c>
      <c r="C47" s="54"/>
      <c r="D47" s="60"/>
      <c r="E47" s="60"/>
      <c r="F47" s="61"/>
      <c r="G47" s="62"/>
    </row>
    <row r="48" spans="1:7" ht="22.5">
      <c r="A48" s="4"/>
      <c r="B48" s="43" t="s">
        <v>42</v>
      </c>
      <c r="C48" s="63"/>
      <c r="D48" s="64"/>
      <c r="E48" s="64"/>
      <c r="F48" s="64"/>
      <c r="G48" s="65"/>
    </row>
    <row r="49" spans="1:7" ht="12.75">
      <c r="A49" s="4"/>
      <c r="B49" s="41" t="s">
        <v>44</v>
      </c>
      <c r="C49" s="66"/>
      <c r="D49" s="70"/>
      <c r="E49" s="70"/>
      <c r="F49" s="70"/>
      <c r="G49" s="71"/>
    </row>
    <row r="50" spans="1:7" ht="12.75">
      <c r="A50" s="4"/>
      <c r="B50" s="42" t="s">
        <v>14</v>
      </c>
      <c r="C50" s="54"/>
      <c r="D50" s="72"/>
      <c r="E50" s="72"/>
      <c r="F50" s="73"/>
      <c r="G50" s="74"/>
    </row>
    <row r="51" spans="1:7" ht="22.5">
      <c r="A51" s="4"/>
      <c r="B51" s="43" t="s">
        <v>42</v>
      </c>
      <c r="C51" s="63"/>
      <c r="D51" s="75"/>
      <c r="E51" s="75"/>
      <c r="F51" s="75"/>
      <c r="G51" s="76"/>
    </row>
    <row r="52" spans="1:7" ht="49.5" customHeight="1">
      <c r="A52" s="22">
        <v>2</v>
      </c>
      <c r="B52" s="20" t="s">
        <v>15</v>
      </c>
      <c r="C52" s="21" t="s">
        <v>65</v>
      </c>
      <c r="D52" s="17" t="s">
        <v>95</v>
      </c>
      <c r="E52" s="50"/>
      <c r="F52" s="18">
        <v>0.333</v>
      </c>
      <c r="G52" s="6">
        <f>IF(C52="yes",(1*F52),IF(C52="no",(0*F52),IF(C52="small extent",(0.33*F52),IF(C52="large extent",(0.67*F52),""))))</f>
        <v>0</v>
      </c>
    </row>
    <row r="53" spans="1:7" ht="12.75" customHeight="1">
      <c r="A53" s="4"/>
      <c r="B53" s="41" t="s">
        <v>45</v>
      </c>
      <c r="C53" s="77" t="s">
        <v>94</v>
      </c>
      <c r="D53" s="78"/>
      <c r="E53" s="78"/>
      <c r="F53" s="78"/>
      <c r="G53" s="79"/>
    </row>
    <row r="54" spans="1:7" ht="12.75">
      <c r="A54" s="4"/>
      <c r="B54" s="42" t="s">
        <v>16</v>
      </c>
      <c r="C54" s="80"/>
      <c r="D54" s="60"/>
      <c r="E54" s="60"/>
      <c r="F54" s="60"/>
      <c r="G54" s="62"/>
    </row>
    <row r="55" spans="1:7" ht="12.75">
      <c r="A55" s="4"/>
      <c r="B55" s="43" t="s">
        <v>17</v>
      </c>
      <c r="C55" s="81"/>
      <c r="D55" s="64"/>
      <c r="E55" s="64"/>
      <c r="F55" s="64"/>
      <c r="G55" s="65"/>
    </row>
    <row r="56" spans="1:7" ht="12.75">
      <c r="A56" s="4"/>
      <c r="B56" s="42" t="s">
        <v>46</v>
      </c>
      <c r="C56" s="77"/>
      <c r="D56" s="78"/>
      <c r="E56" s="78"/>
      <c r="F56" s="78"/>
      <c r="G56" s="79"/>
    </row>
    <row r="57" spans="1:7" ht="12.75">
      <c r="A57" s="4"/>
      <c r="B57" s="42" t="s">
        <v>16</v>
      </c>
      <c r="C57" s="80"/>
      <c r="D57" s="72"/>
      <c r="E57" s="72"/>
      <c r="F57" s="72"/>
      <c r="G57" s="74"/>
    </row>
    <row r="58" spans="1:7" ht="12.75">
      <c r="A58" s="4"/>
      <c r="B58" s="43" t="s">
        <v>17</v>
      </c>
      <c r="C58" s="81"/>
      <c r="D58" s="75"/>
      <c r="E58" s="75"/>
      <c r="F58" s="75"/>
      <c r="G58" s="76"/>
    </row>
    <row r="59" spans="1:7" ht="12.75">
      <c r="A59" s="4"/>
      <c r="B59" s="42" t="s">
        <v>47</v>
      </c>
      <c r="C59" s="80"/>
      <c r="D59" s="72"/>
      <c r="E59" s="72"/>
      <c r="F59" s="72"/>
      <c r="G59" s="74"/>
    </row>
    <row r="60" spans="1:7" ht="12.75">
      <c r="A60" s="4"/>
      <c r="B60" s="42" t="s">
        <v>16</v>
      </c>
      <c r="C60" s="80"/>
      <c r="D60" s="72"/>
      <c r="E60" s="72"/>
      <c r="F60" s="72"/>
      <c r="G60" s="74"/>
    </row>
    <row r="61" spans="1:7" ht="12.75">
      <c r="A61" s="4"/>
      <c r="B61" s="43" t="s">
        <v>17</v>
      </c>
      <c r="C61" s="81"/>
      <c r="D61" s="75"/>
      <c r="E61" s="75"/>
      <c r="F61" s="75"/>
      <c r="G61" s="76"/>
    </row>
    <row r="62" spans="1:7" ht="12.75">
      <c r="A62" s="4"/>
      <c r="B62" s="44"/>
      <c r="C62" s="82"/>
      <c r="D62" s="83"/>
      <c r="E62" s="83"/>
      <c r="F62" s="83"/>
      <c r="G62" s="83"/>
    </row>
    <row r="63" spans="1:7" ht="67.5" customHeight="1">
      <c r="A63" s="4">
        <v>3</v>
      </c>
      <c r="B63" s="5" t="s">
        <v>48</v>
      </c>
      <c r="C63" s="23" t="s">
        <v>65</v>
      </c>
      <c r="D63" s="49" t="s">
        <v>83</v>
      </c>
      <c r="E63" s="50"/>
      <c r="F63" s="18">
        <v>0.333</v>
      </c>
      <c r="G63" s="6">
        <f>IF(C63="yes",(1*F63),IF(C63="no",(0*F63),IF(C63="small extent",(0.33*F63),IF(C63="large extent",(0.67*F63),""))))</f>
        <v>0</v>
      </c>
    </row>
    <row r="64" spans="1:7" ht="59.25" customHeight="1">
      <c r="A64" s="4">
        <v>4</v>
      </c>
      <c r="B64" s="5" t="s">
        <v>18</v>
      </c>
      <c r="C64" s="16" t="s">
        <v>85</v>
      </c>
      <c r="D64" s="17" t="s">
        <v>86</v>
      </c>
      <c r="E64" s="17"/>
      <c r="F64" s="18">
        <v>0</v>
      </c>
      <c r="G64" s="6">
        <f>IF(C64="yes",(1*F64),IF(C64="no",(0*F64),IF(C64="small extent",(0.33*F64),IF(C64="large extent",(0.67*F64),""))))</f>
      </c>
    </row>
    <row r="65" spans="1:7" ht="60">
      <c r="A65" s="24">
        <v>5</v>
      </c>
      <c r="B65" s="5" t="s">
        <v>19</v>
      </c>
      <c r="C65" s="16" t="s">
        <v>85</v>
      </c>
      <c r="D65" s="17"/>
      <c r="E65" s="17"/>
      <c r="F65" s="18">
        <v>0</v>
      </c>
      <c r="G65" s="6">
        <f>IF(C65="yes",(1*F65),IF(C65="no",(0*F65),IF(C65="small extent",(0.33*F65),IF(C65="large extent",(0.67*F65),""))))</f>
      </c>
    </row>
    <row r="66" spans="1:7" ht="12.75">
      <c r="A66" s="11"/>
      <c r="B66" s="5"/>
      <c r="C66" s="9"/>
      <c r="D66" s="10"/>
      <c r="E66" s="10"/>
      <c r="F66" s="11"/>
      <c r="G66" s="11"/>
    </row>
    <row r="67" spans="1:7" ht="15">
      <c r="A67" s="30" t="s">
        <v>4</v>
      </c>
      <c r="B67" s="45"/>
      <c r="C67" s="46"/>
      <c r="D67" s="47"/>
      <c r="E67" s="47"/>
      <c r="F67" s="34">
        <f>F42+F52+F63</f>
        <v>0.9990000000000001</v>
      </c>
      <c r="G67" s="34">
        <f>SUM(G42:G65)</f>
        <v>0</v>
      </c>
    </row>
  </sheetData>
  <mergeCells count="26">
    <mergeCell ref="C62:G62"/>
    <mergeCell ref="C60:G60"/>
    <mergeCell ref="C61:G61"/>
    <mergeCell ref="C56:G56"/>
    <mergeCell ref="C57:G57"/>
    <mergeCell ref="C58:G58"/>
    <mergeCell ref="C59:G59"/>
    <mergeCell ref="C51:G51"/>
    <mergeCell ref="C53:G53"/>
    <mergeCell ref="C54:G54"/>
    <mergeCell ref="C55:G55"/>
    <mergeCell ref="C47:G47"/>
    <mergeCell ref="C48:G48"/>
    <mergeCell ref="C49:G49"/>
    <mergeCell ref="C50:G50"/>
    <mergeCell ref="C44:G44"/>
    <mergeCell ref="C45:G45"/>
    <mergeCell ref="C46:G46"/>
    <mergeCell ref="C43:G43"/>
    <mergeCell ref="A41:B41"/>
    <mergeCell ref="A1:G1"/>
    <mergeCell ref="A5:B5"/>
    <mergeCell ref="A15:B15"/>
    <mergeCell ref="A27:B27"/>
    <mergeCell ref="A2:G2"/>
    <mergeCell ref="A3:G3"/>
  </mergeCells>
  <printOptions/>
  <pageMargins left="0.75" right="0.75" top="1" bottom="1" header="0.5" footer="0.5"/>
  <pageSetup fitToHeight="0" fitToWidth="1" horizontalDpi="600" verticalDpi="600" orientation="landscape" scale="88" r:id="rId3"/>
  <headerFooter alignWithMargins="0">
    <oddFooter>&amp;C&amp;P&amp;R&amp;"Arial,Bold"&amp;12DRAFT
FY 2002 Spring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2003-01-22T23:05:42Z</cp:lastPrinted>
  <dcterms:created xsi:type="dcterms:W3CDTF">2002-04-18T17:14:40Z</dcterms:created>
  <dcterms:modified xsi:type="dcterms:W3CDTF">2003-01-27T14:30:29Z</dcterms:modified>
  <cp:category/>
  <cp:version/>
  <cp:contentType/>
  <cp:contentStatus/>
</cp:coreProperties>
</file>