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145" windowHeight="7320" activeTab="2"/>
  </bookViews>
  <sheets>
    <sheet name="Component Consolidate Acct Sum" sheetId="1" r:id="rId1"/>
    <sheet name="Component Summary Worksheets" sheetId="2" r:id="rId2"/>
    <sheet name="Decision Unit - Crosswalk" sheetId="3" r:id="rId3"/>
  </sheets>
  <definedNames>
    <definedName name="\D">'Component Summary Worksheets'!#REF!</definedName>
    <definedName name="_xlnm.Print_Area" localSheetId="0">'Component Consolidate Acct Sum'!$A$2:$AM$83</definedName>
    <definedName name="_xlnm.Print_Area" localSheetId="1">'Component Summary Worksheets'!$A$1:$AD$89</definedName>
    <definedName name="_xlnm.Print_Area" localSheetId="2">'Decision Unit - Crosswalk'!$A$1:$J$67</definedName>
    <definedName name="_xlnm.Print_Titles" localSheetId="0">'Component Consolidate Acct Sum'!$A:$F</definedName>
    <definedName name="_xlnm.Print_Titles" localSheetId="2">'Decision Unit - Crosswalk'!$1:$9</definedName>
  </definedNames>
  <calcPr fullCalcOnLoad="1"/>
</workbook>
</file>

<file path=xl/sharedStrings.xml><?xml version="1.0" encoding="utf-8"?>
<sst xmlns="http://schemas.openxmlformats.org/spreadsheetml/2006/main" count="491" uniqueCount="170">
  <si>
    <r>
      <t xml:space="preserve">The Civil Division requests 163 positions (124 attorneys), 82 FTE, and $14,124,000 to handle the sharp rise in immigration cases.  </t>
    </r>
    <r>
      <rPr>
        <sz val="14"/>
        <rFont val="Arial"/>
        <family val="2"/>
      </rPr>
      <t xml:space="preserve">As the Department of Homeland Security continues to increase its immigration enforcement efforts and the Board of Immigration Appeals continues to adjudicate large numbers of removal cases each year, Civil Division's Office of Immigration Litigation caseload continues to grow.  By FY 2008, the caseload is expected to reach 25,000 cases – nearly four times as many cases as in 2002.  With this request, Civil Division will centralize all immigration cases to handle cases effectively and efficiently.  FY 2008 current services resources for this initiative are 315 positions (239 attorneys), 323 FTE, and $56,796,000.  FY 2008 total resources for this initiative are 478 positions (363 attorneys), 405 FTE, and $70,920,000.
</t>
    </r>
  </si>
  <si>
    <t>Environment and Natural Resources Division</t>
  </si>
  <si>
    <r>
      <t>The Civil Rights Division requests 13 positions (8 attorneys), 7 FTE, and $1,713,000</t>
    </r>
    <r>
      <rPr>
        <sz val="14"/>
        <rFont val="Arial"/>
        <family val="2"/>
      </rPr>
      <t xml:space="preserve"> </t>
    </r>
    <r>
      <rPr>
        <b/>
        <sz val="14"/>
        <rFont val="Arial"/>
        <family val="2"/>
      </rPr>
      <t xml:space="preserve">to address the growing threat and complexity of human trafficking cases.  </t>
    </r>
    <r>
      <rPr>
        <sz val="14"/>
        <rFont val="Arial"/>
        <family val="2"/>
      </rPr>
      <t>Increasing the number of personnel is instrumental in creating an effective coordination structure to ensure that these larger, more complex human trafficking cases are investigated and prosecuted efficiently and effectively in a systematic, proactive fashion.  Moreover, as the Division brings more complex cases involving trafficking networks, it is anticipated that the United States will be able to seize greater assets from these criminal organizations.  The FY 2008 current services funding for human trafficking is 21 positions (18 attorneys), 21 FTE, and $3,100,000.  FY 2008 total resources for this initiative are 34 positions (26 attorneys), 28 FTE, and $4,813,000.</t>
    </r>
  </si>
  <si>
    <r>
      <t xml:space="preserve">The USNCB requests $514,000 to enhance its Law Enforcement sharing program by improving access for U.S. law enforcement authorities to Interpol databases housed in Lyon, France.  </t>
    </r>
    <r>
      <rPr>
        <sz val="14"/>
        <rFont val="Arial"/>
        <family val="2"/>
      </rPr>
      <t xml:space="preserve">Information sharing is an essential aspect of criminal investigations and access to Interpol databases provides federal, state and local valuable information with unprecedented access to international indices.  There are no FY 2008 current services resources for this activity.  Therefore, FY 2008 total resources for this initiative are $514,000.  </t>
    </r>
    <r>
      <rPr>
        <b/>
        <sz val="14"/>
        <rFont val="Arial"/>
        <family val="2"/>
      </rPr>
      <t xml:space="preserve">  </t>
    </r>
  </si>
  <si>
    <t xml:space="preserve"> 1.   Civil Tax Appeals</t>
  </si>
  <si>
    <t>New Decision Unit Structure</t>
  </si>
  <si>
    <t xml:space="preserve">FTE </t>
  </si>
  <si>
    <t/>
  </si>
  <si>
    <t xml:space="preserve"> </t>
  </si>
  <si>
    <t>Amount</t>
  </si>
  <si>
    <t>Comparison by activity and program</t>
  </si>
  <si>
    <t>FTE</t>
  </si>
  <si>
    <t>Grand Total</t>
  </si>
  <si>
    <t>Perm</t>
  </si>
  <si>
    <t>Perm.</t>
  </si>
  <si>
    <t>Pos.</t>
  </si>
  <si>
    <t>Reimbursable FTE</t>
  </si>
  <si>
    <t>SALARIES AND EXPENSES</t>
  </si>
  <si>
    <t>(Dollars in Thousands)</t>
  </si>
  <si>
    <t>Adjustments to Base</t>
  </si>
  <si>
    <t>Increases:</t>
  </si>
  <si>
    <t xml:space="preserve">  GSA Rent ....................................................................................................................................</t>
  </si>
  <si>
    <t>Decreases:</t>
  </si>
  <si>
    <t>DECISION UNIT RESTRUCTURING CROSSWALK</t>
  </si>
  <si>
    <t>Current Decision Unit Structure</t>
  </si>
  <si>
    <t>TAX DIVISION</t>
  </si>
  <si>
    <t>CRIMINAL DIVISION</t>
  </si>
  <si>
    <t>CIVIL RIGHTS DIVISION</t>
  </si>
  <si>
    <t xml:space="preserve">INTERPOL </t>
  </si>
  <si>
    <t>ENV. AND NATURAL RESOURCES DIVISION</t>
  </si>
  <si>
    <t xml:space="preserve">                                                                                </t>
  </si>
  <si>
    <t xml:space="preserve">                                                                                                                                                                           </t>
  </si>
  <si>
    <t xml:space="preserve">                                                                                                                                                                                                                                   </t>
  </si>
  <si>
    <t>GENERAL LEGAL ACTIVITIES</t>
  </si>
  <si>
    <t xml:space="preserve">CIVIL DIVISION </t>
  </si>
  <si>
    <t>Civil Division</t>
  </si>
  <si>
    <t xml:space="preserve"> 2.   Criminal Prosecution and Appeals</t>
  </si>
  <si>
    <t xml:space="preserve"> 3.   Civil Litigation</t>
  </si>
  <si>
    <t xml:space="preserve"> 4.  Management &amp; Administration</t>
  </si>
  <si>
    <t xml:space="preserve">      Total, TAX DIVISION</t>
  </si>
  <si>
    <t>1.  Organized Crime &amp; Narcotics</t>
  </si>
  <si>
    <t>2.  White Collar Crime</t>
  </si>
  <si>
    <t>3.  International</t>
  </si>
  <si>
    <t>4.  Litigation Support</t>
  </si>
  <si>
    <t>5.  Management &amp; Administration</t>
  </si>
  <si>
    <t>6.  Enforcing Federal Criminal Laws*</t>
  </si>
  <si>
    <t xml:space="preserve">     Total, CRIMINAL DIVISION</t>
  </si>
  <si>
    <t>CIVIL DIVISION</t>
  </si>
  <si>
    <t xml:space="preserve">  1. Federal Appellate Activity</t>
  </si>
  <si>
    <t xml:space="preserve">  2. Torts Litigation</t>
  </si>
  <si>
    <t xml:space="preserve">  3. Commercial Litigation</t>
  </si>
  <si>
    <t xml:space="preserve">  4. Federal Programs</t>
  </si>
  <si>
    <t xml:space="preserve">  5. Consumer Litigation</t>
  </si>
  <si>
    <t xml:space="preserve">  6. Immigration Litigation</t>
  </si>
  <si>
    <t xml:space="preserve">  7. Management &amp; Administration</t>
  </si>
  <si>
    <t xml:space="preserve">  8. Legal Representation *</t>
  </si>
  <si>
    <t xml:space="preserve">  9. Victims' Compensation Admin.</t>
  </si>
  <si>
    <t xml:space="preserve">     Total, CIVIL DIVISION</t>
  </si>
  <si>
    <t>ENVIRONMENT DIVISION</t>
  </si>
  <si>
    <t xml:space="preserve"> 1.   Appellate and Policy</t>
  </si>
  <si>
    <t xml:space="preserve"> 2.   Environmental Protection</t>
  </si>
  <si>
    <t xml:space="preserve"> 3.   Natural Resources</t>
  </si>
  <si>
    <t xml:space="preserve"> 5.  Environment &amp; Natural Resources*</t>
  </si>
  <si>
    <t xml:space="preserve">      Total, ENVIRONMENT DIVISION</t>
  </si>
  <si>
    <t xml:space="preserve">  1. Federal Appellate</t>
  </si>
  <si>
    <t xml:space="preserve">  2. Civil Rights Prosecution</t>
  </si>
  <si>
    <t xml:space="preserve">  3. Special Litigation</t>
  </si>
  <si>
    <t xml:space="preserve">  4. Voting Rights</t>
  </si>
  <si>
    <t xml:space="preserve">  5. Employment Litigation</t>
  </si>
  <si>
    <t xml:space="preserve">  6. Coordination and Review</t>
  </si>
  <si>
    <t xml:space="preserve">  7. Housing and Civil Enforcement</t>
  </si>
  <si>
    <t xml:space="preserve">  8. Educational Opportunities</t>
  </si>
  <si>
    <t xml:space="preserve">  9. Disability Rights</t>
  </si>
  <si>
    <t>10. Office of Special Counsel</t>
  </si>
  <si>
    <t>11. Management &amp; Administration</t>
  </si>
  <si>
    <t>12. Civil Rights Division *</t>
  </si>
  <si>
    <t xml:space="preserve">      Total, CIVIL RIGHTS DIVISION</t>
  </si>
  <si>
    <t>* Denotes new decision unit.</t>
  </si>
  <si>
    <t>Explanation:</t>
  </si>
  <si>
    <t>Comparison by activity or program</t>
  </si>
  <si>
    <t>1.  Conduct of  Supreme Court Proceedings</t>
  </si>
  <si>
    <t>2.  General Tax Matters………………………………………</t>
  </si>
  <si>
    <t>3.  Enforcing Federal Criminal Laws………………….</t>
  </si>
  <si>
    <t xml:space="preserve">     Subtotal Increases......................................................................................................................................................................................................................................................................</t>
  </si>
  <si>
    <t xml:space="preserve">     Subtotal Decreases......................................................................................................................................................................................................................................................................</t>
  </si>
  <si>
    <t>5.  Environment and Natural Resources……………………….…</t>
  </si>
  <si>
    <t>6.  Legal Opinions……………………………………………..……………………</t>
  </si>
  <si>
    <t>7.  Civil Rights Division…………………………..…………….</t>
  </si>
  <si>
    <t>8.  Interpol - USNCB…………………………..……………………..</t>
  </si>
  <si>
    <t>9.  Dispute Resolutions…………………………………..………………..</t>
  </si>
  <si>
    <t xml:space="preserve">      Total………………………………….…………………………………...……</t>
  </si>
  <si>
    <t>GRAND TOTAL                         GENERAL LEGAL ACTIVITIES</t>
  </si>
  <si>
    <t xml:space="preserve">  DHS Security Charges……………………………………………………………...……………………………………….</t>
  </si>
  <si>
    <t>OFFICE OF SOLICITOR GENERAL</t>
  </si>
  <si>
    <t>Technical Adjustments</t>
  </si>
  <si>
    <t>United States National Central Bureau - INTERPOL (USNCB)</t>
  </si>
  <si>
    <t xml:space="preserve"> 5.  General Tax Matters*</t>
  </si>
  <si>
    <t>Total Technical Adjustments………………………………………………………………………………………………………………………………..</t>
  </si>
  <si>
    <t>Total Adjustments to Base and Technical Adjustments........................................................................................................................................................</t>
  </si>
  <si>
    <t>Total Adjustments to Base ........................................................................................................................................................</t>
  </si>
  <si>
    <t>Program Changes</t>
  </si>
  <si>
    <t>Total Program Changes………………………………………………………………..…………………………………………………………..………….</t>
  </si>
  <si>
    <t>Total Program Changes</t>
  </si>
  <si>
    <t>Tax Division</t>
  </si>
  <si>
    <t>Criminal Division</t>
  </si>
  <si>
    <t>Total Program Changes, General Legal Activities..........................................................................................................................................…………………………………….</t>
  </si>
  <si>
    <t>2007 Estimate</t>
  </si>
  <si>
    <t>2008 Current Services</t>
  </si>
  <si>
    <t>2008 Request</t>
  </si>
  <si>
    <t>2006 Enacted (with Rescissions).....………………………….........................................................................................................................…</t>
  </si>
  <si>
    <t>2006 Enacted (with Rescissions and Supplemental)  …………………………...........……………………............................................…..</t>
  </si>
  <si>
    <t>2007 Continuing Resolution Level (Information Only)…………………………………………..</t>
  </si>
  <si>
    <t xml:space="preserve">     2006 Hurricane Supplemental...........................................................................……………..</t>
  </si>
  <si>
    <t>2008 Request................................................................................................................................................................</t>
  </si>
  <si>
    <t>2007 President's budget (Information Only)…………………………………………………………….</t>
  </si>
  <si>
    <t xml:space="preserve">  2008 Pay Raise (3.0 %).........….........................................................................................................…</t>
  </si>
  <si>
    <t xml:space="preserve">  Annualization of 2007 positions (FTE).....…...............................................................………………………..</t>
  </si>
  <si>
    <t xml:space="preserve">  Annualization of 2007 positions (dollars).....…...............................................................………………………..</t>
  </si>
  <si>
    <t xml:space="preserve">  Unfunded Position and FTE Reduction.............................................................................................................................................…</t>
  </si>
  <si>
    <t>2008 Current Services ..........................................................................................................................................</t>
  </si>
  <si>
    <t xml:space="preserve">     Subtotal Increases........................................................................................................................................…</t>
  </si>
  <si>
    <t xml:space="preserve">2008 Request................................................................................................................................................................ </t>
  </si>
  <si>
    <t xml:space="preserve">  Change 2008 from 2007 Estimate................................................................................................................</t>
  </si>
  <si>
    <t xml:space="preserve">  Annualization of 2006 positions (dollars).....…...............................................................………………………..</t>
  </si>
  <si>
    <t xml:space="preserve">  Changes in Compensable Days………………………………………………………………………………</t>
  </si>
  <si>
    <t xml:space="preserve">  Health Insurance...........................................................................………………………………………</t>
  </si>
  <si>
    <t xml:space="preserve">  Moves (Lease Expirations) ......................................................................................................................</t>
  </si>
  <si>
    <t xml:space="preserve">  Security Investigations .................................................................................................................................…</t>
  </si>
  <si>
    <t xml:space="preserve">  Government Leased Quarters (GLQ) Requirement…………………………………………………………………………………………..</t>
  </si>
  <si>
    <t>Civil Rights Division</t>
  </si>
  <si>
    <t>decision unit each.</t>
  </si>
  <si>
    <t>TAX, CRIMINAL, CIVIL, ENVIRONMENT, AND CIVIL RIGHTS DIVISIONS proposed to consolidate their respective decision units into one</t>
  </si>
  <si>
    <t xml:space="preserve">  2007 pay raise annualization  (2.2 %).....…......................................................................…</t>
  </si>
  <si>
    <r>
      <t xml:space="preserve">ENRD is requesting 17 positions (10 attorneys), 9 FTEs, and $3,951,000 to defend the United States in the 35 cases that have been brought so far by 32 Indian Tribes in various United States District Courts and in the United States Court of Federal Claims.  </t>
    </r>
    <r>
      <rPr>
        <sz val="14"/>
        <rFont val="Arial"/>
        <family val="2"/>
      </rPr>
      <t>In general, the Tribes allege that the Government should be ordered to prepare a "full and complete historical accounting" of the Tribes' trust fund accounts and non-monetary trust resources and to pay damages totaling over $2 billion for allegedly mismanaging the Tribes' trust funds and non-monetary trust resources.  The additional personnel and resources will ensure that the U.S. Government is adequately defended in the document intensive, complex, and labor intensive Tribal Trust suits.  FY 2008 current services are 13 positions (13 attorneys), 13 FTE, and $1,346,000.  FY 2008 total resources for this initiative are 30 positions (23 attorneys), 22 FTE, and $5,297,000.</t>
    </r>
  </si>
  <si>
    <t xml:space="preserve">  Employee Compensation Fund………………………………………………………………………………</t>
  </si>
  <si>
    <t xml:space="preserve">     Change 2008 from 2007 Estimate...................................................................................................................................................</t>
  </si>
  <si>
    <t xml:space="preserve">  Capital Security Cost Sharing................................................................................................................................…</t>
  </si>
  <si>
    <t xml:space="preserve">  Post Allowance - Cost of Living Allowance…………………………………………………………</t>
  </si>
  <si>
    <t>TAX - Operation Continue Follow-Through……………………………………………………………</t>
  </si>
  <si>
    <t>CRM - Reducing Violent and Organized Crime (Gang-TECC included)……………</t>
  </si>
  <si>
    <t>CRM - Protecting Citizens from Online Crime……………………………………………………..</t>
  </si>
  <si>
    <t>CRM - Reducing the Flow of Illicit Drugs………………………………………………………………..</t>
  </si>
  <si>
    <t>CIV - Guantanamo Bay Detainee Litigation…………………………………………………………….</t>
  </si>
  <si>
    <t>CIV - Immigration Litigation………………………………………………………………………………………..</t>
  </si>
  <si>
    <t>ENRD - Tribal Trust Initiative……………………………………………………………………………………..</t>
  </si>
  <si>
    <t>CRTS - Human Trafficking…………………………………………………………………………………………</t>
  </si>
  <si>
    <t>IPOL -  Law Enforcement Information Sharing……………………………………………………….</t>
  </si>
  <si>
    <t>IPOL -  MS-13/Transnational Violent Gangs Program………………………………………….</t>
  </si>
  <si>
    <r>
      <t>The Tax Division requests 71 positions (51 attorneys), 36 FTE, and $5,187,000 for Operation Continue Follow-Through.</t>
    </r>
    <r>
      <rPr>
        <sz val="14"/>
        <rFont val="Arial"/>
        <family val="2"/>
      </rPr>
      <t xml:space="preserve">  The goal of Operation Continued Follow-Through is to provide additional resources for increased and more effective tax law enforcement, an established priority of this Administration and the Congress.  FY 2008 current services resources for this initiative are 32 positions (22 attorneys), 32 FTE, and $3,747,000.  FY 2008 total resources for this initiative are 103 positions (73 attorneys), 68 FTE, and $8,934,000.</t>
    </r>
  </si>
  <si>
    <r>
      <t xml:space="preserve">The Criminal Division requests 2 positions (2 attorneys), 2 FTE, and $232,000 to combat the growing threat of gang and violent crime.  </t>
    </r>
    <r>
      <rPr>
        <sz val="14"/>
        <rFont val="Arial"/>
        <family val="2"/>
      </rPr>
      <t>These additional resources are necessary to address the ever present transnational and national threats to the American people posed by violent crime.  This request includes the Division's personnel requirements for the newly created National Gang Targeting, Enforcement, and Coordination Center (Gang TECC).  Additionally, 1 position will enhance the Division's Gang Squad.  These efforts support the Administration's Project Safe Neighborhoods initiative.  Total FY 2008 current services for the Gang Squad are 8 positions (7 attorneys), 8 FTE, and $1,551,000.  FY 2008 total resources for this initiative are 10 positions (9 attorneys), 10 FTE, and $1,783,000.</t>
    </r>
  </si>
  <si>
    <t>($000s)</t>
  </si>
  <si>
    <t xml:space="preserve">    OFFICE OF                   LEGAL COUNSEL</t>
  </si>
  <si>
    <t xml:space="preserve">   LEGAL ACTIVITIES            OFFICE AUTOMATION</t>
  </si>
  <si>
    <t xml:space="preserve">   OFFICE OF                DISPUTE RESOLUTION</t>
  </si>
  <si>
    <r>
      <t xml:space="preserve">The Criminal Division requests 3 positions (2 attorneys), 2 FTE, and $299,000 to support the Attorney General’s priority of dismantling drug trafficking organizations and stopping the spread of illegal drugs, especially methamphetamine.  </t>
    </r>
    <r>
      <rPr>
        <sz val="14"/>
        <rFont val="Arial"/>
        <family val="2"/>
      </rPr>
      <t>This request will aid in efforts to take down international narcotic trafficking organizations and incarcerate dangerous drug dealers.  The Division is requesting resources to address a massive backlog in pending extradition and mutual legal assistance cases as well as Title III requests needed to bring transnational drug traffickers to justice and provide timely review of critical law enforcement tools.  FY 2008 current services resources for this initiative are 78 positions (42 attorneys), 77 FTE, and $14,123,000.  FY 2008 total resources for this initiative are 81 positions (44 attorneys), 79 FTE, and $14,422,000.</t>
    </r>
  </si>
  <si>
    <t>Civil Division's base does not reflect the 13 reimbursable FTEs and $6,833 for Vaccine Injury Compensation.</t>
  </si>
  <si>
    <t>2007 Estimate (direct)*…………………………………………………………..</t>
  </si>
  <si>
    <t xml:space="preserve">  Retirement……………………………………………………………………….</t>
  </si>
  <si>
    <t>4.  Claims, Customs and General Civil Matters…………….</t>
  </si>
  <si>
    <t>and Review of Appellate Matters………………….</t>
  </si>
  <si>
    <t>*  The Department of Justice 2008 budget request was built on a starting point that recognized progress in enacting the FY 2007 appropriation.  The starting point used (referred to throughout this document as the "Estimate") is the average of the Senate Committee and House passed marks, less one percent, unless noted otherwise.</t>
  </si>
  <si>
    <t>Base Adjustment**……………………………………………………………………………………………………..</t>
  </si>
  <si>
    <t>**  As noted, the FY 2007 Estimate is the average of the House and Senate levels less 1 percent.  However, in some instances applying this methodology yields a number that, if used to formulate the FY 2008 request, would result in an unwarranted cut to programs.  To correct this problem for General Legal Activites, the President's budget includes a base adjustment of $13,820,000 to provide a viable current services level.</t>
  </si>
  <si>
    <t xml:space="preserve">Consistent with the Government Performance and Results Act, the 2007 budget proposes to streamline the decision unit structure of DOJ components to align more closely with the mission and strategic objectives contained in the DOJ Strategic Plan (FY 2003-2008).  In addition, the budget has been realigned to reflect each component's outputs and full costs by major program activity, including the costs of management and administration, so that a more accurate picture of total activity costs is reflected in the budget.  In this way, budget and performance are more closely linked, and provide a better basis on which to make budget decisions.  </t>
  </si>
  <si>
    <t>Program Increases</t>
  </si>
  <si>
    <r>
      <t xml:space="preserve">The Criminal Division requests 7 positions (4 attorneys), 4 FTE, and $685,000 to support the Attorney General’s priority of ensuring that the Internet is a safe place for all Americans, especially children.  </t>
    </r>
    <r>
      <rPr>
        <sz val="14"/>
        <rFont val="Arial"/>
        <family val="2"/>
      </rPr>
      <t>These enhancements will provide necessary resources to protect our children online through Project Safe Childhood (PSC) and to protect networks.  The Division will be integral to PSC, not only in partnering with other PSC participants to provide necessary training, but also in coordinating our nationwide operations so that the additional resources that will be available to investigate leads will be used to the maximum advantage.   FY 2008 current services resources for this initiative are 40 positions (28 attorneys), 40 FTE, and $7,578,000.  FY 2008 total resources for this initiative are 47 positions (32 attorneys), 44 FTE, and $8,263,000.</t>
    </r>
  </si>
  <si>
    <r>
      <t>The Civil Division requests 29 positions (23 attorneys), 15 FTE, and $3,263,000</t>
    </r>
    <r>
      <rPr>
        <sz val="14"/>
        <rFont val="Arial"/>
        <family val="2"/>
      </rPr>
      <t xml:space="preserve"> </t>
    </r>
    <r>
      <rPr>
        <b/>
        <sz val="14"/>
        <rFont val="Arial"/>
        <family val="2"/>
      </rPr>
      <t>to defend the government in Guantanamo Bay Detainee litigation.</t>
    </r>
    <r>
      <rPr>
        <sz val="14"/>
        <rFont val="Arial"/>
        <family val="2"/>
      </rPr>
      <t xml:space="preserve">  Since 9/11, the government has implemented numerous counterterrorism strategies that have proven highly effective in disrupting attacks and weakening global terrorist networks.  Many of these policies, however, have drawn legal challenges in courts, including hundreds of lawsuits filed on behalf of alien enemy combatants held at Guantanamo Bay Naval Base in Cuba.  The government must be effectively defended.  FY 2008 current services resources for this initiative are 7 positions (7 attorneys), 7 FTE, and $2,278,000.  FY 2008 total resources for this initiative are 36 positions (30 attorneys), 22 FTE, and $5,541,000. </t>
    </r>
  </si>
  <si>
    <r>
      <t xml:space="preserve">The USNCB requests 1 position, 1 FTE, and $69,000 to address MS-13 and violent transnational gang matters.  </t>
    </r>
    <r>
      <rPr>
        <sz val="14"/>
        <rFont val="Arial"/>
        <family val="2"/>
      </rPr>
      <t>The USNCB is in a unique situation to utilize Interpol’s worldwide notice system to track known gang members, alert law enforcement worldwide and to help foreign law enforcement identify and arrest violent offenders for whom the United States is searching.  This position would coordinate USNCB’s gang and violent crime efforts, increase Blue and Green Notices on gang members, educate State and local agencies regarding international law enforcement efforts, and continue to keep up important ties with Interpol offices in Central and Latin America.  There are no FY 2008 current services resources for this activity.  Therefore, FY 2008 total resources for this initiative are 1 position, 1 FTE, and $69,000.</t>
    </r>
  </si>
  <si>
    <t xml:space="preserve"> *  The Department of Justice 2008 budget request was built on a starting point that recognized progress in enacting the FY 2007 appropriation.  The starting point used (referred to throughout this document as the "Estimate") is the average of the Senate Committee and House passed marks, less one percent, unless noted otherwise.</t>
  </si>
  <si>
    <t xml:space="preserve"> **  As noted, the FY 2007 Estimate is the average of the House and Senate levels less 1 percent.  However, in some instances applying this methodology yields a number that, if used to formulate the FY 2008 request, would result in an unwarranted cut to programs.  To correct this problem for General Legal Activites, the President's budget includes a base adjustment of $13,820,000 to provide a viable current services level.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</si>
</sst>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s>
  <fonts count="17">
    <font>
      <sz val="10"/>
      <name val="Arial"/>
      <family val="0"/>
    </font>
    <font>
      <b/>
      <sz val="18"/>
      <name val="Arial"/>
      <family val="0"/>
    </font>
    <font>
      <b/>
      <sz val="12"/>
      <name val="Arial"/>
      <family val="0"/>
    </font>
    <font>
      <i/>
      <sz val="10"/>
      <name val="Arial"/>
      <family val="0"/>
    </font>
    <font>
      <sz val="12"/>
      <name val="Arial"/>
      <family val="0"/>
    </font>
    <font>
      <sz val="16"/>
      <name val="Arial"/>
      <family val="0"/>
    </font>
    <font>
      <u val="doubleAccounting"/>
      <sz val="10"/>
      <name val="Arial"/>
      <family val="0"/>
    </font>
    <font>
      <u val="single"/>
      <sz val="10"/>
      <color indexed="12"/>
      <name val="Arial"/>
      <family val="0"/>
    </font>
    <font>
      <u val="single"/>
      <sz val="10"/>
      <color indexed="36"/>
      <name val="Arial"/>
      <family val="0"/>
    </font>
    <font>
      <b/>
      <sz val="10"/>
      <name val="Arial"/>
      <family val="2"/>
    </font>
    <font>
      <b/>
      <u val="single"/>
      <sz val="10"/>
      <name val="Arial"/>
      <family val="2"/>
    </font>
    <font>
      <u val="single"/>
      <sz val="10"/>
      <name val="Arial"/>
      <family val="2"/>
    </font>
    <font>
      <b/>
      <sz val="14"/>
      <name val="Arial"/>
      <family val="2"/>
    </font>
    <font>
      <sz val="14"/>
      <name val="Arial"/>
      <family val="2"/>
    </font>
    <font>
      <b/>
      <u val="single"/>
      <sz val="14"/>
      <name val="Arial"/>
      <family val="2"/>
    </font>
    <font>
      <i/>
      <sz val="14"/>
      <name val="Arial"/>
      <family val="2"/>
    </font>
    <font>
      <u val="single"/>
      <sz val="14"/>
      <name val="Arial"/>
      <family val="2"/>
    </font>
  </fonts>
  <fills count="2">
    <fill>
      <patternFill/>
    </fill>
    <fill>
      <patternFill patternType="gray125"/>
    </fill>
  </fills>
  <borders count="14">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
      <left/>
      <right/>
      <top/>
      <bottom style="thin"/>
    </border>
    <border>
      <left style="thin"/>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79">
    <xf numFmtId="3" fontId="0" fillId="0" borderId="0" xfId="0" applyAlignment="1">
      <alignment/>
    </xf>
    <xf numFmtId="3" fontId="4" fillId="0" borderId="0" xfId="0" applyAlignment="1">
      <alignment/>
    </xf>
    <xf numFmtId="3" fontId="5" fillId="0" borderId="0" xfId="0" applyAlignment="1">
      <alignment/>
    </xf>
    <xf numFmtId="3" fontId="5" fillId="0" borderId="0" xfId="0" applyAlignment="1">
      <alignment wrapText="1"/>
    </xf>
    <xf numFmtId="3" fontId="4" fillId="0" borderId="0" xfId="0" applyAlignment="1">
      <alignment wrapText="1"/>
    </xf>
    <xf numFmtId="3" fontId="0" fillId="0" borderId="0" xfId="0" applyNumberFormat="1" applyBorder="1" applyAlignment="1">
      <alignment/>
    </xf>
    <xf numFmtId="0" fontId="0" fillId="0" borderId="1" xfId="0" applyBorder="1" applyAlignment="1">
      <alignment/>
    </xf>
    <xf numFmtId="3" fontId="0" fillId="0" borderId="1" xfId="0" applyBorder="1" applyAlignment="1">
      <alignment/>
    </xf>
    <xf numFmtId="3" fontId="0" fillId="0" borderId="2" xfId="0" applyNumberFormat="1" applyBorder="1" applyAlignment="1">
      <alignment/>
    </xf>
    <xf numFmtId="3" fontId="0" fillId="0" borderId="0" xfId="0" applyBorder="1" applyAlignment="1">
      <alignment/>
    </xf>
    <xf numFmtId="3" fontId="0" fillId="0" borderId="0" xfId="0" applyNumberFormat="1" applyFill="1" applyBorder="1" applyAlignment="1">
      <alignment/>
    </xf>
    <xf numFmtId="0" fontId="0" fillId="0" borderId="1" xfId="0" applyFill="1" applyBorder="1" applyAlignment="1">
      <alignment/>
    </xf>
    <xf numFmtId="3" fontId="0" fillId="0" borderId="1" xfId="0" applyNumberFormat="1" applyBorder="1" applyAlignment="1">
      <alignment/>
    </xf>
    <xf numFmtId="3" fontId="0" fillId="0" borderId="1" xfId="0" applyNumberFormat="1" applyFill="1" applyBorder="1" applyAlignment="1">
      <alignment/>
    </xf>
    <xf numFmtId="3" fontId="0" fillId="0" borderId="3" xfId="0" applyNumberFormat="1" applyBorder="1" applyAlignment="1">
      <alignment/>
    </xf>
    <xf numFmtId="3" fontId="0" fillId="0" borderId="4" xfId="0" applyNumberFormat="1" applyBorder="1" applyAlignment="1">
      <alignment/>
    </xf>
    <xf numFmtId="3" fontId="0" fillId="0" borderId="5" xfId="0" applyNumberFormat="1" applyBorder="1" applyAlignment="1">
      <alignment/>
    </xf>
    <xf numFmtId="0" fontId="0" fillId="0" borderId="0" xfId="0" applyBorder="1" applyAlignment="1">
      <alignment/>
    </xf>
    <xf numFmtId="0" fontId="4" fillId="0" borderId="0" xfId="0" applyFont="1" applyAlignment="1">
      <alignment/>
    </xf>
    <xf numFmtId="0" fontId="4" fillId="0" borderId="0" xfId="0" applyFont="1" applyAlignment="1">
      <alignment horizontal="centerContinuous"/>
    </xf>
    <xf numFmtId="3" fontId="0" fillId="0" borderId="0" xfId="0" applyAlignment="1">
      <alignment/>
    </xf>
    <xf numFmtId="3" fontId="0" fillId="0" borderId="0" xfId="0" applyNumberFormat="1" applyAlignment="1">
      <alignment/>
    </xf>
    <xf numFmtId="0" fontId="0" fillId="0" borderId="0" xfId="0" applyAlignment="1">
      <alignment/>
    </xf>
    <xf numFmtId="3" fontId="0" fillId="0" borderId="6" xfId="0" applyNumberFormat="1" applyBorder="1" applyAlignment="1">
      <alignment horizontal="center"/>
    </xf>
    <xf numFmtId="3" fontId="0" fillId="0" borderId="7" xfId="0" applyNumberFormat="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3" fontId="0" fillId="0" borderId="9" xfId="0" applyNumberFormat="1" applyBorder="1" applyAlignment="1">
      <alignment horizontal="center"/>
    </xf>
    <xf numFmtId="3" fontId="0" fillId="0" borderId="5" xfId="0" applyNumberFormat="1" applyBorder="1" applyAlignment="1">
      <alignment horizontal="center"/>
    </xf>
    <xf numFmtId="0" fontId="0" fillId="0" borderId="5" xfId="0" applyBorder="1" applyAlignment="1">
      <alignment horizontal="center"/>
    </xf>
    <xf numFmtId="0" fontId="0" fillId="0" borderId="10" xfId="0" applyBorder="1" applyAlignment="1">
      <alignment/>
    </xf>
    <xf numFmtId="3" fontId="0" fillId="0" borderId="6" xfId="0" applyNumberFormat="1" applyBorder="1" applyAlignment="1">
      <alignment/>
    </xf>
    <xf numFmtId="3" fontId="0" fillId="0" borderId="7" xfId="0" applyNumberFormat="1" applyBorder="1" applyAlignment="1">
      <alignment/>
    </xf>
    <xf numFmtId="0" fontId="0" fillId="0" borderId="8" xfId="0" applyBorder="1" applyAlignment="1">
      <alignment/>
    </xf>
    <xf numFmtId="3" fontId="0" fillId="0" borderId="8" xfId="0" applyNumberFormat="1" applyBorder="1" applyAlignment="1">
      <alignment/>
    </xf>
    <xf numFmtId="3" fontId="6" fillId="0" borderId="6" xfId="0" applyNumberFormat="1" applyBorder="1" applyAlignment="1">
      <alignment/>
    </xf>
    <xf numFmtId="3" fontId="6" fillId="0" borderId="7" xfId="0" applyNumberFormat="1" applyBorder="1" applyAlignment="1">
      <alignment/>
    </xf>
    <xf numFmtId="0" fontId="6" fillId="0" borderId="8" xfId="0" applyBorder="1" applyAlignment="1">
      <alignment/>
    </xf>
    <xf numFmtId="3" fontId="0" fillId="0" borderId="0" xfId="0" applyBorder="1" applyAlignment="1">
      <alignment wrapText="1"/>
    </xf>
    <xf numFmtId="0" fontId="0" fillId="0" borderId="7" xfId="0" applyBorder="1" applyAlignment="1">
      <alignment/>
    </xf>
    <xf numFmtId="0" fontId="0" fillId="0" borderId="0" xfId="0" applyFill="1" applyBorder="1" applyAlignment="1">
      <alignment/>
    </xf>
    <xf numFmtId="0" fontId="6" fillId="0" borderId="7" xfId="0" applyBorder="1" applyAlignment="1">
      <alignment/>
    </xf>
    <xf numFmtId="1" fontId="0" fillId="0" borderId="1" xfId="0" applyNumberFormat="1" applyBorder="1" applyAlignment="1">
      <alignment/>
    </xf>
    <xf numFmtId="1" fontId="0" fillId="0" borderId="1" xfId="0" applyNumberFormat="1" applyFill="1" applyBorder="1" applyAlignment="1">
      <alignment/>
    </xf>
    <xf numFmtId="0" fontId="0" fillId="0" borderId="2" xfId="0" applyBorder="1" applyAlignment="1">
      <alignment/>
    </xf>
    <xf numFmtId="3" fontId="0" fillId="0" borderId="2" xfId="0" applyBorder="1" applyAlignment="1">
      <alignment/>
    </xf>
    <xf numFmtId="0" fontId="0" fillId="0" borderId="6" xfId="0" applyBorder="1" applyAlignment="1">
      <alignment/>
    </xf>
    <xf numFmtId="0" fontId="0" fillId="0" borderId="2" xfId="0" applyFill="1" applyBorder="1" applyAlignment="1">
      <alignment/>
    </xf>
    <xf numFmtId="3" fontId="0" fillId="0" borderId="2" xfId="0" applyNumberFormat="1" applyFill="1" applyBorder="1" applyAlignment="1">
      <alignment/>
    </xf>
    <xf numFmtId="0" fontId="6" fillId="0" borderId="6" xfId="0" applyBorder="1" applyAlignment="1">
      <alignment/>
    </xf>
    <xf numFmtId="3" fontId="6" fillId="0" borderId="8" xfId="0" applyNumberFormat="1" applyBorder="1" applyAlignment="1">
      <alignment/>
    </xf>
    <xf numFmtId="0" fontId="2" fillId="0" borderId="0" xfId="0" applyFont="1" applyAlignment="1">
      <alignment/>
    </xf>
    <xf numFmtId="3" fontId="0" fillId="0" borderId="0" xfId="0" applyBorder="1" applyAlignment="1">
      <alignment/>
    </xf>
    <xf numFmtId="3" fontId="4" fillId="0" borderId="0" xfId="0" applyNumberFormat="1" applyFont="1" applyAlignment="1">
      <alignment/>
    </xf>
    <xf numFmtId="3" fontId="4" fillId="0" borderId="0" xfId="0" applyNumberFormat="1" applyFont="1" applyAlignment="1">
      <alignment horizontal="centerContinuous"/>
    </xf>
    <xf numFmtId="3" fontId="5" fillId="0" borderId="0" xfId="0" applyFont="1" applyAlignment="1">
      <alignment/>
    </xf>
    <xf numFmtId="0" fontId="9" fillId="0" borderId="0" xfId="0" applyFont="1" applyAlignment="1">
      <alignment horizontal="centerContinuous"/>
    </xf>
    <xf numFmtId="3" fontId="0" fillId="0" borderId="0" xfId="0" applyNumberFormat="1" applyFont="1" applyAlignment="1">
      <alignment/>
    </xf>
    <xf numFmtId="0" fontId="10" fillId="0" borderId="0" xfId="0" applyFont="1" applyAlignment="1">
      <alignment horizontal="centerContinuous"/>
    </xf>
    <xf numFmtId="0" fontId="0" fillId="0" borderId="0" xfId="0" applyFont="1" applyAlignment="1">
      <alignment horizontal="centerContinuous"/>
    </xf>
    <xf numFmtId="0" fontId="9" fillId="0" borderId="0" xfId="0" applyFont="1" applyAlignment="1">
      <alignment horizontal="centerContinuous"/>
    </xf>
    <xf numFmtId="0" fontId="0" fillId="0" borderId="0" xfId="0" applyFont="1" applyAlignment="1">
      <alignment/>
    </xf>
    <xf numFmtId="0" fontId="11" fillId="0" borderId="0" xfId="0" applyFont="1" applyAlignment="1">
      <alignment/>
    </xf>
    <xf numFmtId="164" fontId="0" fillId="0" borderId="0" xfId="0" applyNumberFormat="1" applyFont="1" applyAlignment="1">
      <alignment/>
    </xf>
    <xf numFmtId="3" fontId="0" fillId="0" borderId="7" xfId="0" applyNumberFormat="1" applyFont="1" applyBorder="1" applyAlignment="1">
      <alignment/>
    </xf>
    <xf numFmtId="3" fontId="0" fillId="0" borderId="11" xfId="0" applyNumberFormat="1" applyFont="1" applyBorder="1" applyAlignment="1">
      <alignment/>
    </xf>
    <xf numFmtId="3" fontId="0" fillId="0" borderId="0" xfId="0" applyNumberFormat="1" applyFont="1" applyBorder="1" applyAlignment="1">
      <alignment/>
    </xf>
    <xf numFmtId="0" fontId="0" fillId="0" borderId="0" xfId="0" applyFont="1" applyAlignment="1">
      <alignment/>
    </xf>
    <xf numFmtId="3" fontId="0" fillId="0" borderId="0" xfId="0" applyNumberFormat="1" applyFont="1" applyAlignment="1">
      <alignment/>
    </xf>
    <xf numFmtId="0" fontId="0" fillId="0" borderId="0" xfId="0" applyFont="1" applyAlignment="1">
      <alignment horizontal="right"/>
    </xf>
    <xf numFmtId="0" fontId="0" fillId="0" borderId="0" xfId="0" applyAlignment="1">
      <alignment horizontal="left" indent="1"/>
    </xf>
    <xf numFmtId="3" fontId="0" fillId="0" borderId="0" xfId="0" applyBorder="1" applyAlignment="1">
      <alignment horizontal="left"/>
    </xf>
    <xf numFmtId="164" fontId="0" fillId="0" borderId="11" xfId="0" applyNumberFormat="1" applyFont="1" applyBorder="1" applyAlignment="1">
      <alignment/>
    </xf>
    <xf numFmtId="3" fontId="0" fillId="0" borderId="0" xfId="0" applyFont="1" applyAlignment="1">
      <alignment/>
    </xf>
    <xf numFmtId="3" fontId="0" fillId="0" borderId="0" xfId="0" applyFont="1" applyAlignment="1">
      <alignment wrapText="1"/>
    </xf>
    <xf numFmtId="3" fontId="12" fillId="0" borderId="0" xfId="0" applyFont="1" applyAlignment="1">
      <alignment horizontal="centerContinuous"/>
    </xf>
    <xf numFmtId="3" fontId="13" fillId="0" borderId="0" xfId="0" applyFont="1" applyAlignment="1">
      <alignment horizontal="centerContinuous"/>
    </xf>
    <xf numFmtId="3" fontId="14" fillId="0" borderId="0" xfId="0" applyFont="1" applyAlignment="1">
      <alignment horizontal="centerContinuous"/>
    </xf>
    <xf numFmtId="3" fontId="15" fillId="0" borderId="0" xfId="0" applyFont="1" applyAlignment="1">
      <alignment horizontal="centerContinuous"/>
    </xf>
    <xf numFmtId="3" fontId="13" fillId="0" borderId="0" xfId="0" applyFont="1" applyAlignment="1">
      <alignment/>
    </xf>
    <xf numFmtId="3" fontId="13" fillId="0" borderId="12" xfId="0" applyFont="1" applyAlignment="1">
      <alignment horizontal="centerContinuous" wrapText="1"/>
    </xf>
    <xf numFmtId="3" fontId="13" fillId="0" borderId="12" xfId="0" applyFont="1" applyAlignment="1">
      <alignment horizontal="centerContinuous"/>
    </xf>
    <xf numFmtId="3" fontId="13" fillId="0" borderId="0" xfId="0" applyFont="1" applyAlignment="1">
      <alignment horizontal="center"/>
    </xf>
    <xf numFmtId="3" fontId="16" fillId="0" borderId="0" xfId="0" applyFont="1" applyAlignment="1">
      <alignment/>
    </xf>
    <xf numFmtId="3" fontId="16" fillId="0" borderId="0" xfId="0" applyFont="1" applyAlignment="1">
      <alignment horizontal="center"/>
    </xf>
    <xf numFmtId="164" fontId="13" fillId="0" borderId="0" xfId="0" applyNumberFormat="1" applyFont="1" applyAlignment="1">
      <alignment/>
    </xf>
    <xf numFmtId="3" fontId="13" fillId="0" borderId="12" xfId="0" applyFont="1" applyAlignment="1">
      <alignment/>
    </xf>
    <xf numFmtId="5" fontId="13" fillId="0" borderId="0" xfId="0" applyFont="1" applyAlignment="1">
      <alignment/>
    </xf>
    <xf numFmtId="3" fontId="13" fillId="0" borderId="0" xfId="0" applyNumberFormat="1" applyFont="1" applyAlignment="1">
      <alignment/>
    </xf>
    <xf numFmtId="3" fontId="13" fillId="0" borderId="12" xfId="0" applyFont="1" applyAlignment="1">
      <alignment horizontal="right"/>
    </xf>
    <xf numFmtId="3" fontId="13" fillId="0" borderId="0" xfId="0" applyNumberFormat="1" applyFont="1" applyAlignment="1">
      <alignment horizontal="left"/>
    </xf>
    <xf numFmtId="3" fontId="13" fillId="0" borderId="0" xfId="0" applyFont="1" applyBorder="1" applyAlignment="1">
      <alignment wrapText="1"/>
    </xf>
    <xf numFmtId="0" fontId="13" fillId="0" borderId="0" xfId="0" applyFont="1" applyAlignment="1">
      <alignment/>
    </xf>
    <xf numFmtId="3" fontId="13" fillId="0" borderId="0" xfId="0" applyFont="1" applyBorder="1" applyAlignment="1">
      <alignment wrapText="1"/>
    </xf>
    <xf numFmtId="3" fontId="13" fillId="0" borderId="0" xfId="0" applyFont="1" applyBorder="1" applyAlignment="1">
      <alignment wrapText="1"/>
    </xf>
    <xf numFmtId="3" fontId="12" fillId="0" borderId="0" xfId="0" applyFont="1" applyBorder="1" applyAlignment="1">
      <alignment wrapText="1"/>
    </xf>
    <xf numFmtId="3" fontId="13" fillId="0" borderId="0" xfId="0" applyFont="1" applyAlignment="1">
      <alignment wrapText="1"/>
    </xf>
    <xf numFmtId="3" fontId="13" fillId="0" borderId="0" xfId="0" applyFont="1" applyBorder="1" applyAlignment="1">
      <alignment wrapText="1"/>
    </xf>
    <xf numFmtId="3" fontId="13" fillId="0" borderId="0" xfId="0" applyFont="1" applyBorder="1" applyAlignment="1">
      <alignment vertical="top" wrapText="1"/>
    </xf>
    <xf numFmtId="3" fontId="13" fillId="0" borderId="0" xfId="0" applyFont="1" applyBorder="1" applyAlignment="1">
      <alignment vertical="top" wrapText="1"/>
    </xf>
    <xf numFmtId="0" fontId="12" fillId="0" borderId="0" xfId="0" applyFont="1" applyAlignment="1">
      <alignment/>
    </xf>
    <xf numFmtId="3" fontId="13" fillId="0" borderId="0" xfId="0" applyFont="1" applyBorder="1" applyAlignment="1">
      <alignment/>
    </xf>
    <xf numFmtId="3" fontId="13" fillId="0" borderId="11" xfId="0" applyNumberFormat="1" applyFont="1" applyBorder="1" applyAlignment="1">
      <alignment/>
    </xf>
    <xf numFmtId="0" fontId="0" fillId="0" borderId="0" xfId="0" applyNumberFormat="1" applyAlignment="1">
      <alignment/>
    </xf>
    <xf numFmtId="0" fontId="0" fillId="0" borderId="0" xfId="0" applyNumberFormat="1" applyFill="1" applyBorder="1" applyAlignment="1">
      <alignment/>
    </xf>
    <xf numFmtId="3" fontId="12" fillId="0" borderId="0" xfId="0" applyFont="1" applyBorder="1" applyAlignment="1">
      <alignment wrapText="1"/>
    </xf>
    <xf numFmtId="3" fontId="0" fillId="0" borderId="0" xfId="0" applyAlignment="1">
      <alignment wrapText="1"/>
    </xf>
    <xf numFmtId="3" fontId="0" fillId="0" borderId="0" xfId="0" applyAlignment="1">
      <alignment wrapText="1"/>
    </xf>
    <xf numFmtId="3" fontId="0" fillId="0" borderId="0" xfId="0" applyFont="1" applyBorder="1" applyAlignment="1">
      <alignment/>
    </xf>
    <xf numFmtId="3" fontId="13" fillId="0" borderId="0" xfId="0" applyFont="1" applyBorder="1" applyAlignment="1">
      <alignment horizontal="centerContinuous"/>
    </xf>
    <xf numFmtId="3" fontId="0" fillId="0" borderId="0" xfId="0" applyFont="1" applyBorder="1" applyAlignment="1">
      <alignment/>
    </xf>
    <xf numFmtId="5" fontId="13" fillId="0" borderId="11" xfId="0" applyFont="1" applyBorder="1" applyAlignment="1">
      <alignment/>
    </xf>
    <xf numFmtId="3" fontId="13" fillId="0" borderId="0" xfId="0" applyFont="1" applyAlignment="1">
      <alignment vertical="top"/>
    </xf>
    <xf numFmtId="5" fontId="13" fillId="0" borderId="0" xfId="0" applyFont="1" applyAlignment="1">
      <alignment vertical="top"/>
    </xf>
    <xf numFmtId="3" fontId="16" fillId="0" borderId="0" xfId="0" applyFont="1" applyAlignment="1">
      <alignment horizontal="right"/>
    </xf>
    <xf numFmtId="5" fontId="16" fillId="0" borderId="0" xfId="0" applyFont="1" applyAlignment="1">
      <alignment horizontal="right"/>
    </xf>
    <xf numFmtId="3" fontId="0" fillId="0" borderId="0" xfId="0" applyBorder="1" applyAlignment="1">
      <alignment wrapText="1"/>
    </xf>
    <xf numFmtId="3" fontId="0" fillId="0" borderId="0" xfId="0" applyAlignment="1">
      <alignment horizontal="left"/>
    </xf>
    <xf numFmtId="3" fontId="0" fillId="0" borderId="0" xfId="0" applyBorder="1" applyAlignment="1">
      <alignment horizontal="left" wrapText="1"/>
    </xf>
    <xf numFmtId="3" fontId="0" fillId="0" borderId="0" xfId="0" applyBorder="1" applyAlignment="1">
      <alignment horizontal="centerContinuous" wrapText="1"/>
    </xf>
    <xf numFmtId="3" fontId="0" fillId="0" borderId="10" xfId="0" applyBorder="1" applyAlignment="1">
      <alignment horizontal="center"/>
    </xf>
    <xf numFmtId="3" fontId="0" fillId="0" borderId="6" xfId="0" applyBorder="1" applyAlignment="1">
      <alignment horizontal="center"/>
    </xf>
    <xf numFmtId="3" fontId="0" fillId="0" borderId="8" xfId="0" applyBorder="1" applyAlignment="1">
      <alignment/>
    </xf>
    <xf numFmtId="3" fontId="0" fillId="0" borderId="13" xfId="0" applyBorder="1" applyAlignment="1">
      <alignment horizontal="center"/>
    </xf>
    <xf numFmtId="3" fontId="0" fillId="0" borderId="11" xfId="0" applyBorder="1" applyAlignment="1">
      <alignment horizontal="center"/>
    </xf>
    <xf numFmtId="0" fontId="0" fillId="0" borderId="13" xfId="0" applyBorder="1" applyAlignment="1">
      <alignment horizontal="center" wrapText="1"/>
    </xf>
    <xf numFmtId="0" fontId="0" fillId="0" borderId="11" xfId="0" applyBorder="1" applyAlignment="1">
      <alignment horizontal="center" wrapText="1"/>
    </xf>
    <xf numFmtId="0" fontId="0" fillId="0" borderId="10"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3" fontId="0" fillId="0" borderId="0" xfId="0" applyAlignment="1">
      <alignment horizontal="lef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horizontal="left" wrapText="1"/>
    </xf>
    <xf numFmtId="3" fontId="0" fillId="0" borderId="0" xfId="0" applyBorder="1" applyAlignment="1">
      <alignment horizontal="left" wrapText="1"/>
    </xf>
    <xf numFmtId="3" fontId="0" fillId="0" borderId="0" xfId="0" applyBorder="1" applyAlignment="1">
      <alignment wrapText="1"/>
    </xf>
    <xf numFmtId="3" fontId="0" fillId="0" borderId="11" xfId="0" applyBorder="1" applyAlignment="1">
      <alignment horizontal="center" wrapText="1"/>
    </xf>
    <xf numFmtId="3" fontId="0" fillId="0" borderId="10" xfId="0" applyBorder="1" applyAlignment="1">
      <alignment horizontal="center" wrapText="1"/>
    </xf>
    <xf numFmtId="3" fontId="0" fillId="0" borderId="6" xfId="0" applyBorder="1" applyAlignment="1">
      <alignment wrapText="1"/>
    </xf>
    <xf numFmtId="3" fontId="0" fillId="0" borderId="7" xfId="0" applyBorder="1" applyAlignment="1">
      <alignment wrapText="1"/>
    </xf>
    <xf numFmtId="3" fontId="0" fillId="0" borderId="8" xfId="0" applyBorder="1" applyAlignment="1">
      <alignment wrapText="1"/>
    </xf>
    <xf numFmtId="3" fontId="0" fillId="0" borderId="11" xfId="0" applyBorder="1" applyAlignment="1">
      <alignment wrapText="1"/>
    </xf>
    <xf numFmtId="3" fontId="0" fillId="0" borderId="10" xfId="0" applyBorder="1" applyAlignment="1">
      <alignment wrapText="1"/>
    </xf>
    <xf numFmtId="3" fontId="0" fillId="0" borderId="13" xfId="0" applyBorder="1" applyAlignment="1">
      <alignment horizontal="center" wrapText="1"/>
    </xf>
    <xf numFmtId="3" fontId="0" fillId="0" borderId="11" xfId="0" applyBorder="1" applyAlignment="1">
      <alignment/>
    </xf>
    <xf numFmtId="3" fontId="0" fillId="0" borderId="10" xfId="0" applyBorder="1" applyAlignment="1">
      <alignment/>
    </xf>
    <xf numFmtId="3" fontId="0" fillId="0" borderId="6" xfId="0" applyBorder="1" applyAlignment="1">
      <alignment/>
    </xf>
    <xf numFmtId="3" fontId="0" fillId="0" borderId="7" xfId="0" applyBorder="1" applyAlignment="1">
      <alignment/>
    </xf>
    <xf numFmtId="3" fontId="0" fillId="0" borderId="7" xfId="0" applyBorder="1" applyAlignment="1">
      <alignment horizontal="center"/>
    </xf>
    <xf numFmtId="3" fontId="0" fillId="0" borderId="8" xfId="0" applyBorder="1" applyAlignment="1">
      <alignment horizontal="center"/>
    </xf>
    <xf numFmtId="3" fontId="12" fillId="0" borderId="0" xfId="0" applyFont="1" applyBorder="1" applyAlignment="1">
      <alignment wrapText="1"/>
    </xf>
    <xf numFmtId="3" fontId="12" fillId="0" borderId="0" xfId="0" applyFont="1" applyBorder="1" applyAlignment="1">
      <alignment wrapText="1"/>
    </xf>
    <xf numFmtId="3" fontId="12" fillId="0" borderId="0" xfId="0" applyFont="1" applyBorder="1" applyAlignment="1">
      <alignment wrapText="1"/>
    </xf>
    <xf numFmtId="3" fontId="13" fillId="0" borderId="0" xfId="0" applyFont="1" applyBorder="1" applyAlignment="1">
      <alignment horizontal="left" vertical="top" wrapText="1"/>
    </xf>
    <xf numFmtId="3" fontId="13" fillId="0" borderId="0" xfId="0" applyFont="1" applyBorder="1" applyAlignment="1">
      <alignment horizontal="left" vertical="top" wrapText="1"/>
    </xf>
    <xf numFmtId="3" fontId="13" fillId="0" borderId="0" xfId="0" applyFont="1" applyBorder="1" applyAlignment="1">
      <alignment horizontal="left" vertical="top" wrapText="1"/>
    </xf>
    <xf numFmtId="3" fontId="13" fillId="0" borderId="0" xfId="0" applyFont="1" applyBorder="1" applyAlignment="1">
      <alignment horizontal="left" vertical="top" wrapText="1"/>
    </xf>
    <xf numFmtId="3" fontId="13" fillId="0" borderId="0" xfId="0" applyFont="1" applyBorder="1" applyAlignment="1">
      <alignment horizontal="left" vertical="top" wrapText="1"/>
    </xf>
    <xf numFmtId="3" fontId="13" fillId="0" borderId="0" xfId="0" applyFont="1" applyBorder="1" applyAlignment="1">
      <alignment horizontal="left" vertical="top" wrapText="1"/>
    </xf>
    <xf numFmtId="3" fontId="13" fillId="0" borderId="0" xfId="0" applyFont="1" applyBorder="1" applyAlignment="1">
      <alignment horizontal="left" vertical="top" wrapText="1"/>
    </xf>
    <xf numFmtId="3" fontId="13" fillId="0" borderId="0" xfId="0" applyFont="1" applyBorder="1" applyAlignment="1">
      <alignment horizontal="left" vertical="top" wrapText="1"/>
    </xf>
    <xf numFmtId="3" fontId="13" fillId="0" borderId="0" xfId="0" applyFont="1" applyBorder="1" applyAlignment="1">
      <alignment horizontal="left" vertical="top" wrapText="1"/>
    </xf>
    <xf numFmtId="3" fontId="13" fillId="0" borderId="0" xfId="0" applyFont="1" applyBorder="1" applyAlignment="1">
      <alignment wrapText="1"/>
    </xf>
    <xf numFmtId="3" fontId="14" fillId="0" borderId="0" xfId="0" applyFont="1" applyBorder="1" applyAlignment="1">
      <alignment wrapText="1"/>
    </xf>
    <xf numFmtId="3" fontId="14" fillId="0" borderId="0" xfId="0" applyFont="1" applyBorder="1" applyAlignment="1">
      <alignment wrapText="1"/>
    </xf>
    <xf numFmtId="3" fontId="14" fillId="0" borderId="0" xfId="0" applyFont="1" applyBorder="1" applyAlignment="1">
      <alignment wrapText="1"/>
    </xf>
    <xf numFmtId="3" fontId="13" fillId="0" borderId="0" xfId="0" applyFont="1" applyBorder="1" applyAlignment="1">
      <alignment/>
    </xf>
    <xf numFmtId="3" fontId="13" fillId="0" borderId="0" xfId="0" applyFont="1" applyBorder="1" applyAlignment="1">
      <alignment/>
    </xf>
    <xf numFmtId="3" fontId="13" fillId="0" borderId="0" xfId="0" applyFont="1" applyBorder="1" applyAlignment="1">
      <alignment/>
    </xf>
    <xf numFmtId="3" fontId="12" fillId="0" borderId="0" xfId="0" applyFont="1" applyBorder="1" applyAlignment="1">
      <alignment vertical="top" wrapText="1"/>
    </xf>
    <xf numFmtId="3" fontId="12" fillId="0" borderId="0" xfId="0" applyFont="1" applyFill="1" applyBorder="1" applyAlignment="1">
      <alignment vertical="top" wrapText="1"/>
    </xf>
    <xf numFmtId="3" fontId="13" fillId="0" borderId="0" xfId="0" applyFont="1" applyFill="1" applyBorder="1" applyAlignment="1">
      <alignment vertical="top" wrapText="1"/>
    </xf>
    <xf numFmtId="0" fontId="12" fillId="0" borderId="0" xfId="0" applyNumberFormat="1" applyFont="1" applyBorder="1" applyAlignment="1">
      <alignment horizontal="left" vertical="top" wrapText="1"/>
    </xf>
    <xf numFmtId="0" fontId="13" fillId="0" borderId="0" xfId="0" applyNumberFormat="1" applyFont="1" applyBorder="1" applyAlignment="1">
      <alignment horizontal="left" vertical="top" wrapText="1"/>
    </xf>
    <xf numFmtId="0" fontId="0" fillId="0" borderId="0" xfId="0" applyFont="1" applyAlignment="1" applyProtection="1">
      <alignment/>
      <protection locked="0"/>
    </xf>
    <xf numFmtId="3" fontId="0" fillId="0" borderId="0" xfId="0" applyFont="1" applyBorder="1" applyAlignment="1">
      <alignment/>
    </xf>
    <xf numFmtId="0" fontId="9" fillId="0" borderId="7" xfId="0" applyFont="1" applyBorder="1" applyAlignment="1">
      <alignment horizontal="center"/>
    </xf>
    <xf numFmtId="0" fontId="9"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E83"/>
  <sheetViews>
    <sheetView view="pageBreakPreview" zoomScale="65" zoomScaleNormal="75" zoomScaleSheetLayoutView="65" workbookViewId="0" topLeftCell="A1">
      <selection activeCell="I86" sqref="I86"/>
    </sheetView>
  </sheetViews>
  <sheetFormatPr defaultColWidth="9.140625" defaultRowHeight="12.75"/>
  <cols>
    <col min="1" max="1" width="9.28125" style="20" customWidth="1"/>
    <col min="2" max="2" width="6.7109375" style="20" customWidth="1"/>
    <col min="3" max="3" width="7.7109375" style="20" customWidth="1"/>
    <col min="4" max="4" width="15.00390625" style="20" customWidth="1"/>
    <col min="5" max="5" width="21.28125" style="20" customWidth="1"/>
    <col min="6" max="6" width="1.421875" style="20" customWidth="1"/>
    <col min="7" max="8" width="7.7109375" style="21" customWidth="1"/>
    <col min="9" max="9" width="10.28125" style="20" customWidth="1"/>
    <col min="10" max="11" width="7.7109375" style="21" customWidth="1"/>
    <col min="12" max="12" width="14.00390625" style="20" customWidth="1"/>
    <col min="13" max="13" width="8.7109375" style="20" customWidth="1"/>
    <col min="14" max="14" width="6.28125" style="20" customWidth="1"/>
    <col min="15" max="15" width="9.7109375" style="20" customWidth="1"/>
    <col min="16" max="17" width="9.00390625" style="20" customWidth="1"/>
    <col min="18" max="18" width="11.7109375" style="20" customWidth="1"/>
    <col min="19" max="19" width="9.00390625" style="20" customWidth="1"/>
    <col min="20" max="20" width="7.00390625" style="20" customWidth="1"/>
    <col min="21" max="21" width="9.7109375" style="20" customWidth="1"/>
    <col min="22" max="22" width="7.57421875" style="20" customWidth="1"/>
    <col min="23" max="23" width="7.140625" style="20" customWidth="1"/>
    <col min="24" max="24" width="9.00390625" style="20" customWidth="1"/>
    <col min="25" max="26" width="7.421875" style="20" customWidth="1"/>
    <col min="27" max="27" width="11.57421875" style="20" customWidth="1"/>
    <col min="28" max="29" width="7.421875" style="20" customWidth="1"/>
    <col min="30" max="30" width="11.421875" style="20" customWidth="1"/>
    <col min="31" max="32" width="7.421875" style="20" customWidth="1"/>
    <col min="33" max="33" width="11.421875" style="20" customWidth="1"/>
    <col min="34" max="35" width="7.421875" style="20" customWidth="1"/>
    <col min="36" max="36" width="11.421875" style="20" customWidth="1"/>
    <col min="37" max="37" width="10.8515625" style="21" customWidth="1"/>
    <col min="38" max="38" width="9.140625" style="21" customWidth="1"/>
    <col min="39" max="39" width="12.140625" style="20" customWidth="1"/>
    <col min="40" max="40" width="3.28125" style="20" customWidth="1"/>
    <col min="41" max="43" width="2.7109375" style="20" customWidth="1"/>
    <col min="44" max="44" width="2.7109375" style="20" hidden="1" customWidth="1"/>
    <col min="45" max="46" width="2.7109375" style="20" customWidth="1"/>
    <col min="47" max="47" width="9.7109375" style="20" customWidth="1"/>
    <col min="48" max="48" width="2.7109375" style="20" customWidth="1"/>
    <col min="49" max="49" width="9.7109375" style="20" hidden="1" customWidth="1"/>
    <col min="50" max="50" width="9.140625" style="20" customWidth="1"/>
    <col min="51" max="53" width="2.7109375" style="20" customWidth="1"/>
    <col min="54" max="54" width="8.421875" style="20" hidden="1" customWidth="1"/>
    <col min="55" max="55" width="12.7109375" style="20" customWidth="1"/>
    <col min="56" max="58" width="2.7109375" style="20" customWidth="1"/>
    <col min="59" max="59" width="8.421875" style="20" hidden="1" customWidth="1"/>
    <col min="60" max="60" width="12.7109375" style="20" customWidth="1"/>
    <col min="61" max="63" width="2.7109375" style="20" customWidth="1"/>
    <col min="64" max="64" width="2.7109375" style="20" hidden="1" customWidth="1"/>
    <col min="65" max="68" width="2.7109375" style="20" customWidth="1"/>
    <col min="69" max="69" width="8.421875" style="20" hidden="1" customWidth="1"/>
    <col min="70" max="70" width="12.7109375" style="20" customWidth="1"/>
    <col min="71" max="73" width="2.7109375" style="20" customWidth="1"/>
    <col min="74" max="74" width="8.421875" style="20" hidden="1" customWidth="1"/>
    <col min="75" max="75" width="12.7109375" style="20" customWidth="1"/>
    <col min="76" max="78" width="2.7109375" style="20" customWidth="1"/>
    <col min="79" max="79" width="9.140625" style="20" customWidth="1"/>
    <col min="80" max="80" width="15.7109375" style="20" customWidth="1"/>
    <col min="81" max="83" width="2.7109375" style="20" customWidth="1"/>
    <col min="84" max="84" width="9.140625" style="20" customWidth="1"/>
    <col min="85" max="85" width="15.7109375" style="20" customWidth="1"/>
    <col min="86" max="86" width="2.7109375" style="20" customWidth="1"/>
    <col min="87" max="87" width="9.7109375" style="20" customWidth="1"/>
    <col min="88" max="88" width="2.7109375" style="20" customWidth="1"/>
    <col min="89" max="89" width="9.140625" style="20" customWidth="1"/>
    <col min="90" max="90" width="12.7109375" style="20" customWidth="1"/>
    <col min="91" max="96" width="2.7109375" style="20" customWidth="1"/>
    <col min="97" max="97" width="9.140625" style="20" customWidth="1"/>
    <col min="98" max="98" width="9.7109375" style="20" customWidth="1"/>
    <col min="99" max="99" width="2.7109375" style="20" customWidth="1"/>
    <col min="100" max="100" width="9.7109375" style="20" customWidth="1"/>
    <col min="101" max="101" width="2.7109375" style="20" customWidth="1"/>
    <col min="102" max="102" width="9.7109375" style="20" customWidth="1"/>
    <col min="103" max="103" width="2.7109375" style="20" customWidth="1"/>
    <col min="104" max="104" width="12.7109375" style="20" customWidth="1"/>
    <col min="105" max="16384" width="9.140625" style="20" customWidth="1"/>
  </cols>
  <sheetData>
    <row r="1" spans="9:57" ht="12.75">
      <c r="I1" s="22"/>
      <c r="AO1" s="9"/>
      <c r="AP1" s="9"/>
      <c r="AQ1" s="9"/>
      <c r="AR1" s="9"/>
      <c r="AS1" s="9"/>
      <c r="AT1" s="9"/>
      <c r="AU1" s="9"/>
      <c r="AV1" s="9"/>
      <c r="AW1" s="9"/>
      <c r="AX1" s="9"/>
      <c r="AY1" s="9"/>
      <c r="AZ1" s="9"/>
      <c r="BA1" s="9"/>
      <c r="BB1" s="9"/>
      <c r="BC1" s="9"/>
      <c r="BD1" s="9"/>
      <c r="BE1" s="9"/>
    </row>
    <row r="2" spans="2:57" ht="12.75" customHeight="1">
      <c r="B2" s="20" t="s">
        <v>8</v>
      </c>
      <c r="F2" s="7"/>
      <c r="G2" s="125" t="s">
        <v>93</v>
      </c>
      <c r="H2" s="137"/>
      <c r="I2" s="138"/>
      <c r="J2" s="125" t="s">
        <v>25</v>
      </c>
      <c r="K2" s="142"/>
      <c r="L2" s="143"/>
      <c r="M2" s="144" t="s">
        <v>26</v>
      </c>
      <c r="N2" s="145"/>
      <c r="O2" s="146"/>
      <c r="P2" s="123" t="s">
        <v>34</v>
      </c>
      <c r="Q2" s="124"/>
      <c r="R2" s="120"/>
      <c r="S2" s="125" t="s">
        <v>29</v>
      </c>
      <c r="T2" s="137"/>
      <c r="U2" s="138"/>
      <c r="V2" s="125" t="s">
        <v>151</v>
      </c>
      <c r="W2" s="137"/>
      <c r="X2" s="138"/>
      <c r="Y2" s="123" t="s">
        <v>27</v>
      </c>
      <c r="Z2" s="124"/>
      <c r="AA2" s="120"/>
      <c r="AB2" s="123" t="s">
        <v>28</v>
      </c>
      <c r="AC2" s="124"/>
      <c r="AD2" s="120"/>
      <c r="AE2" s="125" t="s">
        <v>152</v>
      </c>
      <c r="AF2" s="126"/>
      <c r="AG2" s="127"/>
      <c r="AH2" s="125" t="s">
        <v>153</v>
      </c>
      <c r="AI2" s="137"/>
      <c r="AJ2" s="138"/>
      <c r="AK2" s="125" t="s">
        <v>91</v>
      </c>
      <c r="AL2" s="137"/>
      <c r="AM2" s="138"/>
      <c r="AN2" s="20" t="s">
        <v>8</v>
      </c>
      <c r="AO2" s="9"/>
      <c r="AP2" s="9"/>
      <c r="AQ2" s="9"/>
      <c r="AR2" s="9"/>
      <c r="AS2" s="9"/>
      <c r="AT2" s="9"/>
      <c r="AU2" s="9"/>
      <c r="AV2" s="9"/>
      <c r="AW2" s="9"/>
      <c r="AX2" s="9"/>
      <c r="AY2" s="9"/>
      <c r="AZ2" s="9"/>
      <c r="BA2" s="9"/>
      <c r="BB2" s="9"/>
      <c r="BC2" s="9"/>
      <c r="BD2" s="9"/>
      <c r="BE2" s="9"/>
    </row>
    <row r="3" spans="3:57" ht="12.75">
      <c r="C3" s="20" t="s">
        <v>8</v>
      </c>
      <c r="F3" s="7"/>
      <c r="G3" s="139"/>
      <c r="H3" s="140"/>
      <c r="I3" s="141"/>
      <c r="J3" s="139"/>
      <c r="K3" s="140"/>
      <c r="L3" s="141"/>
      <c r="M3" s="147"/>
      <c r="N3" s="148"/>
      <c r="O3" s="122"/>
      <c r="P3" s="121"/>
      <c r="Q3" s="149"/>
      <c r="R3" s="150"/>
      <c r="S3" s="139"/>
      <c r="T3" s="140"/>
      <c r="U3" s="141"/>
      <c r="V3" s="139"/>
      <c r="W3" s="140"/>
      <c r="X3" s="141"/>
      <c r="Y3" s="121"/>
      <c r="Z3" s="149"/>
      <c r="AA3" s="150"/>
      <c r="AB3" s="121"/>
      <c r="AC3" s="149"/>
      <c r="AD3" s="150"/>
      <c r="AE3" s="128"/>
      <c r="AF3" s="129"/>
      <c r="AG3" s="130"/>
      <c r="AH3" s="139"/>
      <c r="AI3" s="140"/>
      <c r="AJ3" s="141"/>
      <c r="AK3" s="139"/>
      <c r="AL3" s="140"/>
      <c r="AM3" s="141"/>
      <c r="AN3" s="20" t="s">
        <v>8</v>
      </c>
      <c r="AO3" s="9"/>
      <c r="AP3" s="9"/>
      <c r="AQ3" s="9"/>
      <c r="AR3" s="9"/>
      <c r="AS3" s="9"/>
      <c r="AT3" s="9"/>
      <c r="AU3" s="9"/>
      <c r="AV3" s="9"/>
      <c r="AW3" s="9"/>
      <c r="AX3" s="9"/>
      <c r="AY3" s="9"/>
      <c r="AZ3" s="9"/>
      <c r="BA3" s="9"/>
      <c r="BB3" s="9"/>
      <c r="BC3" s="9"/>
      <c r="BD3" s="9"/>
      <c r="BE3" s="9"/>
    </row>
    <row r="4" spans="5:57" ht="12.75">
      <c r="E4" s="20" t="s">
        <v>8</v>
      </c>
      <c r="F4" s="7"/>
      <c r="G4" s="23" t="s">
        <v>15</v>
      </c>
      <c r="H4" s="24" t="s">
        <v>11</v>
      </c>
      <c r="I4" s="25" t="s">
        <v>9</v>
      </c>
      <c r="J4" s="27" t="s">
        <v>15</v>
      </c>
      <c r="K4" s="27" t="s">
        <v>11</v>
      </c>
      <c r="L4" s="26" t="s">
        <v>9</v>
      </c>
      <c r="M4" s="29" t="s">
        <v>15</v>
      </c>
      <c r="N4" s="29" t="s">
        <v>11</v>
      </c>
      <c r="O4" s="29" t="s">
        <v>9</v>
      </c>
      <c r="P4" s="29" t="s">
        <v>15</v>
      </c>
      <c r="Q4" s="29" t="s">
        <v>11</v>
      </c>
      <c r="R4" s="26" t="s">
        <v>9</v>
      </c>
      <c r="S4" s="29" t="s">
        <v>15</v>
      </c>
      <c r="T4" s="29" t="s">
        <v>11</v>
      </c>
      <c r="U4" s="26" t="s">
        <v>9</v>
      </c>
      <c r="V4" s="29" t="s">
        <v>15</v>
      </c>
      <c r="W4" s="29" t="s">
        <v>11</v>
      </c>
      <c r="X4" s="26" t="s">
        <v>9</v>
      </c>
      <c r="Y4" s="26" t="s">
        <v>15</v>
      </c>
      <c r="Z4" s="29" t="s">
        <v>11</v>
      </c>
      <c r="AA4" s="26" t="s">
        <v>9</v>
      </c>
      <c r="AB4" s="29" t="s">
        <v>15</v>
      </c>
      <c r="AC4" s="29" t="s">
        <v>11</v>
      </c>
      <c r="AD4" s="26" t="s">
        <v>9</v>
      </c>
      <c r="AE4" s="29" t="s">
        <v>15</v>
      </c>
      <c r="AF4" s="29" t="s">
        <v>11</v>
      </c>
      <c r="AG4" s="26" t="s">
        <v>9</v>
      </c>
      <c r="AH4" s="26" t="s">
        <v>15</v>
      </c>
      <c r="AI4" s="29" t="s">
        <v>11</v>
      </c>
      <c r="AJ4" s="26" t="s">
        <v>9</v>
      </c>
      <c r="AK4" s="28" t="s">
        <v>15</v>
      </c>
      <c r="AL4" s="27" t="s">
        <v>6</v>
      </c>
      <c r="AM4" s="29" t="s">
        <v>9</v>
      </c>
      <c r="AN4" s="45"/>
      <c r="AO4" s="9"/>
      <c r="AP4" s="9"/>
      <c r="AQ4" s="9"/>
      <c r="AR4" s="9"/>
      <c r="AS4" s="9"/>
      <c r="AT4" s="9"/>
      <c r="AU4" s="9"/>
      <c r="AV4" s="9"/>
      <c r="AW4" s="9"/>
      <c r="AX4" s="9"/>
      <c r="AY4" s="9"/>
      <c r="AZ4" s="9"/>
      <c r="BA4" s="9"/>
      <c r="BB4" s="9"/>
      <c r="BC4" s="9"/>
      <c r="BD4" s="9"/>
      <c r="BE4" s="9"/>
    </row>
    <row r="5" spans="6:57" ht="12.75">
      <c r="F5" s="7"/>
      <c r="G5" s="8"/>
      <c r="H5" s="5"/>
      <c r="I5" s="30"/>
      <c r="J5" s="5"/>
      <c r="K5" s="5"/>
      <c r="L5" s="6"/>
      <c r="M5" s="17"/>
      <c r="N5" s="17"/>
      <c r="O5" s="30"/>
      <c r="P5" s="17"/>
      <c r="Q5" s="17"/>
      <c r="R5" s="30"/>
      <c r="S5" s="17"/>
      <c r="T5" s="17"/>
      <c r="U5" s="30"/>
      <c r="V5" s="17"/>
      <c r="W5" s="17"/>
      <c r="X5" s="30"/>
      <c r="Y5" s="44"/>
      <c r="Z5" s="17"/>
      <c r="AA5" s="30"/>
      <c r="AB5" s="17"/>
      <c r="AC5" s="17"/>
      <c r="AD5" s="30"/>
      <c r="AE5" s="17"/>
      <c r="AF5" s="17"/>
      <c r="AG5" s="30"/>
      <c r="AH5" s="44"/>
      <c r="AI5" s="17"/>
      <c r="AJ5" s="30"/>
      <c r="AK5" s="5"/>
      <c r="AL5" s="5"/>
      <c r="AM5" s="6"/>
      <c r="AN5" s="45"/>
      <c r="AO5" s="9"/>
      <c r="AP5" s="9"/>
      <c r="AQ5" s="9"/>
      <c r="AR5" s="9"/>
      <c r="AS5" s="9"/>
      <c r="AT5" s="9"/>
      <c r="AU5" s="9"/>
      <c r="AV5" s="9"/>
      <c r="AW5" s="9"/>
      <c r="AX5" s="9"/>
      <c r="AY5" s="9"/>
      <c r="AZ5" s="9"/>
      <c r="BA5" s="9"/>
      <c r="BB5" s="9"/>
      <c r="BC5" s="9"/>
      <c r="BD5" s="9"/>
      <c r="BE5" s="9"/>
    </row>
    <row r="6" spans="1:57" ht="12.75">
      <c r="A6" s="20" t="s">
        <v>109</v>
      </c>
      <c r="F6" s="7" t="s">
        <v>8</v>
      </c>
      <c r="G6" s="8">
        <v>48</v>
      </c>
      <c r="H6" s="5">
        <v>49</v>
      </c>
      <c r="I6" s="12">
        <v>8292</v>
      </c>
      <c r="J6" s="5">
        <v>566</v>
      </c>
      <c r="K6" s="5">
        <v>518</v>
      </c>
      <c r="L6" s="12">
        <v>80506</v>
      </c>
      <c r="M6" s="5">
        <v>818</v>
      </c>
      <c r="N6" s="5">
        <v>817</v>
      </c>
      <c r="O6" s="12">
        <v>143106</v>
      </c>
      <c r="P6" s="5">
        <v>1100</v>
      </c>
      <c r="Q6" s="5">
        <v>1096</v>
      </c>
      <c r="R6" s="12">
        <v>192864</v>
      </c>
      <c r="S6" s="5">
        <v>439</v>
      </c>
      <c r="T6" s="5">
        <v>493</v>
      </c>
      <c r="U6" s="12">
        <v>92774</v>
      </c>
      <c r="V6" s="5">
        <v>37</v>
      </c>
      <c r="W6" s="5">
        <v>37</v>
      </c>
      <c r="X6" s="12">
        <v>5861</v>
      </c>
      <c r="Y6" s="8">
        <v>737</v>
      </c>
      <c r="Z6" s="5">
        <v>739</v>
      </c>
      <c r="AA6" s="12">
        <v>109036</v>
      </c>
      <c r="AB6" s="5">
        <v>62</v>
      </c>
      <c r="AC6" s="5">
        <v>64</v>
      </c>
      <c r="AD6" s="12">
        <v>20586</v>
      </c>
      <c r="AE6" s="5">
        <v>0</v>
      </c>
      <c r="AF6" s="5">
        <v>0</v>
      </c>
      <c r="AG6" s="12">
        <v>0</v>
      </c>
      <c r="AH6" s="8">
        <v>3</v>
      </c>
      <c r="AI6" s="5">
        <v>3</v>
      </c>
      <c r="AJ6" s="6">
        <v>480</v>
      </c>
      <c r="AK6" s="5">
        <f aca="true" t="shared" si="0" ref="AK6:AM7">G6+J6+M6+P6+S6+V6+Y6+AB6+AE6+AH6</f>
        <v>3810</v>
      </c>
      <c r="AL6" s="5">
        <f t="shared" si="0"/>
        <v>3816</v>
      </c>
      <c r="AM6" s="12">
        <f t="shared" si="0"/>
        <v>653505</v>
      </c>
      <c r="AN6" s="45"/>
      <c r="AO6" s="9"/>
      <c r="AP6" s="9"/>
      <c r="AQ6" s="9"/>
      <c r="AR6" s="9"/>
      <c r="AS6" s="9"/>
      <c r="AT6" s="9"/>
      <c r="AU6" s="9"/>
      <c r="AV6" s="9"/>
      <c r="AW6" s="9"/>
      <c r="AX6" s="9"/>
      <c r="AY6" s="9"/>
      <c r="AZ6" s="9"/>
      <c r="BA6" s="9"/>
      <c r="BB6" s="9"/>
      <c r="BC6" s="9"/>
      <c r="BD6" s="9"/>
      <c r="BE6" s="9"/>
    </row>
    <row r="7" spans="1:57" ht="12.75">
      <c r="A7" s="20" t="s">
        <v>112</v>
      </c>
      <c r="F7" s="7" t="s">
        <v>8</v>
      </c>
      <c r="G7" s="8">
        <v>0</v>
      </c>
      <c r="H7" s="5">
        <v>0</v>
      </c>
      <c r="I7" s="7">
        <v>0</v>
      </c>
      <c r="J7" s="5">
        <v>0</v>
      </c>
      <c r="K7" s="5">
        <v>0</v>
      </c>
      <c r="L7" s="6">
        <v>0</v>
      </c>
      <c r="M7" s="17">
        <v>0</v>
      </c>
      <c r="N7" s="17">
        <v>0</v>
      </c>
      <c r="O7" s="12">
        <v>1375</v>
      </c>
      <c r="P7" s="40">
        <v>0</v>
      </c>
      <c r="Q7" s="40">
        <v>0</v>
      </c>
      <c r="R7" s="12">
        <v>9625</v>
      </c>
      <c r="S7" s="17">
        <v>0</v>
      </c>
      <c r="T7" s="17">
        <v>0</v>
      </c>
      <c r="U7" s="6">
        <v>0</v>
      </c>
      <c r="V7" s="17">
        <v>0</v>
      </c>
      <c r="W7" s="17">
        <v>0</v>
      </c>
      <c r="X7" s="6">
        <v>0</v>
      </c>
      <c r="Y7" s="44">
        <v>0</v>
      </c>
      <c r="Z7" s="17">
        <v>0</v>
      </c>
      <c r="AA7" s="12">
        <v>0</v>
      </c>
      <c r="AB7" s="17">
        <v>0</v>
      </c>
      <c r="AC7" s="17">
        <v>0</v>
      </c>
      <c r="AD7" s="6">
        <v>0</v>
      </c>
      <c r="AE7" s="17">
        <v>0</v>
      </c>
      <c r="AF7" s="17">
        <v>0</v>
      </c>
      <c r="AG7" s="6">
        <v>0</v>
      </c>
      <c r="AH7" s="44">
        <v>0</v>
      </c>
      <c r="AI7" s="17">
        <v>0</v>
      </c>
      <c r="AJ7" s="6">
        <v>0</v>
      </c>
      <c r="AK7" s="8">
        <f t="shared" si="0"/>
        <v>0</v>
      </c>
      <c r="AL7" s="5">
        <f t="shared" si="0"/>
        <v>0</v>
      </c>
      <c r="AM7" s="12">
        <f t="shared" si="0"/>
        <v>11000</v>
      </c>
      <c r="AN7" s="45"/>
      <c r="AO7" s="9"/>
      <c r="AP7" s="9"/>
      <c r="AQ7" s="9"/>
      <c r="AR7" s="9"/>
      <c r="AS7" s="9"/>
      <c r="AT7" s="9"/>
      <c r="AU7" s="9"/>
      <c r="AV7" s="9"/>
      <c r="AW7" s="9"/>
      <c r="AX7" s="9"/>
      <c r="AY7" s="9"/>
      <c r="AZ7" s="9"/>
      <c r="BA7" s="9"/>
      <c r="BB7" s="9"/>
      <c r="BC7" s="9"/>
      <c r="BD7" s="9"/>
      <c r="BE7" s="9"/>
    </row>
    <row r="8" spans="1:57" ht="12.75">
      <c r="A8" s="20" t="s">
        <v>110</v>
      </c>
      <c r="F8" s="7" t="s">
        <v>8</v>
      </c>
      <c r="G8" s="31">
        <f aca="true" t="shared" si="1" ref="G8:AM8">SUM(G6:G7)</f>
        <v>48</v>
      </c>
      <c r="H8" s="32">
        <f t="shared" si="1"/>
        <v>49</v>
      </c>
      <c r="I8" s="34">
        <f t="shared" si="1"/>
        <v>8292</v>
      </c>
      <c r="J8" s="32">
        <f t="shared" si="1"/>
        <v>566</v>
      </c>
      <c r="K8" s="32">
        <f t="shared" si="1"/>
        <v>518</v>
      </c>
      <c r="L8" s="34">
        <f t="shared" si="1"/>
        <v>80506</v>
      </c>
      <c r="M8" s="32">
        <f t="shared" si="1"/>
        <v>818</v>
      </c>
      <c r="N8" s="32">
        <f t="shared" si="1"/>
        <v>817</v>
      </c>
      <c r="O8" s="34">
        <f t="shared" si="1"/>
        <v>144481</v>
      </c>
      <c r="P8" s="32">
        <f t="shared" si="1"/>
        <v>1100</v>
      </c>
      <c r="Q8" s="32">
        <f t="shared" si="1"/>
        <v>1096</v>
      </c>
      <c r="R8" s="34">
        <f t="shared" si="1"/>
        <v>202489</v>
      </c>
      <c r="S8" s="32">
        <f t="shared" si="1"/>
        <v>439</v>
      </c>
      <c r="T8" s="32">
        <f t="shared" si="1"/>
        <v>493</v>
      </c>
      <c r="U8" s="34">
        <f t="shared" si="1"/>
        <v>92774</v>
      </c>
      <c r="V8" s="32">
        <f t="shared" si="1"/>
        <v>37</v>
      </c>
      <c r="W8" s="32">
        <f t="shared" si="1"/>
        <v>37</v>
      </c>
      <c r="X8" s="34">
        <f t="shared" si="1"/>
        <v>5861</v>
      </c>
      <c r="Y8" s="31">
        <f t="shared" si="1"/>
        <v>737</v>
      </c>
      <c r="Z8" s="32">
        <f t="shared" si="1"/>
        <v>739</v>
      </c>
      <c r="AA8" s="34">
        <f t="shared" si="1"/>
        <v>109036</v>
      </c>
      <c r="AB8" s="32">
        <f t="shared" si="1"/>
        <v>62</v>
      </c>
      <c r="AC8" s="32">
        <f t="shared" si="1"/>
        <v>64</v>
      </c>
      <c r="AD8" s="34">
        <f t="shared" si="1"/>
        <v>20586</v>
      </c>
      <c r="AE8" s="32">
        <f t="shared" si="1"/>
        <v>0</v>
      </c>
      <c r="AF8" s="32">
        <f t="shared" si="1"/>
        <v>0</v>
      </c>
      <c r="AG8" s="34">
        <f t="shared" si="1"/>
        <v>0</v>
      </c>
      <c r="AH8" s="31">
        <f t="shared" si="1"/>
        <v>3</v>
      </c>
      <c r="AI8" s="32">
        <f t="shared" si="1"/>
        <v>3</v>
      </c>
      <c r="AJ8" s="34">
        <f t="shared" si="1"/>
        <v>480</v>
      </c>
      <c r="AK8" s="32">
        <f t="shared" si="1"/>
        <v>3810</v>
      </c>
      <c r="AL8" s="32">
        <f t="shared" si="1"/>
        <v>3816</v>
      </c>
      <c r="AM8" s="34">
        <f t="shared" si="1"/>
        <v>664505</v>
      </c>
      <c r="AN8" s="45"/>
      <c r="AO8" s="9"/>
      <c r="AP8" s="9"/>
      <c r="AQ8" s="9"/>
      <c r="AR8" s="9"/>
      <c r="AS8" s="9"/>
      <c r="AT8" s="9"/>
      <c r="AU8" s="9"/>
      <c r="AV8" s="9"/>
      <c r="AW8" s="9"/>
      <c r="AX8" s="9"/>
      <c r="AY8" s="9"/>
      <c r="AZ8" s="9"/>
      <c r="BA8" s="9"/>
      <c r="BB8" s="9"/>
      <c r="BC8" s="9"/>
      <c r="BD8" s="9"/>
      <c r="BE8" s="9"/>
    </row>
    <row r="9" spans="6:57" ht="12.75">
      <c r="F9" s="7"/>
      <c r="G9" s="8"/>
      <c r="H9" s="5"/>
      <c r="I9" s="12"/>
      <c r="J9" s="5"/>
      <c r="K9" s="5"/>
      <c r="L9" s="12"/>
      <c r="M9" s="5"/>
      <c r="N9" s="5"/>
      <c r="O9" s="12"/>
      <c r="P9" s="5"/>
      <c r="Q9" s="5"/>
      <c r="R9" s="12"/>
      <c r="S9" s="5"/>
      <c r="T9" s="5"/>
      <c r="U9" s="12"/>
      <c r="V9" s="5"/>
      <c r="W9" s="5"/>
      <c r="X9" s="12"/>
      <c r="Y9" s="8"/>
      <c r="Z9" s="5"/>
      <c r="AA9" s="12"/>
      <c r="AB9" s="5"/>
      <c r="AC9" s="5"/>
      <c r="AD9" s="12"/>
      <c r="AE9" s="5"/>
      <c r="AF9" s="5"/>
      <c r="AG9" s="12"/>
      <c r="AH9" s="8"/>
      <c r="AI9" s="5"/>
      <c r="AJ9" s="12"/>
      <c r="AK9" s="5"/>
      <c r="AL9" s="5"/>
      <c r="AM9" s="12"/>
      <c r="AN9" s="45"/>
      <c r="AO9" s="9"/>
      <c r="AP9" s="9"/>
      <c r="AQ9" s="9"/>
      <c r="AR9" s="9"/>
      <c r="AS9" s="9"/>
      <c r="AT9" s="9"/>
      <c r="AU9" s="9"/>
      <c r="AV9" s="9"/>
      <c r="AW9" s="9"/>
      <c r="AX9" s="9"/>
      <c r="AY9" s="9"/>
      <c r="AZ9" s="9"/>
      <c r="BA9" s="9"/>
      <c r="BB9" s="9"/>
      <c r="BC9" s="9"/>
      <c r="BD9" s="9"/>
      <c r="BE9" s="9"/>
    </row>
    <row r="10" spans="1:57" ht="12.75">
      <c r="A10" s="20" t="s">
        <v>114</v>
      </c>
      <c r="F10" s="7" t="s">
        <v>8</v>
      </c>
      <c r="G10" s="8">
        <v>48</v>
      </c>
      <c r="H10" s="5">
        <v>49</v>
      </c>
      <c r="I10" s="12">
        <v>9977</v>
      </c>
      <c r="J10" s="5">
        <v>595</v>
      </c>
      <c r="K10" s="5">
        <v>531</v>
      </c>
      <c r="L10" s="12">
        <v>87691</v>
      </c>
      <c r="M10" s="5">
        <v>746</v>
      </c>
      <c r="N10" s="5">
        <v>751</v>
      </c>
      <c r="O10" s="12">
        <v>137061</v>
      </c>
      <c r="P10" s="5">
        <v>1208</v>
      </c>
      <c r="Q10" s="5">
        <v>1176</v>
      </c>
      <c r="R10" s="12">
        <v>213286</v>
      </c>
      <c r="S10" s="5">
        <v>436</v>
      </c>
      <c r="T10" s="5">
        <v>490</v>
      </c>
      <c r="U10" s="12">
        <v>95051</v>
      </c>
      <c r="V10" s="5">
        <v>37</v>
      </c>
      <c r="W10" s="5">
        <v>37</v>
      </c>
      <c r="X10" s="12">
        <v>6278</v>
      </c>
      <c r="Y10" s="8">
        <v>733</v>
      </c>
      <c r="Z10" s="5">
        <v>735</v>
      </c>
      <c r="AA10" s="12">
        <v>113583</v>
      </c>
      <c r="AB10" s="5">
        <v>63</v>
      </c>
      <c r="AC10" s="5">
        <v>65</v>
      </c>
      <c r="AD10" s="12">
        <v>20812</v>
      </c>
      <c r="AE10" s="5">
        <v>0</v>
      </c>
      <c r="AF10" s="5">
        <v>0</v>
      </c>
      <c r="AG10" s="12">
        <v>0</v>
      </c>
      <c r="AH10" s="8">
        <v>3</v>
      </c>
      <c r="AI10" s="5">
        <v>3</v>
      </c>
      <c r="AJ10" s="12">
        <v>586</v>
      </c>
      <c r="AK10" s="5">
        <f>G10+J10+M10+P10+S10+V10+Y10+AB10+AE10+AH10</f>
        <v>3869</v>
      </c>
      <c r="AL10" s="5">
        <f>H10+K10+N10+Q10+T10+W10+Z10+AC10+AF10+AI10</f>
        <v>3837</v>
      </c>
      <c r="AM10" s="12">
        <f>I10+L10+O10+R10+U10+X10+AA10+AD10+AG10+AJ10</f>
        <v>684325</v>
      </c>
      <c r="AN10" s="45"/>
      <c r="AO10" s="9"/>
      <c r="AP10" s="9"/>
      <c r="AQ10" s="9"/>
      <c r="AR10" s="9"/>
      <c r="AS10" s="9"/>
      <c r="AT10" s="9"/>
      <c r="AU10" s="9"/>
      <c r="AV10" s="9"/>
      <c r="AW10" s="9"/>
      <c r="AX10" s="9"/>
      <c r="AY10" s="9"/>
      <c r="AZ10" s="9"/>
      <c r="BA10" s="9"/>
      <c r="BB10" s="9"/>
      <c r="BC10" s="9"/>
      <c r="BD10" s="9"/>
      <c r="BE10" s="9"/>
    </row>
    <row r="11" spans="6:57" ht="12.75">
      <c r="F11" s="7"/>
      <c r="G11" s="8"/>
      <c r="H11" s="5"/>
      <c r="I11" s="12"/>
      <c r="J11" s="5"/>
      <c r="K11" s="5"/>
      <c r="L11" s="12"/>
      <c r="M11" s="5"/>
      <c r="N11" s="5"/>
      <c r="O11" s="12"/>
      <c r="P11" s="5"/>
      <c r="Q11" s="5"/>
      <c r="R11" s="12"/>
      <c r="S11" s="5"/>
      <c r="T11" s="5"/>
      <c r="U11" s="12"/>
      <c r="V11" s="5"/>
      <c r="W11" s="5"/>
      <c r="X11" s="12"/>
      <c r="Y11" s="8"/>
      <c r="Z11" s="5"/>
      <c r="AA11" s="12"/>
      <c r="AB11" s="5"/>
      <c r="AC11" s="5"/>
      <c r="AD11" s="12"/>
      <c r="AE11" s="5"/>
      <c r="AF11" s="5"/>
      <c r="AG11" s="12"/>
      <c r="AH11" s="8"/>
      <c r="AI11" s="5"/>
      <c r="AJ11" s="12"/>
      <c r="AK11" s="5"/>
      <c r="AL11" s="5"/>
      <c r="AM11" s="12"/>
      <c r="AN11" s="45"/>
      <c r="AO11" s="9"/>
      <c r="AP11" s="9"/>
      <c r="AQ11" s="9"/>
      <c r="AR11" s="9"/>
      <c r="AS11" s="9"/>
      <c r="AT11" s="9"/>
      <c r="AU11" s="9"/>
      <c r="AV11" s="9"/>
      <c r="AW11" s="9"/>
      <c r="AX11" s="9"/>
      <c r="AY11" s="9"/>
      <c r="AZ11" s="9"/>
      <c r="BA11" s="9"/>
      <c r="BB11" s="9"/>
      <c r="BC11" s="9"/>
      <c r="BD11" s="9"/>
      <c r="BE11" s="9"/>
    </row>
    <row r="12" spans="1:40" ht="12.75">
      <c r="A12" s="20" t="s">
        <v>111</v>
      </c>
      <c r="F12" s="7" t="s">
        <v>8</v>
      </c>
      <c r="G12" s="8">
        <v>48</v>
      </c>
      <c r="H12" s="5">
        <v>49</v>
      </c>
      <c r="I12" s="12">
        <v>9017</v>
      </c>
      <c r="J12" s="5">
        <v>566</v>
      </c>
      <c r="K12" s="5">
        <v>518</v>
      </c>
      <c r="L12" s="12">
        <v>80506</v>
      </c>
      <c r="M12" s="5">
        <v>818</v>
      </c>
      <c r="N12" s="5">
        <v>817</v>
      </c>
      <c r="O12" s="12">
        <v>143106</v>
      </c>
      <c r="P12" s="5">
        <v>1100</v>
      </c>
      <c r="Q12" s="5">
        <v>1096</v>
      </c>
      <c r="R12" s="12">
        <v>192864</v>
      </c>
      <c r="S12" s="5">
        <v>439</v>
      </c>
      <c r="T12" s="5">
        <v>493</v>
      </c>
      <c r="U12" s="12">
        <v>92774</v>
      </c>
      <c r="V12" s="5">
        <v>37</v>
      </c>
      <c r="W12" s="5">
        <v>37</v>
      </c>
      <c r="X12" s="12">
        <v>5861</v>
      </c>
      <c r="Y12" s="8">
        <v>737</v>
      </c>
      <c r="Z12" s="5">
        <v>739</v>
      </c>
      <c r="AA12" s="12">
        <v>109036</v>
      </c>
      <c r="AB12" s="5">
        <v>62</v>
      </c>
      <c r="AC12" s="5">
        <v>64</v>
      </c>
      <c r="AD12" s="12">
        <v>19861</v>
      </c>
      <c r="AE12" s="5">
        <v>0</v>
      </c>
      <c r="AF12" s="5">
        <v>0</v>
      </c>
      <c r="AG12" s="12">
        <v>0</v>
      </c>
      <c r="AH12" s="8">
        <v>3</v>
      </c>
      <c r="AI12" s="5">
        <v>3</v>
      </c>
      <c r="AJ12" s="12">
        <v>480</v>
      </c>
      <c r="AK12" s="5">
        <f>G12+J12+M12+P12+S12+V12+Y12+AB12+AE12+AH12</f>
        <v>3810</v>
      </c>
      <c r="AL12" s="5">
        <f>H12+K12+N12+Q12+T12+W12+Z12+AC12+AF12+AI12</f>
        <v>3816</v>
      </c>
      <c r="AM12" s="12">
        <f>I12+L12+O12+R12+U12+X12+AA12+AD12+AG12+AJ12</f>
        <v>653505</v>
      </c>
      <c r="AN12" s="45"/>
    </row>
    <row r="13" spans="6:40" ht="12.75">
      <c r="F13" s="7"/>
      <c r="G13" s="8"/>
      <c r="H13" s="5"/>
      <c r="I13" s="12"/>
      <c r="J13" s="5"/>
      <c r="K13" s="5"/>
      <c r="L13" s="12"/>
      <c r="M13" s="5"/>
      <c r="N13" s="5"/>
      <c r="O13" s="12"/>
      <c r="P13" s="5"/>
      <c r="Q13" s="5"/>
      <c r="R13" s="12"/>
      <c r="S13" s="5"/>
      <c r="T13" s="5"/>
      <c r="U13" s="12"/>
      <c r="V13" s="5"/>
      <c r="W13" s="5"/>
      <c r="X13" s="12"/>
      <c r="Y13" s="8"/>
      <c r="Z13" s="5"/>
      <c r="AA13" s="12"/>
      <c r="AB13" s="5"/>
      <c r="AC13" s="5"/>
      <c r="AD13" s="12"/>
      <c r="AE13" s="5"/>
      <c r="AF13" s="5"/>
      <c r="AG13" s="12"/>
      <c r="AH13" s="8"/>
      <c r="AI13" s="5"/>
      <c r="AJ13" s="12"/>
      <c r="AK13" s="5"/>
      <c r="AL13" s="5"/>
      <c r="AM13" s="12"/>
      <c r="AN13" s="45"/>
    </row>
    <row r="14" spans="1:40" ht="12.75">
      <c r="A14" s="20" t="s">
        <v>156</v>
      </c>
      <c r="F14" s="7"/>
      <c r="G14" s="8">
        <v>48</v>
      </c>
      <c r="H14" s="5">
        <v>49</v>
      </c>
      <c r="I14" s="12">
        <v>9237</v>
      </c>
      <c r="J14" s="5">
        <v>595</v>
      </c>
      <c r="K14" s="5">
        <v>531</v>
      </c>
      <c r="L14" s="12">
        <v>82621</v>
      </c>
      <c r="M14" s="5">
        <v>746</v>
      </c>
      <c r="N14" s="5">
        <v>751</v>
      </c>
      <c r="O14" s="12">
        <v>131396</v>
      </c>
      <c r="P14" s="5">
        <v>1208</v>
      </c>
      <c r="Q14" s="5">
        <v>1176</v>
      </c>
      <c r="R14" s="12">
        <v>204612</v>
      </c>
      <c r="S14" s="5">
        <v>436</v>
      </c>
      <c r="T14" s="5">
        <v>490</v>
      </c>
      <c r="U14" s="12">
        <v>91408</v>
      </c>
      <c r="V14" s="5">
        <v>37</v>
      </c>
      <c r="W14" s="5">
        <v>37</v>
      </c>
      <c r="X14" s="12">
        <v>5972</v>
      </c>
      <c r="Y14" s="8">
        <v>733</v>
      </c>
      <c r="Z14" s="5">
        <v>735</v>
      </c>
      <c r="AA14" s="12">
        <v>108777</v>
      </c>
      <c r="AB14" s="5">
        <v>63</v>
      </c>
      <c r="AC14" s="5">
        <v>65</v>
      </c>
      <c r="AD14" s="12">
        <v>20354</v>
      </c>
      <c r="AE14" s="5">
        <v>0</v>
      </c>
      <c r="AF14" s="5">
        <v>0</v>
      </c>
      <c r="AG14" s="12">
        <v>0</v>
      </c>
      <c r="AH14" s="8">
        <v>3</v>
      </c>
      <c r="AI14" s="5">
        <v>3</v>
      </c>
      <c r="AJ14" s="12">
        <v>542</v>
      </c>
      <c r="AK14" s="5">
        <f>G14+J14+M14+P14+S14+V14+Y14+AB14+AE14+AH14</f>
        <v>3869</v>
      </c>
      <c r="AL14" s="5">
        <f>H14+K14+N14+Q14+T14+W14+Z14+AC14+AF14+AI14</f>
        <v>3837</v>
      </c>
      <c r="AM14" s="12">
        <f>I14+L14+O14+R14+U14+X14+AA14+AD14+AG14+AJ14</f>
        <v>654919</v>
      </c>
      <c r="AN14" s="45"/>
    </row>
    <row r="15" spans="6:40" ht="12.75">
      <c r="F15" s="7"/>
      <c r="G15" s="8"/>
      <c r="H15" s="5"/>
      <c r="I15" s="6"/>
      <c r="J15" s="5"/>
      <c r="K15" s="5"/>
      <c r="L15" s="6"/>
      <c r="M15" s="17"/>
      <c r="N15" s="17"/>
      <c r="O15" s="6"/>
      <c r="P15" s="17"/>
      <c r="Q15" s="17"/>
      <c r="R15" s="6"/>
      <c r="S15" s="17"/>
      <c r="T15" s="17"/>
      <c r="U15" s="6"/>
      <c r="V15" s="17"/>
      <c r="W15" s="17"/>
      <c r="X15" s="6"/>
      <c r="Y15" s="44"/>
      <c r="Z15" s="17"/>
      <c r="AA15" s="6"/>
      <c r="AB15" s="17"/>
      <c r="AC15" s="17"/>
      <c r="AD15" s="6"/>
      <c r="AE15" s="17"/>
      <c r="AF15" s="17"/>
      <c r="AG15" s="6"/>
      <c r="AH15" s="44"/>
      <c r="AI15" s="17"/>
      <c r="AJ15" s="6"/>
      <c r="AK15" s="5"/>
      <c r="AL15" s="5"/>
      <c r="AM15" s="12"/>
      <c r="AN15" s="45"/>
    </row>
    <row r="16" spans="1:40" ht="12.75">
      <c r="A16" s="20" t="s">
        <v>113</v>
      </c>
      <c r="F16" s="7" t="s">
        <v>7</v>
      </c>
      <c r="G16" s="31">
        <v>48</v>
      </c>
      <c r="H16" s="32">
        <v>49</v>
      </c>
      <c r="I16" s="34">
        <v>10085</v>
      </c>
      <c r="J16" s="32">
        <v>666</v>
      </c>
      <c r="K16" s="32">
        <v>583</v>
      </c>
      <c r="L16" s="34">
        <v>94678</v>
      </c>
      <c r="M16" s="32">
        <v>758</v>
      </c>
      <c r="N16" s="32">
        <v>760</v>
      </c>
      <c r="O16" s="34">
        <v>152024</v>
      </c>
      <c r="P16" s="32">
        <v>1368</v>
      </c>
      <c r="Q16" s="32">
        <v>1298</v>
      </c>
      <c r="R16" s="34">
        <v>245023</v>
      </c>
      <c r="S16" s="32">
        <v>453</v>
      </c>
      <c r="T16" s="32">
        <v>499</v>
      </c>
      <c r="U16" s="34">
        <v>101396</v>
      </c>
      <c r="V16" s="32">
        <v>37</v>
      </c>
      <c r="W16" s="32">
        <v>37</v>
      </c>
      <c r="X16" s="34">
        <v>6310</v>
      </c>
      <c r="Y16" s="31">
        <v>726</v>
      </c>
      <c r="Z16" s="32">
        <v>722</v>
      </c>
      <c r="AA16" s="34">
        <v>116789</v>
      </c>
      <c r="AB16" s="32">
        <v>64</v>
      </c>
      <c r="AC16" s="32">
        <v>66</v>
      </c>
      <c r="AD16" s="34">
        <v>23727</v>
      </c>
      <c r="AE16" s="32">
        <v>0</v>
      </c>
      <c r="AF16" s="32">
        <v>0</v>
      </c>
      <c r="AG16" s="34">
        <v>0</v>
      </c>
      <c r="AH16" s="31">
        <v>3</v>
      </c>
      <c r="AI16" s="32">
        <v>3</v>
      </c>
      <c r="AJ16" s="34">
        <v>552</v>
      </c>
      <c r="AK16" s="31">
        <f>G16+J16+M16+P16+S16+V16+Y16+AB16+AE16+AH16</f>
        <v>4123</v>
      </c>
      <c r="AL16" s="32">
        <f>H16+K16+N16+Q16+T16+W16+Z16+AC16+AF16+AI16</f>
        <v>4017</v>
      </c>
      <c r="AM16" s="34">
        <f>I16+L16+O16+R16+U16+X16+AA16+AD16+AG16+AJ16</f>
        <v>750584</v>
      </c>
      <c r="AN16" s="45"/>
    </row>
    <row r="17" spans="6:40" ht="12.75">
      <c r="F17" s="7"/>
      <c r="G17" s="8"/>
      <c r="H17" s="5"/>
      <c r="I17" s="6"/>
      <c r="J17" s="5"/>
      <c r="K17" s="5"/>
      <c r="L17" s="6"/>
      <c r="M17" s="17"/>
      <c r="N17" s="17"/>
      <c r="O17" s="6"/>
      <c r="P17" s="17"/>
      <c r="Q17" s="17"/>
      <c r="R17" s="6"/>
      <c r="S17" s="17"/>
      <c r="T17" s="17"/>
      <c r="U17" s="6"/>
      <c r="V17" s="17"/>
      <c r="W17" s="17"/>
      <c r="X17" s="6"/>
      <c r="Y17" s="44"/>
      <c r="Z17" s="17"/>
      <c r="AA17" s="6"/>
      <c r="AB17" s="17"/>
      <c r="AC17" s="17"/>
      <c r="AD17" s="6"/>
      <c r="AE17" s="17"/>
      <c r="AF17" s="17"/>
      <c r="AG17" s="6"/>
      <c r="AH17" s="44"/>
      <c r="AI17" s="17"/>
      <c r="AJ17" s="6"/>
      <c r="AK17" s="5"/>
      <c r="AL17" s="5"/>
      <c r="AM17" s="12"/>
      <c r="AN17" s="45"/>
    </row>
    <row r="18" spans="1:40" ht="12.75">
      <c r="A18" s="39" t="s">
        <v>135</v>
      </c>
      <c r="B18" s="39"/>
      <c r="C18" s="39"/>
      <c r="D18" s="39"/>
      <c r="E18" s="39"/>
      <c r="F18" s="33" t="s">
        <v>7</v>
      </c>
      <c r="G18" s="31">
        <f>G16-G14</f>
        <v>0</v>
      </c>
      <c r="H18" s="32">
        <f>H16-H14</f>
        <v>0</v>
      </c>
      <c r="I18" s="34">
        <f>I16-I14</f>
        <v>848</v>
      </c>
      <c r="J18" s="31">
        <f aca="true" t="shared" si="2" ref="J18:AM18">J16-J14</f>
        <v>71</v>
      </c>
      <c r="K18" s="32">
        <f t="shared" si="2"/>
        <v>52</v>
      </c>
      <c r="L18" s="34">
        <f t="shared" si="2"/>
        <v>12057</v>
      </c>
      <c r="M18" s="31">
        <f t="shared" si="2"/>
        <v>12</v>
      </c>
      <c r="N18" s="32">
        <f t="shared" si="2"/>
        <v>9</v>
      </c>
      <c r="O18" s="34">
        <f t="shared" si="2"/>
        <v>20628</v>
      </c>
      <c r="P18" s="31">
        <f t="shared" si="2"/>
        <v>160</v>
      </c>
      <c r="Q18" s="32">
        <f t="shared" si="2"/>
        <v>122</v>
      </c>
      <c r="R18" s="34">
        <f t="shared" si="2"/>
        <v>40411</v>
      </c>
      <c r="S18" s="31">
        <f t="shared" si="2"/>
        <v>17</v>
      </c>
      <c r="T18" s="32">
        <f t="shared" si="2"/>
        <v>9</v>
      </c>
      <c r="U18" s="34">
        <f t="shared" si="2"/>
        <v>9988</v>
      </c>
      <c r="V18" s="31">
        <f t="shared" si="2"/>
        <v>0</v>
      </c>
      <c r="W18" s="32">
        <f t="shared" si="2"/>
        <v>0</v>
      </c>
      <c r="X18" s="34">
        <f t="shared" si="2"/>
        <v>338</v>
      </c>
      <c r="Y18" s="31">
        <f t="shared" si="2"/>
        <v>-7</v>
      </c>
      <c r="Z18" s="32">
        <f t="shared" si="2"/>
        <v>-13</v>
      </c>
      <c r="AA18" s="34">
        <f t="shared" si="2"/>
        <v>8012</v>
      </c>
      <c r="AB18" s="31">
        <f t="shared" si="2"/>
        <v>1</v>
      </c>
      <c r="AC18" s="32">
        <f t="shared" si="2"/>
        <v>1</v>
      </c>
      <c r="AD18" s="34">
        <f t="shared" si="2"/>
        <v>3373</v>
      </c>
      <c r="AE18" s="31">
        <f t="shared" si="2"/>
        <v>0</v>
      </c>
      <c r="AF18" s="32">
        <f t="shared" si="2"/>
        <v>0</v>
      </c>
      <c r="AG18" s="34">
        <f t="shared" si="2"/>
        <v>0</v>
      </c>
      <c r="AH18" s="31">
        <f t="shared" si="2"/>
        <v>0</v>
      </c>
      <c r="AI18" s="32">
        <f t="shared" si="2"/>
        <v>0</v>
      </c>
      <c r="AJ18" s="34">
        <f t="shared" si="2"/>
        <v>10</v>
      </c>
      <c r="AK18" s="31">
        <f t="shared" si="2"/>
        <v>254</v>
      </c>
      <c r="AL18" s="32">
        <f t="shared" si="2"/>
        <v>180</v>
      </c>
      <c r="AM18" s="34">
        <f t="shared" si="2"/>
        <v>95665</v>
      </c>
      <c r="AN18" s="45"/>
    </row>
    <row r="19" spans="1:40" ht="12.75">
      <c r="A19" s="17"/>
      <c r="B19" s="17"/>
      <c r="C19" s="17"/>
      <c r="D19" s="17"/>
      <c r="E19" s="17"/>
      <c r="F19" s="6"/>
      <c r="G19" s="8"/>
      <c r="H19" s="5"/>
      <c r="I19" s="12"/>
      <c r="J19" s="5"/>
      <c r="K19" s="5"/>
      <c r="L19" s="12"/>
      <c r="M19" s="5"/>
      <c r="N19" s="5"/>
      <c r="O19" s="12"/>
      <c r="P19" s="5"/>
      <c r="Q19" s="5"/>
      <c r="R19" s="12"/>
      <c r="S19" s="5"/>
      <c r="T19" s="5"/>
      <c r="U19" s="12"/>
      <c r="V19" s="5"/>
      <c r="W19" s="5"/>
      <c r="X19" s="12"/>
      <c r="Y19" s="8"/>
      <c r="Z19" s="5"/>
      <c r="AA19" s="12"/>
      <c r="AB19" s="5"/>
      <c r="AC19" s="5"/>
      <c r="AD19" s="12"/>
      <c r="AE19" s="5"/>
      <c r="AF19" s="5"/>
      <c r="AG19" s="12"/>
      <c r="AH19" s="8"/>
      <c r="AI19" s="5"/>
      <c r="AJ19" s="12"/>
      <c r="AK19" s="5"/>
      <c r="AL19" s="5"/>
      <c r="AM19" s="12"/>
      <c r="AN19" s="45"/>
    </row>
    <row r="20" spans="1:40" ht="12.75">
      <c r="A20" s="22" t="s">
        <v>94</v>
      </c>
      <c r="B20" s="17"/>
      <c r="C20" s="17"/>
      <c r="D20" s="17"/>
      <c r="E20" s="17"/>
      <c r="F20" s="6"/>
      <c r="G20" s="8"/>
      <c r="H20" s="5"/>
      <c r="I20" s="12"/>
      <c r="J20" s="5"/>
      <c r="K20" s="5"/>
      <c r="L20" s="12"/>
      <c r="M20" s="5"/>
      <c r="N20" s="5"/>
      <c r="O20" s="12"/>
      <c r="P20" s="5"/>
      <c r="Q20" s="5"/>
      <c r="R20" s="12"/>
      <c r="S20" s="5"/>
      <c r="T20" s="5"/>
      <c r="U20" s="12"/>
      <c r="V20" s="5"/>
      <c r="W20" s="5"/>
      <c r="X20" s="12"/>
      <c r="Y20" s="8"/>
      <c r="Z20" s="5"/>
      <c r="AA20" s="12"/>
      <c r="AB20" s="5"/>
      <c r="AC20" s="5"/>
      <c r="AD20" s="12"/>
      <c r="AE20" s="5"/>
      <c r="AF20" s="5"/>
      <c r="AG20" s="12"/>
      <c r="AH20" s="8"/>
      <c r="AI20" s="5"/>
      <c r="AJ20" s="12"/>
      <c r="AK20" s="5"/>
      <c r="AL20" s="5"/>
      <c r="AM20" s="12"/>
      <c r="AN20" s="45"/>
    </row>
    <row r="21" spans="1:40" ht="6.75" customHeight="1">
      <c r="A21"/>
      <c r="B21" s="17"/>
      <c r="C21" s="17"/>
      <c r="D21" s="17"/>
      <c r="E21" s="17"/>
      <c r="F21" s="6"/>
      <c r="G21" s="8"/>
      <c r="H21" s="5"/>
      <c r="I21" s="12"/>
      <c r="J21" s="5"/>
      <c r="K21" s="5"/>
      <c r="L21" s="12"/>
      <c r="M21" s="5"/>
      <c r="N21" s="5"/>
      <c r="O21" s="12"/>
      <c r="P21" s="5"/>
      <c r="Q21" s="5"/>
      <c r="R21" s="12"/>
      <c r="S21" s="5"/>
      <c r="T21" s="5"/>
      <c r="U21" s="12"/>
      <c r="V21" s="5"/>
      <c r="W21" s="5"/>
      <c r="X21" s="12"/>
      <c r="Y21" s="8"/>
      <c r="Z21" s="5"/>
      <c r="AA21" s="12"/>
      <c r="AB21" s="5"/>
      <c r="AC21" s="5"/>
      <c r="AD21" s="12"/>
      <c r="AE21" s="5"/>
      <c r="AF21" s="5"/>
      <c r="AG21" s="12"/>
      <c r="AH21" s="8"/>
      <c r="AI21" s="5"/>
      <c r="AJ21" s="12"/>
      <c r="AK21" s="5"/>
      <c r="AL21" s="5"/>
      <c r="AM21" s="12"/>
      <c r="AN21" s="45"/>
    </row>
    <row r="22" spans="1:40" ht="12.75">
      <c r="A22" s="70" t="s">
        <v>161</v>
      </c>
      <c r="B22" s="17"/>
      <c r="C22" s="17"/>
      <c r="D22" s="17"/>
      <c r="E22" s="17"/>
      <c r="F22" s="6" t="s">
        <v>8</v>
      </c>
      <c r="G22" s="8"/>
      <c r="H22" s="5"/>
      <c r="I22" s="12">
        <v>-103</v>
      </c>
      <c r="J22" s="5"/>
      <c r="K22" s="5"/>
      <c r="L22" s="12">
        <v>478</v>
      </c>
      <c r="M22" s="5"/>
      <c r="N22" s="5" t="s">
        <v>8</v>
      </c>
      <c r="O22" s="12">
        <v>3182</v>
      </c>
      <c r="P22" s="5"/>
      <c r="Q22" s="5"/>
      <c r="R22" s="12">
        <v>4679</v>
      </c>
      <c r="S22" s="5"/>
      <c r="T22" s="5"/>
      <c r="U22" s="12">
        <v>2505</v>
      </c>
      <c r="V22" s="5"/>
      <c r="W22" s="5"/>
      <c r="X22" s="12">
        <v>97</v>
      </c>
      <c r="Y22" s="5"/>
      <c r="Z22" s="5"/>
      <c r="AA22" s="12">
        <v>2533</v>
      </c>
      <c r="AB22" s="5"/>
      <c r="AC22" s="5"/>
      <c r="AD22" s="12">
        <v>458</v>
      </c>
      <c r="AE22" s="5"/>
      <c r="AF22" s="5"/>
      <c r="AG22" s="12"/>
      <c r="AH22" s="8"/>
      <c r="AI22" s="5"/>
      <c r="AJ22" s="12">
        <v>-9</v>
      </c>
      <c r="AK22" s="8"/>
      <c r="AL22" s="5"/>
      <c r="AM22" s="12">
        <f>I22+L22+O22+R22+U22+X22+AA22+AD22+AG22+AJ22</f>
        <v>13820</v>
      </c>
      <c r="AN22" s="45"/>
    </row>
    <row r="23" spans="1:40" ht="7.5" customHeight="1">
      <c r="A23" s="70"/>
      <c r="B23" s="17"/>
      <c r="C23" s="17"/>
      <c r="D23" s="17"/>
      <c r="E23" s="17"/>
      <c r="F23" s="6"/>
      <c r="G23" s="8"/>
      <c r="H23" s="5"/>
      <c r="I23" s="12"/>
      <c r="J23" s="5"/>
      <c r="K23" s="5"/>
      <c r="L23" s="12"/>
      <c r="M23" s="5"/>
      <c r="N23" s="5"/>
      <c r="O23" s="12"/>
      <c r="P23" s="5"/>
      <c r="Q23" s="5"/>
      <c r="R23" s="12"/>
      <c r="S23" s="5"/>
      <c r="T23" s="5"/>
      <c r="U23" s="12"/>
      <c r="V23" s="5"/>
      <c r="W23" s="5"/>
      <c r="X23" s="34"/>
      <c r="Y23" s="5"/>
      <c r="Z23" s="5"/>
      <c r="AA23" s="12"/>
      <c r="AB23" s="5"/>
      <c r="AC23" s="5"/>
      <c r="AD23" s="12"/>
      <c r="AE23" s="5"/>
      <c r="AF23" s="5"/>
      <c r="AG23" s="12"/>
      <c r="AH23" s="8"/>
      <c r="AI23" s="5"/>
      <c r="AJ23" s="12"/>
      <c r="AK23" s="8"/>
      <c r="AL23" s="5"/>
      <c r="AM23" s="12"/>
      <c r="AN23" s="45"/>
    </row>
    <row r="24" spans="1:40" ht="12.75">
      <c r="A24" s="70" t="s">
        <v>97</v>
      </c>
      <c r="B24" s="17"/>
      <c r="C24" s="17"/>
      <c r="D24" s="17"/>
      <c r="E24" s="17"/>
      <c r="F24" s="6" t="s">
        <v>8</v>
      </c>
      <c r="G24" s="14">
        <f aca="true" t="shared" si="3" ref="G24:AM24">SUM(G22:G22)</f>
        <v>0</v>
      </c>
      <c r="H24" s="15">
        <f t="shared" si="3"/>
        <v>0</v>
      </c>
      <c r="I24" s="16">
        <f t="shared" si="3"/>
        <v>-103</v>
      </c>
      <c r="J24" s="15">
        <f t="shared" si="3"/>
        <v>0</v>
      </c>
      <c r="K24" s="15">
        <f t="shared" si="3"/>
        <v>0</v>
      </c>
      <c r="L24" s="16">
        <f t="shared" si="3"/>
        <v>478</v>
      </c>
      <c r="M24" s="15">
        <f t="shared" si="3"/>
        <v>0</v>
      </c>
      <c r="N24" s="15">
        <f t="shared" si="3"/>
        <v>0</v>
      </c>
      <c r="O24" s="16">
        <f t="shared" si="3"/>
        <v>3182</v>
      </c>
      <c r="P24" s="15">
        <f t="shared" si="3"/>
        <v>0</v>
      </c>
      <c r="Q24" s="15">
        <f t="shared" si="3"/>
        <v>0</v>
      </c>
      <c r="R24" s="16">
        <f t="shared" si="3"/>
        <v>4679</v>
      </c>
      <c r="S24" s="15">
        <f t="shared" si="3"/>
        <v>0</v>
      </c>
      <c r="T24" s="15">
        <f t="shared" si="3"/>
        <v>0</v>
      </c>
      <c r="U24" s="16">
        <f t="shared" si="3"/>
        <v>2505</v>
      </c>
      <c r="V24" s="15">
        <f t="shared" si="3"/>
        <v>0</v>
      </c>
      <c r="W24" s="15">
        <f t="shared" si="3"/>
        <v>0</v>
      </c>
      <c r="X24" s="16">
        <f t="shared" si="3"/>
        <v>97</v>
      </c>
      <c r="Y24" s="15">
        <f t="shared" si="3"/>
        <v>0</v>
      </c>
      <c r="Z24" s="15">
        <f t="shared" si="3"/>
        <v>0</v>
      </c>
      <c r="AA24" s="16">
        <f t="shared" si="3"/>
        <v>2533</v>
      </c>
      <c r="AB24" s="15">
        <f t="shared" si="3"/>
        <v>0</v>
      </c>
      <c r="AC24" s="15">
        <f t="shared" si="3"/>
        <v>0</v>
      </c>
      <c r="AD24" s="16">
        <f t="shared" si="3"/>
        <v>458</v>
      </c>
      <c r="AE24" s="15">
        <f t="shared" si="3"/>
        <v>0</v>
      </c>
      <c r="AF24" s="15">
        <f t="shared" si="3"/>
        <v>0</v>
      </c>
      <c r="AG24" s="16">
        <f t="shared" si="3"/>
        <v>0</v>
      </c>
      <c r="AH24" s="14">
        <f t="shared" si="3"/>
        <v>0</v>
      </c>
      <c r="AI24" s="15">
        <f t="shared" si="3"/>
        <v>0</v>
      </c>
      <c r="AJ24" s="16">
        <f t="shared" si="3"/>
        <v>-9</v>
      </c>
      <c r="AK24" s="14">
        <f t="shared" si="3"/>
        <v>0</v>
      </c>
      <c r="AL24" s="15">
        <f t="shared" si="3"/>
        <v>0</v>
      </c>
      <c r="AM24" s="16">
        <f t="shared" si="3"/>
        <v>13820</v>
      </c>
      <c r="AN24" s="45"/>
    </row>
    <row r="25" spans="6:40" ht="11.25" customHeight="1">
      <c r="F25" s="7"/>
      <c r="G25" s="8"/>
      <c r="H25" s="5"/>
      <c r="I25" s="12"/>
      <c r="J25" s="5"/>
      <c r="K25" s="5"/>
      <c r="L25" s="12"/>
      <c r="M25" s="17"/>
      <c r="N25" s="17"/>
      <c r="O25" s="6"/>
      <c r="P25" s="17"/>
      <c r="Q25" s="17"/>
      <c r="R25" s="6"/>
      <c r="S25" s="17"/>
      <c r="T25" s="17"/>
      <c r="U25" s="6"/>
      <c r="V25" s="17"/>
      <c r="W25" s="17"/>
      <c r="X25" s="12"/>
      <c r="Y25" s="44"/>
      <c r="Z25" s="17"/>
      <c r="AA25" s="6"/>
      <c r="AB25" s="17"/>
      <c r="AC25" s="17"/>
      <c r="AD25" s="6"/>
      <c r="AE25" s="17"/>
      <c r="AF25" s="17"/>
      <c r="AG25" s="6"/>
      <c r="AH25" s="44"/>
      <c r="AI25" s="17"/>
      <c r="AJ25" s="12"/>
      <c r="AK25" s="8"/>
      <c r="AL25" s="5"/>
      <c r="AM25" s="12"/>
      <c r="AN25" s="45"/>
    </row>
    <row r="26" spans="1:40" ht="12.75" customHeight="1">
      <c r="A26" s="22" t="s">
        <v>19</v>
      </c>
      <c r="F26" s="7" t="s">
        <v>8</v>
      </c>
      <c r="G26" s="8"/>
      <c r="H26" s="5"/>
      <c r="I26" s="6"/>
      <c r="J26" s="5"/>
      <c r="K26" s="5"/>
      <c r="L26" s="6"/>
      <c r="M26" s="17"/>
      <c r="N26" s="17"/>
      <c r="O26" s="6"/>
      <c r="P26" s="17"/>
      <c r="Q26" s="17"/>
      <c r="R26" s="6"/>
      <c r="S26" s="17"/>
      <c r="T26" s="17"/>
      <c r="U26" s="6"/>
      <c r="V26" s="17"/>
      <c r="W26" s="17"/>
      <c r="X26" s="6"/>
      <c r="Y26" s="44"/>
      <c r="Z26" s="17"/>
      <c r="AA26" s="6"/>
      <c r="AB26" s="17"/>
      <c r="AC26" s="17"/>
      <c r="AD26" s="6"/>
      <c r="AE26" s="17"/>
      <c r="AF26" s="17"/>
      <c r="AG26" s="6"/>
      <c r="AH26" s="44"/>
      <c r="AI26" s="17"/>
      <c r="AJ26" s="6"/>
      <c r="AK26" s="8"/>
      <c r="AL26" s="5"/>
      <c r="AM26" s="12"/>
      <c r="AN26" s="45"/>
    </row>
    <row r="27" spans="1:40" ht="6.75" customHeight="1">
      <c r="A27" s="20" t="s">
        <v>8</v>
      </c>
      <c r="F27" s="7"/>
      <c r="G27" s="8" t="s">
        <v>8</v>
      </c>
      <c r="H27" s="5" t="s">
        <v>8</v>
      </c>
      <c r="I27" s="6" t="s">
        <v>8</v>
      </c>
      <c r="J27" s="5" t="s">
        <v>8</v>
      </c>
      <c r="K27" s="5" t="s">
        <v>8</v>
      </c>
      <c r="L27" s="6" t="s">
        <v>8</v>
      </c>
      <c r="M27" s="17" t="s">
        <v>8</v>
      </c>
      <c r="N27" s="17" t="s">
        <v>8</v>
      </c>
      <c r="O27" s="6" t="s">
        <v>8</v>
      </c>
      <c r="P27" s="17" t="s">
        <v>8</v>
      </c>
      <c r="Q27" s="17" t="s">
        <v>8</v>
      </c>
      <c r="R27" s="6" t="s">
        <v>8</v>
      </c>
      <c r="S27" s="17" t="s">
        <v>8</v>
      </c>
      <c r="T27" s="17" t="s">
        <v>8</v>
      </c>
      <c r="U27" s="6" t="s">
        <v>8</v>
      </c>
      <c r="V27" s="17" t="s">
        <v>8</v>
      </c>
      <c r="W27" s="17" t="s">
        <v>8</v>
      </c>
      <c r="X27" s="6" t="s">
        <v>8</v>
      </c>
      <c r="Y27" s="44" t="s">
        <v>8</v>
      </c>
      <c r="Z27" s="17" t="s">
        <v>8</v>
      </c>
      <c r="AA27" s="6" t="s">
        <v>8</v>
      </c>
      <c r="AB27" s="17" t="s">
        <v>8</v>
      </c>
      <c r="AC27" s="17" t="s">
        <v>8</v>
      </c>
      <c r="AD27" s="6" t="s">
        <v>8</v>
      </c>
      <c r="AE27" s="17" t="s">
        <v>8</v>
      </c>
      <c r="AF27" s="17" t="s">
        <v>8</v>
      </c>
      <c r="AG27" s="6" t="s">
        <v>8</v>
      </c>
      <c r="AH27" s="44" t="s">
        <v>8</v>
      </c>
      <c r="AI27" s="17" t="s">
        <v>8</v>
      </c>
      <c r="AJ27" s="6" t="s">
        <v>8</v>
      </c>
      <c r="AK27" s="5" t="s">
        <v>8</v>
      </c>
      <c r="AL27" s="5" t="s">
        <v>8</v>
      </c>
      <c r="AM27" s="12" t="s">
        <v>8</v>
      </c>
      <c r="AN27" s="45"/>
    </row>
    <row r="28" spans="1:40" ht="12.75">
      <c r="A28" s="20" t="s">
        <v>20</v>
      </c>
      <c r="F28" s="7"/>
      <c r="G28" s="8" t="s">
        <v>8</v>
      </c>
      <c r="H28" s="5" t="s">
        <v>8</v>
      </c>
      <c r="I28" s="6" t="s">
        <v>8</v>
      </c>
      <c r="J28" s="5" t="s">
        <v>8</v>
      </c>
      <c r="K28" s="5" t="s">
        <v>8</v>
      </c>
      <c r="L28" s="6" t="s">
        <v>8</v>
      </c>
      <c r="M28" s="17" t="s">
        <v>8</v>
      </c>
      <c r="N28" s="17" t="s">
        <v>8</v>
      </c>
      <c r="O28" s="6" t="s">
        <v>8</v>
      </c>
      <c r="P28" s="17" t="s">
        <v>8</v>
      </c>
      <c r="Q28" s="17" t="s">
        <v>8</v>
      </c>
      <c r="R28" s="6" t="s">
        <v>8</v>
      </c>
      <c r="S28" s="17" t="s">
        <v>8</v>
      </c>
      <c r="T28" s="17" t="s">
        <v>8</v>
      </c>
      <c r="U28" s="6" t="s">
        <v>8</v>
      </c>
      <c r="V28" s="17" t="s">
        <v>8</v>
      </c>
      <c r="W28" s="17" t="s">
        <v>8</v>
      </c>
      <c r="X28" s="6" t="s">
        <v>8</v>
      </c>
      <c r="Y28" s="44" t="s">
        <v>8</v>
      </c>
      <c r="Z28" s="17" t="s">
        <v>8</v>
      </c>
      <c r="AA28" s="6" t="s">
        <v>8</v>
      </c>
      <c r="AB28" s="17" t="s">
        <v>8</v>
      </c>
      <c r="AC28" s="17" t="s">
        <v>8</v>
      </c>
      <c r="AD28" s="6" t="s">
        <v>8</v>
      </c>
      <c r="AE28" s="17" t="s">
        <v>8</v>
      </c>
      <c r="AF28" s="17" t="s">
        <v>8</v>
      </c>
      <c r="AG28" s="6" t="s">
        <v>8</v>
      </c>
      <c r="AH28" s="44" t="s">
        <v>8</v>
      </c>
      <c r="AI28" s="17" t="s">
        <v>8</v>
      </c>
      <c r="AJ28" s="6" t="s">
        <v>8</v>
      </c>
      <c r="AK28" s="5" t="s">
        <v>8</v>
      </c>
      <c r="AL28" s="5" t="s">
        <v>8</v>
      </c>
      <c r="AM28" s="12" t="s">
        <v>8</v>
      </c>
      <c r="AN28" s="45"/>
    </row>
    <row r="29" spans="1:40" ht="12.75">
      <c r="A29" s="20" t="s">
        <v>115</v>
      </c>
      <c r="F29" s="7" t="s">
        <v>7</v>
      </c>
      <c r="G29" s="8">
        <v>0</v>
      </c>
      <c r="H29" s="5">
        <v>0</v>
      </c>
      <c r="I29" s="12">
        <v>153</v>
      </c>
      <c r="J29" s="5">
        <v>0</v>
      </c>
      <c r="K29" s="5">
        <v>0</v>
      </c>
      <c r="L29" s="12">
        <v>1350</v>
      </c>
      <c r="M29" s="5">
        <v>0</v>
      </c>
      <c r="N29" s="5">
        <v>0</v>
      </c>
      <c r="O29" s="12">
        <v>2010</v>
      </c>
      <c r="P29" s="5">
        <v>0</v>
      </c>
      <c r="Q29" s="5">
        <v>0</v>
      </c>
      <c r="R29" s="12">
        <v>2888</v>
      </c>
      <c r="S29" s="5">
        <v>0</v>
      </c>
      <c r="T29" s="5">
        <v>0</v>
      </c>
      <c r="U29" s="12">
        <v>1467</v>
      </c>
      <c r="V29" s="5">
        <v>0</v>
      </c>
      <c r="W29" s="5">
        <v>0</v>
      </c>
      <c r="X29" s="42">
        <v>89</v>
      </c>
      <c r="Y29" s="8">
        <v>0</v>
      </c>
      <c r="Z29" s="5">
        <v>0</v>
      </c>
      <c r="AA29" s="12">
        <v>1737</v>
      </c>
      <c r="AB29" s="5">
        <v>0</v>
      </c>
      <c r="AC29" s="5">
        <v>0</v>
      </c>
      <c r="AD29" s="12">
        <v>121</v>
      </c>
      <c r="AE29" s="5">
        <v>0</v>
      </c>
      <c r="AF29" s="5">
        <v>0</v>
      </c>
      <c r="AG29" s="12">
        <v>0</v>
      </c>
      <c r="AH29" s="8">
        <v>0</v>
      </c>
      <c r="AI29" s="5">
        <v>0</v>
      </c>
      <c r="AJ29" s="12">
        <v>7</v>
      </c>
      <c r="AK29" s="5">
        <f aca="true" t="shared" si="4" ref="AK29:AK44">G29+J29+M29+P29+S29+V29+Y29+AB29+AE29+AH29</f>
        <v>0</v>
      </c>
      <c r="AL29" s="5">
        <f aca="true" t="shared" si="5" ref="AL29:AL44">H29+K29+N29+Q29+T29+W29+Z29+AC29+AF29+AI29</f>
        <v>0</v>
      </c>
      <c r="AM29" s="12">
        <f aca="true" t="shared" si="6" ref="AM29:AM44">I29+L29+O29+R29+U29+X29+AA29+AD29+AG29+AJ29</f>
        <v>9822</v>
      </c>
      <c r="AN29" s="45"/>
    </row>
    <row r="30" spans="1:40" ht="12.75">
      <c r="A30" s="20" t="s">
        <v>132</v>
      </c>
      <c r="F30" s="7" t="s">
        <v>7</v>
      </c>
      <c r="G30" s="8">
        <v>0</v>
      </c>
      <c r="H30" s="5">
        <v>0</v>
      </c>
      <c r="I30" s="12">
        <v>268</v>
      </c>
      <c r="J30" s="5">
        <v>0</v>
      </c>
      <c r="K30" s="5">
        <v>0</v>
      </c>
      <c r="L30" s="12">
        <v>546</v>
      </c>
      <c r="M30" s="17">
        <v>0</v>
      </c>
      <c r="N30" s="17">
        <v>0</v>
      </c>
      <c r="O30" s="12">
        <v>695</v>
      </c>
      <c r="P30" s="17">
        <v>0</v>
      </c>
      <c r="Q30" s="17">
        <v>0</v>
      </c>
      <c r="R30" s="12">
        <v>1058</v>
      </c>
      <c r="S30" s="17">
        <v>0</v>
      </c>
      <c r="T30" s="17">
        <v>0</v>
      </c>
      <c r="U30" s="12">
        <v>414</v>
      </c>
      <c r="V30" s="17">
        <v>0</v>
      </c>
      <c r="W30" s="17">
        <v>0</v>
      </c>
      <c r="X30" s="42">
        <v>25</v>
      </c>
      <c r="Y30" s="44">
        <v>0</v>
      </c>
      <c r="Z30" s="17">
        <v>0</v>
      </c>
      <c r="AA30" s="12">
        <v>578</v>
      </c>
      <c r="AB30" s="17">
        <v>0</v>
      </c>
      <c r="AC30" s="17">
        <v>0</v>
      </c>
      <c r="AD30" s="12">
        <v>42</v>
      </c>
      <c r="AE30" s="17">
        <v>0</v>
      </c>
      <c r="AF30" s="17">
        <v>0</v>
      </c>
      <c r="AG30" s="6">
        <v>0</v>
      </c>
      <c r="AH30" s="44">
        <v>0</v>
      </c>
      <c r="AI30" s="17">
        <v>0</v>
      </c>
      <c r="AJ30" s="6">
        <v>2</v>
      </c>
      <c r="AK30" s="5">
        <f t="shared" si="4"/>
        <v>0</v>
      </c>
      <c r="AL30" s="5">
        <f t="shared" si="5"/>
        <v>0</v>
      </c>
      <c r="AM30" s="12">
        <f t="shared" si="6"/>
        <v>3628</v>
      </c>
      <c r="AN30" s="45"/>
    </row>
    <row r="31" spans="1:40" ht="12.75">
      <c r="A31" s="20" t="s">
        <v>116</v>
      </c>
      <c r="F31" s="7" t="s">
        <v>7</v>
      </c>
      <c r="G31" s="8">
        <v>0</v>
      </c>
      <c r="H31" s="5">
        <v>0</v>
      </c>
      <c r="I31" s="12">
        <v>0</v>
      </c>
      <c r="J31" s="5">
        <v>0</v>
      </c>
      <c r="K31" s="5">
        <v>16</v>
      </c>
      <c r="L31" s="12">
        <v>0</v>
      </c>
      <c r="M31" s="17">
        <v>0</v>
      </c>
      <c r="N31" s="17">
        <v>1</v>
      </c>
      <c r="O31" s="12">
        <v>0</v>
      </c>
      <c r="P31" s="17">
        <v>0</v>
      </c>
      <c r="Q31" s="17">
        <v>57</v>
      </c>
      <c r="R31" s="12">
        <v>0</v>
      </c>
      <c r="S31" s="17">
        <v>0</v>
      </c>
      <c r="T31" s="17">
        <v>0</v>
      </c>
      <c r="U31" s="12">
        <v>0</v>
      </c>
      <c r="V31" s="17">
        <v>0</v>
      </c>
      <c r="W31" s="17">
        <v>0</v>
      </c>
      <c r="X31" s="42">
        <v>0</v>
      </c>
      <c r="Y31" s="44">
        <v>0</v>
      </c>
      <c r="Z31" s="17">
        <v>0</v>
      </c>
      <c r="AA31" s="12">
        <v>0</v>
      </c>
      <c r="AB31" s="17">
        <v>0</v>
      </c>
      <c r="AC31" s="17">
        <v>0</v>
      </c>
      <c r="AD31" s="12">
        <v>0</v>
      </c>
      <c r="AE31" s="17">
        <v>0</v>
      </c>
      <c r="AF31" s="17">
        <v>0</v>
      </c>
      <c r="AG31" s="6">
        <v>0</v>
      </c>
      <c r="AH31" s="44">
        <v>0</v>
      </c>
      <c r="AI31" s="17">
        <v>0</v>
      </c>
      <c r="AJ31" s="6">
        <v>0</v>
      </c>
      <c r="AK31" s="5">
        <f t="shared" si="4"/>
        <v>0</v>
      </c>
      <c r="AL31" s="5">
        <f t="shared" si="5"/>
        <v>74</v>
      </c>
      <c r="AM31" s="12">
        <f t="shared" si="6"/>
        <v>0</v>
      </c>
      <c r="AN31" s="45"/>
    </row>
    <row r="32" spans="1:40" ht="12.75">
      <c r="A32" s="20" t="s">
        <v>117</v>
      </c>
      <c r="F32" s="7" t="s">
        <v>7</v>
      </c>
      <c r="G32" s="8">
        <v>0</v>
      </c>
      <c r="H32" s="5">
        <v>0</v>
      </c>
      <c r="I32" s="12">
        <v>0</v>
      </c>
      <c r="J32" s="5">
        <v>0</v>
      </c>
      <c r="K32" s="5">
        <v>0</v>
      </c>
      <c r="L32" s="12">
        <v>1747</v>
      </c>
      <c r="M32" s="17">
        <v>0</v>
      </c>
      <c r="N32" s="17">
        <v>0</v>
      </c>
      <c r="O32" s="12">
        <v>144</v>
      </c>
      <c r="P32" s="17">
        <v>0</v>
      </c>
      <c r="Q32" s="17">
        <v>0</v>
      </c>
      <c r="R32" s="12">
        <v>8102</v>
      </c>
      <c r="S32" s="17">
        <v>0</v>
      </c>
      <c r="T32" s="17">
        <v>0</v>
      </c>
      <c r="U32" s="12">
        <v>0</v>
      </c>
      <c r="V32" s="17">
        <v>0</v>
      </c>
      <c r="W32" s="17">
        <v>0</v>
      </c>
      <c r="X32" s="42">
        <v>0</v>
      </c>
      <c r="Y32" s="44">
        <v>0</v>
      </c>
      <c r="Z32" s="17">
        <v>0</v>
      </c>
      <c r="AA32" s="12">
        <v>0</v>
      </c>
      <c r="AB32" s="17">
        <v>0</v>
      </c>
      <c r="AC32" s="17">
        <v>0</v>
      </c>
      <c r="AD32" s="12">
        <v>51</v>
      </c>
      <c r="AE32" s="17">
        <v>0</v>
      </c>
      <c r="AF32" s="17">
        <v>0</v>
      </c>
      <c r="AG32" s="6">
        <v>0</v>
      </c>
      <c r="AH32" s="44">
        <v>0</v>
      </c>
      <c r="AI32" s="17">
        <v>0</v>
      </c>
      <c r="AJ32" s="6">
        <v>0</v>
      </c>
      <c r="AK32" s="5">
        <f t="shared" si="4"/>
        <v>0</v>
      </c>
      <c r="AL32" s="5">
        <f t="shared" si="5"/>
        <v>0</v>
      </c>
      <c r="AM32" s="12">
        <f t="shared" si="6"/>
        <v>10044</v>
      </c>
      <c r="AN32" s="45"/>
    </row>
    <row r="33" spans="1:40" ht="12.75">
      <c r="A33" s="20" t="s">
        <v>123</v>
      </c>
      <c r="F33" s="7" t="s">
        <v>8</v>
      </c>
      <c r="G33" s="8">
        <v>0</v>
      </c>
      <c r="H33" s="5">
        <v>0</v>
      </c>
      <c r="I33" s="12">
        <v>0</v>
      </c>
      <c r="J33" s="5">
        <v>0</v>
      </c>
      <c r="K33" s="5">
        <v>0</v>
      </c>
      <c r="L33" s="12">
        <v>0</v>
      </c>
      <c r="M33" s="10">
        <v>0</v>
      </c>
      <c r="N33" s="10">
        <v>0</v>
      </c>
      <c r="O33" s="12">
        <v>0</v>
      </c>
      <c r="P33" s="10">
        <v>0</v>
      </c>
      <c r="Q33" s="10">
        <v>0</v>
      </c>
      <c r="R33" s="12">
        <v>272</v>
      </c>
      <c r="S33" s="10">
        <v>0</v>
      </c>
      <c r="T33" s="10">
        <v>0</v>
      </c>
      <c r="U33" s="12">
        <v>0</v>
      </c>
      <c r="V33" s="10">
        <v>0</v>
      </c>
      <c r="W33" s="10">
        <v>0</v>
      </c>
      <c r="X33" s="42">
        <v>0</v>
      </c>
      <c r="Y33" s="44">
        <v>0</v>
      </c>
      <c r="Z33" s="10">
        <v>0</v>
      </c>
      <c r="AA33" s="12">
        <v>0</v>
      </c>
      <c r="AB33" s="10">
        <v>0</v>
      </c>
      <c r="AC33" s="10">
        <v>0</v>
      </c>
      <c r="AD33" s="12">
        <v>0</v>
      </c>
      <c r="AE33" s="10">
        <v>0</v>
      </c>
      <c r="AF33" s="10">
        <v>0</v>
      </c>
      <c r="AG33" s="6">
        <v>0</v>
      </c>
      <c r="AH33" s="44">
        <v>0</v>
      </c>
      <c r="AI33" s="10">
        <v>0</v>
      </c>
      <c r="AJ33" s="6">
        <v>0</v>
      </c>
      <c r="AK33" s="5">
        <f t="shared" si="4"/>
        <v>0</v>
      </c>
      <c r="AL33" s="5">
        <f t="shared" si="5"/>
        <v>0</v>
      </c>
      <c r="AM33" s="12">
        <f t="shared" si="6"/>
        <v>272</v>
      </c>
      <c r="AN33" s="45"/>
    </row>
    <row r="34" spans="1:40" ht="12.75">
      <c r="A34" s="20" t="s">
        <v>124</v>
      </c>
      <c r="E34" s="9"/>
      <c r="F34" s="7" t="s">
        <v>8</v>
      </c>
      <c r="G34" s="8">
        <v>0</v>
      </c>
      <c r="H34" s="5">
        <v>0</v>
      </c>
      <c r="I34" s="12">
        <v>51</v>
      </c>
      <c r="J34" s="5">
        <v>0</v>
      </c>
      <c r="K34" s="10">
        <v>0</v>
      </c>
      <c r="L34" s="13">
        <v>449</v>
      </c>
      <c r="M34" s="40">
        <v>0</v>
      </c>
      <c r="N34" s="40">
        <v>0</v>
      </c>
      <c r="O34" s="13">
        <v>672</v>
      </c>
      <c r="P34" s="40">
        <v>0</v>
      </c>
      <c r="Q34" s="40">
        <v>0</v>
      </c>
      <c r="R34" s="13">
        <v>983</v>
      </c>
      <c r="S34" s="40">
        <v>0</v>
      </c>
      <c r="T34" s="40">
        <v>0</v>
      </c>
      <c r="U34" s="13">
        <v>492</v>
      </c>
      <c r="V34" s="40">
        <v>0</v>
      </c>
      <c r="W34" s="40">
        <v>0</v>
      </c>
      <c r="X34" s="43">
        <v>31</v>
      </c>
      <c r="Y34" s="47">
        <v>0</v>
      </c>
      <c r="Z34" s="40">
        <v>0</v>
      </c>
      <c r="AA34" s="13">
        <v>569</v>
      </c>
      <c r="AB34" s="40">
        <v>0</v>
      </c>
      <c r="AC34" s="40">
        <v>0</v>
      </c>
      <c r="AD34" s="13">
        <v>42</v>
      </c>
      <c r="AE34" s="40">
        <v>0</v>
      </c>
      <c r="AF34" s="40">
        <v>0</v>
      </c>
      <c r="AG34" s="11">
        <v>0</v>
      </c>
      <c r="AH34" s="47">
        <v>0</v>
      </c>
      <c r="AI34" s="40">
        <v>0</v>
      </c>
      <c r="AJ34" s="11">
        <v>2</v>
      </c>
      <c r="AK34" s="5">
        <f t="shared" si="4"/>
        <v>0</v>
      </c>
      <c r="AL34" s="5">
        <f t="shared" si="5"/>
        <v>0</v>
      </c>
      <c r="AM34" s="12">
        <f t="shared" si="6"/>
        <v>3291</v>
      </c>
      <c r="AN34" s="45"/>
    </row>
    <row r="35" spans="1:40" ht="12.75">
      <c r="A35" s="20" t="s">
        <v>157</v>
      </c>
      <c r="E35" s="9"/>
      <c r="F35" s="7"/>
      <c r="G35" s="8">
        <v>0</v>
      </c>
      <c r="H35" s="5">
        <v>0</v>
      </c>
      <c r="I35" s="12">
        <v>10</v>
      </c>
      <c r="J35" s="5">
        <v>0</v>
      </c>
      <c r="K35" s="10">
        <v>0</v>
      </c>
      <c r="L35" s="13">
        <v>132</v>
      </c>
      <c r="M35" s="10">
        <v>0</v>
      </c>
      <c r="N35" s="10">
        <v>0</v>
      </c>
      <c r="O35" s="13">
        <v>200</v>
      </c>
      <c r="P35" s="10">
        <v>0</v>
      </c>
      <c r="Q35" s="10">
        <v>0</v>
      </c>
      <c r="R35" s="13">
        <v>238</v>
      </c>
      <c r="S35" s="10">
        <v>0</v>
      </c>
      <c r="T35" s="10">
        <v>0</v>
      </c>
      <c r="U35" s="13">
        <v>146</v>
      </c>
      <c r="V35" s="10">
        <v>0</v>
      </c>
      <c r="W35" s="10">
        <v>0</v>
      </c>
      <c r="X35" s="43">
        <v>7</v>
      </c>
      <c r="Y35" s="47">
        <v>0</v>
      </c>
      <c r="Z35" s="10">
        <v>0</v>
      </c>
      <c r="AA35" s="13">
        <v>150</v>
      </c>
      <c r="AB35" s="10">
        <v>0</v>
      </c>
      <c r="AC35" s="10">
        <v>0</v>
      </c>
      <c r="AD35" s="13">
        <v>13</v>
      </c>
      <c r="AE35" s="10">
        <v>0</v>
      </c>
      <c r="AF35" s="10">
        <v>0</v>
      </c>
      <c r="AG35" s="11">
        <v>0</v>
      </c>
      <c r="AH35" s="47">
        <v>0</v>
      </c>
      <c r="AI35" s="10">
        <v>0</v>
      </c>
      <c r="AJ35" s="11">
        <v>2</v>
      </c>
      <c r="AK35" s="5">
        <f t="shared" si="4"/>
        <v>0</v>
      </c>
      <c r="AL35" s="5">
        <f t="shared" si="5"/>
        <v>0</v>
      </c>
      <c r="AM35" s="12">
        <f t="shared" si="6"/>
        <v>898</v>
      </c>
      <c r="AN35" s="45"/>
    </row>
    <row r="36" spans="1:40" ht="12.75">
      <c r="A36" s="20" t="s">
        <v>125</v>
      </c>
      <c r="F36" s="7" t="s">
        <v>8</v>
      </c>
      <c r="G36" s="8">
        <v>0</v>
      </c>
      <c r="H36" s="5">
        <v>0</v>
      </c>
      <c r="I36" s="12">
        <v>20</v>
      </c>
      <c r="J36" s="5">
        <v>0</v>
      </c>
      <c r="K36" s="5">
        <v>0</v>
      </c>
      <c r="L36" s="12">
        <v>129</v>
      </c>
      <c r="M36" s="17">
        <v>0</v>
      </c>
      <c r="N36" s="17">
        <v>0</v>
      </c>
      <c r="O36" s="12">
        <v>290</v>
      </c>
      <c r="P36" s="17">
        <v>0</v>
      </c>
      <c r="Q36" s="17">
        <v>0</v>
      </c>
      <c r="R36" s="12">
        <v>244</v>
      </c>
      <c r="S36" s="17">
        <v>0</v>
      </c>
      <c r="T36" s="17">
        <v>0</v>
      </c>
      <c r="U36" s="12">
        <v>210</v>
      </c>
      <c r="V36" s="17">
        <v>0</v>
      </c>
      <c r="W36" s="17">
        <v>0</v>
      </c>
      <c r="X36" s="42">
        <v>11</v>
      </c>
      <c r="Y36" s="44">
        <v>0</v>
      </c>
      <c r="Z36" s="17">
        <v>0</v>
      </c>
      <c r="AA36" s="12">
        <v>204</v>
      </c>
      <c r="AB36" s="17">
        <v>0</v>
      </c>
      <c r="AC36" s="17">
        <v>0</v>
      </c>
      <c r="AD36" s="12">
        <v>13</v>
      </c>
      <c r="AE36" s="17">
        <v>0</v>
      </c>
      <c r="AF36" s="17">
        <v>0</v>
      </c>
      <c r="AG36" s="6">
        <v>0</v>
      </c>
      <c r="AH36" s="44">
        <v>0</v>
      </c>
      <c r="AI36" s="17">
        <v>0</v>
      </c>
      <c r="AJ36" s="6">
        <v>0</v>
      </c>
      <c r="AK36" s="5">
        <f t="shared" si="4"/>
        <v>0</v>
      </c>
      <c r="AL36" s="5">
        <f t="shared" si="5"/>
        <v>0</v>
      </c>
      <c r="AM36" s="12">
        <f t="shared" si="6"/>
        <v>1121</v>
      </c>
      <c r="AN36" s="45"/>
    </row>
    <row r="37" spans="1:40" ht="12.75">
      <c r="A37" s="20" t="s">
        <v>134</v>
      </c>
      <c r="F37" s="7" t="s">
        <v>8</v>
      </c>
      <c r="G37" s="8">
        <v>0</v>
      </c>
      <c r="H37" s="5">
        <v>0</v>
      </c>
      <c r="I37" s="12">
        <v>1</v>
      </c>
      <c r="J37" s="5">
        <v>0</v>
      </c>
      <c r="K37" s="5">
        <v>0</v>
      </c>
      <c r="L37" s="12">
        <v>-22</v>
      </c>
      <c r="M37" s="10">
        <v>0</v>
      </c>
      <c r="N37" s="10">
        <v>0</v>
      </c>
      <c r="O37" s="12">
        <v>-8</v>
      </c>
      <c r="P37" s="10">
        <v>0</v>
      </c>
      <c r="Q37" s="10">
        <v>0</v>
      </c>
      <c r="R37" s="12">
        <v>3</v>
      </c>
      <c r="S37" s="10">
        <v>0</v>
      </c>
      <c r="T37" s="10">
        <v>0</v>
      </c>
      <c r="U37" s="12">
        <v>5</v>
      </c>
      <c r="V37" s="10">
        <v>0</v>
      </c>
      <c r="W37" s="10">
        <v>0</v>
      </c>
      <c r="X37" s="42">
        <v>0</v>
      </c>
      <c r="Y37" s="44">
        <v>0</v>
      </c>
      <c r="Z37" s="10">
        <v>0</v>
      </c>
      <c r="AA37" s="12">
        <v>-13</v>
      </c>
      <c r="AB37" s="10">
        <v>0</v>
      </c>
      <c r="AC37" s="10">
        <v>0</v>
      </c>
      <c r="AD37" s="12">
        <v>0</v>
      </c>
      <c r="AE37" s="10">
        <v>0</v>
      </c>
      <c r="AF37" s="10">
        <v>0</v>
      </c>
      <c r="AG37" s="6">
        <v>0</v>
      </c>
      <c r="AH37" s="44">
        <v>0</v>
      </c>
      <c r="AI37" s="40">
        <v>0</v>
      </c>
      <c r="AJ37" s="6">
        <v>0</v>
      </c>
      <c r="AK37" s="5">
        <f t="shared" si="4"/>
        <v>0</v>
      </c>
      <c r="AL37" s="5">
        <f t="shared" si="5"/>
        <v>0</v>
      </c>
      <c r="AM37" s="12">
        <f t="shared" si="6"/>
        <v>-34</v>
      </c>
      <c r="AN37" s="45"/>
    </row>
    <row r="38" spans="1:40" ht="12.75">
      <c r="A38" s="20" t="s">
        <v>21</v>
      </c>
      <c r="F38" s="7" t="s">
        <v>7</v>
      </c>
      <c r="G38" s="8">
        <v>0</v>
      </c>
      <c r="H38" s="5">
        <v>0</v>
      </c>
      <c r="I38" s="12">
        <v>443</v>
      </c>
      <c r="J38" s="5">
        <v>0</v>
      </c>
      <c r="K38" s="5">
        <v>0</v>
      </c>
      <c r="L38" s="12">
        <v>2038</v>
      </c>
      <c r="M38" s="17">
        <v>0</v>
      </c>
      <c r="N38" s="17">
        <v>0</v>
      </c>
      <c r="O38" s="12">
        <v>1390</v>
      </c>
      <c r="P38" s="17">
        <v>0</v>
      </c>
      <c r="Q38" s="17">
        <v>0</v>
      </c>
      <c r="R38" s="12">
        <v>1771</v>
      </c>
      <c r="S38" s="17">
        <v>0</v>
      </c>
      <c r="T38" s="17">
        <v>0</v>
      </c>
      <c r="U38" s="12">
        <v>752</v>
      </c>
      <c r="V38" s="17">
        <v>0</v>
      </c>
      <c r="W38" s="17">
        <v>0</v>
      </c>
      <c r="X38" s="42">
        <v>76</v>
      </c>
      <c r="Y38" s="44">
        <v>0</v>
      </c>
      <c r="Z38" s="17">
        <v>0</v>
      </c>
      <c r="AA38" s="12">
        <v>502</v>
      </c>
      <c r="AB38" s="17">
        <v>0</v>
      </c>
      <c r="AC38" s="17">
        <v>0</v>
      </c>
      <c r="AD38" s="12">
        <v>47</v>
      </c>
      <c r="AE38" s="17">
        <v>0</v>
      </c>
      <c r="AF38" s="17">
        <v>0</v>
      </c>
      <c r="AG38" s="6">
        <v>0</v>
      </c>
      <c r="AH38" s="44">
        <v>0</v>
      </c>
      <c r="AI38" s="17">
        <v>0</v>
      </c>
      <c r="AJ38" s="6">
        <v>6</v>
      </c>
      <c r="AK38" s="5">
        <f t="shared" si="4"/>
        <v>0</v>
      </c>
      <c r="AL38" s="5">
        <f t="shared" si="5"/>
        <v>0</v>
      </c>
      <c r="AM38" s="12">
        <f t="shared" si="6"/>
        <v>7025</v>
      </c>
      <c r="AN38" s="45"/>
    </row>
    <row r="39" spans="1:40" ht="12.75">
      <c r="A39" s="20" t="s">
        <v>126</v>
      </c>
      <c r="F39" s="7" t="s">
        <v>7</v>
      </c>
      <c r="G39" s="8">
        <v>0</v>
      </c>
      <c r="H39" s="5">
        <v>0</v>
      </c>
      <c r="I39" s="12">
        <v>0</v>
      </c>
      <c r="J39" s="5">
        <v>0</v>
      </c>
      <c r="K39" s="5">
        <v>0</v>
      </c>
      <c r="L39" s="12">
        <v>0</v>
      </c>
      <c r="M39" s="17">
        <v>0</v>
      </c>
      <c r="N39" s="17">
        <v>0</v>
      </c>
      <c r="O39" s="12">
        <v>8950</v>
      </c>
      <c r="P39" s="17">
        <v>0</v>
      </c>
      <c r="Q39" s="17">
        <v>0</v>
      </c>
      <c r="R39" s="12">
        <v>2644</v>
      </c>
      <c r="S39" s="17">
        <v>0</v>
      </c>
      <c r="T39" s="17">
        <v>0</v>
      </c>
      <c r="U39" s="12">
        <v>0</v>
      </c>
      <c r="V39" s="17">
        <v>0</v>
      </c>
      <c r="W39" s="17">
        <v>0</v>
      </c>
      <c r="X39" s="42">
        <v>0</v>
      </c>
      <c r="Y39" s="44">
        <v>0</v>
      </c>
      <c r="Z39" s="17">
        <v>0</v>
      </c>
      <c r="AA39" s="12">
        <v>0</v>
      </c>
      <c r="AB39" s="17">
        <v>0</v>
      </c>
      <c r="AC39" s="17">
        <v>0</v>
      </c>
      <c r="AD39" s="12">
        <v>2000</v>
      </c>
      <c r="AE39" s="17">
        <v>0</v>
      </c>
      <c r="AF39" s="17">
        <v>0</v>
      </c>
      <c r="AG39" s="6">
        <v>0</v>
      </c>
      <c r="AH39" s="44">
        <v>0</v>
      </c>
      <c r="AI39" s="17">
        <v>0</v>
      </c>
      <c r="AJ39" s="6">
        <v>0</v>
      </c>
      <c r="AK39" s="5">
        <f t="shared" si="4"/>
        <v>0</v>
      </c>
      <c r="AL39" s="5">
        <f t="shared" si="5"/>
        <v>0</v>
      </c>
      <c r="AM39" s="12">
        <f t="shared" si="6"/>
        <v>13594</v>
      </c>
      <c r="AN39" s="45"/>
    </row>
    <row r="40" spans="1:40" ht="12.75">
      <c r="A40" s="20" t="s">
        <v>92</v>
      </c>
      <c r="F40" s="7" t="s">
        <v>8</v>
      </c>
      <c r="G40" s="8">
        <v>0</v>
      </c>
      <c r="H40" s="5">
        <v>0</v>
      </c>
      <c r="I40" s="12">
        <v>1</v>
      </c>
      <c r="J40" s="5">
        <v>0</v>
      </c>
      <c r="K40" s="10">
        <v>0</v>
      </c>
      <c r="L40" s="13">
        <v>4</v>
      </c>
      <c r="M40" s="40">
        <v>0</v>
      </c>
      <c r="N40" s="40">
        <v>0</v>
      </c>
      <c r="O40" s="13">
        <v>4</v>
      </c>
      <c r="P40" s="40">
        <v>0</v>
      </c>
      <c r="Q40" s="40">
        <v>0</v>
      </c>
      <c r="R40" s="13">
        <v>9</v>
      </c>
      <c r="S40" s="40">
        <v>0</v>
      </c>
      <c r="T40" s="40">
        <v>0</v>
      </c>
      <c r="U40" s="13">
        <v>1</v>
      </c>
      <c r="V40" s="40">
        <v>0</v>
      </c>
      <c r="W40" s="40">
        <v>0</v>
      </c>
      <c r="X40" s="43">
        <v>2</v>
      </c>
      <c r="Y40" s="47">
        <v>0</v>
      </c>
      <c r="Z40" s="40">
        <v>0</v>
      </c>
      <c r="AA40" s="13">
        <v>19</v>
      </c>
      <c r="AB40" s="40">
        <v>0</v>
      </c>
      <c r="AC40" s="40">
        <v>0</v>
      </c>
      <c r="AD40" s="13">
        <v>2</v>
      </c>
      <c r="AE40" s="40">
        <v>0</v>
      </c>
      <c r="AF40" s="40">
        <v>0</v>
      </c>
      <c r="AG40" s="11">
        <v>0</v>
      </c>
      <c r="AH40" s="47">
        <v>0</v>
      </c>
      <c r="AI40" s="40">
        <v>0</v>
      </c>
      <c r="AJ40" s="11">
        <v>0</v>
      </c>
      <c r="AK40" s="5">
        <f t="shared" si="4"/>
        <v>0</v>
      </c>
      <c r="AL40" s="5">
        <f t="shared" si="5"/>
        <v>0</v>
      </c>
      <c r="AM40" s="12">
        <f t="shared" si="6"/>
        <v>42</v>
      </c>
      <c r="AN40" s="45"/>
    </row>
    <row r="41" spans="1:40" ht="12.75">
      <c r="A41" s="20" t="s">
        <v>127</v>
      </c>
      <c r="F41" s="7" t="s">
        <v>8</v>
      </c>
      <c r="G41" s="8">
        <v>0</v>
      </c>
      <c r="H41" s="5">
        <v>0</v>
      </c>
      <c r="I41" s="12">
        <v>4</v>
      </c>
      <c r="J41" s="5">
        <v>0</v>
      </c>
      <c r="K41" s="10">
        <v>0</v>
      </c>
      <c r="L41" s="13">
        <v>19</v>
      </c>
      <c r="M41" s="40">
        <v>0</v>
      </c>
      <c r="N41" s="40">
        <v>0</v>
      </c>
      <c r="O41" s="13">
        <v>24</v>
      </c>
      <c r="P41" s="40">
        <v>0</v>
      </c>
      <c r="Q41" s="40">
        <v>0</v>
      </c>
      <c r="R41" s="13">
        <v>62</v>
      </c>
      <c r="S41" s="40">
        <v>0</v>
      </c>
      <c r="T41" s="40">
        <v>0</v>
      </c>
      <c r="U41" s="13">
        <v>45</v>
      </c>
      <c r="V41" s="40">
        <v>0</v>
      </c>
      <c r="W41" s="40">
        <v>0</v>
      </c>
      <c r="X41" s="43">
        <v>0</v>
      </c>
      <c r="Y41" s="47">
        <v>0</v>
      </c>
      <c r="Z41" s="40">
        <v>0</v>
      </c>
      <c r="AA41" s="13">
        <v>20</v>
      </c>
      <c r="AB41" s="40">
        <v>0</v>
      </c>
      <c r="AC41" s="40">
        <v>0</v>
      </c>
      <c r="AD41" s="13">
        <v>1</v>
      </c>
      <c r="AE41" s="40">
        <v>0</v>
      </c>
      <c r="AF41" s="40">
        <v>0</v>
      </c>
      <c r="AG41" s="11">
        <v>0</v>
      </c>
      <c r="AH41" s="47">
        <v>0</v>
      </c>
      <c r="AI41" s="40">
        <v>0</v>
      </c>
      <c r="AJ41" s="11">
        <v>0</v>
      </c>
      <c r="AK41" s="5">
        <f t="shared" si="4"/>
        <v>0</v>
      </c>
      <c r="AL41" s="5">
        <f t="shared" si="5"/>
        <v>0</v>
      </c>
      <c r="AM41" s="12">
        <f t="shared" si="6"/>
        <v>175</v>
      </c>
      <c r="AN41" s="45"/>
    </row>
    <row r="42" spans="1:40" ht="12.75">
      <c r="A42" s="20" t="s">
        <v>136</v>
      </c>
      <c r="F42" s="7" t="s">
        <v>8</v>
      </c>
      <c r="G42" s="8">
        <v>0</v>
      </c>
      <c r="H42" s="5">
        <v>0</v>
      </c>
      <c r="I42" s="12">
        <v>0</v>
      </c>
      <c r="J42" s="5">
        <v>0</v>
      </c>
      <c r="K42" s="10">
        <v>0</v>
      </c>
      <c r="L42" s="13">
        <v>0</v>
      </c>
      <c r="M42" s="40">
        <v>0</v>
      </c>
      <c r="N42" s="40">
        <v>0</v>
      </c>
      <c r="O42" s="13">
        <v>1693</v>
      </c>
      <c r="P42" s="40">
        <v>0</v>
      </c>
      <c r="Q42" s="40">
        <v>0</v>
      </c>
      <c r="R42" s="13">
        <v>71</v>
      </c>
      <c r="S42" s="40">
        <v>0</v>
      </c>
      <c r="T42" s="40">
        <v>0</v>
      </c>
      <c r="U42" s="13">
        <v>0</v>
      </c>
      <c r="V42" s="40">
        <v>0</v>
      </c>
      <c r="W42" s="40">
        <v>0</v>
      </c>
      <c r="X42" s="43">
        <v>0</v>
      </c>
      <c r="Y42" s="47">
        <v>0</v>
      </c>
      <c r="Z42" s="40">
        <v>0</v>
      </c>
      <c r="AA42" s="13">
        <v>0</v>
      </c>
      <c r="AB42" s="40">
        <v>0</v>
      </c>
      <c r="AC42" s="40">
        <v>0</v>
      </c>
      <c r="AD42" s="13">
        <v>0</v>
      </c>
      <c r="AE42" s="40">
        <v>0</v>
      </c>
      <c r="AF42" s="40">
        <v>0</v>
      </c>
      <c r="AG42" s="11">
        <v>0</v>
      </c>
      <c r="AH42" s="47">
        <v>0</v>
      </c>
      <c r="AI42" s="40">
        <v>0</v>
      </c>
      <c r="AJ42" s="11">
        <v>0</v>
      </c>
      <c r="AK42" s="5">
        <f t="shared" si="4"/>
        <v>0</v>
      </c>
      <c r="AL42" s="5">
        <f t="shared" si="5"/>
        <v>0</v>
      </c>
      <c r="AM42" s="12">
        <f t="shared" si="6"/>
        <v>1764</v>
      </c>
      <c r="AN42" s="45"/>
    </row>
    <row r="43" spans="1:40" ht="12.75">
      <c r="A43" s="20" t="s">
        <v>128</v>
      </c>
      <c r="F43" s="7" t="s">
        <v>8</v>
      </c>
      <c r="G43" s="8">
        <v>0</v>
      </c>
      <c r="H43" s="5">
        <v>0</v>
      </c>
      <c r="I43" s="12">
        <v>0</v>
      </c>
      <c r="J43" s="5">
        <v>0</v>
      </c>
      <c r="K43" s="10">
        <v>0</v>
      </c>
      <c r="L43" s="13">
        <v>0</v>
      </c>
      <c r="M43" s="10">
        <v>0</v>
      </c>
      <c r="N43" s="10">
        <v>0</v>
      </c>
      <c r="O43" s="13">
        <v>109</v>
      </c>
      <c r="P43" s="10">
        <v>0</v>
      </c>
      <c r="Q43" s="10">
        <v>0</v>
      </c>
      <c r="R43" s="13">
        <v>0</v>
      </c>
      <c r="S43" s="10">
        <v>0</v>
      </c>
      <c r="T43" s="10">
        <v>0</v>
      </c>
      <c r="U43" s="13">
        <v>0</v>
      </c>
      <c r="V43" s="10">
        <v>0</v>
      </c>
      <c r="W43" s="10">
        <v>0</v>
      </c>
      <c r="X43" s="43">
        <v>0</v>
      </c>
      <c r="Y43" s="47">
        <v>0</v>
      </c>
      <c r="Z43" s="10">
        <v>0</v>
      </c>
      <c r="AA43" s="13">
        <v>0</v>
      </c>
      <c r="AB43" s="10">
        <v>0</v>
      </c>
      <c r="AC43" s="10">
        <v>0</v>
      </c>
      <c r="AD43" s="13">
        <v>0</v>
      </c>
      <c r="AE43" s="10">
        <v>0</v>
      </c>
      <c r="AF43" s="10">
        <v>0</v>
      </c>
      <c r="AG43" s="11">
        <v>0</v>
      </c>
      <c r="AH43" s="47">
        <v>0</v>
      </c>
      <c r="AI43" s="40">
        <v>0</v>
      </c>
      <c r="AJ43" s="11">
        <v>0</v>
      </c>
      <c r="AK43" s="5">
        <f t="shared" si="4"/>
        <v>0</v>
      </c>
      <c r="AL43" s="5">
        <f t="shared" si="5"/>
        <v>0</v>
      </c>
      <c r="AM43" s="12">
        <f t="shared" si="6"/>
        <v>109</v>
      </c>
      <c r="AN43" s="45"/>
    </row>
    <row r="44" spans="1:40" ht="12.75">
      <c r="A44" s="20" t="s">
        <v>137</v>
      </c>
      <c r="F44" s="7" t="s">
        <v>8</v>
      </c>
      <c r="G44" s="8">
        <v>0</v>
      </c>
      <c r="H44" s="5">
        <v>0</v>
      </c>
      <c r="I44" s="12">
        <v>0</v>
      </c>
      <c r="J44" s="5">
        <v>0</v>
      </c>
      <c r="K44" s="10">
        <v>0</v>
      </c>
      <c r="L44" s="13">
        <v>0</v>
      </c>
      <c r="M44" s="40">
        <v>0</v>
      </c>
      <c r="N44" s="40">
        <v>0</v>
      </c>
      <c r="O44" s="13">
        <v>57</v>
      </c>
      <c r="P44" s="40">
        <v>0</v>
      </c>
      <c r="Q44" s="40">
        <v>0</v>
      </c>
      <c r="R44" s="13">
        <v>0</v>
      </c>
      <c r="S44" s="40">
        <v>0</v>
      </c>
      <c r="T44" s="40">
        <v>0</v>
      </c>
      <c r="U44" s="13">
        <v>0</v>
      </c>
      <c r="V44" s="40">
        <v>0</v>
      </c>
      <c r="W44" s="40">
        <v>0</v>
      </c>
      <c r="X44" s="43">
        <v>0</v>
      </c>
      <c r="Y44" s="47">
        <v>0</v>
      </c>
      <c r="Z44" s="40">
        <v>0</v>
      </c>
      <c r="AA44" s="13">
        <v>0</v>
      </c>
      <c r="AB44" s="40">
        <v>0</v>
      </c>
      <c r="AC44" s="40">
        <v>0</v>
      </c>
      <c r="AD44" s="13">
        <v>0</v>
      </c>
      <c r="AE44" s="40">
        <v>0</v>
      </c>
      <c r="AF44" s="40">
        <v>0</v>
      </c>
      <c r="AG44" s="11">
        <v>0</v>
      </c>
      <c r="AH44" s="47">
        <v>0</v>
      </c>
      <c r="AI44" s="40">
        <v>0</v>
      </c>
      <c r="AJ44" s="11">
        <v>0</v>
      </c>
      <c r="AK44" s="5">
        <f t="shared" si="4"/>
        <v>0</v>
      </c>
      <c r="AL44" s="5">
        <f t="shared" si="5"/>
        <v>0</v>
      </c>
      <c r="AM44" s="12">
        <f t="shared" si="6"/>
        <v>57</v>
      </c>
      <c r="AN44" s="45"/>
    </row>
    <row r="45" spans="6:40" ht="12.75">
      <c r="F45" s="7"/>
      <c r="G45" s="8"/>
      <c r="H45" s="5"/>
      <c r="I45" s="12"/>
      <c r="J45" s="5"/>
      <c r="K45" s="5"/>
      <c r="L45" s="6"/>
      <c r="M45" s="17"/>
      <c r="N45" s="17"/>
      <c r="O45" s="6"/>
      <c r="P45" s="17"/>
      <c r="Q45" s="17"/>
      <c r="R45" s="6"/>
      <c r="S45" s="17"/>
      <c r="T45" s="17"/>
      <c r="U45" s="6"/>
      <c r="V45" s="17"/>
      <c r="W45" s="17"/>
      <c r="X45" s="42"/>
      <c r="Y45" s="44"/>
      <c r="Z45" s="17"/>
      <c r="AA45" s="6"/>
      <c r="AB45" s="17"/>
      <c r="AC45" s="17"/>
      <c r="AD45" s="12"/>
      <c r="AE45" s="17"/>
      <c r="AF45" s="17"/>
      <c r="AG45" s="6"/>
      <c r="AH45" s="44"/>
      <c r="AI45" s="17"/>
      <c r="AJ45" s="6"/>
      <c r="AK45" s="5"/>
      <c r="AL45" s="5"/>
      <c r="AM45" s="12"/>
      <c r="AN45" s="45"/>
    </row>
    <row r="46" spans="1:40" ht="12.75">
      <c r="A46" s="20" t="s">
        <v>83</v>
      </c>
      <c r="F46" s="7" t="s">
        <v>7</v>
      </c>
      <c r="G46" s="8">
        <f aca="true" t="shared" si="7" ref="G46:AM46">SUM(G29:G44)</f>
        <v>0</v>
      </c>
      <c r="H46" s="5">
        <f t="shared" si="7"/>
        <v>0</v>
      </c>
      <c r="I46" s="12">
        <f t="shared" si="7"/>
        <v>951</v>
      </c>
      <c r="J46" s="8">
        <f t="shared" si="7"/>
        <v>0</v>
      </c>
      <c r="K46" s="5">
        <f t="shared" si="7"/>
        <v>16</v>
      </c>
      <c r="L46" s="12">
        <f t="shared" si="7"/>
        <v>6392</v>
      </c>
      <c r="M46" s="8">
        <f t="shared" si="7"/>
        <v>0</v>
      </c>
      <c r="N46" s="5">
        <f t="shared" si="7"/>
        <v>1</v>
      </c>
      <c r="O46" s="12">
        <f t="shared" si="7"/>
        <v>16230</v>
      </c>
      <c r="P46" s="8">
        <f t="shared" si="7"/>
        <v>0</v>
      </c>
      <c r="Q46" s="5">
        <f t="shared" si="7"/>
        <v>57</v>
      </c>
      <c r="R46" s="12">
        <f t="shared" si="7"/>
        <v>18345</v>
      </c>
      <c r="S46" s="8">
        <f t="shared" si="7"/>
        <v>0</v>
      </c>
      <c r="T46" s="5">
        <f t="shared" si="7"/>
        <v>0</v>
      </c>
      <c r="U46" s="12">
        <f t="shared" si="7"/>
        <v>3532</v>
      </c>
      <c r="V46" s="8">
        <f t="shared" si="7"/>
        <v>0</v>
      </c>
      <c r="W46" s="5">
        <f t="shared" si="7"/>
        <v>0</v>
      </c>
      <c r="X46" s="12">
        <f t="shared" si="7"/>
        <v>241</v>
      </c>
      <c r="Y46" s="8">
        <f t="shared" si="7"/>
        <v>0</v>
      </c>
      <c r="Z46" s="5">
        <f t="shared" si="7"/>
        <v>0</v>
      </c>
      <c r="AA46" s="12">
        <f t="shared" si="7"/>
        <v>3766</v>
      </c>
      <c r="AB46" s="8">
        <f t="shared" si="7"/>
        <v>0</v>
      </c>
      <c r="AC46" s="5">
        <f t="shared" si="7"/>
        <v>0</v>
      </c>
      <c r="AD46" s="12">
        <f t="shared" si="7"/>
        <v>2332</v>
      </c>
      <c r="AE46" s="8">
        <f t="shared" si="7"/>
        <v>0</v>
      </c>
      <c r="AF46" s="5">
        <f t="shared" si="7"/>
        <v>0</v>
      </c>
      <c r="AG46" s="12">
        <f t="shared" si="7"/>
        <v>0</v>
      </c>
      <c r="AH46" s="8">
        <f t="shared" si="7"/>
        <v>0</v>
      </c>
      <c r="AI46" s="5">
        <f t="shared" si="7"/>
        <v>0</v>
      </c>
      <c r="AJ46" s="12">
        <f t="shared" si="7"/>
        <v>19</v>
      </c>
      <c r="AK46" s="8">
        <f t="shared" si="7"/>
        <v>0</v>
      </c>
      <c r="AL46" s="5">
        <f t="shared" si="7"/>
        <v>74</v>
      </c>
      <c r="AM46" s="12">
        <f t="shared" si="7"/>
        <v>51808</v>
      </c>
      <c r="AN46" s="45"/>
    </row>
    <row r="47" spans="6:40" ht="12.75">
      <c r="F47" s="7"/>
      <c r="G47" s="8"/>
      <c r="H47" s="5"/>
      <c r="I47" s="6"/>
      <c r="J47" s="5"/>
      <c r="K47" s="5"/>
      <c r="L47" s="6"/>
      <c r="M47" s="17"/>
      <c r="N47" s="17"/>
      <c r="O47" s="6"/>
      <c r="P47" s="17"/>
      <c r="Q47" s="17"/>
      <c r="R47" s="6"/>
      <c r="S47" s="17"/>
      <c r="T47" s="17"/>
      <c r="U47" s="6"/>
      <c r="V47" s="17"/>
      <c r="W47" s="17"/>
      <c r="X47" s="6"/>
      <c r="Y47" s="44"/>
      <c r="Z47" s="17"/>
      <c r="AA47" s="6" t="s">
        <v>31</v>
      </c>
      <c r="AB47" s="17" t="s">
        <v>8</v>
      </c>
      <c r="AC47" s="17"/>
      <c r="AD47" s="6"/>
      <c r="AE47" s="17"/>
      <c r="AF47" s="17"/>
      <c r="AG47" s="17"/>
      <c r="AH47" s="44"/>
      <c r="AI47" s="17"/>
      <c r="AJ47" s="17"/>
      <c r="AK47" s="8"/>
      <c r="AL47" s="5"/>
      <c r="AM47" s="12"/>
      <c r="AN47" s="45"/>
    </row>
    <row r="48" spans="1:40" ht="12.75">
      <c r="A48" s="20" t="s">
        <v>22</v>
      </c>
      <c r="F48" s="7"/>
      <c r="G48" s="8"/>
      <c r="H48" s="5"/>
      <c r="I48" s="6"/>
      <c r="J48" s="5"/>
      <c r="K48" s="5"/>
      <c r="L48" s="6"/>
      <c r="M48" s="17"/>
      <c r="N48" s="17"/>
      <c r="O48" s="6"/>
      <c r="P48" s="17"/>
      <c r="Q48" s="17"/>
      <c r="R48" s="6"/>
      <c r="S48" s="17"/>
      <c r="T48" s="17"/>
      <c r="U48" s="6"/>
      <c r="V48" s="17"/>
      <c r="W48" s="17"/>
      <c r="X48" s="6"/>
      <c r="Y48" s="44"/>
      <c r="Z48" s="17"/>
      <c r="AA48" s="6"/>
      <c r="AB48" s="17"/>
      <c r="AC48" s="17"/>
      <c r="AD48" s="6"/>
      <c r="AE48" s="17"/>
      <c r="AF48" s="17"/>
      <c r="AG48" s="6"/>
      <c r="AH48" s="44"/>
      <c r="AI48" s="17"/>
      <c r="AJ48" s="6"/>
      <c r="AK48" s="5"/>
      <c r="AL48" s="5"/>
      <c r="AM48" s="12"/>
      <c r="AN48" s="45"/>
    </row>
    <row r="49" spans="1:40" ht="12.75">
      <c r="A49" s="20" t="s">
        <v>118</v>
      </c>
      <c r="F49" s="7" t="s">
        <v>8</v>
      </c>
      <c r="G49" s="8">
        <v>0</v>
      </c>
      <c r="H49" s="5">
        <v>0</v>
      </c>
      <c r="I49" s="6">
        <v>0</v>
      </c>
      <c r="J49" s="5">
        <v>0</v>
      </c>
      <c r="K49" s="5">
        <v>0</v>
      </c>
      <c r="L49" s="13">
        <v>0</v>
      </c>
      <c r="M49" s="10">
        <v>0</v>
      </c>
      <c r="N49" s="10">
        <v>0</v>
      </c>
      <c r="O49" s="13">
        <v>0</v>
      </c>
      <c r="P49" s="10">
        <v>-32</v>
      </c>
      <c r="Q49" s="10">
        <v>-32</v>
      </c>
      <c r="R49" s="13">
        <v>0</v>
      </c>
      <c r="S49" s="10">
        <v>0</v>
      </c>
      <c r="T49" s="10">
        <v>0</v>
      </c>
      <c r="U49" s="13">
        <v>0</v>
      </c>
      <c r="V49" s="10">
        <v>0</v>
      </c>
      <c r="W49" s="10">
        <v>0</v>
      </c>
      <c r="X49" s="13">
        <v>0</v>
      </c>
      <c r="Y49" s="48">
        <v>-20</v>
      </c>
      <c r="Z49" s="10">
        <v>-20</v>
      </c>
      <c r="AA49" s="13">
        <v>0</v>
      </c>
      <c r="AB49" s="10">
        <v>0</v>
      </c>
      <c r="AC49" s="10">
        <v>0</v>
      </c>
      <c r="AD49" s="13">
        <v>0</v>
      </c>
      <c r="AE49" s="10">
        <v>0</v>
      </c>
      <c r="AF49" s="10">
        <v>0</v>
      </c>
      <c r="AG49" s="13">
        <v>0</v>
      </c>
      <c r="AH49" s="48">
        <v>0</v>
      </c>
      <c r="AI49" s="10">
        <v>0</v>
      </c>
      <c r="AJ49" s="13">
        <v>0</v>
      </c>
      <c r="AK49" s="5">
        <f>G49+J49+M49+P49+S49+V49+Y49+AB49+AE49+AH49</f>
        <v>-52</v>
      </c>
      <c r="AL49" s="5">
        <f>H49+K49+N49+Q49+T49+W49+Z49+AC49+AF49+AI49</f>
        <v>-52</v>
      </c>
      <c r="AM49" s="12">
        <f>I49+L49+O49+R49+U49+X49+AA49+AD49+AG49+AJ49</f>
        <v>0</v>
      </c>
      <c r="AN49" s="45"/>
    </row>
    <row r="50" spans="6:40" ht="6" customHeight="1">
      <c r="F50" s="7"/>
      <c r="G50" s="8"/>
      <c r="H50" s="5"/>
      <c r="I50" s="12"/>
      <c r="J50" s="5"/>
      <c r="K50" s="5"/>
      <c r="L50" s="6"/>
      <c r="M50" s="17"/>
      <c r="N50" s="17"/>
      <c r="O50" s="6"/>
      <c r="P50" s="17"/>
      <c r="Q50" s="17"/>
      <c r="R50" s="6"/>
      <c r="S50" s="17"/>
      <c r="T50" s="17"/>
      <c r="U50" s="6"/>
      <c r="V50" s="17"/>
      <c r="W50" s="17"/>
      <c r="X50" s="6"/>
      <c r="Y50" s="44"/>
      <c r="Z50" s="17"/>
      <c r="AA50" s="6"/>
      <c r="AB50" s="17"/>
      <c r="AC50" s="17"/>
      <c r="AD50" s="6"/>
      <c r="AE50" s="17"/>
      <c r="AF50" s="17"/>
      <c r="AG50" s="6"/>
      <c r="AH50" s="44"/>
      <c r="AI50" s="17"/>
      <c r="AJ50" s="6"/>
      <c r="AK50" s="5"/>
      <c r="AL50" s="5"/>
      <c r="AM50" s="12"/>
      <c r="AN50" s="45"/>
    </row>
    <row r="51" spans="1:40" ht="12.75">
      <c r="A51" s="20" t="s">
        <v>84</v>
      </c>
      <c r="F51" s="7" t="s">
        <v>8</v>
      </c>
      <c r="G51" s="8">
        <f aca="true" t="shared" si="8" ref="G51:AM51">SUM(G49:G49)</f>
        <v>0</v>
      </c>
      <c r="H51" s="5">
        <f t="shared" si="8"/>
        <v>0</v>
      </c>
      <c r="I51" s="12">
        <f t="shared" si="8"/>
        <v>0</v>
      </c>
      <c r="J51" s="5">
        <f t="shared" si="8"/>
        <v>0</v>
      </c>
      <c r="K51" s="5">
        <f t="shared" si="8"/>
        <v>0</v>
      </c>
      <c r="L51" s="12">
        <f t="shared" si="8"/>
        <v>0</v>
      </c>
      <c r="M51" s="5">
        <f t="shared" si="8"/>
        <v>0</v>
      </c>
      <c r="N51" s="5">
        <f t="shared" si="8"/>
        <v>0</v>
      </c>
      <c r="O51" s="12">
        <f t="shared" si="8"/>
        <v>0</v>
      </c>
      <c r="P51" s="5">
        <f t="shared" si="8"/>
        <v>-32</v>
      </c>
      <c r="Q51" s="5">
        <f t="shared" si="8"/>
        <v>-32</v>
      </c>
      <c r="R51" s="12">
        <f t="shared" si="8"/>
        <v>0</v>
      </c>
      <c r="S51" s="5">
        <f t="shared" si="8"/>
        <v>0</v>
      </c>
      <c r="T51" s="5">
        <f t="shared" si="8"/>
        <v>0</v>
      </c>
      <c r="U51" s="12">
        <f t="shared" si="8"/>
        <v>0</v>
      </c>
      <c r="V51" s="5">
        <f t="shared" si="8"/>
        <v>0</v>
      </c>
      <c r="W51" s="5">
        <f t="shared" si="8"/>
        <v>0</v>
      </c>
      <c r="X51" s="12">
        <f t="shared" si="8"/>
        <v>0</v>
      </c>
      <c r="Y51" s="8">
        <f t="shared" si="8"/>
        <v>-20</v>
      </c>
      <c r="Z51" s="5">
        <f t="shared" si="8"/>
        <v>-20</v>
      </c>
      <c r="AA51" s="12">
        <f t="shared" si="8"/>
        <v>0</v>
      </c>
      <c r="AB51" s="5">
        <f t="shared" si="8"/>
        <v>0</v>
      </c>
      <c r="AC51" s="5">
        <f t="shared" si="8"/>
        <v>0</v>
      </c>
      <c r="AD51" s="12">
        <f t="shared" si="8"/>
        <v>0</v>
      </c>
      <c r="AE51" s="5">
        <f t="shared" si="8"/>
        <v>0</v>
      </c>
      <c r="AF51" s="5">
        <f t="shared" si="8"/>
        <v>0</v>
      </c>
      <c r="AG51" s="12">
        <f t="shared" si="8"/>
        <v>0</v>
      </c>
      <c r="AH51" s="8">
        <f t="shared" si="8"/>
        <v>0</v>
      </c>
      <c r="AI51" s="5">
        <f t="shared" si="8"/>
        <v>0</v>
      </c>
      <c r="AJ51" s="12">
        <f t="shared" si="8"/>
        <v>0</v>
      </c>
      <c r="AK51" s="5">
        <f t="shared" si="8"/>
        <v>-52</v>
      </c>
      <c r="AL51" s="5">
        <f t="shared" si="8"/>
        <v>-52</v>
      </c>
      <c r="AM51" s="12">
        <f t="shared" si="8"/>
        <v>0</v>
      </c>
      <c r="AN51" s="45"/>
    </row>
    <row r="52" spans="6:40" ht="15">
      <c r="F52" s="7"/>
      <c r="G52" s="35"/>
      <c r="H52" s="36"/>
      <c r="I52" s="37"/>
      <c r="J52" s="36"/>
      <c r="K52" s="36"/>
      <c r="L52" s="37"/>
      <c r="M52" s="41"/>
      <c r="N52" s="41"/>
      <c r="O52" s="37"/>
      <c r="P52" s="41"/>
      <c r="Q52" s="41"/>
      <c r="R52" s="37"/>
      <c r="S52" s="41"/>
      <c r="T52" s="41"/>
      <c r="U52" s="37"/>
      <c r="V52" s="41"/>
      <c r="W52" s="41"/>
      <c r="X52" s="37"/>
      <c r="Y52" s="49"/>
      <c r="Z52" s="41"/>
      <c r="AA52" s="37"/>
      <c r="AB52" s="41"/>
      <c r="AC52" s="41"/>
      <c r="AD52" s="37"/>
      <c r="AE52" s="41"/>
      <c r="AF52" s="41"/>
      <c r="AG52" s="37"/>
      <c r="AH52" s="49"/>
      <c r="AI52" s="41"/>
      <c r="AJ52" s="37"/>
      <c r="AK52" s="36"/>
      <c r="AL52" s="36"/>
      <c r="AM52" s="50"/>
      <c r="AN52" s="45"/>
    </row>
    <row r="53" spans="1:41" ht="12.75">
      <c r="A53" s="20" t="s">
        <v>99</v>
      </c>
      <c r="F53" s="7" t="s">
        <v>7</v>
      </c>
      <c r="G53" s="14">
        <f aca="true" t="shared" si="9" ref="G53:AM53">+G51+G46</f>
        <v>0</v>
      </c>
      <c r="H53" s="15">
        <f t="shared" si="9"/>
        <v>0</v>
      </c>
      <c r="I53" s="16">
        <f t="shared" si="9"/>
        <v>951</v>
      </c>
      <c r="J53" s="14">
        <f t="shared" si="9"/>
        <v>0</v>
      </c>
      <c r="K53" s="15">
        <f t="shared" si="9"/>
        <v>16</v>
      </c>
      <c r="L53" s="16">
        <f t="shared" si="9"/>
        <v>6392</v>
      </c>
      <c r="M53" s="14">
        <f t="shared" si="9"/>
        <v>0</v>
      </c>
      <c r="N53" s="15">
        <f t="shared" si="9"/>
        <v>1</v>
      </c>
      <c r="O53" s="16">
        <f t="shared" si="9"/>
        <v>16230</v>
      </c>
      <c r="P53" s="14">
        <f t="shared" si="9"/>
        <v>-32</v>
      </c>
      <c r="Q53" s="15">
        <f t="shared" si="9"/>
        <v>25</v>
      </c>
      <c r="R53" s="16">
        <f t="shared" si="9"/>
        <v>18345</v>
      </c>
      <c r="S53" s="14">
        <f t="shared" si="9"/>
        <v>0</v>
      </c>
      <c r="T53" s="15">
        <f t="shared" si="9"/>
        <v>0</v>
      </c>
      <c r="U53" s="16">
        <f t="shared" si="9"/>
        <v>3532</v>
      </c>
      <c r="V53" s="14">
        <f t="shared" si="9"/>
        <v>0</v>
      </c>
      <c r="W53" s="15">
        <f t="shared" si="9"/>
        <v>0</v>
      </c>
      <c r="X53" s="16">
        <f t="shared" si="9"/>
        <v>241</v>
      </c>
      <c r="Y53" s="14">
        <f t="shared" si="9"/>
        <v>-20</v>
      </c>
      <c r="Z53" s="15">
        <f t="shared" si="9"/>
        <v>-20</v>
      </c>
      <c r="AA53" s="16">
        <f t="shared" si="9"/>
        <v>3766</v>
      </c>
      <c r="AB53" s="14">
        <f t="shared" si="9"/>
        <v>0</v>
      </c>
      <c r="AC53" s="15">
        <f t="shared" si="9"/>
        <v>0</v>
      </c>
      <c r="AD53" s="16">
        <f t="shared" si="9"/>
        <v>2332</v>
      </c>
      <c r="AE53" s="14">
        <f t="shared" si="9"/>
        <v>0</v>
      </c>
      <c r="AF53" s="15">
        <f t="shared" si="9"/>
        <v>0</v>
      </c>
      <c r="AG53" s="16">
        <f t="shared" si="9"/>
        <v>0</v>
      </c>
      <c r="AH53" s="14">
        <f t="shared" si="9"/>
        <v>0</v>
      </c>
      <c r="AI53" s="15">
        <f t="shared" si="9"/>
        <v>0</v>
      </c>
      <c r="AJ53" s="16">
        <f t="shared" si="9"/>
        <v>19</v>
      </c>
      <c r="AK53" s="14">
        <f t="shared" si="9"/>
        <v>-52</v>
      </c>
      <c r="AL53" s="15">
        <f t="shared" si="9"/>
        <v>22</v>
      </c>
      <c r="AM53" s="16">
        <f t="shared" si="9"/>
        <v>51808</v>
      </c>
      <c r="AN53" s="45"/>
      <c r="AO53" s="20" t="s">
        <v>30</v>
      </c>
    </row>
    <row r="54" spans="6:40" ht="12.75">
      <c r="F54" s="7"/>
      <c r="G54" s="14"/>
      <c r="H54" s="15"/>
      <c r="I54" s="16"/>
      <c r="J54" s="15"/>
      <c r="K54" s="15"/>
      <c r="L54" s="16"/>
      <c r="M54" s="15"/>
      <c r="N54" s="15"/>
      <c r="O54" s="16"/>
      <c r="P54" s="15"/>
      <c r="Q54" s="15"/>
      <c r="R54" s="16"/>
      <c r="S54" s="15"/>
      <c r="T54" s="15"/>
      <c r="U54" s="16"/>
      <c r="V54" s="15"/>
      <c r="W54" s="15"/>
      <c r="X54" s="16"/>
      <c r="Y54" s="15"/>
      <c r="Z54" s="15"/>
      <c r="AA54" s="16"/>
      <c r="AB54" s="15"/>
      <c r="AC54" s="15"/>
      <c r="AD54" s="16"/>
      <c r="AE54" s="15"/>
      <c r="AF54" s="15"/>
      <c r="AG54" s="16"/>
      <c r="AH54" s="14"/>
      <c r="AI54" s="15"/>
      <c r="AJ54" s="16"/>
      <c r="AK54" s="15"/>
      <c r="AL54" s="15"/>
      <c r="AM54" s="16"/>
      <c r="AN54" s="45"/>
    </row>
    <row r="55" spans="1:40" ht="12.75">
      <c r="A55" s="20" t="s">
        <v>98</v>
      </c>
      <c r="F55" s="7" t="s">
        <v>8</v>
      </c>
      <c r="G55" s="14">
        <f aca="true" t="shared" si="10" ref="G55:AM55">+G53+G24</f>
        <v>0</v>
      </c>
      <c r="H55" s="15">
        <f t="shared" si="10"/>
        <v>0</v>
      </c>
      <c r="I55" s="16">
        <f t="shared" si="10"/>
        <v>848</v>
      </c>
      <c r="J55" s="15">
        <f t="shared" si="10"/>
        <v>0</v>
      </c>
      <c r="K55" s="15">
        <f t="shared" si="10"/>
        <v>16</v>
      </c>
      <c r="L55" s="16">
        <f t="shared" si="10"/>
        <v>6870</v>
      </c>
      <c r="M55" s="15">
        <f t="shared" si="10"/>
        <v>0</v>
      </c>
      <c r="N55" s="15">
        <f t="shared" si="10"/>
        <v>1</v>
      </c>
      <c r="O55" s="16">
        <f t="shared" si="10"/>
        <v>19412</v>
      </c>
      <c r="P55" s="15">
        <f t="shared" si="10"/>
        <v>-32</v>
      </c>
      <c r="Q55" s="15">
        <f t="shared" si="10"/>
        <v>25</v>
      </c>
      <c r="R55" s="16">
        <f t="shared" si="10"/>
        <v>23024</v>
      </c>
      <c r="S55" s="15">
        <f t="shared" si="10"/>
        <v>0</v>
      </c>
      <c r="T55" s="15">
        <f t="shared" si="10"/>
        <v>0</v>
      </c>
      <c r="U55" s="16">
        <f t="shared" si="10"/>
        <v>6037</v>
      </c>
      <c r="V55" s="15">
        <f t="shared" si="10"/>
        <v>0</v>
      </c>
      <c r="W55" s="15">
        <f t="shared" si="10"/>
        <v>0</v>
      </c>
      <c r="X55" s="16">
        <f t="shared" si="10"/>
        <v>338</v>
      </c>
      <c r="Y55" s="15">
        <f t="shared" si="10"/>
        <v>-20</v>
      </c>
      <c r="Z55" s="15">
        <f t="shared" si="10"/>
        <v>-20</v>
      </c>
      <c r="AA55" s="16">
        <f t="shared" si="10"/>
        <v>6299</v>
      </c>
      <c r="AB55" s="15">
        <f t="shared" si="10"/>
        <v>0</v>
      </c>
      <c r="AC55" s="15">
        <f t="shared" si="10"/>
        <v>0</v>
      </c>
      <c r="AD55" s="16">
        <f t="shared" si="10"/>
        <v>2790</v>
      </c>
      <c r="AE55" s="15">
        <f t="shared" si="10"/>
        <v>0</v>
      </c>
      <c r="AF55" s="15">
        <f t="shared" si="10"/>
        <v>0</v>
      </c>
      <c r="AG55" s="16">
        <f t="shared" si="10"/>
        <v>0</v>
      </c>
      <c r="AH55" s="14">
        <f t="shared" si="10"/>
        <v>0</v>
      </c>
      <c r="AI55" s="15">
        <f t="shared" si="10"/>
        <v>0</v>
      </c>
      <c r="AJ55" s="16">
        <f t="shared" si="10"/>
        <v>10</v>
      </c>
      <c r="AK55" s="15">
        <f t="shared" si="10"/>
        <v>-52</v>
      </c>
      <c r="AL55" s="15">
        <f t="shared" si="10"/>
        <v>22</v>
      </c>
      <c r="AM55" s="16">
        <f t="shared" si="10"/>
        <v>65628</v>
      </c>
      <c r="AN55" s="45"/>
    </row>
    <row r="56" spans="6:40" ht="12.75">
      <c r="F56" s="7"/>
      <c r="G56" s="8"/>
      <c r="H56" s="5"/>
      <c r="I56" s="12"/>
      <c r="J56" s="5"/>
      <c r="K56" s="5"/>
      <c r="L56" s="12"/>
      <c r="M56" s="5"/>
      <c r="N56" s="5"/>
      <c r="O56" s="12"/>
      <c r="P56" s="5"/>
      <c r="Q56" s="5"/>
      <c r="R56" s="12"/>
      <c r="S56" s="5"/>
      <c r="T56" s="5"/>
      <c r="U56" s="12"/>
      <c r="V56" s="5"/>
      <c r="W56" s="5"/>
      <c r="X56" s="12"/>
      <c r="Y56" s="5"/>
      <c r="Z56" s="5"/>
      <c r="AA56" s="12"/>
      <c r="AB56" s="5"/>
      <c r="AC56" s="5"/>
      <c r="AD56" s="12"/>
      <c r="AE56" s="5"/>
      <c r="AF56" s="5"/>
      <c r="AG56" s="12"/>
      <c r="AH56" s="8"/>
      <c r="AI56" s="5"/>
      <c r="AJ56" s="12"/>
      <c r="AK56" s="5"/>
      <c r="AL56" s="5"/>
      <c r="AM56" s="12"/>
      <c r="AN56" s="45"/>
    </row>
    <row r="57" spans="1:40" ht="12.75">
      <c r="A57" s="20" t="s">
        <v>119</v>
      </c>
      <c r="F57" s="7" t="s">
        <v>7</v>
      </c>
      <c r="G57" s="8">
        <f aca="true" t="shared" si="11" ref="G57:AM57">G14+G55</f>
        <v>48</v>
      </c>
      <c r="H57" s="5">
        <f t="shared" si="11"/>
        <v>49</v>
      </c>
      <c r="I57" s="12">
        <f t="shared" si="11"/>
        <v>10085</v>
      </c>
      <c r="J57" s="8">
        <f t="shared" si="11"/>
        <v>595</v>
      </c>
      <c r="K57" s="5">
        <f t="shared" si="11"/>
        <v>547</v>
      </c>
      <c r="L57" s="12">
        <f t="shared" si="11"/>
        <v>89491</v>
      </c>
      <c r="M57" s="8">
        <f t="shared" si="11"/>
        <v>746</v>
      </c>
      <c r="N57" s="5">
        <f t="shared" si="11"/>
        <v>752</v>
      </c>
      <c r="O57" s="12">
        <f t="shared" si="11"/>
        <v>150808</v>
      </c>
      <c r="P57" s="8">
        <f t="shared" si="11"/>
        <v>1176</v>
      </c>
      <c r="Q57" s="5">
        <f t="shared" si="11"/>
        <v>1201</v>
      </c>
      <c r="R57" s="12">
        <f t="shared" si="11"/>
        <v>227636</v>
      </c>
      <c r="S57" s="8">
        <f t="shared" si="11"/>
        <v>436</v>
      </c>
      <c r="T57" s="5">
        <f t="shared" si="11"/>
        <v>490</v>
      </c>
      <c r="U57" s="12">
        <f t="shared" si="11"/>
        <v>97445</v>
      </c>
      <c r="V57" s="8">
        <f t="shared" si="11"/>
        <v>37</v>
      </c>
      <c r="W57" s="5">
        <f t="shared" si="11"/>
        <v>37</v>
      </c>
      <c r="X57" s="12">
        <f t="shared" si="11"/>
        <v>6310</v>
      </c>
      <c r="Y57" s="8">
        <f t="shared" si="11"/>
        <v>713</v>
      </c>
      <c r="Z57" s="5">
        <f t="shared" si="11"/>
        <v>715</v>
      </c>
      <c r="AA57" s="12">
        <f t="shared" si="11"/>
        <v>115076</v>
      </c>
      <c r="AB57" s="8">
        <f t="shared" si="11"/>
        <v>63</v>
      </c>
      <c r="AC57" s="5">
        <f t="shared" si="11"/>
        <v>65</v>
      </c>
      <c r="AD57" s="12">
        <f t="shared" si="11"/>
        <v>23144</v>
      </c>
      <c r="AE57" s="8">
        <f t="shared" si="11"/>
        <v>0</v>
      </c>
      <c r="AF57" s="5">
        <f t="shared" si="11"/>
        <v>0</v>
      </c>
      <c r="AG57" s="12">
        <f t="shared" si="11"/>
        <v>0</v>
      </c>
      <c r="AH57" s="8">
        <f t="shared" si="11"/>
        <v>3</v>
      </c>
      <c r="AI57" s="5">
        <f t="shared" si="11"/>
        <v>3</v>
      </c>
      <c r="AJ57" s="12">
        <f t="shared" si="11"/>
        <v>552</v>
      </c>
      <c r="AK57" s="8">
        <f t="shared" si="11"/>
        <v>3817</v>
      </c>
      <c r="AL57" s="5">
        <f t="shared" si="11"/>
        <v>3859</v>
      </c>
      <c r="AM57" s="12">
        <f t="shared" si="11"/>
        <v>720547</v>
      </c>
      <c r="AN57" s="45"/>
    </row>
    <row r="58" spans="1:40" ht="12.75">
      <c r="A58" s="22"/>
      <c r="F58" s="7" t="s">
        <v>7</v>
      </c>
      <c r="G58" s="8"/>
      <c r="H58" s="5"/>
      <c r="I58" s="6"/>
      <c r="J58" s="5"/>
      <c r="K58" s="5"/>
      <c r="L58" s="6"/>
      <c r="M58" s="17"/>
      <c r="N58" s="17"/>
      <c r="O58" s="6"/>
      <c r="P58" s="17"/>
      <c r="Q58" s="17"/>
      <c r="R58" s="6"/>
      <c r="S58" s="17"/>
      <c r="T58" s="17"/>
      <c r="U58" s="6"/>
      <c r="V58" s="17"/>
      <c r="W58" s="17"/>
      <c r="X58" s="6"/>
      <c r="Y58" s="44"/>
      <c r="Z58" s="17"/>
      <c r="AA58" s="6" t="s">
        <v>32</v>
      </c>
      <c r="AB58" s="17" t="s">
        <v>8</v>
      </c>
      <c r="AC58" s="17"/>
      <c r="AD58" s="6"/>
      <c r="AE58" s="17"/>
      <c r="AF58" s="17"/>
      <c r="AG58" s="6"/>
      <c r="AH58" s="44"/>
      <c r="AI58" s="17"/>
      <c r="AJ58" s="6"/>
      <c r="AK58" s="5"/>
      <c r="AL58" s="5"/>
      <c r="AM58" s="12"/>
      <c r="AN58" s="45"/>
    </row>
    <row r="59" spans="1:40" ht="12.75">
      <c r="A59" s="22" t="s">
        <v>100</v>
      </c>
      <c r="F59" s="7" t="s">
        <v>7</v>
      </c>
      <c r="G59" s="8"/>
      <c r="H59" s="5"/>
      <c r="I59" s="6"/>
      <c r="J59" s="5"/>
      <c r="K59" s="5"/>
      <c r="L59" s="6"/>
      <c r="M59" s="17"/>
      <c r="N59" s="17"/>
      <c r="O59" s="6"/>
      <c r="P59" s="17"/>
      <c r="Q59" s="17"/>
      <c r="R59" s="6"/>
      <c r="S59" s="17"/>
      <c r="T59" s="17"/>
      <c r="U59" s="6"/>
      <c r="V59" s="17"/>
      <c r="W59" s="17"/>
      <c r="X59" s="6"/>
      <c r="Y59" s="44"/>
      <c r="Z59" s="17"/>
      <c r="AA59" s="6"/>
      <c r="AB59" s="17"/>
      <c r="AC59" s="17"/>
      <c r="AD59" s="6"/>
      <c r="AE59" s="17"/>
      <c r="AF59" s="17"/>
      <c r="AG59" s="6"/>
      <c r="AH59" s="44"/>
      <c r="AI59" s="17"/>
      <c r="AJ59" s="6"/>
      <c r="AK59" s="5"/>
      <c r="AL59" s="5"/>
      <c r="AM59" s="12"/>
      <c r="AN59" s="45"/>
    </row>
    <row r="60" spans="1:40" ht="6" customHeight="1">
      <c r="A60" s="22"/>
      <c r="F60" s="7"/>
      <c r="G60" s="8"/>
      <c r="H60" s="5"/>
      <c r="I60" s="6"/>
      <c r="J60" s="5"/>
      <c r="K60" s="5"/>
      <c r="L60" s="6"/>
      <c r="M60" s="17"/>
      <c r="N60" s="17"/>
      <c r="O60" s="6"/>
      <c r="P60" s="17"/>
      <c r="Q60" s="17"/>
      <c r="R60" s="6"/>
      <c r="S60" s="17"/>
      <c r="T60" s="17"/>
      <c r="U60" s="6"/>
      <c r="V60" s="17"/>
      <c r="W60" s="17"/>
      <c r="X60" s="6"/>
      <c r="Y60" s="44"/>
      <c r="Z60" s="17"/>
      <c r="AA60" s="6"/>
      <c r="AB60" s="17"/>
      <c r="AC60" s="17"/>
      <c r="AD60" s="6"/>
      <c r="AE60" s="17"/>
      <c r="AF60" s="17"/>
      <c r="AG60" s="6"/>
      <c r="AH60" s="44"/>
      <c r="AI60" s="17"/>
      <c r="AJ60" s="6"/>
      <c r="AK60" s="5"/>
      <c r="AL60" s="5"/>
      <c r="AM60" s="12"/>
      <c r="AN60" s="45"/>
    </row>
    <row r="61" spans="1:40" ht="12.75">
      <c r="A61" s="22" t="s">
        <v>138</v>
      </c>
      <c r="F61" s="7" t="s">
        <v>8</v>
      </c>
      <c r="G61" s="8"/>
      <c r="H61" s="5"/>
      <c r="I61" s="6"/>
      <c r="J61" s="5">
        <v>71</v>
      </c>
      <c r="K61" s="5">
        <v>36</v>
      </c>
      <c r="L61" s="12">
        <v>5187</v>
      </c>
      <c r="M61" s="17"/>
      <c r="N61" s="17"/>
      <c r="O61" s="6"/>
      <c r="P61" s="17"/>
      <c r="Q61" s="17"/>
      <c r="R61" s="6"/>
      <c r="S61" s="17"/>
      <c r="T61" s="17"/>
      <c r="U61" s="6"/>
      <c r="V61" s="17"/>
      <c r="W61" s="17"/>
      <c r="X61" s="6"/>
      <c r="Y61" s="44"/>
      <c r="Z61" s="17"/>
      <c r="AA61" s="6"/>
      <c r="AB61" s="17"/>
      <c r="AC61" s="17"/>
      <c r="AD61" s="6"/>
      <c r="AE61" s="17"/>
      <c r="AF61" s="17"/>
      <c r="AG61" s="6"/>
      <c r="AH61" s="44"/>
      <c r="AI61" s="17"/>
      <c r="AJ61" s="6"/>
      <c r="AK61" s="5">
        <f aca="true" t="shared" si="12" ref="AK61:AK70">G61+J61+M61+P61+S61+V61+Y61+AB61+AE61+AH61</f>
        <v>71</v>
      </c>
      <c r="AL61" s="5">
        <f aca="true" t="shared" si="13" ref="AL61:AL70">H61+K61+N61+Q61+T61+W61+Z61+AC61+AF61+AI61</f>
        <v>36</v>
      </c>
      <c r="AM61" s="12">
        <f aca="true" t="shared" si="14" ref="AM61:AM70">I61+L61+O61+R61+U61+X61+AA61+AD61+AG61+AJ61</f>
        <v>5187</v>
      </c>
      <c r="AN61" s="45"/>
    </row>
    <row r="62" spans="1:40" ht="12.75" customHeight="1">
      <c r="A62" s="103" t="s">
        <v>139</v>
      </c>
      <c r="F62" s="7" t="s">
        <v>8</v>
      </c>
      <c r="G62" s="8"/>
      <c r="H62" s="5"/>
      <c r="I62" s="6"/>
      <c r="J62" s="5"/>
      <c r="K62" s="5"/>
      <c r="L62" s="6"/>
      <c r="M62" s="17">
        <v>2</v>
      </c>
      <c r="N62" s="17">
        <v>2</v>
      </c>
      <c r="O62" s="6">
        <v>232</v>
      </c>
      <c r="P62" s="17"/>
      <c r="Q62" s="17"/>
      <c r="R62" s="6"/>
      <c r="S62" s="17"/>
      <c r="T62" s="17"/>
      <c r="U62" s="6"/>
      <c r="V62" s="17"/>
      <c r="W62" s="17"/>
      <c r="X62" s="6"/>
      <c r="Y62" s="44"/>
      <c r="Z62" s="17"/>
      <c r="AA62" s="6"/>
      <c r="AB62" s="17"/>
      <c r="AC62" s="17"/>
      <c r="AD62" s="6"/>
      <c r="AE62" s="17"/>
      <c r="AF62" s="17"/>
      <c r="AG62" s="6"/>
      <c r="AH62" s="44"/>
      <c r="AI62" s="17"/>
      <c r="AJ62" s="6"/>
      <c r="AK62" s="5">
        <f t="shared" si="12"/>
        <v>2</v>
      </c>
      <c r="AL62" s="5">
        <f t="shared" si="13"/>
        <v>2</v>
      </c>
      <c r="AM62" s="12">
        <f t="shared" si="14"/>
        <v>232</v>
      </c>
      <c r="AN62" s="45"/>
    </row>
    <row r="63" spans="1:40" ht="12.75" customHeight="1">
      <c r="A63" s="104" t="s">
        <v>140</v>
      </c>
      <c r="B63" s="104"/>
      <c r="C63" s="104"/>
      <c r="D63" s="104"/>
      <c r="E63" s="104"/>
      <c r="F63" s="7" t="s">
        <v>8</v>
      </c>
      <c r="G63" s="8" t="s">
        <v>8</v>
      </c>
      <c r="H63" s="5" t="s">
        <v>8</v>
      </c>
      <c r="I63" s="12" t="s">
        <v>8</v>
      </c>
      <c r="J63" s="5" t="s">
        <v>8</v>
      </c>
      <c r="K63" s="5" t="s">
        <v>8</v>
      </c>
      <c r="L63" s="6" t="s">
        <v>8</v>
      </c>
      <c r="M63" s="17">
        <v>7</v>
      </c>
      <c r="N63" s="17">
        <v>4</v>
      </c>
      <c r="O63" s="12">
        <v>685</v>
      </c>
      <c r="P63" s="17" t="s">
        <v>8</v>
      </c>
      <c r="Q63" s="17" t="s">
        <v>8</v>
      </c>
      <c r="R63" s="12" t="s">
        <v>8</v>
      </c>
      <c r="S63" s="40" t="s">
        <v>8</v>
      </c>
      <c r="T63" s="40" t="s">
        <v>8</v>
      </c>
      <c r="U63" s="12" t="s">
        <v>8</v>
      </c>
      <c r="V63" s="17" t="s">
        <v>8</v>
      </c>
      <c r="W63" s="17" t="s">
        <v>8</v>
      </c>
      <c r="X63" s="6" t="s">
        <v>8</v>
      </c>
      <c r="Y63" s="44" t="s">
        <v>8</v>
      </c>
      <c r="Z63" s="17" t="s">
        <v>8</v>
      </c>
      <c r="AA63" s="6" t="s">
        <v>8</v>
      </c>
      <c r="AB63" s="17" t="s">
        <v>8</v>
      </c>
      <c r="AC63" s="17" t="s">
        <v>8</v>
      </c>
      <c r="AD63" s="6" t="s">
        <v>8</v>
      </c>
      <c r="AE63" s="17" t="s">
        <v>8</v>
      </c>
      <c r="AF63" s="17" t="s">
        <v>8</v>
      </c>
      <c r="AG63" s="6" t="s">
        <v>8</v>
      </c>
      <c r="AH63" s="44" t="s">
        <v>8</v>
      </c>
      <c r="AI63" s="17" t="s">
        <v>8</v>
      </c>
      <c r="AJ63" s="6" t="s">
        <v>8</v>
      </c>
      <c r="AK63" s="5">
        <f>SUM(M63)</f>
        <v>7</v>
      </c>
      <c r="AL63" s="5">
        <f>SUM(N63)</f>
        <v>4</v>
      </c>
      <c r="AM63" s="12">
        <f>SUM(O63)</f>
        <v>685</v>
      </c>
      <c r="AN63" s="45"/>
    </row>
    <row r="64" spans="1:40" ht="12.75">
      <c r="A64" s="104" t="s">
        <v>141</v>
      </c>
      <c r="F64" s="7" t="s">
        <v>8</v>
      </c>
      <c r="G64" s="8"/>
      <c r="H64" s="5"/>
      <c r="I64" s="12"/>
      <c r="J64" s="5"/>
      <c r="K64" s="5"/>
      <c r="L64" s="6"/>
      <c r="M64" s="17">
        <v>3</v>
      </c>
      <c r="N64" s="17">
        <v>2</v>
      </c>
      <c r="O64" s="12">
        <v>299</v>
      </c>
      <c r="P64" s="17"/>
      <c r="Q64" s="17"/>
      <c r="R64" s="12"/>
      <c r="S64" s="17"/>
      <c r="T64" s="17"/>
      <c r="U64" s="12"/>
      <c r="V64" s="17"/>
      <c r="W64" s="17"/>
      <c r="X64" s="6"/>
      <c r="Y64" s="44"/>
      <c r="Z64" s="17"/>
      <c r="AA64" s="6"/>
      <c r="AB64" s="17"/>
      <c r="AC64" s="17"/>
      <c r="AD64" s="6"/>
      <c r="AE64" s="17"/>
      <c r="AF64" s="17"/>
      <c r="AG64" s="6"/>
      <c r="AH64" s="44"/>
      <c r="AI64" s="17"/>
      <c r="AJ64" s="6"/>
      <c r="AK64" s="5">
        <f t="shared" si="12"/>
        <v>3</v>
      </c>
      <c r="AL64" s="5">
        <f t="shared" si="13"/>
        <v>2</v>
      </c>
      <c r="AM64" s="12">
        <f t="shared" si="14"/>
        <v>299</v>
      </c>
      <c r="AN64" s="45"/>
    </row>
    <row r="65" spans="1:40" ht="12.75" customHeight="1">
      <c r="A65" s="71" t="s">
        <v>142</v>
      </c>
      <c r="B65" s="38"/>
      <c r="C65" s="38"/>
      <c r="D65" s="38"/>
      <c r="E65" s="38"/>
      <c r="F65" s="7" t="s">
        <v>8</v>
      </c>
      <c r="G65" s="8" t="s">
        <v>8</v>
      </c>
      <c r="H65" s="5" t="s">
        <v>8</v>
      </c>
      <c r="I65" s="12" t="s">
        <v>8</v>
      </c>
      <c r="J65" s="5" t="s">
        <v>8</v>
      </c>
      <c r="K65" s="5" t="s">
        <v>8</v>
      </c>
      <c r="L65" s="12" t="s">
        <v>8</v>
      </c>
      <c r="M65" s="17" t="s">
        <v>8</v>
      </c>
      <c r="N65" s="17" t="s">
        <v>8</v>
      </c>
      <c r="O65" s="12" t="s">
        <v>8</v>
      </c>
      <c r="P65" s="17">
        <v>29</v>
      </c>
      <c r="Q65" s="17">
        <v>15</v>
      </c>
      <c r="R65" s="12">
        <v>3263</v>
      </c>
      <c r="S65" s="17" t="s">
        <v>8</v>
      </c>
      <c r="T65" s="17" t="s">
        <v>8</v>
      </c>
      <c r="U65" s="12" t="s">
        <v>8</v>
      </c>
      <c r="V65" s="17" t="s">
        <v>8</v>
      </c>
      <c r="W65" s="17" t="s">
        <v>8</v>
      </c>
      <c r="X65" s="6" t="s">
        <v>8</v>
      </c>
      <c r="Y65" s="44" t="s">
        <v>8</v>
      </c>
      <c r="Z65" s="17" t="s">
        <v>8</v>
      </c>
      <c r="AA65" s="6" t="s">
        <v>8</v>
      </c>
      <c r="AB65" s="17" t="s">
        <v>8</v>
      </c>
      <c r="AC65" s="17" t="s">
        <v>8</v>
      </c>
      <c r="AD65" s="6" t="s">
        <v>8</v>
      </c>
      <c r="AE65" s="17" t="s">
        <v>8</v>
      </c>
      <c r="AF65" s="17" t="s">
        <v>8</v>
      </c>
      <c r="AG65" s="6" t="s">
        <v>8</v>
      </c>
      <c r="AH65" s="44" t="s">
        <v>8</v>
      </c>
      <c r="AI65" s="17" t="s">
        <v>8</v>
      </c>
      <c r="AJ65" s="6" t="s">
        <v>8</v>
      </c>
      <c r="AK65" s="5">
        <f aca="true" t="shared" si="15" ref="AK65:AM66">SUM(P65)</f>
        <v>29</v>
      </c>
      <c r="AL65" s="5">
        <f t="shared" si="15"/>
        <v>15</v>
      </c>
      <c r="AM65" s="12">
        <f t="shared" si="15"/>
        <v>3263</v>
      </c>
      <c r="AN65" s="45"/>
    </row>
    <row r="66" spans="1:40" ht="12.75">
      <c r="A66" s="71" t="s">
        <v>143</v>
      </c>
      <c r="B66" s="38"/>
      <c r="C66" s="38"/>
      <c r="D66" s="38"/>
      <c r="E66" s="38"/>
      <c r="F66" s="7" t="s">
        <v>8</v>
      </c>
      <c r="G66" s="8"/>
      <c r="H66" s="5"/>
      <c r="I66" s="12"/>
      <c r="J66" s="5"/>
      <c r="K66" s="5"/>
      <c r="L66" s="6"/>
      <c r="M66" s="17"/>
      <c r="N66" s="17"/>
      <c r="O66" s="12"/>
      <c r="P66" s="17">
        <v>163</v>
      </c>
      <c r="Q66" s="17">
        <v>82</v>
      </c>
      <c r="R66" s="12">
        <v>14124</v>
      </c>
      <c r="S66" s="17"/>
      <c r="T66" s="17"/>
      <c r="U66" s="12"/>
      <c r="V66" s="17"/>
      <c r="W66" s="17"/>
      <c r="X66" s="6"/>
      <c r="Y66" s="44"/>
      <c r="Z66" s="17"/>
      <c r="AA66" s="6"/>
      <c r="AB66" s="17"/>
      <c r="AC66" s="17"/>
      <c r="AD66" s="6"/>
      <c r="AE66" s="17"/>
      <c r="AF66" s="17"/>
      <c r="AG66" s="6"/>
      <c r="AH66" s="44"/>
      <c r="AI66" s="17"/>
      <c r="AJ66" s="6"/>
      <c r="AK66" s="5">
        <f t="shared" si="15"/>
        <v>163</v>
      </c>
      <c r="AL66" s="5">
        <f t="shared" si="15"/>
        <v>82</v>
      </c>
      <c r="AM66" s="12">
        <f t="shared" si="15"/>
        <v>14124</v>
      </c>
      <c r="AN66" s="45"/>
    </row>
    <row r="67" spans="1:40" ht="12.75">
      <c r="A67" s="71" t="s">
        <v>144</v>
      </c>
      <c r="B67" s="38"/>
      <c r="C67" s="38"/>
      <c r="D67" s="38"/>
      <c r="E67" s="38"/>
      <c r="F67" s="7" t="s">
        <v>8</v>
      </c>
      <c r="G67" s="8"/>
      <c r="H67" s="5"/>
      <c r="I67" s="12"/>
      <c r="J67" s="5"/>
      <c r="K67" s="5"/>
      <c r="L67" s="6"/>
      <c r="M67" s="17"/>
      <c r="N67" s="17"/>
      <c r="O67" s="12"/>
      <c r="P67" s="17"/>
      <c r="Q67" s="17"/>
      <c r="R67" s="12"/>
      <c r="S67" s="17">
        <v>17</v>
      </c>
      <c r="T67" s="17">
        <v>9</v>
      </c>
      <c r="U67" s="12">
        <v>3951</v>
      </c>
      <c r="V67" s="17"/>
      <c r="W67" s="17"/>
      <c r="X67" s="6"/>
      <c r="Y67" s="44"/>
      <c r="Z67" s="17"/>
      <c r="AA67" s="6"/>
      <c r="AB67" s="17"/>
      <c r="AC67" s="17"/>
      <c r="AD67" s="6"/>
      <c r="AE67" s="17"/>
      <c r="AF67" s="17"/>
      <c r="AG67" s="6"/>
      <c r="AH67" s="44"/>
      <c r="AI67" s="17"/>
      <c r="AJ67" s="6"/>
      <c r="AK67" s="5">
        <f t="shared" si="12"/>
        <v>17</v>
      </c>
      <c r="AL67" s="5">
        <f t="shared" si="13"/>
        <v>9</v>
      </c>
      <c r="AM67" s="12">
        <f t="shared" si="14"/>
        <v>3951</v>
      </c>
      <c r="AN67" s="45"/>
    </row>
    <row r="68" spans="1:40" ht="12.75">
      <c r="A68" s="71" t="s">
        <v>145</v>
      </c>
      <c r="B68" s="38"/>
      <c r="C68" s="38"/>
      <c r="D68" s="38"/>
      <c r="E68" s="38"/>
      <c r="F68" s="7" t="s">
        <v>8</v>
      </c>
      <c r="G68" s="8" t="s">
        <v>8</v>
      </c>
      <c r="H68" s="5" t="s">
        <v>8</v>
      </c>
      <c r="I68" s="12" t="s">
        <v>8</v>
      </c>
      <c r="J68" s="5" t="s">
        <v>8</v>
      </c>
      <c r="K68" s="5" t="s">
        <v>8</v>
      </c>
      <c r="L68" s="6" t="s">
        <v>8</v>
      </c>
      <c r="M68" s="17" t="s">
        <v>8</v>
      </c>
      <c r="N68" s="17" t="s">
        <v>8</v>
      </c>
      <c r="O68" s="12" t="s">
        <v>8</v>
      </c>
      <c r="P68" s="17" t="s">
        <v>8</v>
      </c>
      <c r="Q68" s="17" t="s">
        <v>8</v>
      </c>
      <c r="R68" s="12" t="s">
        <v>8</v>
      </c>
      <c r="S68" s="17" t="s">
        <v>8</v>
      </c>
      <c r="T68" s="17" t="s">
        <v>8</v>
      </c>
      <c r="U68" s="12" t="s">
        <v>8</v>
      </c>
      <c r="V68" s="17" t="s">
        <v>8</v>
      </c>
      <c r="W68" s="17" t="s">
        <v>8</v>
      </c>
      <c r="X68" s="12" t="s">
        <v>8</v>
      </c>
      <c r="Y68" s="44">
        <v>13</v>
      </c>
      <c r="Z68" s="17">
        <v>7</v>
      </c>
      <c r="AA68" s="12">
        <v>1713</v>
      </c>
      <c r="AB68" s="17" t="s">
        <v>8</v>
      </c>
      <c r="AC68" s="17" t="s">
        <v>8</v>
      </c>
      <c r="AD68" s="6" t="s">
        <v>8</v>
      </c>
      <c r="AE68" s="17" t="s">
        <v>8</v>
      </c>
      <c r="AF68" s="17" t="s">
        <v>8</v>
      </c>
      <c r="AG68" s="6" t="s">
        <v>8</v>
      </c>
      <c r="AH68" s="44" t="s">
        <v>8</v>
      </c>
      <c r="AI68" s="17" t="s">
        <v>8</v>
      </c>
      <c r="AJ68" s="6" t="s">
        <v>8</v>
      </c>
      <c r="AK68" s="5">
        <f>SUM(Y68)</f>
        <v>13</v>
      </c>
      <c r="AL68" s="5">
        <f>SUM(Z68)</f>
        <v>7</v>
      </c>
      <c r="AM68" s="12">
        <f>SUM(AA68)</f>
        <v>1713</v>
      </c>
      <c r="AN68" s="45"/>
    </row>
    <row r="69" spans="1:40" ht="12.75">
      <c r="A69" s="71" t="s">
        <v>146</v>
      </c>
      <c r="B69" s="38"/>
      <c r="C69" s="38"/>
      <c r="D69" s="38"/>
      <c r="E69" s="38"/>
      <c r="F69" s="7" t="s">
        <v>8</v>
      </c>
      <c r="G69" s="8"/>
      <c r="H69" s="5"/>
      <c r="I69" s="12"/>
      <c r="J69" s="5"/>
      <c r="K69" s="5"/>
      <c r="L69" s="6"/>
      <c r="M69" s="17"/>
      <c r="N69" s="17"/>
      <c r="O69" s="12"/>
      <c r="P69" s="17"/>
      <c r="Q69" s="17"/>
      <c r="R69" s="12"/>
      <c r="S69" s="17"/>
      <c r="T69" s="17"/>
      <c r="U69" s="12"/>
      <c r="V69" s="17"/>
      <c r="W69" s="17"/>
      <c r="X69" s="6"/>
      <c r="Y69" s="44"/>
      <c r="Z69" s="17"/>
      <c r="AA69" s="6"/>
      <c r="AB69" s="17"/>
      <c r="AC69" s="17"/>
      <c r="AD69" s="6">
        <v>514</v>
      </c>
      <c r="AE69" s="17"/>
      <c r="AF69" s="17"/>
      <c r="AG69" s="6"/>
      <c r="AH69" s="44"/>
      <c r="AI69" s="17"/>
      <c r="AJ69" s="6"/>
      <c r="AK69" s="5">
        <f t="shared" si="12"/>
        <v>0</v>
      </c>
      <c r="AL69" s="5">
        <f t="shared" si="13"/>
        <v>0</v>
      </c>
      <c r="AM69" s="12">
        <f t="shared" si="14"/>
        <v>514</v>
      </c>
      <c r="AN69" s="45"/>
    </row>
    <row r="70" spans="1:40" ht="12.75">
      <c r="A70" s="71" t="s">
        <v>147</v>
      </c>
      <c r="B70" s="38"/>
      <c r="C70" s="38"/>
      <c r="D70" s="38"/>
      <c r="E70" s="38"/>
      <c r="F70" s="7" t="s">
        <v>8</v>
      </c>
      <c r="G70" s="8"/>
      <c r="H70" s="5"/>
      <c r="I70" s="12"/>
      <c r="J70" s="5"/>
      <c r="K70" s="5"/>
      <c r="L70" s="6"/>
      <c r="M70" s="17"/>
      <c r="N70" s="17"/>
      <c r="O70" s="12"/>
      <c r="P70" s="17"/>
      <c r="Q70" s="17"/>
      <c r="R70" s="12"/>
      <c r="S70" s="17"/>
      <c r="T70" s="17"/>
      <c r="U70" s="12"/>
      <c r="V70" s="17"/>
      <c r="W70" s="17"/>
      <c r="X70" s="6"/>
      <c r="Y70" s="44"/>
      <c r="Z70" s="17"/>
      <c r="AA70" s="6"/>
      <c r="AB70" s="17">
        <v>1</v>
      </c>
      <c r="AC70" s="17">
        <v>1</v>
      </c>
      <c r="AD70" s="6">
        <v>69</v>
      </c>
      <c r="AE70" s="17"/>
      <c r="AF70" s="17"/>
      <c r="AG70" s="6"/>
      <c r="AH70" s="44"/>
      <c r="AI70" s="17"/>
      <c r="AJ70" s="6"/>
      <c r="AK70" s="5">
        <f t="shared" si="12"/>
        <v>1</v>
      </c>
      <c r="AL70" s="5">
        <f t="shared" si="13"/>
        <v>1</v>
      </c>
      <c r="AM70" s="12">
        <f t="shared" si="14"/>
        <v>69</v>
      </c>
      <c r="AN70" s="45"/>
    </row>
    <row r="71" spans="1:40" ht="12.75">
      <c r="A71" s="38" t="s">
        <v>8</v>
      </c>
      <c r="B71" s="38"/>
      <c r="C71" s="38"/>
      <c r="D71" s="38"/>
      <c r="E71" s="38"/>
      <c r="F71" s="7" t="s">
        <v>8</v>
      </c>
      <c r="G71" s="8"/>
      <c r="H71" s="5"/>
      <c r="I71" s="12"/>
      <c r="J71" s="5"/>
      <c r="K71" s="5"/>
      <c r="L71" s="6"/>
      <c r="M71" s="17"/>
      <c r="N71" s="17"/>
      <c r="O71" s="12"/>
      <c r="P71" s="17"/>
      <c r="Q71" s="17"/>
      <c r="R71" s="12"/>
      <c r="S71" s="17"/>
      <c r="T71" s="17"/>
      <c r="U71" s="12"/>
      <c r="V71" s="17"/>
      <c r="W71" s="17"/>
      <c r="X71" s="6"/>
      <c r="Y71" s="44"/>
      <c r="Z71" s="17"/>
      <c r="AA71" s="6"/>
      <c r="AB71" s="17" t="s">
        <v>8</v>
      </c>
      <c r="AC71" s="17"/>
      <c r="AD71" s="6"/>
      <c r="AE71" s="17"/>
      <c r="AF71" s="17"/>
      <c r="AG71" s="6"/>
      <c r="AH71" s="44"/>
      <c r="AI71" s="17"/>
      <c r="AJ71" s="6"/>
      <c r="AK71" s="5"/>
      <c r="AL71" s="5"/>
      <c r="AM71" s="12"/>
      <c r="AN71" s="45"/>
    </row>
    <row r="72" spans="1:40" ht="12.75">
      <c r="A72" s="20" t="s">
        <v>120</v>
      </c>
      <c r="F72" s="7" t="s">
        <v>8</v>
      </c>
      <c r="G72" s="31">
        <f>SUM(G61:G70)</f>
        <v>0</v>
      </c>
      <c r="H72" s="32">
        <f>SUM(H61:H70)</f>
        <v>0</v>
      </c>
      <c r="I72" s="33">
        <f>SUM(I61:I70)</f>
        <v>0</v>
      </c>
      <c r="J72" s="32">
        <f aca="true" t="shared" si="16" ref="J72:AM72">SUM(J61:J70)</f>
        <v>71</v>
      </c>
      <c r="K72" s="32">
        <f t="shared" si="16"/>
        <v>36</v>
      </c>
      <c r="L72" s="33">
        <f t="shared" si="16"/>
        <v>5187</v>
      </c>
      <c r="M72" s="39">
        <f t="shared" si="16"/>
        <v>12</v>
      </c>
      <c r="N72" s="39">
        <f t="shared" si="16"/>
        <v>8</v>
      </c>
      <c r="O72" s="33">
        <f t="shared" si="16"/>
        <v>1216</v>
      </c>
      <c r="P72" s="39">
        <f t="shared" si="16"/>
        <v>192</v>
      </c>
      <c r="Q72" s="39">
        <f t="shared" si="16"/>
        <v>97</v>
      </c>
      <c r="R72" s="33">
        <f t="shared" si="16"/>
        <v>17387</v>
      </c>
      <c r="S72" s="39">
        <f t="shared" si="16"/>
        <v>17</v>
      </c>
      <c r="T72" s="39">
        <f t="shared" si="16"/>
        <v>9</v>
      </c>
      <c r="U72" s="33">
        <f t="shared" si="16"/>
        <v>3951</v>
      </c>
      <c r="V72" s="39">
        <f t="shared" si="16"/>
        <v>0</v>
      </c>
      <c r="W72" s="39">
        <f t="shared" si="16"/>
        <v>0</v>
      </c>
      <c r="X72" s="33">
        <f t="shared" si="16"/>
        <v>0</v>
      </c>
      <c r="Y72" s="46">
        <f t="shared" si="16"/>
        <v>13</v>
      </c>
      <c r="Z72" s="39">
        <f t="shared" si="16"/>
        <v>7</v>
      </c>
      <c r="AA72" s="33">
        <f t="shared" si="16"/>
        <v>1713</v>
      </c>
      <c r="AB72" s="39">
        <f t="shared" si="16"/>
        <v>1</v>
      </c>
      <c r="AC72" s="39">
        <f t="shared" si="16"/>
        <v>1</v>
      </c>
      <c r="AD72" s="33">
        <f t="shared" si="16"/>
        <v>583</v>
      </c>
      <c r="AE72" s="39">
        <f t="shared" si="16"/>
        <v>0</v>
      </c>
      <c r="AF72" s="39">
        <f t="shared" si="16"/>
        <v>0</v>
      </c>
      <c r="AG72" s="33">
        <f t="shared" si="16"/>
        <v>0</v>
      </c>
      <c r="AH72" s="46">
        <f t="shared" si="16"/>
        <v>0</v>
      </c>
      <c r="AI72" s="39">
        <f t="shared" si="16"/>
        <v>0</v>
      </c>
      <c r="AJ72" s="33">
        <f t="shared" si="16"/>
        <v>0</v>
      </c>
      <c r="AK72" s="32">
        <f t="shared" si="16"/>
        <v>306</v>
      </c>
      <c r="AL72" s="32">
        <f t="shared" si="16"/>
        <v>158</v>
      </c>
      <c r="AM72" s="34">
        <f t="shared" si="16"/>
        <v>30037</v>
      </c>
      <c r="AN72" s="45"/>
    </row>
    <row r="73" spans="6:40" ht="12.75">
      <c r="F73" s="7"/>
      <c r="G73" s="8"/>
      <c r="H73" s="5"/>
      <c r="I73" s="12"/>
      <c r="J73" s="5"/>
      <c r="K73" s="5"/>
      <c r="L73" s="12"/>
      <c r="M73" s="5"/>
      <c r="N73" s="5"/>
      <c r="O73" s="12"/>
      <c r="P73" s="5"/>
      <c r="Q73" s="5"/>
      <c r="R73" s="12"/>
      <c r="S73" s="5"/>
      <c r="T73" s="5"/>
      <c r="U73" s="12"/>
      <c r="V73" s="5"/>
      <c r="W73" s="5"/>
      <c r="X73" s="12"/>
      <c r="Y73" s="8"/>
      <c r="Z73" s="5"/>
      <c r="AA73" s="12"/>
      <c r="AB73" s="5"/>
      <c r="AC73" s="5"/>
      <c r="AD73" s="12"/>
      <c r="AE73" s="5"/>
      <c r="AF73" s="5"/>
      <c r="AG73" s="12"/>
      <c r="AH73" s="8"/>
      <c r="AI73" s="5"/>
      <c r="AJ73" s="12"/>
      <c r="AK73" s="5"/>
      <c r="AL73" s="5"/>
      <c r="AM73" s="12"/>
      <c r="AN73" s="45"/>
    </row>
    <row r="74" spans="1:40" ht="12.75">
      <c r="A74" s="20" t="s">
        <v>101</v>
      </c>
      <c r="F74" s="7" t="s">
        <v>8</v>
      </c>
      <c r="G74" s="8">
        <f>+G72</f>
        <v>0</v>
      </c>
      <c r="H74" s="5">
        <f>+H72</f>
        <v>0</v>
      </c>
      <c r="I74" s="12">
        <f>+I72</f>
        <v>0</v>
      </c>
      <c r="J74" s="8">
        <f aca="true" t="shared" si="17" ref="J74:AM74">+J72</f>
        <v>71</v>
      </c>
      <c r="K74" s="5">
        <f t="shared" si="17"/>
        <v>36</v>
      </c>
      <c r="L74" s="12">
        <f t="shared" si="17"/>
        <v>5187</v>
      </c>
      <c r="M74" s="8">
        <f t="shared" si="17"/>
        <v>12</v>
      </c>
      <c r="N74" s="5">
        <f t="shared" si="17"/>
        <v>8</v>
      </c>
      <c r="O74" s="12">
        <f t="shared" si="17"/>
        <v>1216</v>
      </c>
      <c r="P74" s="8">
        <f t="shared" si="17"/>
        <v>192</v>
      </c>
      <c r="Q74" s="5">
        <f t="shared" si="17"/>
        <v>97</v>
      </c>
      <c r="R74" s="12">
        <f t="shared" si="17"/>
        <v>17387</v>
      </c>
      <c r="S74" s="8">
        <f t="shared" si="17"/>
        <v>17</v>
      </c>
      <c r="T74" s="5">
        <f t="shared" si="17"/>
        <v>9</v>
      </c>
      <c r="U74" s="12">
        <f t="shared" si="17"/>
        <v>3951</v>
      </c>
      <c r="V74" s="8">
        <f t="shared" si="17"/>
        <v>0</v>
      </c>
      <c r="W74" s="5">
        <f t="shared" si="17"/>
        <v>0</v>
      </c>
      <c r="X74" s="12">
        <f t="shared" si="17"/>
        <v>0</v>
      </c>
      <c r="Y74" s="8">
        <f t="shared" si="17"/>
        <v>13</v>
      </c>
      <c r="Z74" s="5">
        <f t="shared" si="17"/>
        <v>7</v>
      </c>
      <c r="AA74" s="12">
        <f t="shared" si="17"/>
        <v>1713</v>
      </c>
      <c r="AB74" s="8">
        <f t="shared" si="17"/>
        <v>1</v>
      </c>
      <c r="AC74" s="5">
        <f t="shared" si="17"/>
        <v>1</v>
      </c>
      <c r="AD74" s="12">
        <f t="shared" si="17"/>
        <v>583</v>
      </c>
      <c r="AE74" s="8">
        <f t="shared" si="17"/>
        <v>0</v>
      </c>
      <c r="AF74" s="5">
        <f t="shared" si="17"/>
        <v>0</v>
      </c>
      <c r="AG74" s="12">
        <f t="shared" si="17"/>
        <v>0</v>
      </c>
      <c r="AH74" s="8">
        <f t="shared" si="17"/>
        <v>0</v>
      </c>
      <c r="AI74" s="5">
        <f t="shared" si="17"/>
        <v>0</v>
      </c>
      <c r="AJ74" s="12">
        <f t="shared" si="17"/>
        <v>0</v>
      </c>
      <c r="AK74" s="8">
        <f t="shared" si="17"/>
        <v>306</v>
      </c>
      <c r="AL74" s="5">
        <f t="shared" si="17"/>
        <v>158</v>
      </c>
      <c r="AM74" s="12">
        <f t="shared" si="17"/>
        <v>30037</v>
      </c>
      <c r="AN74" s="45"/>
    </row>
    <row r="75" spans="6:40" ht="12.75">
      <c r="F75" s="7" t="s">
        <v>8</v>
      </c>
      <c r="G75" s="31"/>
      <c r="H75" s="32"/>
      <c r="I75" s="33"/>
      <c r="J75" s="32"/>
      <c r="K75" s="32"/>
      <c r="L75" s="33"/>
      <c r="M75" s="39"/>
      <c r="N75" s="39"/>
      <c r="O75" s="33"/>
      <c r="P75" s="39"/>
      <c r="Q75" s="39"/>
      <c r="R75" s="33"/>
      <c r="S75" s="39"/>
      <c r="T75" s="39"/>
      <c r="U75" s="33"/>
      <c r="V75" s="39"/>
      <c r="W75" s="39"/>
      <c r="X75" s="33"/>
      <c r="Y75" s="46"/>
      <c r="Z75" s="39"/>
      <c r="AA75" s="33"/>
      <c r="AB75" s="39"/>
      <c r="AC75" s="39"/>
      <c r="AD75" s="33"/>
      <c r="AE75" s="39"/>
      <c r="AF75" s="39"/>
      <c r="AG75" s="33"/>
      <c r="AH75" s="46"/>
      <c r="AI75" s="39"/>
      <c r="AJ75" s="33"/>
      <c r="AK75" s="32"/>
      <c r="AL75" s="32"/>
      <c r="AM75" s="34"/>
      <c r="AN75" s="45"/>
    </row>
    <row r="76" spans="1:40" ht="18" customHeight="1">
      <c r="A76" s="20" t="s">
        <v>121</v>
      </c>
      <c r="F76" s="7" t="s">
        <v>8</v>
      </c>
      <c r="G76" s="14">
        <f aca="true" t="shared" si="18" ref="G76:AM76">SUM(G57,G74)</f>
        <v>48</v>
      </c>
      <c r="H76" s="15">
        <f t="shared" si="18"/>
        <v>49</v>
      </c>
      <c r="I76" s="16">
        <f t="shared" si="18"/>
        <v>10085</v>
      </c>
      <c r="J76" s="15">
        <f t="shared" si="18"/>
        <v>666</v>
      </c>
      <c r="K76" s="15">
        <f t="shared" si="18"/>
        <v>583</v>
      </c>
      <c r="L76" s="16">
        <f t="shared" si="18"/>
        <v>94678</v>
      </c>
      <c r="M76" s="15">
        <f t="shared" si="18"/>
        <v>758</v>
      </c>
      <c r="N76" s="15">
        <f t="shared" si="18"/>
        <v>760</v>
      </c>
      <c r="O76" s="16">
        <f t="shared" si="18"/>
        <v>152024</v>
      </c>
      <c r="P76" s="15">
        <f t="shared" si="18"/>
        <v>1368</v>
      </c>
      <c r="Q76" s="15">
        <f t="shared" si="18"/>
        <v>1298</v>
      </c>
      <c r="R76" s="16">
        <f t="shared" si="18"/>
        <v>245023</v>
      </c>
      <c r="S76" s="15">
        <f t="shared" si="18"/>
        <v>453</v>
      </c>
      <c r="T76" s="15">
        <f t="shared" si="18"/>
        <v>499</v>
      </c>
      <c r="U76" s="16">
        <f t="shared" si="18"/>
        <v>101396</v>
      </c>
      <c r="V76" s="15">
        <f t="shared" si="18"/>
        <v>37</v>
      </c>
      <c r="W76" s="15">
        <f t="shared" si="18"/>
        <v>37</v>
      </c>
      <c r="X76" s="16">
        <f t="shared" si="18"/>
        <v>6310</v>
      </c>
      <c r="Y76" s="14">
        <f t="shared" si="18"/>
        <v>726</v>
      </c>
      <c r="Z76" s="15">
        <f t="shared" si="18"/>
        <v>722</v>
      </c>
      <c r="AA76" s="16">
        <f t="shared" si="18"/>
        <v>116789</v>
      </c>
      <c r="AB76" s="15">
        <f t="shared" si="18"/>
        <v>64</v>
      </c>
      <c r="AC76" s="15">
        <f t="shared" si="18"/>
        <v>66</v>
      </c>
      <c r="AD76" s="16">
        <f t="shared" si="18"/>
        <v>23727</v>
      </c>
      <c r="AE76" s="15">
        <f t="shared" si="18"/>
        <v>0</v>
      </c>
      <c r="AF76" s="15">
        <f t="shared" si="18"/>
        <v>0</v>
      </c>
      <c r="AG76" s="16">
        <f t="shared" si="18"/>
        <v>0</v>
      </c>
      <c r="AH76" s="15">
        <f t="shared" si="18"/>
        <v>3</v>
      </c>
      <c r="AI76" s="15">
        <f t="shared" si="18"/>
        <v>3</v>
      </c>
      <c r="AJ76" s="16">
        <f t="shared" si="18"/>
        <v>552</v>
      </c>
      <c r="AK76" s="15">
        <f t="shared" si="18"/>
        <v>4123</v>
      </c>
      <c r="AL76" s="15">
        <f t="shared" si="18"/>
        <v>4017</v>
      </c>
      <c r="AM76" s="16">
        <f t="shared" si="18"/>
        <v>750584</v>
      </c>
      <c r="AN76" s="45"/>
    </row>
    <row r="77" spans="1:40" ht="18" customHeight="1">
      <c r="A77" s="20" t="s">
        <v>122</v>
      </c>
      <c r="F77" s="7" t="s">
        <v>8</v>
      </c>
      <c r="G77" s="31">
        <f aca="true" t="shared" si="19" ref="G77:AM77">SUM(G76-G14)</f>
        <v>0</v>
      </c>
      <c r="H77" s="32">
        <f t="shared" si="19"/>
        <v>0</v>
      </c>
      <c r="I77" s="34">
        <f t="shared" si="19"/>
        <v>848</v>
      </c>
      <c r="J77" s="31">
        <f t="shared" si="19"/>
        <v>71</v>
      </c>
      <c r="K77" s="32">
        <f t="shared" si="19"/>
        <v>52</v>
      </c>
      <c r="L77" s="34">
        <f t="shared" si="19"/>
        <v>12057</v>
      </c>
      <c r="M77" s="31">
        <f t="shared" si="19"/>
        <v>12</v>
      </c>
      <c r="N77" s="32">
        <f t="shared" si="19"/>
        <v>9</v>
      </c>
      <c r="O77" s="34">
        <f t="shared" si="19"/>
        <v>20628</v>
      </c>
      <c r="P77" s="31">
        <f t="shared" si="19"/>
        <v>160</v>
      </c>
      <c r="Q77" s="32">
        <f t="shared" si="19"/>
        <v>122</v>
      </c>
      <c r="R77" s="34">
        <f t="shared" si="19"/>
        <v>40411</v>
      </c>
      <c r="S77" s="31">
        <f t="shared" si="19"/>
        <v>17</v>
      </c>
      <c r="T77" s="32">
        <f t="shared" si="19"/>
        <v>9</v>
      </c>
      <c r="U77" s="34">
        <f t="shared" si="19"/>
        <v>9988</v>
      </c>
      <c r="V77" s="31">
        <f t="shared" si="19"/>
        <v>0</v>
      </c>
      <c r="W77" s="32">
        <f t="shared" si="19"/>
        <v>0</v>
      </c>
      <c r="X77" s="34">
        <f t="shared" si="19"/>
        <v>338</v>
      </c>
      <c r="Y77" s="31">
        <f t="shared" si="19"/>
        <v>-7</v>
      </c>
      <c r="Z77" s="32">
        <f t="shared" si="19"/>
        <v>-13</v>
      </c>
      <c r="AA77" s="34">
        <f t="shared" si="19"/>
        <v>8012</v>
      </c>
      <c r="AB77" s="31">
        <f t="shared" si="19"/>
        <v>1</v>
      </c>
      <c r="AC77" s="32">
        <f t="shared" si="19"/>
        <v>1</v>
      </c>
      <c r="AD77" s="34">
        <f t="shared" si="19"/>
        <v>3373</v>
      </c>
      <c r="AE77" s="31">
        <f t="shared" si="19"/>
        <v>0</v>
      </c>
      <c r="AF77" s="32">
        <f t="shared" si="19"/>
        <v>0</v>
      </c>
      <c r="AG77" s="34">
        <f t="shared" si="19"/>
        <v>0</v>
      </c>
      <c r="AH77" s="31">
        <f t="shared" si="19"/>
        <v>0</v>
      </c>
      <c r="AI77" s="32">
        <f t="shared" si="19"/>
        <v>0</v>
      </c>
      <c r="AJ77" s="34">
        <f t="shared" si="19"/>
        <v>10</v>
      </c>
      <c r="AK77" s="31">
        <f t="shared" si="19"/>
        <v>254</v>
      </c>
      <c r="AL77" s="32">
        <f t="shared" si="19"/>
        <v>180</v>
      </c>
      <c r="AM77" s="34">
        <f t="shared" si="19"/>
        <v>95665</v>
      </c>
      <c r="AN77" s="45"/>
    </row>
    <row r="78" spans="9:39" ht="12.75" hidden="1">
      <c r="I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M78" s="22"/>
    </row>
    <row r="79" spans="9:39" ht="12.75" hidden="1">
      <c r="I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M79" s="22"/>
    </row>
    <row r="80" spans="2:42" ht="37.5" customHeight="1">
      <c r="B80" s="119"/>
      <c r="C80" s="119"/>
      <c r="D80" s="119"/>
      <c r="E80" s="119"/>
      <c r="F80" s="119"/>
      <c r="G80" s="131" t="s">
        <v>160</v>
      </c>
      <c r="H80" s="132"/>
      <c r="I80" s="132"/>
      <c r="J80" s="132"/>
      <c r="K80" s="132"/>
      <c r="L80" s="132"/>
      <c r="M80" s="132"/>
      <c r="N80" s="132"/>
      <c r="O80" s="132"/>
      <c r="P80" s="132"/>
      <c r="Q80" s="132"/>
      <c r="R80" s="132"/>
      <c r="S80" s="132"/>
      <c r="T80" s="132"/>
      <c r="U80" s="132"/>
      <c r="V80" s="132"/>
      <c r="W80" s="132"/>
      <c r="X80" s="133"/>
      <c r="Y80" s="136" t="s">
        <v>168</v>
      </c>
      <c r="Z80" s="132"/>
      <c r="AA80" s="132"/>
      <c r="AB80" s="132"/>
      <c r="AC80" s="132"/>
      <c r="AD80" s="132"/>
      <c r="AE80" s="132"/>
      <c r="AF80" s="132"/>
      <c r="AG80" s="132"/>
      <c r="AH80" s="132"/>
      <c r="AI80" s="132"/>
      <c r="AJ80" s="132"/>
      <c r="AK80" s="132"/>
      <c r="AL80" s="132"/>
      <c r="AM80" s="133"/>
      <c r="AN80" s="107"/>
      <c r="AO80" s="107"/>
      <c r="AP80" s="107"/>
    </row>
    <row r="81" spans="2:42" ht="40.5" customHeight="1">
      <c r="B81" s="118"/>
      <c r="C81" s="118"/>
      <c r="D81" s="118"/>
      <c r="E81" s="118"/>
      <c r="F81" s="118"/>
      <c r="G81" s="131" t="s">
        <v>162</v>
      </c>
      <c r="H81" s="134"/>
      <c r="I81" s="134"/>
      <c r="J81" s="134"/>
      <c r="K81" s="134"/>
      <c r="L81" s="134"/>
      <c r="M81" s="134"/>
      <c r="N81" s="134"/>
      <c r="O81" s="134"/>
      <c r="P81" s="134"/>
      <c r="Q81" s="134"/>
      <c r="R81" s="134"/>
      <c r="S81" s="134"/>
      <c r="T81" s="134"/>
      <c r="U81" s="134"/>
      <c r="V81" s="134"/>
      <c r="W81" s="134"/>
      <c r="X81" s="135"/>
      <c r="Y81" s="136" t="s">
        <v>169</v>
      </c>
      <c r="Z81" s="132"/>
      <c r="AA81" s="132"/>
      <c r="AB81" s="132"/>
      <c r="AC81" s="132"/>
      <c r="AD81" s="132"/>
      <c r="AE81" s="132"/>
      <c r="AF81" s="132"/>
      <c r="AG81" s="132"/>
      <c r="AH81" s="132"/>
      <c r="AI81" s="132"/>
      <c r="AJ81" s="132"/>
      <c r="AK81" s="132"/>
      <c r="AL81" s="132"/>
      <c r="AM81" s="133"/>
      <c r="AN81" s="107"/>
      <c r="AO81" s="107"/>
      <c r="AP81" s="107"/>
    </row>
    <row r="82" spans="7:42" ht="13.5" customHeight="1">
      <c r="G82" s="106"/>
      <c r="H82" s="107"/>
      <c r="I82" s="107"/>
      <c r="J82" s="107"/>
      <c r="K82" s="107"/>
      <c r="L82" s="107"/>
      <c r="M82" s="107"/>
      <c r="N82" s="107"/>
      <c r="O82" s="107"/>
      <c r="P82" s="107"/>
      <c r="Q82" s="107"/>
      <c r="R82" s="107"/>
      <c r="S82" s="107"/>
      <c r="T82" s="107"/>
      <c r="U82" s="107"/>
      <c r="V82" s="107"/>
      <c r="W82" s="107"/>
      <c r="X82" s="107"/>
      <c r="Y82" s="106"/>
      <c r="Z82" s="107"/>
      <c r="AA82" s="107"/>
      <c r="AB82" s="107"/>
      <c r="AC82" s="107"/>
      <c r="AD82" s="107"/>
      <c r="AE82" s="107"/>
      <c r="AF82" s="107"/>
      <c r="AG82" s="107"/>
      <c r="AH82" s="107"/>
      <c r="AI82" s="107"/>
      <c r="AJ82" s="107"/>
      <c r="AK82" s="107"/>
      <c r="AL82" s="107"/>
      <c r="AM82" s="107"/>
      <c r="AN82" s="107"/>
      <c r="AO82" s="107"/>
      <c r="AP82" s="107"/>
    </row>
    <row r="83" spans="2:25" ht="12.75" customHeight="1">
      <c r="B83" s="106"/>
      <c r="C83" s="106"/>
      <c r="D83" s="106"/>
      <c r="E83" s="106"/>
      <c r="F83" s="106"/>
      <c r="G83" s="117" t="s">
        <v>155</v>
      </c>
      <c r="H83" s="106"/>
      <c r="I83" s="106"/>
      <c r="J83" s="106"/>
      <c r="K83" s="106"/>
      <c r="L83" s="106"/>
      <c r="M83" s="106"/>
      <c r="N83" s="106"/>
      <c r="O83" s="106"/>
      <c r="P83" s="106"/>
      <c r="Q83" s="106"/>
      <c r="R83" s="116"/>
      <c r="Y83" s="117" t="s">
        <v>155</v>
      </c>
    </row>
  </sheetData>
  <mergeCells count="15">
    <mergeCell ref="AH2:AJ3"/>
    <mergeCell ref="P2:R3"/>
    <mergeCell ref="S2:U3"/>
    <mergeCell ref="V2:X3"/>
    <mergeCell ref="Y2:AA3"/>
    <mergeCell ref="AE2:AG3"/>
    <mergeCell ref="G80:X80"/>
    <mergeCell ref="G81:X81"/>
    <mergeCell ref="Y80:AM80"/>
    <mergeCell ref="Y81:AM81"/>
    <mergeCell ref="G2:I3"/>
    <mergeCell ref="J2:L3"/>
    <mergeCell ref="AK2:AM3"/>
    <mergeCell ref="M2:O3"/>
    <mergeCell ref="AB2:AD3"/>
  </mergeCells>
  <printOptions horizontalCentered="1" verticalCentered="1"/>
  <pageMargins left="0" right="0" top="0" bottom="0" header="0.5" footer="0.25"/>
  <pageSetup horizontalDpi="600" verticalDpi="600" orientation="landscape" scale="48" r:id="rId1"/>
  <headerFooter alignWithMargins="0">
    <oddHeader>&amp;C&amp;"Arial,Bold"&amp;16&amp;UGENERAL LEGAL ACTIVITIES&amp;"Arial,Regular"&amp;10&amp;U
&amp;14(Dollars in Thousands)</oddHeader>
  </headerFooter>
  <colBreaks count="1" manualBreakCount="1">
    <brk id="24" min="1" max="82" man="1"/>
  </colBreaks>
</worksheet>
</file>

<file path=xl/worksheets/sheet2.xml><?xml version="1.0" encoding="utf-8"?>
<worksheet xmlns="http://schemas.openxmlformats.org/spreadsheetml/2006/main" xmlns:r="http://schemas.openxmlformats.org/officeDocument/2006/relationships">
  <dimension ref="A1:IV141"/>
  <sheetViews>
    <sheetView zoomScale="75" zoomScaleNormal="75" zoomScaleSheetLayoutView="100" workbookViewId="0" topLeftCell="A1">
      <selection activeCell="F96" sqref="F96"/>
    </sheetView>
  </sheetViews>
  <sheetFormatPr defaultColWidth="9.140625" defaultRowHeight="12.75"/>
  <cols>
    <col min="1" max="2" width="3.7109375" style="1" customWidth="1"/>
    <col min="3" max="3" width="8.7109375" style="1" customWidth="1"/>
    <col min="4" max="4" width="8.421875" style="1" customWidth="1"/>
    <col min="5" max="5" width="7.7109375" style="1" customWidth="1"/>
    <col min="6" max="6" width="27.28125" style="1" customWidth="1"/>
    <col min="7" max="7" width="3.00390625" style="1" customWidth="1"/>
    <col min="8" max="8" width="11.28125" style="1" customWidth="1"/>
    <col min="9" max="9" width="1.7109375" style="1" customWidth="1"/>
    <col min="10" max="10" width="8.57421875" style="1" customWidth="1"/>
    <col min="11" max="11" width="2.28125" style="1" customWidth="1"/>
    <col min="12" max="12" width="12.57421875" style="1" customWidth="1"/>
    <col min="13" max="13" width="1.7109375" style="1" customWidth="1"/>
    <col min="14" max="14" width="11.00390625" style="1" customWidth="1"/>
    <col min="15" max="15" width="1.7109375" style="1" customWidth="1"/>
    <col min="16" max="16" width="8.28125" style="1" customWidth="1"/>
    <col min="17" max="17" width="1.7109375" style="1" customWidth="1"/>
    <col min="18" max="18" width="13.8515625" style="1" customWidth="1"/>
    <col min="19" max="19" width="1.7109375" style="1" customWidth="1"/>
    <col min="20" max="20" width="10.28125" style="1" customWidth="1"/>
    <col min="21" max="21" width="1.7109375" style="1" customWidth="1"/>
    <col min="22" max="22" width="8.8515625" style="1" customWidth="1"/>
    <col min="23" max="23" width="1.7109375" style="1" customWidth="1"/>
    <col min="24" max="24" width="11.57421875" style="1" customWidth="1"/>
    <col min="25" max="25" width="1.28515625" style="1" customWidth="1"/>
    <col min="26" max="26" width="12.28125" style="1" customWidth="1"/>
    <col min="27" max="27" width="1.7109375" style="1" customWidth="1"/>
    <col min="28" max="28" width="12.57421875" style="1" customWidth="1"/>
    <col min="29" max="29" width="1.8515625" style="1" customWidth="1"/>
    <col min="30" max="30" width="14.140625" style="1" customWidth="1"/>
    <col min="31" max="31" width="3.28125" style="1" customWidth="1"/>
    <col min="32" max="16384" width="8.421875" style="1" customWidth="1"/>
  </cols>
  <sheetData>
    <row r="1" spans="1:31" ht="18">
      <c r="A1" s="75" t="s">
        <v>33</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3"/>
    </row>
    <row r="2" spans="1:31" ht="18.75">
      <c r="A2" s="77" t="s">
        <v>17</v>
      </c>
      <c r="B2" s="76"/>
      <c r="C2" s="78"/>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3"/>
    </row>
    <row r="3" spans="1:31" ht="18">
      <c r="A3" s="76" t="s">
        <v>18</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3"/>
    </row>
    <row r="4" spans="1:31" ht="18">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3"/>
    </row>
    <row r="5" spans="1:31" ht="18">
      <c r="A5" s="79"/>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3"/>
    </row>
    <row r="6" spans="1:31" ht="18">
      <c r="A6" s="79"/>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3"/>
    </row>
    <row r="7" spans="1:31" ht="18">
      <c r="A7" s="79"/>
      <c r="B7" s="79"/>
      <c r="C7" s="79"/>
      <c r="D7" s="79"/>
      <c r="E7" s="79"/>
      <c r="F7" s="79"/>
      <c r="G7" s="79"/>
      <c r="H7" s="80" t="s">
        <v>106</v>
      </c>
      <c r="I7" s="81"/>
      <c r="J7" s="81"/>
      <c r="K7" s="81"/>
      <c r="L7" s="81"/>
      <c r="M7" s="79"/>
      <c r="N7" s="81" t="s">
        <v>107</v>
      </c>
      <c r="O7" s="81"/>
      <c r="P7" s="81"/>
      <c r="Q7" s="81"/>
      <c r="R7" s="81"/>
      <c r="S7" s="79"/>
      <c r="T7" s="81" t="s">
        <v>108</v>
      </c>
      <c r="U7" s="81"/>
      <c r="V7" s="81"/>
      <c r="W7" s="81"/>
      <c r="X7" s="81"/>
      <c r="Y7" s="79"/>
      <c r="Z7" s="81" t="s">
        <v>102</v>
      </c>
      <c r="AA7" s="81"/>
      <c r="AB7" s="81"/>
      <c r="AC7" s="81"/>
      <c r="AD7" s="81"/>
      <c r="AE7" s="73"/>
    </row>
    <row r="8" spans="1:31" ht="18">
      <c r="A8" s="79"/>
      <c r="B8" s="79"/>
      <c r="C8" s="79"/>
      <c r="D8" s="79"/>
      <c r="E8" s="79"/>
      <c r="F8" s="79"/>
      <c r="G8" s="79"/>
      <c r="H8" s="82" t="s">
        <v>13</v>
      </c>
      <c r="I8" s="79"/>
      <c r="J8" s="79"/>
      <c r="K8" s="79"/>
      <c r="L8" s="79"/>
      <c r="M8" s="79"/>
      <c r="N8" s="82" t="s">
        <v>13</v>
      </c>
      <c r="O8" s="79"/>
      <c r="P8" s="79"/>
      <c r="Q8" s="79"/>
      <c r="R8" s="79"/>
      <c r="S8" s="79"/>
      <c r="T8" s="82" t="s">
        <v>13</v>
      </c>
      <c r="U8" s="79"/>
      <c r="V8" s="79"/>
      <c r="W8" s="79"/>
      <c r="X8" s="79"/>
      <c r="Y8" s="79"/>
      <c r="Z8" s="82" t="s">
        <v>13</v>
      </c>
      <c r="AA8" s="79"/>
      <c r="AB8" s="79"/>
      <c r="AC8" s="79"/>
      <c r="AD8" s="79"/>
      <c r="AE8" s="73"/>
    </row>
    <row r="9" spans="1:31" ht="18">
      <c r="A9" s="83" t="s">
        <v>10</v>
      </c>
      <c r="B9" s="79"/>
      <c r="C9" s="79"/>
      <c r="D9" s="79"/>
      <c r="E9" s="79"/>
      <c r="F9" s="79"/>
      <c r="G9" s="79"/>
      <c r="H9" s="84" t="s">
        <v>15</v>
      </c>
      <c r="I9" s="79"/>
      <c r="J9" s="84" t="s">
        <v>11</v>
      </c>
      <c r="K9" s="79"/>
      <c r="L9" s="84" t="s">
        <v>9</v>
      </c>
      <c r="M9" s="79"/>
      <c r="N9" s="84" t="s">
        <v>15</v>
      </c>
      <c r="O9" s="79"/>
      <c r="P9" s="84" t="s">
        <v>11</v>
      </c>
      <c r="Q9" s="79"/>
      <c r="R9" s="84" t="s">
        <v>9</v>
      </c>
      <c r="S9" s="79"/>
      <c r="T9" s="84" t="s">
        <v>15</v>
      </c>
      <c r="U9" s="79"/>
      <c r="V9" s="84" t="s">
        <v>11</v>
      </c>
      <c r="W9" s="79"/>
      <c r="X9" s="84" t="s">
        <v>9</v>
      </c>
      <c r="Y9" s="79"/>
      <c r="Z9" s="84" t="s">
        <v>15</v>
      </c>
      <c r="AA9" s="79"/>
      <c r="AB9" s="84" t="s">
        <v>11</v>
      </c>
      <c r="AC9" s="79"/>
      <c r="AD9" s="84" t="s">
        <v>9</v>
      </c>
      <c r="AE9" s="73"/>
    </row>
    <row r="10" spans="1:31" ht="18">
      <c r="A10" s="83"/>
      <c r="B10" s="79"/>
      <c r="C10" s="79"/>
      <c r="D10" s="79"/>
      <c r="E10" s="79"/>
      <c r="F10" s="79"/>
      <c r="G10" s="79"/>
      <c r="H10" s="83"/>
      <c r="I10" s="79"/>
      <c r="J10" s="83"/>
      <c r="K10" s="79"/>
      <c r="L10" s="83"/>
      <c r="M10" s="79"/>
      <c r="N10" s="83"/>
      <c r="O10" s="79"/>
      <c r="P10" s="83"/>
      <c r="Q10" s="79"/>
      <c r="R10" s="83"/>
      <c r="S10" s="79"/>
      <c r="T10" s="83"/>
      <c r="U10" s="79"/>
      <c r="V10" s="83"/>
      <c r="W10" s="79"/>
      <c r="X10" s="83"/>
      <c r="Y10" s="79"/>
      <c r="Z10" s="83"/>
      <c r="AA10" s="79"/>
      <c r="AB10" s="83"/>
      <c r="AC10" s="79"/>
      <c r="AD10" s="83"/>
      <c r="AE10" s="73"/>
    </row>
    <row r="11" spans="1:31" ht="18">
      <c r="A11" s="79" t="s">
        <v>80</v>
      </c>
      <c r="B11" s="79"/>
      <c r="C11" s="79"/>
      <c r="D11" s="79"/>
      <c r="E11" s="79"/>
      <c r="F11" s="79"/>
      <c r="G11" s="79"/>
      <c r="H11" s="83"/>
      <c r="I11" s="79"/>
      <c r="J11" s="83"/>
      <c r="K11" s="79"/>
      <c r="L11" s="83"/>
      <c r="M11" s="79"/>
      <c r="N11" s="83"/>
      <c r="O11" s="79"/>
      <c r="P11" s="83"/>
      <c r="Q11" s="79"/>
      <c r="R11" s="83"/>
      <c r="S11" s="79"/>
      <c r="T11" s="83"/>
      <c r="U11" s="79"/>
      <c r="V11" s="83"/>
      <c r="W11" s="79"/>
      <c r="X11" s="83"/>
      <c r="Y11" s="79"/>
      <c r="Z11" s="83"/>
      <c r="AA11" s="79"/>
      <c r="AB11" s="83"/>
      <c r="AC11" s="79"/>
      <c r="AD11" s="83"/>
      <c r="AE11" s="73"/>
    </row>
    <row r="12" spans="1:31" ht="18">
      <c r="A12" s="79"/>
      <c r="B12" s="79"/>
      <c r="C12" s="79" t="s">
        <v>159</v>
      </c>
      <c r="D12" s="79"/>
      <c r="E12" s="79"/>
      <c r="F12" s="79"/>
      <c r="G12" s="79" t="s">
        <v>8</v>
      </c>
      <c r="H12" s="79">
        <v>48</v>
      </c>
      <c r="I12" s="79"/>
      <c r="J12" s="79">
        <v>49</v>
      </c>
      <c r="K12" s="79"/>
      <c r="L12" s="85">
        <v>9237</v>
      </c>
      <c r="M12" s="79"/>
      <c r="N12" s="79">
        <v>48</v>
      </c>
      <c r="O12" s="79"/>
      <c r="P12" s="79">
        <v>49</v>
      </c>
      <c r="Q12" s="79"/>
      <c r="R12" s="85">
        <v>10085</v>
      </c>
      <c r="S12" s="79"/>
      <c r="T12" s="79">
        <f>SUM(N12,Z12)</f>
        <v>48</v>
      </c>
      <c r="U12" s="79"/>
      <c r="V12" s="79">
        <f>SUM(P12,AB12)</f>
        <v>49</v>
      </c>
      <c r="W12" s="79"/>
      <c r="X12" s="85">
        <f>SUM(R12,AD12)</f>
        <v>10085</v>
      </c>
      <c r="Y12" s="79"/>
      <c r="Z12" s="79">
        <v>0</v>
      </c>
      <c r="AA12" s="79"/>
      <c r="AB12" s="79">
        <v>0</v>
      </c>
      <c r="AC12" s="79"/>
      <c r="AD12" s="85">
        <v>0</v>
      </c>
      <c r="AE12" s="73"/>
    </row>
    <row r="13" spans="1:31" ht="18">
      <c r="A13" s="83"/>
      <c r="B13" s="79"/>
      <c r="C13" s="79"/>
      <c r="D13" s="79"/>
      <c r="E13" s="79"/>
      <c r="F13" s="79"/>
      <c r="G13" s="79"/>
      <c r="H13" s="83"/>
      <c r="I13" s="79"/>
      <c r="J13" s="83"/>
      <c r="K13" s="79"/>
      <c r="L13" s="83"/>
      <c r="M13" s="79"/>
      <c r="N13" s="83"/>
      <c r="O13" s="79"/>
      <c r="P13" s="83"/>
      <c r="Q13" s="79"/>
      <c r="R13" s="83"/>
      <c r="S13" s="79"/>
      <c r="T13" s="83"/>
      <c r="U13" s="79"/>
      <c r="V13" s="83"/>
      <c r="W13" s="79"/>
      <c r="X13" s="83"/>
      <c r="Y13" s="79"/>
      <c r="Z13" s="83"/>
      <c r="AA13" s="79"/>
      <c r="AB13" s="83"/>
      <c r="AC13" s="79"/>
      <c r="AD13" s="83"/>
      <c r="AE13" s="73"/>
    </row>
    <row r="14" spans="1:31" ht="18">
      <c r="A14" s="79" t="s">
        <v>81</v>
      </c>
      <c r="B14" s="79"/>
      <c r="C14" s="79"/>
      <c r="D14" s="79"/>
      <c r="E14" s="79"/>
      <c r="F14" s="79"/>
      <c r="G14" s="79" t="s">
        <v>8</v>
      </c>
      <c r="H14" s="79">
        <v>595</v>
      </c>
      <c r="I14" s="79"/>
      <c r="J14" s="79">
        <v>531</v>
      </c>
      <c r="K14" s="79"/>
      <c r="L14" s="79">
        <v>82621</v>
      </c>
      <c r="M14" s="79"/>
      <c r="N14" s="79">
        <v>595</v>
      </c>
      <c r="O14" s="79">
        <v>547</v>
      </c>
      <c r="P14" s="79">
        <v>547</v>
      </c>
      <c r="Q14" s="79"/>
      <c r="R14" s="79">
        <v>89491</v>
      </c>
      <c r="S14" s="79"/>
      <c r="T14" s="79">
        <f aca="true" t="shared" si="0" ref="T14:T28">SUM(N14,Z14)</f>
        <v>666</v>
      </c>
      <c r="U14" s="79"/>
      <c r="V14" s="79">
        <f aca="true" t="shared" si="1" ref="V14:V28">SUM(P14,AB14)</f>
        <v>583</v>
      </c>
      <c r="W14" s="79"/>
      <c r="X14" s="79">
        <f aca="true" t="shared" si="2" ref="X14:X28">SUM(R14,AD14)</f>
        <v>94678</v>
      </c>
      <c r="Y14" s="79"/>
      <c r="Z14" s="79">
        <v>71</v>
      </c>
      <c r="AA14" s="79">
        <v>36</v>
      </c>
      <c r="AB14" s="79">
        <v>36</v>
      </c>
      <c r="AC14" s="79"/>
      <c r="AD14" s="79">
        <v>5187</v>
      </c>
      <c r="AE14" s="73"/>
    </row>
    <row r="15" spans="1:31" ht="18">
      <c r="A15" s="79"/>
      <c r="B15" s="79"/>
      <c r="C15" s="79"/>
      <c r="D15" s="79"/>
      <c r="E15" s="79"/>
      <c r="F15" s="79"/>
      <c r="G15" s="79" t="s">
        <v>8</v>
      </c>
      <c r="H15" s="79"/>
      <c r="I15" s="79"/>
      <c r="J15" s="79"/>
      <c r="K15" s="79"/>
      <c r="L15" s="79"/>
      <c r="M15" s="79"/>
      <c r="N15" s="79"/>
      <c r="O15" s="79"/>
      <c r="P15" s="79"/>
      <c r="Q15" s="79"/>
      <c r="R15" s="79"/>
      <c r="S15" s="79"/>
      <c r="T15" s="79" t="s">
        <v>8</v>
      </c>
      <c r="U15" s="79"/>
      <c r="V15" s="79" t="s">
        <v>8</v>
      </c>
      <c r="W15" s="79"/>
      <c r="X15" s="79" t="s">
        <v>8</v>
      </c>
      <c r="Y15" s="79"/>
      <c r="Z15" s="79" t="s">
        <v>8</v>
      </c>
      <c r="AA15" s="79"/>
      <c r="AB15" s="79"/>
      <c r="AC15" s="79"/>
      <c r="AD15" s="79"/>
      <c r="AE15" s="73"/>
    </row>
    <row r="16" spans="1:31" ht="18">
      <c r="A16" s="79" t="s">
        <v>82</v>
      </c>
      <c r="B16" s="79"/>
      <c r="C16" s="79"/>
      <c r="D16" s="79"/>
      <c r="E16" s="79"/>
      <c r="F16" s="79"/>
      <c r="G16" s="79" t="s">
        <v>8</v>
      </c>
      <c r="H16" s="79">
        <v>746</v>
      </c>
      <c r="I16" s="79"/>
      <c r="J16" s="79">
        <v>751</v>
      </c>
      <c r="K16" s="79"/>
      <c r="L16" s="79">
        <v>131396</v>
      </c>
      <c r="M16" s="79"/>
      <c r="N16" s="79">
        <v>746</v>
      </c>
      <c r="O16" s="79"/>
      <c r="P16" s="79">
        <v>752</v>
      </c>
      <c r="Q16" s="79"/>
      <c r="R16" s="79">
        <v>150808</v>
      </c>
      <c r="S16" s="79"/>
      <c r="T16" s="79">
        <f t="shared" si="0"/>
        <v>758</v>
      </c>
      <c r="U16" s="79"/>
      <c r="V16" s="79">
        <f t="shared" si="1"/>
        <v>760</v>
      </c>
      <c r="W16" s="79"/>
      <c r="X16" s="79">
        <f t="shared" si="2"/>
        <v>152024</v>
      </c>
      <c r="Y16" s="79"/>
      <c r="Z16" s="79">
        <v>12</v>
      </c>
      <c r="AA16" s="79"/>
      <c r="AB16" s="79">
        <v>8</v>
      </c>
      <c r="AC16" s="79"/>
      <c r="AD16" s="79">
        <v>1216</v>
      </c>
      <c r="AE16" s="73"/>
    </row>
    <row r="17" spans="1:31" ht="18">
      <c r="A17" s="79"/>
      <c r="B17" s="79"/>
      <c r="C17" s="79"/>
      <c r="D17" s="79"/>
      <c r="E17" s="79"/>
      <c r="F17" s="79"/>
      <c r="G17" s="79"/>
      <c r="H17" s="79"/>
      <c r="I17" s="79"/>
      <c r="J17" s="79"/>
      <c r="K17" s="79"/>
      <c r="L17" s="79"/>
      <c r="M17" s="79"/>
      <c r="N17" s="79"/>
      <c r="O17" s="79"/>
      <c r="P17" s="79"/>
      <c r="Q17" s="79"/>
      <c r="R17" s="79"/>
      <c r="S17" s="79"/>
      <c r="T17" s="79" t="s">
        <v>8</v>
      </c>
      <c r="U17" s="79"/>
      <c r="V17" s="79" t="s">
        <v>8</v>
      </c>
      <c r="W17" s="79"/>
      <c r="X17" s="79" t="s">
        <v>8</v>
      </c>
      <c r="Y17" s="79"/>
      <c r="Z17" s="79"/>
      <c r="AA17" s="79"/>
      <c r="AB17" s="79"/>
      <c r="AC17" s="79"/>
      <c r="AD17" s="79"/>
      <c r="AE17" s="73"/>
    </row>
    <row r="18" spans="1:31" ht="18">
      <c r="A18" s="79" t="s">
        <v>158</v>
      </c>
      <c r="B18" s="79"/>
      <c r="C18" s="79"/>
      <c r="D18" s="79"/>
      <c r="E18" s="79"/>
      <c r="F18" s="79"/>
      <c r="G18" s="79" t="s">
        <v>8</v>
      </c>
      <c r="H18" s="79">
        <v>1208</v>
      </c>
      <c r="I18" s="79"/>
      <c r="J18" s="79">
        <v>1176</v>
      </c>
      <c r="K18" s="79"/>
      <c r="L18" s="79">
        <v>204612</v>
      </c>
      <c r="M18" s="79"/>
      <c r="N18" s="79">
        <v>1176</v>
      </c>
      <c r="O18" s="79">
        <v>1201</v>
      </c>
      <c r="P18" s="79">
        <v>1201</v>
      </c>
      <c r="Q18" s="79"/>
      <c r="R18" s="79">
        <v>227636</v>
      </c>
      <c r="S18" s="79"/>
      <c r="T18" s="79">
        <f>SUM(N18,Z18)</f>
        <v>1368</v>
      </c>
      <c r="U18" s="79"/>
      <c r="V18" s="79">
        <f t="shared" si="1"/>
        <v>1298</v>
      </c>
      <c r="W18" s="79"/>
      <c r="X18" s="79">
        <f t="shared" si="2"/>
        <v>245023</v>
      </c>
      <c r="Y18" s="79"/>
      <c r="Z18" s="79">
        <v>192</v>
      </c>
      <c r="AA18" s="79">
        <v>97</v>
      </c>
      <c r="AB18" s="79">
        <v>97</v>
      </c>
      <c r="AC18" s="79"/>
      <c r="AD18" s="79">
        <v>17387</v>
      </c>
      <c r="AE18" s="73"/>
    </row>
    <row r="19" spans="1:31" ht="18">
      <c r="A19" s="79"/>
      <c r="B19" s="79"/>
      <c r="C19" s="79"/>
      <c r="D19" s="79"/>
      <c r="E19" s="79"/>
      <c r="F19" s="79"/>
      <c r="G19" s="79"/>
      <c r="H19" s="79"/>
      <c r="I19" s="79"/>
      <c r="J19" s="79"/>
      <c r="K19" s="79"/>
      <c r="L19" s="79"/>
      <c r="M19" s="79"/>
      <c r="N19" s="79"/>
      <c r="O19" s="79"/>
      <c r="P19" s="79"/>
      <c r="Q19" s="79"/>
      <c r="R19" s="79"/>
      <c r="S19" s="79"/>
      <c r="T19" s="79" t="s">
        <v>8</v>
      </c>
      <c r="U19" s="79"/>
      <c r="V19" s="79" t="s">
        <v>8</v>
      </c>
      <c r="W19" s="79"/>
      <c r="X19" s="79" t="s">
        <v>8</v>
      </c>
      <c r="Y19" s="79"/>
      <c r="Z19" s="79"/>
      <c r="AA19" s="79"/>
      <c r="AB19" s="79"/>
      <c r="AC19" s="79"/>
      <c r="AD19" s="79"/>
      <c r="AE19" s="73"/>
    </row>
    <row r="20" spans="1:31" ht="18">
      <c r="A20" s="79" t="s">
        <v>85</v>
      </c>
      <c r="B20" s="79"/>
      <c r="C20" s="79"/>
      <c r="D20" s="79"/>
      <c r="E20" s="79"/>
      <c r="F20" s="79"/>
      <c r="G20" s="79" t="s">
        <v>8</v>
      </c>
      <c r="H20" s="79">
        <v>436</v>
      </c>
      <c r="I20" s="79"/>
      <c r="J20" s="79">
        <v>490</v>
      </c>
      <c r="K20" s="79"/>
      <c r="L20" s="79">
        <v>91408</v>
      </c>
      <c r="M20" s="79"/>
      <c r="N20" s="79">
        <v>436</v>
      </c>
      <c r="O20" s="79"/>
      <c r="P20" s="79">
        <v>490</v>
      </c>
      <c r="Q20" s="79"/>
      <c r="R20" s="79">
        <v>97445</v>
      </c>
      <c r="S20" s="79"/>
      <c r="T20" s="79">
        <f t="shared" si="0"/>
        <v>453</v>
      </c>
      <c r="U20" s="79"/>
      <c r="V20" s="79">
        <f t="shared" si="1"/>
        <v>499</v>
      </c>
      <c r="W20" s="79"/>
      <c r="X20" s="79">
        <f t="shared" si="2"/>
        <v>101396</v>
      </c>
      <c r="Y20" s="79"/>
      <c r="Z20" s="79">
        <v>17</v>
      </c>
      <c r="AA20" s="79"/>
      <c r="AB20" s="79">
        <v>9</v>
      </c>
      <c r="AC20" s="79" t="s">
        <v>8</v>
      </c>
      <c r="AD20" s="79">
        <v>3951</v>
      </c>
      <c r="AE20" s="73"/>
    </row>
    <row r="21" spans="1:31" ht="18">
      <c r="A21" s="79"/>
      <c r="B21" s="79"/>
      <c r="C21" s="79"/>
      <c r="D21" s="79"/>
      <c r="E21" s="79"/>
      <c r="F21" s="79"/>
      <c r="G21" s="79"/>
      <c r="H21" s="79"/>
      <c r="I21" s="79"/>
      <c r="J21" s="79"/>
      <c r="K21" s="79"/>
      <c r="L21" s="79"/>
      <c r="M21" s="79"/>
      <c r="N21" s="79"/>
      <c r="O21" s="79"/>
      <c r="P21" s="79"/>
      <c r="Q21" s="79"/>
      <c r="R21" s="79"/>
      <c r="S21" s="79"/>
      <c r="T21" s="79" t="s">
        <v>8</v>
      </c>
      <c r="U21" s="79"/>
      <c r="V21" s="79" t="s">
        <v>8</v>
      </c>
      <c r="W21" s="79"/>
      <c r="X21" s="79" t="s">
        <v>8</v>
      </c>
      <c r="Y21" s="79"/>
      <c r="Z21" s="79"/>
      <c r="AA21" s="79"/>
      <c r="AB21" s="79"/>
      <c r="AC21" s="79"/>
      <c r="AD21" s="79"/>
      <c r="AE21" s="73"/>
    </row>
    <row r="22" spans="1:31" ht="18">
      <c r="A22" s="79" t="s">
        <v>86</v>
      </c>
      <c r="B22" s="79"/>
      <c r="C22" s="79"/>
      <c r="D22" s="79"/>
      <c r="E22" s="79"/>
      <c r="F22" s="79"/>
      <c r="G22" s="79" t="s">
        <v>8</v>
      </c>
      <c r="H22" s="79">
        <v>37</v>
      </c>
      <c r="I22" s="79"/>
      <c r="J22" s="79">
        <v>37</v>
      </c>
      <c r="K22" s="79"/>
      <c r="L22" s="79">
        <v>5972</v>
      </c>
      <c r="M22" s="79"/>
      <c r="N22" s="79">
        <v>37</v>
      </c>
      <c r="O22" s="79"/>
      <c r="P22" s="79">
        <v>37</v>
      </c>
      <c r="Q22" s="79"/>
      <c r="R22" s="79">
        <v>6310</v>
      </c>
      <c r="S22" s="79"/>
      <c r="T22" s="79">
        <f t="shared" si="0"/>
        <v>37</v>
      </c>
      <c r="U22" s="79"/>
      <c r="V22" s="79">
        <f t="shared" si="1"/>
        <v>37</v>
      </c>
      <c r="W22" s="79"/>
      <c r="X22" s="79">
        <f t="shared" si="2"/>
        <v>6310</v>
      </c>
      <c r="Y22" s="79"/>
      <c r="Z22" s="79">
        <v>0</v>
      </c>
      <c r="AA22" s="79"/>
      <c r="AB22" s="79">
        <v>0</v>
      </c>
      <c r="AC22" s="79"/>
      <c r="AD22" s="79">
        <v>0</v>
      </c>
      <c r="AE22" s="73"/>
    </row>
    <row r="23" spans="1:31" ht="18">
      <c r="A23" s="79"/>
      <c r="B23" s="79"/>
      <c r="C23" s="79"/>
      <c r="D23" s="79"/>
      <c r="E23" s="79"/>
      <c r="F23" s="79"/>
      <c r="G23" s="79"/>
      <c r="H23" s="79"/>
      <c r="I23" s="79"/>
      <c r="J23" s="79"/>
      <c r="K23" s="79"/>
      <c r="L23" s="79"/>
      <c r="M23" s="79"/>
      <c r="N23" s="79"/>
      <c r="O23" s="79"/>
      <c r="P23" s="79"/>
      <c r="Q23" s="79"/>
      <c r="R23" s="79"/>
      <c r="S23" s="79"/>
      <c r="T23" s="79" t="s">
        <v>8</v>
      </c>
      <c r="U23" s="79"/>
      <c r="V23" s="79" t="s">
        <v>8</v>
      </c>
      <c r="W23" s="79"/>
      <c r="X23" s="79" t="s">
        <v>8</v>
      </c>
      <c r="Y23" s="79"/>
      <c r="Z23" s="79"/>
      <c r="AA23" s="79"/>
      <c r="AB23" s="79"/>
      <c r="AC23" s="79"/>
      <c r="AD23" s="79"/>
      <c r="AE23" s="73"/>
    </row>
    <row r="24" spans="1:31" ht="18">
      <c r="A24" s="79" t="s">
        <v>87</v>
      </c>
      <c r="B24" s="79"/>
      <c r="C24" s="79"/>
      <c r="D24" s="79"/>
      <c r="E24" s="79"/>
      <c r="F24" s="79"/>
      <c r="G24" s="79" t="s">
        <v>8</v>
      </c>
      <c r="H24" s="79">
        <v>733</v>
      </c>
      <c r="I24" s="79"/>
      <c r="J24" s="79">
        <v>735</v>
      </c>
      <c r="K24" s="79"/>
      <c r="L24" s="79">
        <v>108777</v>
      </c>
      <c r="M24" s="79"/>
      <c r="N24" s="79">
        <v>713</v>
      </c>
      <c r="O24" s="79"/>
      <c r="P24" s="79">
        <v>715</v>
      </c>
      <c r="Q24" s="79"/>
      <c r="R24" s="79">
        <v>115076</v>
      </c>
      <c r="S24" s="79"/>
      <c r="T24" s="79">
        <f t="shared" si="0"/>
        <v>726</v>
      </c>
      <c r="U24" s="79"/>
      <c r="V24" s="79">
        <f t="shared" si="1"/>
        <v>722</v>
      </c>
      <c r="W24" s="79"/>
      <c r="X24" s="79">
        <f t="shared" si="2"/>
        <v>116789</v>
      </c>
      <c r="Y24" s="79"/>
      <c r="Z24" s="79">
        <v>13</v>
      </c>
      <c r="AA24" s="79"/>
      <c r="AB24" s="79">
        <v>7</v>
      </c>
      <c r="AC24" s="79"/>
      <c r="AD24" s="79">
        <v>1713</v>
      </c>
      <c r="AE24" s="73"/>
    </row>
    <row r="25" spans="1:31" ht="18">
      <c r="A25" s="79"/>
      <c r="B25" s="79"/>
      <c r="C25" s="79"/>
      <c r="D25" s="79"/>
      <c r="E25" s="79"/>
      <c r="F25" s="79"/>
      <c r="G25" s="79"/>
      <c r="H25" s="79"/>
      <c r="I25" s="79"/>
      <c r="J25" s="79"/>
      <c r="K25" s="79"/>
      <c r="L25" s="79"/>
      <c r="M25" s="79"/>
      <c r="N25" s="79"/>
      <c r="O25" s="79"/>
      <c r="P25" s="79"/>
      <c r="Q25" s="79"/>
      <c r="R25" s="79"/>
      <c r="S25" s="79"/>
      <c r="T25" s="79" t="s">
        <v>8</v>
      </c>
      <c r="U25" s="79"/>
      <c r="V25" s="79" t="s">
        <v>8</v>
      </c>
      <c r="W25" s="79"/>
      <c r="X25" s="79" t="s">
        <v>8</v>
      </c>
      <c r="Y25" s="79"/>
      <c r="Z25" s="79"/>
      <c r="AA25" s="79"/>
      <c r="AB25" s="79"/>
      <c r="AC25" s="79"/>
      <c r="AD25" s="79"/>
      <c r="AE25" s="73"/>
    </row>
    <row r="26" spans="1:31" ht="18">
      <c r="A26" s="79" t="s">
        <v>88</v>
      </c>
      <c r="B26" s="79"/>
      <c r="C26" s="79"/>
      <c r="D26" s="79"/>
      <c r="E26" s="79"/>
      <c r="F26" s="79"/>
      <c r="G26" s="79" t="s">
        <v>8</v>
      </c>
      <c r="H26" s="79">
        <v>63</v>
      </c>
      <c r="I26" s="79" t="s">
        <v>8</v>
      </c>
      <c r="J26" s="79">
        <v>65</v>
      </c>
      <c r="K26" s="79"/>
      <c r="L26" s="79">
        <v>20354</v>
      </c>
      <c r="M26" s="79"/>
      <c r="N26" s="79">
        <v>63</v>
      </c>
      <c r="O26" s="79"/>
      <c r="P26" s="79">
        <v>65</v>
      </c>
      <c r="Q26" s="79"/>
      <c r="R26" s="79">
        <v>23144</v>
      </c>
      <c r="S26" s="79"/>
      <c r="T26" s="79">
        <f t="shared" si="0"/>
        <v>64</v>
      </c>
      <c r="U26" s="79"/>
      <c r="V26" s="79">
        <f t="shared" si="1"/>
        <v>66</v>
      </c>
      <c r="W26" s="79"/>
      <c r="X26" s="79">
        <f t="shared" si="2"/>
        <v>23727</v>
      </c>
      <c r="Y26" s="79"/>
      <c r="Z26" s="79">
        <v>1</v>
      </c>
      <c r="AA26" s="79"/>
      <c r="AB26" s="79">
        <v>1</v>
      </c>
      <c r="AC26" s="79"/>
      <c r="AD26" s="79">
        <v>583</v>
      </c>
      <c r="AE26" s="73"/>
    </row>
    <row r="27" spans="1:31" ht="18">
      <c r="A27" s="79"/>
      <c r="B27" s="79"/>
      <c r="C27" s="79"/>
      <c r="D27" s="79"/>
      <c r="E27" s="79"/>
      <c r="F27" s="79"/>
      <c r="G27" s="79"/>
      <c r="H27" s="79"/>
      <c r="I27" s="79"/>
      <c r="J27" s="79"/>
      <c r="K27" s="79"/>
      <c r="L27" s="79"/>
      <c r="M27" s="79"/>
      <c r="N27" s="79"/>
      <c r="O27" s="79"/>
      <c r="P27" s="79"/>
      <c r="Q27" s="79"/>
      <c r="R27" s="79"/>
      <c r="S27" s="79"/>
      <c r="T27" s="79" t="s">
        <v>8</v>
      </c>
      <c r="U27" s="79"/>
      <c r="V27" s="79" t="s">
        <v>8</v>
      </c>
      <c r="W27" s="79"/>
      <c r="X27" s="79" t="s">
        <v>8</v>
      </c>
      <c r="Y27" s="79"/>
      <c r="Z27" s="79"/>
      <c r="AA27" s="79"/>
      <c r="AB27" s="79"/>
      <c r="AC27" s="79"/>
      <c r="AD27" s="79"/>
      <c r="AE27" s="73"/>
    </row>
    <row r="28" spans="1:31" ht="18">
      <c r="A28" s="79" t="s">
        <v>89</v>
      </c>
      <c r="B28" s="79"/>
      <c r="C28" s="79"/>
      <c r="D28" s="79"/>
      <c r="E28" s="79"/>
      <c r="F28" s="79"/>
      <c r="G28" s="79" t="s">
        <v>8</v>
      </c>
      <c r="H28" s="86">
        <v>3</v>
      </c>
      <c r="I28" s="79"/>
      <c r="J28" s="86">
        <v>3</v>
      </c>
      <c r="K28" s="79"/>
      <c r="L28" s="86">
        <v>542</v>
      </c>
      <c r="M28" s="79"/>
      <c r="N28" s="86">
        <v>3</v>
      </c>
      <c r="O28" s="79"/>
      <c r="P28" s="86">
        <v>3</v>
      </c>
      <c r="Q28" s="79"/>
      <c r="R28" s="86">
        <v>552</v>
      </c>
      <c r="S28" s="79"/>
      <c r="T28" s="86">
        <f t="shared" si="0"/>
        <v>3</v>
      </c>
      <c r="U28" s="79"/>
      <c r="V28" s="86">
        <f t="shared" si="1"/>
        <v>3</v>
      </c>
      <c r="W28" s="79"/>
      <c r="X28" s="86">
        <f t="shared" si="2"/>
        <v>552</v>
      </c>
      <c r="Y28" s="79"/>
      <c r="Z28" s="86">
        <v>0</v>
      </c>
      <c r="AA28" s="79"/>
      <c r="AB28" s="86">
        <v>0</v>
      </c>
      <c r="AC28" s="79"/>
      <c r="AD28" s="86">
        <v>0</v>
      </c>
      <c r="AE28" s="73"/>
    </row>
    <row r="29" spans="1:31" ht="18">
      <c r="A29" s="79"/>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87"/>
      <c r="AE29" s="73"/>
    </row>
    <row r="30" spans="1:31" ht="18">
      <c r="A30" s="79" t="s">
        <v>90</v>
      </c>
      <c r="B30" s="79"/>
      <c r="C30" s="79"/>
      <c r="D30" s="79"/>
      <c r="E30" s="79"/>
      <c r="F30" s="79"/>
      <c r="G30" s="79" t="s">
        <v>8</v>
      </c>
      <c r="H30" s="79">
        <f>SUM(H10:H28)</f>
        <v>3869</v>
      </c>
      <c r="I30" s="79"/>
      <c r="J30" s="79">
        <f>SUM(J10:J28)</f>
        <v>3837</v>
      </c>
      <c r="K30" s="79"/>
      <c r="L30" s="88">
        <f>SUM(L10:L28)</f>
        <v>654919</v>
      </c>
      <c r="M30" s="87"/>
      <c r="N30" s="79">
        <f>SUM(N10:N28)</f>
        <v>3817</v>
      </c>
      <c r="O30" s="87"/>
      <c r="P30" s="79">
        <f>SUM(P10:P28)</f>
        <v>3859</v>
      </c>
      <c r="Q30" s="87"/>
      <c r="R30" s="88">
        <f>SUM(R10:R28)</f>
        <v>720547</v>
      </c>
      <c r="S30" s="87"/>
      <c r="T30" s="79">
        <f>SUM(T10:T28)</f>
        <v>4123</v>
      </c>
      <c r="U30" s="87"/>
      <c r="V30" s="79">
        <f>SUM(V10:V28)</f>
        <v>4017</v>
      </c>
      <c r="W30" s="87"/>
      <c r="X30" s="88">
        <f>SUM(X10:X28)</f>
        <v>750584</v>
      </c>
      <c r="Y30" s="87"/>
      <c r="Z30" s="79">
        <f>SUM(Z10:Z28)</f>
        <v>306</v>
      </c>
      <c r="AA30" s="79"/>
      <c r="AB30" s="79">
        <f>SUM(AB10:AB28)</f>
        <v>158</v>
      </c>
      <c r="AC30" s="87"/>
      <c r="AD30" s="88">
        <f>SUM(AD10:AD28)</f>
        <v>30037</v>
      </c>
      <c r="AE30" s="73"/>
    </row>
    <row r="31" spans="1:31" ht="18">
      <c r="A31" s="79"/>
      <c r="B31" s="79"/>
      <c r="C31" s="79"/>
      <c r="D31" s="79"/>
      <c r="E31" s="79"/>
      <c r="F31" s="79"/>
      <c r="G31" s="79"/>
      <c r="H31" s="79"/>
      <c r="I31" s="79"/>
      <c r="J31" s="79"/>
      <c r="K31" s="79"/>
      <c r="L31" s="79"/>
      <c r="M31" s="87"/>
      <c r="N31" s="79"/>
      <c r="O31" s="87"/>
      <c r="P31" s="79"/>
      <c r="Q31" s="87"/>
      <c r="R31" s="79"/>
      <c r="S31" s="87"/>
      <c r="T31" s="79"/>
      <c r="U31" s="87"/>
      <c r="V31" s="79"/>
      <c r="W31" s="87"/>
      <c r="X31" s="79"/>
      <c r="Y31" s="87"/>
      <c r="Z31" s="79"/>
      <c r="AA31" s="79"/>
      <c r="AB31" s="79"/>
      <c r="AC31" s="87"/>
      <c r="AD31" s="79"/>
      <c r="AE31" s="73"/>
    </row>
    <row r="32" spans="1:31" ht="18">
      <c r="A32" s="79"/>
      <c r="B32" s="79" t="s">
        <v>16</v>
      </c>
      <c r="C32" s="79"/>
      <c r="D32" s="79"/>
      <c r="E32" s="79"/>
      <c r="F32" s="79"/>
      <c r="G32" s="79"/>
      <c r="H32" s="89" t="s">
        <v>8</v>
      </c>
      <c r="I32" s="79"/>
      <c r="J32" s="86">
        <v>351</v>
      </c>
      <c r="K32" s="79"/>
      <c r="L32" s="89" t="s">
        <v>8</v>
      </c>
      <c r="M32" s="87"/>
      <c r="N32" s="89" t="s">
        <v>8</v>
      </c>
      <c r="O32" s="87"/>
      <c r="P32" s="86">
        <v>356</v>
      </c>
      <c r="Q32" s="87"/>
      <c r="R32" s="89" t="s">
        <v>8</v>
      </c>
      <c r="S32" s="87"/>
      <c r="T32" s="89" t="s">
        <v>8</v>
      </c>
      <c r="U32" s="87"/>
      <c r="V32" s="86">
        <f>SUM(P32,AB32)</f>
        <v>357</v>
      </c>
      <c r="W32" s="87"/>
      <c r="X32" s="89" t="s">
        <v>8</v>
      </c>
      <c r="Y32" s="87"/>
      <c r="Z32" s="89" t="s">
        <v>8</v>
      </c>
      <c r="AA32" s="79"/>
      <c r="AB32" s="86">
        <v>1</v>
      </c>
      <c r="AC32" s="87"/>
      <c r="AD32" s="89" t="s">
        <v>8</v>
      </c>
      <c r="AE32" s="73"/>
    </row>
    <row r="33" spans="1:31" ht="18">
      <c r="A33" s="79"/>
      <c r="B33" s="79"/>
      <c r="C33" s="79"/>
      <c r="D33" s="79"/>
      <c r="E33" s="79"/>
      <c r="F33" s="79"/>
      <c r="G33" s="79"/>
      <c r="H33" s="79"/>
      <c r="I33" s="79"/>
      <c r="J33" s="79"/>
      <c r="K33" s="79"/>
      <c r="L33" s="79" t="s">
        <v>8</v>
      </c>
      <c r="M33" s="87"/>
      <c r="N33" s="79"/>
      <c r="O33" s="87"/>
      <c r="P33" s="79"/>
      <c r="Q33" s="87"/>
      <c r="R33" s="79"/>
      <c r="S33" s="87"/>
      <c r="T33" s="79"/>
      <c r="U33" s="87"/>
      <c r="V33" s="79"/>
      <c r="W33" s="87"/>
      <c r="X33" s="79"/>
      <c r="Y33" s="87"/>
      <c r="Z33" s="79"/>
      <c r="AA33" s="79"/>
      <c r="AB33" s="79"/>
      <c r="AC33" s="87"/>
      <c r="AD33" s="79"/>
      <c r="AE33" s="73"/>
    </row>
    <row r="34" spans="1:31" ht="18">
      <c r="A34" s="79"/>
      <c r="B34" s="79" t="s">
        <v>12</v>
      </c>
      <c r="C34" s="79"/>
      <c r="D34" s="79"/>
      <c r="E34" s="79"/>
      <c r="F34" s="79"/>
      <c r="G34" s="79"/>
      <c r="H34" s="79">
        <f>H30</f>
        <v>3869</v>
      </c>
      <c r="I34" s="79"/>
      <c r="J34" s="79">
        <f>J30+J32</f>
        <v>4188</v>
      </c>
      <c r="K34" s="79"/>
      <c r="L34" s="88">
        <f>L30</f>
        <v>654919</v>
      </c>
      <c r="M34" s="87"/>
      <c r="N34" s="79">
        <f>N30</f>
        <v>3817</v>
      </c>
      <c r="O34" s="87"/>
      <c r="P34" s="79">
        <f>P30+P32</f>
        <v>4215</v>
      </c>
      <c r="Q34" s="87"/>
      <c r="R34" s="88">
        <f>R30</f>
        <v>720547</v>
      </c>
      <c r="S34" s="87"/>
      <c r="T34" s="79">
        <f>T30</f>
        <v>4123</v>
      </c>
      <c r="U34" s="87"/>
      <c r="V34" s="79">
        <f>V30+V32</f>
        <v>4374</v>
      </c>
      <c r="W34" s="87"/>
      <c r="X34" s="88">
        <f>X30</f>
        <v>750584</v>
      </c>
      <c r="Y34" s="87"/>
      <c r="Z34" s="79">
        <f>Z30</f>
        <v>306</v>
      </c>
      <c r="AA34" s="79"/>
      <c r="AB34" s="79">
        <f>AB30+AB32</f>
        <v>159</v>
      </c>
      <c r="AC34" s="87"/>
      <c r="AD34" s="88">
        <f>AD30</f>
        <v>30037</v>
      </c>
      <c r="AE34" s="73"/>
    </row>
    <row r="35" spans="1:31" ht="18">
      <c r="A35" s="79"/>
      <c r="B35" s="79"/>
      <c r="C35" s="79"/>
      <c r="D35" s="79"/>
      <c r="E35" s="79"/>
      <c r="F35" s="79"/>
      <c r="G35" s="79"/>
      <c r="H35" s="79"/>
      <c r="I35" s="79"/>
      <c r="J35" s="79"/>
      <c r="K35" s="79"/>
      <c r="L35" s="79"/>
      <c r="M35" s="87"/>
      <c r="N35" s="79"/>
      <c r="O35" s="87"/>
      <c r="P35" s="79"/>
      <c r="Q35" s="87"/>
      <c r="R35" s="79"/>
      <c r="S35" s="87"/>
      <c r="T35" s="79"/>
      <c r="U35" s="87"/>
      <c r="V35" s="79"/>
      <c r="W35" s="87"/>
      <c r="X35" s="79"/>
      <c r="Y35" s="87"/>
      <c r="Z35" s="79"/>
      <c r="AA35" s="79"/>
      <c r="AB35" s="79"/>
      <c r="AC35" s="87"/>
      <c r="AD35" s="79"/>
      <c r="AE35" s="73"/>
    </row>
    <row r="36" spans="1:31" ht="18">
      <c r="A36" s="79"/>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3"/>
    </row>
    <row r="37" spans="1:31" ht="15" customHeight="1">
      <c r="A37" s="79"/>
      <c r="B37" s="154" t="s">
        <v>163</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6"/>
      <c r="AE37" s="73"/>
    </row>
    <row r="38" spans="1:31" ht="15" customHeight="1">
      <c r="A38" s="79"/>
      <c r="B38" s="157"/>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9"/>
      <c r="AE38" s="73"/>
    </row>
    <row r="39" spans="1:31" ht="15" customHeight="1">
      <c r="A39" s="79"/>
      <c r="B39" s="157"/>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9"/>
      <c r="AE39" s="73"/>
    </row>
    <row r="40" spans="1:31" ht="15" customHeight="1">
      <c r="A40" s="79"/>
      <c r="B40" s="157"/>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9"/>
      <c r="AE40" s="73"/>
    </row>
    <row r="41" spans="1:31" ht="15" customHeight="1">
      <c r="A41" s="79"/>
      <c r="B41" s="157"/>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9"/>
      <c r="AE41" s="73"/>
    </row>
    <row r="42" spans="1:31" ht="3.75" customHeight="1">
      <c r="A42" s="79"/>
      <c r="B42" s="157"/>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9"/>
      <c r="AE42" s="73"/>
    </row>
    <row r="43" spans="1:31" ht="6" customHeight="1">
      <c r="A43" s="79"/>
      <c r="B43" s="160"/>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2"/>
      <c r="AE43" s="73"/>
    </row>
    <row r="44" spans="1:31" ht="18">
      <c r="A44" s="79"/>
      <c r="B44" s="90" t="s">
        <v>8</v>
      </c>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3"/>
    </row>
    <row r="45" spans="1:31" ht="18">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3"/>
    </row>
    <row r="46" spans="1:31" ht="18.75">
      <c r="A46" s="76"/>
      <c r="B46" s="76"/>
      <c r="C46" s="78"/>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3"/>
    </row>
    <row r="47" spans="1:31" ht="18.75">
      <c r="A47" s="76"/>
      <c r="B47" s="76"/>
      <c r="C47" s="78"/>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3"/>
    </row>
    <row r="48" spans="1:31" s="55" customFormat="1" ht="18.75" customHeight="1">
      <c r="A48" s="75" t="s">
        <v>33</v>
      </c>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3"/>
    </row>
    <row r="49" spans="1:31" s="55" customFormat="1" ht="18.75" customHeight="1">
      <c r="A49" s="77" t="s">
        <v>17</v>
      </c>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3"/>
    </row>
    <row r="50" spans="1:31" s="55" customFormat="1" ht="20.25" customHeight="1">
      <c r="A50" s="76" t="s">
        <v>18</v>
      </c>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3"/>
    </row>
    <row r="51" spans="1:31" s="55" customFormat="1" ht="17.25" customHeight="1">
      <c r="A51" s="164" t="s">
        <v>164</v>
      </c>
      <c r="B51" s="165"/>
      <c r="C51" s="165"/>
      <c r="D51" s="165"/>
      <c r="E51" s="165"/>
      <c r="F51" s="165"/>
      <c r="G51" s="165"/>
      <c r="H51" s="165"/>
      <c r="I51" s="165"/>
      <c r="J51" s="165"/>
      <c r="K51" s="165"/>
      <c r="L51" s="165"/>
      <c r="M51" s="165"/>
      <c r="N51" s="165"/>
      <c r="O51" s="165"/>
      <c r="P51" s="165"/>
      <c r="Q51" s="165"/>
      <c r="R51" s="165"/>
      <c r="S51" s="165"/>
      <c r="T51" s="165"/>
      <c r="U51" s="165"/>
      <c r="V51" s="165"/>
      <c r="W51" s="165"/>
      <c r="X51" s="166"/>
      <c r="Y51" s="76"/>
      <c r="Z51" s="76"/>
      <c r="AA51" s="76"/>
      <c r="AB51" s="76"/>
      <c r="AC51" s="76"/>
      <c r="AD51" s="76"/>
      <c r="AE51" s="73"/>
    </row>
    <row r="52" spans="1:256" ht="20.25">
      <c r="A52" s="93"/>
      <c r="B52" s="91"/>
      <c r="C52" s="91"/>
      <c r="D52" s="91"/>
      <c r="E52" s="91"/>
      <c r="F52" s="91"/>
      <c r="G52" s="91"/>
      <c r="H52" s="91"/>
      <c r="I52" s="91"/>
      <c r="J52" s="91"/>
      <c r="K52" s="91"/>
      <c r="L52" s="91"/>
      <c r="M52" s="91"/>
      <c r="N52" s="91"/>
      <c r="O52" s="91"/>
      <c r="P52" s="91"/>
      <c r="Q52" s="91"/>
      <c r="R52" s="91"/>
      <c r="S52" s="91"/>
      <c r="T52" s="91"/>
      <c r="U52" s="91"/>
      <c r="V52" s="91"/>
      <c r="W52" s="91"/>
      <c r="X52" s="94"/>
      <c r="Y52" s="79"/>
      <c r="Z52" s="79"/>
      <c r="AA52" s="79"/>
      <c r="AB52" s="79"/>
      <c r="AC52" s="79"/>
      <c r="AD52" s="87"/>
      <c r="AE52" s="73"/>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row>
    <row r="53" spans="1:256" ht="16.5" customHeight="1">
      <c r="A53" s="151" t="s">
        <v>103</v>
      </c>
      <c r="B53" s="152"/>
      <c r="C53" s="152"/>
      <c r="D53" s="152"/>
      <c r="E53" s="152"/>
      <c r="F53" s="152"/>
      <c r="G53" s="152"/>
      <c r="H53" s="152"/>
      <c r="I53" s="152"/>
      <c r="J53" s="152"/>
      <c r="K53" s="152"/>
      <c r="L53" s="152"/>
      <c r="M53" s="152"/>
      <c r="N53" s="152"/>
      <c r="O53" s="152"/>
      <c r="P53" s="152"/>
      <c r="Q53" s="152"/>
      <c r="R53" s="152"/>
      <c r="S53" s="152"/>
      <c r="T53" s="152"/>
      <c r="U53" s="152"/>
      <c r="V53" s="152"/>
      <c r="W53" s="152"/>
      <c r="X53" s="153"/>
      <c r="Y53" s="79"/>
      <c r="Z53" s="114" t="s">
        <v>15</v>
      </c>
      <c r="AA53" s="114"/>
      <c r="AB53" s="114" t="s">
        <v>11</v>
      </c>
      <c r="AC53" s="84"/>
      <c r="AD53" s="115" t="s">
        <v>150</v>
      </c>
      <c r="AE53" s="73"/>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row>
    <row r="54" spans="1:256" ht="15" customHeight="1">
      <c r="A54" s="95"/>
      <c r="B54" s="91"/>
      <c r="C54" s="91"/>
      <c r="D54" s="91"/>
      <c r="E54" s="91"/>
      <c r="F54" s="91"/>
      <c r="G54" s="91"/>
      <c r="H54" s="91"/>
      <c r="I54" s="91"/>
      <c r="J54" s="91"/>
      <c r="K54" s="91"/>
      <c r="L54" s="91"/>
      <c r="M54" s="91"/>
      <c r="N54" s="91"/>
      <c r="O54" s="91"/>
      <c r="P54" s="91"/>
      <c r="Q54" s="91"/>
      <c r="R54" s="91"/>
      <c r="S54" s="91"/>
      <c r="T54" s="91"/>
      <c r="U54" s="91"/>
      <c r="V54" s="91"/>
      <c r="W54" s="91"/>
      <c r="X54" s="94"/>
      <c r="Y54" s="79"/>
      <c r="Z54" s="79"/>
      <c r="AA54" s="79"/>
      <c r="AB54" s="79"/>
      <c r="AC54" s="79"/>
      <c r="AD54" s="87"/>
      <c r="AE54" s="73"/>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row>
    <row r="55" spans="1:256" s="4" customFormat="1" ht="75.75" customHeight="1">
      <c r="A55" s="151" t="s">
        <v>148</v>
      </c>
      <c r="B55" s="163"/>
      <c r="C55" s="163"/>
      <c r="D55" s="163"/>
      <c r="E55" s="163"/>
      <c r="F55" s="163"/>
      <c r="G55" s="163"/>
      <c r="H55" s="163"/>
      <c r="I55" s="163"/>
      <c r="J55" s="163"/>
      <c r="K55" s="163"/>
      <c r="L55" s="163"/>
      <c r="M55" s="163"/>
      <c r="N55" s="163"/>
      <c r="O55" s="163"/>
      <c r="P55" s="163"/>
      <c r="Q55" s="163"/>
      <c r="R55" s="163"/>
      <c r="S55" s="163"/>
      <c r="T55" s="163"/>
      <c r="U55" s="163"/>
      <c r="V55" s="163"/>
      <c r="W55" s="163"/>
      <c r="X55" s="163"/>
      <c r="Y55" s="91"/>
      <c r="Z55" s="112">
        <v>71</v>
      </c>
      <c r="AA55" s="112"/>
      <c r="AB55" s="112">
        <v>36</v>
      </c>
      <c r="AC55" s="112"/>
      <c r="AD55" s="113">
        <v>5187</v>
      </c>
      <c r="AE55" s="74"/>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4" customFormat="1" ht="15" customHeight="1">
      <c r="A56" s="95"/>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4"/>
      <c r="AE56" s="74"/>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row>
    <row r="57" spans="1:256" s="4" customFormat="1" ht="15" customHeight="1">
      <c r="A57" s="95"/>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4"/>
      <c r="AE57" s="74"/>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row>
    <row r="58" spans="1:256" s="4" customFormat="1" ht="17.25" customHeight="1">
      <c r="A58" s="151" t="s">
        <v>104</v>
      </c>
      <c r="B58" s="152"/>
      <c r="C58" s="152"/>
      <c r="D58" s="152"/>
      <c r="E58" s="152"/>
      <c r="F58" s="152"/>
      <c r="G58" s="152"/>
      <c r="H58" s="152"/>
      <c r="I58" s="152"/>
      <c r="J58" s="152"/>
      <c r="K58" s="152"/>
      <c r="L58" s="152"/>
      <c r="M58" s="152"/>
      <c r="N58" s="152"/>
      <c r="O58" s="152"/>
      <c r="P58" s="152"/>
      <c r="Q58" s="152"/>
      <c r="R58" s="152"/>
      <c r="S58" s="152"/>
      <c r="T58" s="152"/>
      <c r="U58" s="152"/>
      <c r="V58" s="152"/>
      <c r="W58" s="152"/>
      <c r="X58" s="153"/>
      <c r="Y58" s="96"/>
      <c r="Z58" s="96"/>
      <c r="AA58" s="96"/>
      <c r="AB58" s="96"/>
      <c r="AC58" s="96"/>
      <c r="AD58" s="96"/>
      <c r="AE58" s="74"/>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row>
    <row r="59" spans="1:256" s="4" customFormat="1" ht="15" customHeight="1">
      <c r="A59" s="93"/>
      <c r="B59" s="91"/>
      <c r="C59" s="91"/>
      <c r="D59" s="91"/>
      <c r="E59" s="91"/>
      <c r="F59" s="91"/>
      <c r="G59" s="91"/>
      <c r="H59" s="91"/>
      <c r="I59" s="91"/>
      <c r="J59" s="91"/>
      <c r="K59" s="91"/>
      <c r="L59" s="91"/>
      <c r="M59" s="91"/>
      <c r="N59" s="91"/>
      <c r="O59" s="91"/>
      <c r="P59" s="91"/>
      <c r="Q59" s="91"/>
      <c r="R59" s="91"/>
      <c r="S59" s="91"/>
      <c r="T59" s="91"/>
      <c r="U59" s="91"/>
      <c r="V59" s="91"/>
      <c r="W59" s="91"/>
      <c r="X59" s="94"/>
      <c r="Y59" s="96"/>
      <c r="Z59" s="96"/>
      <c r="AA59" s="96"/>
      <c r="AB59" s="96"/>
      <c r="AC59" s="96"/>
      <c r="AD59" s="96"/>
      <c r="AE59" s="74"/>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row>
    <row r="60" spans="1:256" ht="0.75" customHeight="1">
      <c r="A60" s="93"/>
      <c r="B60" s="91"/>
      <c r="C60" s="91"/>
      <c r="D60" s="91"/>
      <c r="E60" s="91"/>
      <c r="F60" s="91"/>
      <c r="G60" s="91"/>
      <c r="H60" s="91"/>
      <c r="I60" s="91"/>
      <c r="J60" s="91"/>
      <c r="K60" s="91"/>
      <c r="L60" s="91"/>
      <c r="M60" s="91"/>
      <c r="N60" s="91"/>
      <c r="O60" s="91"/>
      <c r="P60" s="91"/>
      <c r="Q60" s="91"/>
      <c r="R60" s="91"/>
      <c r="S60" s="91"/>
      <c r="T60" s="91"/>
      <c r="U60" s="91"/>
      <c r="V60" s="91"/>
      <c r="W60" s="91"/>
      <c r="X60" s="91"/>
      <c r="Y60" s="79"/>
      <c r="Z60" s="79"/>
      <c r="AA60" s="79"/>
      <c r="AB60" s="79"/>
      <c r="AC60" s="79"/>
      <c r="AD60" s="79"/>
      <c r="AE60" s="73"/>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row>
    <row r="61" spans="1:256" ht="115.5" customHeight="1">
      <c r="A61" s="151" t="s">
        <v>149</v>
      </c>
      <c r="B61" s="163"/>
      <c r="C61" s="163"/>
      <c r="D61" s="163"/>
      <c r="E61" s="163"/>
      <c r="F61" s="163"/>
      <c r="G61" s="163"/>
      <c r="H61" s="163"/>
      <c r="I61" s="163"/>
      <c r="J61" s="163"/>
      <c r="K61" s="163"/>
      <c r="L61" s="163"/>
      <c r="M61" s="163"/>
      <c r="N61" s="163"/>
      <c r="O61" s="163"/>
      <c r="P61" s="163"/>
      <c r="Q61" s="163"/>
      <c r="R61" s="163"/>
      <c r="S61" s="163"/>
      <c r="T61" s="163"/>
      <c r="U61" s="163"/>
      <c r="V61" s="163"/>
      <c r="W61" s="163"/>
      <c r="X61" s="163"/>
      <c r="Y61" s="91"/>
      <c r="Z61" s="112">
        <v>2</v>
      </c>
      <c r="AA61" s="112"/>
      <c r="AB61" s="112">
        <v>2</v>
      </c>
      <c r="AC61" s="112"/>
      <c r="AD61" s="113">
        <v>232</v>
      </c>
      <c r="AE61" s="73"/>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row>
    <row r="62" spans="1:256" ht="16.5" customHeight="1">
      <c r="A62" s="95"/>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4"/>
      <c r="AE62" s="73"/>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row>
    <row r="63" spans="1:256" ht="127.5" customHeight="1">
      <c r="A63" s="151" t="s">
        <v>165</v>
      </c>
      <c r="B63" s="163"/>
      <c r="C63" s="163"/>
      <c r="D63" s="163"/>
      <c r="E63" s="163"/>
      <c r="F63" s="163"/>
      <c r="G63" s="163"/>
      <c r="H63" s="163"/>
      <c r="I63" s="163"/>
      <c r="J63" s="163"/>
      <c r="K63" s="163"/>
      <c r="L63" s="163"/>
      <c r="M63" s="163"/>
      <c r="N63" s="163"/>
      <c r="O63" s="163"/>
      <c r="P63" s="163"/>
      <c r="Q63" s="163"/>
      <c r="R63" s="163"/>
      <c r="S63" s="163"/>
      <c r="T63" s="163"/>
      <c r="U63" s="163"/>
      <c r="V63" s="163"/>
      <c r="W63" s="163"/>
      <c r="X63" s="163"/>
      <c r="Y63" s="91"/>
      <c r="Z63" s="112">
        <v>7</v>
      </c>
      <c r="AA63" s="112"/>
      <c r="AB63" s="112">
        <v>4</v>
      </c>
      <c r="AC63" s="112"/>
      <c r="AD63" s="113">
        <v>685</v>
      </c>
      <c r="AE63" s="73"/>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row>
    <row r="64" spans="1:256" ht="15" customHeight="1">
      <c r="A64" s="105"/>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4"/>
      <c r="AE64" s="73"/>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row>
    <row r="65" spans="1:256" ht="129" customHeight="1">
      <c r="A65" s="173" t="s">
        <v>154</v>
      </c>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91"/>
      <c r="Z65" s="112">
        <v>3</v>
      </c>
      <c r="AA65" s="112"/>
      <c r="AB65" s="112">
        <v>2</v>
      </c>
      <c r="AC65" s="112"/>
      <c r="AD65" s="113">
        <v>299</v>
      </c>
      <c r="AE65" s="73"/>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row>
    <row r="66" spans="1:256" ht="15" customHeight="1">
      <c r="A66" s="105"/>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4"/>
      <c r="AE66" s="73"/>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row>
    <row r="67" spans="1:256" ht="15" customHeight="1">
      <c r="A67" s="105"/>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4"/>
      <c r="AE67" s="73"/>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row>
    <row r="68" spans="1:31" s="55" customFormat="1" ht="17.25" customHeight="1">
      <c r="A68" s="100" t="s">
        <v>35</v>
      </c>
      <c r="B68" s="91"/>
      <c r="C68" s="91"/>
      <c r="D68" s="91"/>
      <c r="E68" s="91"/>
      <c r="F68" s="91"/>
      <c r="G68" s="91"/>
      <c r="H68" s="91"/>
      <c r="I68" s="91"/>
      <c r="J68" s="91"/>
      <c r="K68" s="91"/>
      <c r="L68" s="91"/>
      <c r="M68" s="91"/>
      <c r="N68" s="91"/>
      <c r="O68" s="91"/>
      <c r="P68" s="91"/>
      <c r="Q68" s="91"/>
      <c r="R68" s="91"/>
      <c r="S68" s="91"/>
      <c r="T68" s="91"/>
      <c r="U68" s="91"/>
      <c r="V68" s="91"/>
      <c r="W68" s="91"/>
      <c r="X68" s="94"/>
      <c r="Y68" s="79"/>
      <c r="Z68" s="79"/>
      <c r="AA68" s="79"/>
      <c r="AB68" s="79"/>
      <c r="AC68" s="79"/>
      <c r="AD68" s="79"/>
      <c r="AE68" s="73"/>
    </row>
    <row r="69" spans="1:256" ht="15" customHeight="1">
      <c r="A69" s="98"/>
      <c r="B69" s="99"/>
      <c r="C69" s="99"/>
      <c r="D69" s="99"/>
      <c r="E69" s="99"/>
      <c r="F69" s="99"/>
      <c r="G69" s="99"/>
      <c r="H69" s="99"/>
      <c r="I69" s="99"/>
      <c r="J69" s="99"/>
      <c r="K69" s="99"/>
      <c r="L69" s="99"/>
      <c r="M69" s="99"/>
      <c r="N69" s="99"/>
      <c r="O69" s="99"/>
      <c r="P69" s="99"/>
      <c r="Q69" s="99"/>
      <c r="R69" s="99"/>
      <c r="S69" s="99"/>
      <c r="T69" s="99"/>
      <c r="U69" s="99"/>
      <c r="V69" s="99"/>
      <c r="W69" s="99"/>
      <c r="X69" s="99"/>
      <c r="Y69" s="79"/>
      <c r="Z69" s="79"/>
      <c r="AA69" s="79"/>
      <c r="AB69" s="79"/>
      <c r="AC69" s="79"/>
      <c r="AD69" s="79"/>
      <c r="AE69" s="73"/>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row>
    <row r="70" spans="1:256" ht="112.5" customHeight="1">
      <c r="A70" s="171" t="s">
        <v>166</v>
      </c>
      <c r="B70" s="172"/>
      <c r="C70" s="172"/>
      <c r="D70" s="172"/>
      <c r="E70" s="172"/>
      <c r="F70" s="172"/>
      <c r="G70" s="172"/>
      <c r="H70" s="172"/>
      <c r="I70" s="172"/>
      <c r="J70" s="172"/>
      <c r="K70" s="172"/>
      <c r="L70" s="172"/>
      <c r="M70" s="172"/>
      <c r="N70" s="172"/>
      <c r="O70" s="172"/>
      <c r="P70" s="172"/>
      <c r="Q70" s="172"/>
      <c r="R70" s="172"/>
      <c r="S70" s="172"/>
      <c r="T70" s="172"/>
      <c r="U70" s="172"/>
      <c r="V70" s="172"/>
      <c r="W70" s="172"/>
      <c r="X70" s="172"/>
      <c r="Y70" s="91"/>
      <c r="Z70" s="112">
        <v>29</v>
      </c>
      <c r="AA70" s="112"/>
      <c r="AB70" s="112">
        <v>15</v>
      </c>
      <c r="AC70" s="112"/>
      <c r="AD70" s="113">
        <v>3263</v>
      </c>
      <c r="AE70" s="73"/>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row>
    <row r="71" spans="1:31" s="55" customFormat="1" ht="17.25" customHeight="1">
      <c r="A71" s="100"/>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3"/>
    </row>
    <row r="72" spans="1:31" s="55" customFormat="1" ht="117.75" customHeight="1">
      <c r="A72" s="171" t="s">
        <v>0</v>
      </c>
      <c r="B72" s="172"/>
      <c r="C72" s="172"/>
      <c r="D72" s="172"/>
      <c r="E72" s="172"/>
      <c r="F72" s="172"/>
      <c r="G72" s="172"/>
      <c r="H72" s="172"/>
      <c r="I72" s="172"/>
      <c r="J72" s="172"/>
      <c r="K72" s="172"/>
      <c r="L72" s="172"/>
      <c r="M72" s="172"/>
      <c r="N72" s="172"/>
      <c r="O72" s="172"/>
      <c r="P72" s="172"/>
      <c r="Q72" s="172"/>
      <c r="R72" s="172"/>
      <c r="S72" s="172"/>
      <c r="T72" s="172"/>
      <c r="U72" s="172"/>
      <c r="V72" s="172"/>
      <c r="W72" s="172"/>
      <c r="X72" s="172"/>
      <c r="Y72" s="76"/>
      <c r="Z72" s="112">
        <v>163</v>
      </c>
      <c r="AA72" s="112"/>
      <c r="AB72" s="112">
        <v>82</v>
      </c>
      <c r="AC72" s="112"/>
      <c r="AD72" s="113">
        <v>14124</v>
      </c>
      <c r="AE72" s="73"/>
    </row>
    <row r="73" spans="1:31" s="55" customFormat="1" ht="17.25" customHeight="1">
      <c r="A73" s="100"/>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3"/>
    </row>
    <row r="74" spans="1:31" s="55" customFormat="1" ht="17.25" customHeight="1">
      <c r="A74" s="100"/>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3"/>
    </row>
    <row r="75" spans="1:31" s="55" customFormat="1" ht="17.25" customHeight="1">
      <c r="A75" s="100" t="s">
        <v>1</v>
      </c>
      <c r="B75" s="91"/>
      <c r="C75" s="91"/>
      <c r="D75" s="91"/>
      <c r="E75" s="91"/>
      <c r="F75" s="91"/>
      <c r="G75" s="91"/>
      <c r="H75" s="91"/>
      <c r="I75" s="91"/>
      <c r="J75" s="91"/>
      <c r="K75" s="91"/>
      <c r="L75" s="91"/>
      <c r="M75" s="91"/>
      <c r="N75" s="91"/>
      <c r="O75" s="91"/>
      <c r="P75" s="91"/>
      <c r="Q75" s="91"/>
      <c r="R75" s="91"/>
      <c r="S75" s="91"/>
      <c r="T75" s="91"/>
      <c r="U75" s="91"/>
      <c r="V75" s="91"/>
      <c r="W75" s="91"/>
      <c r="X75" s="94"/>
      <c r="Y75" s="76"/>
      <c r="Z75" s="76"/>
      <c r="AA75" s="76"/>
      <c r="AB75" s="76"/>
      <c r="AC75" s="76"/>
      <c r="AD75" s="76"/>
      <c r="AE75" s="73"/>
    </row>
    <row r="76" spans="1:31" s="55" customFormat="1" ht="17.25" customHeight="1">
      <c r="A76" s="97"/>
      <c r="B76" s="91"/>
      <c r="C76" s="91"/>
      <c r="D76" s="91"/>
      <c r="E76" s="91"/>
      <c r="F76" s="91"/>
      <c r="G76" s="91"/>
      <c r="H76" s="91"/>
      <c r="I76" s="91"/>
      <c r="J76" s="91"/>
      <c r="K76" s="91"/>
      <c r="L76" s="91"/>
      <c r="M76" s="91"/>
      <c r="N76" s="91"/>
      <c r="O76" s="91"/>
      <c r="P76" s="91"/>
      <c r="Q76" s="91"/>
      <c r="R76" s="91"/>
      <c r="S76" s="91"/>
      <c r="T76" s="91"/>
      <c r="U76" s="91"/>
      <c r="V76" s="91"/>
      <c r="W76" s="91"/>
      <c r="X76" s="94"/>
      <c r="Y76" s="76"/>
      <c r="Z76" s="76"/>
      <c r="AA76" s="76"/>
      <c r="AB76" s="76"/>
      <c r="AC76" s="76"/>
      <c r="AD76" s="76"/>
      <c r="AE76" s="73"/>
    </row>
    <row r="77" spans="1:31" s="55" customFormat="1" ht="129" customHeight="1">
      <c r="A77" s="170" t="s">
        <v>133</v>
      </c>
      <c r="B77" s="163"/>
      <c r="C77" s="163"/>
      <c r="D77" s="163"/>
      <c r="E77" s="163"/>
      <c r="F77" s="163"/>
      <c r="G77" s="163"/>
      <c r="H77" s="163"/>
      <c r="I77" s="163"/>
      <c r="J77" s="163"/>
      <c r="K77" s="163"/>
      <c r="L77" s="163"/>
      <c r="M77" s="163"/>
      <c r="N77" s="163"/>
      <c r="O77" s="163"/>
      <c r="P77" s="163"/>
      <c r="Q77" s="163"/>
      <c r="R77" s="163"/>
      <c r="S77" s="163"/>
      <c r="T77" s="163"/>
      <c r="U77" s="163"/>
      <c r="V77" s="163"/>
      <c r="W77" s="163"/>
      <c r="X77" s="163"/>
      <c r="Y77" s="76"/>
      <c r="Z77" s="112">
        <v>17</v>
      </c>
      <c r="AA77" s="112"/>
      <c r="AB77" s="112">
        <v>9</v>
      </c>
      <c r="AC77" s="112"/>
      <c r="AD77" s="113">
        <v>3951</v>
      </c>
      <c r="AE77" s="73"/>
    </row>
    <row r="78" spans="2:31" s="55" customFormat="1" ht="17.25" customHeight="1">
      <c r="B78" s="91"/>
      <c r="C78" s="91"/>
      <c r="D78" s="91"/>
      <c r="E78" s="91"/>
      <c r="F78" s="91"/>
      <c r="G78" s="91"/>
      <c r="H78" s="91"/>
      <c r="I78" s="91"/>
      <c r="J78" s="91"/>
      <c r="K78" s="91"/>
      <c r="L78" s="91"/>
      <c r="M78" s="91"/>
      <c r="N78" s="91"/>
      <c r="O78" s="91"/>
      <c r="P78" s="91"/>
      <c r="Q78" s="91"/>
      <c r="R78" s="91"/>
      <c r="S78" s="91"/>
      <c r="T78" s="91"/>
      <c r="U78" s="91"/>
      <c r="V78" s="91"/>
      <c r="W78" s="91"/>
      <c r="X78" s="94"/>
      <c r="Y78" s="79"/>
      <c r="Z78" s="79" t="s">
        <v>8</v>
      </c>
      <c r="AA78" s="79"/>
      <c r="AB78" s="79"/>
      <c r="AC78" s="79"/>
      <c r="AD78" s="79"/>
      <c r="AE78" s="73"/>
    </row>
    <row r="79" spans="1:31" s="55" customFormat="1" ht="17.25" customHeight="1">
      <c r="A79" s="100" t="s">
        <v>129</v>
      </c>
      <c r="B79" s="91"/>
      <c r="C79" s="91"/>
      <c r="D79" s="91"/>
      <c r="E79" s="91"/>
      <c r="F79" s="91"/>
      <c r="G79" s="91"/>
      <c r="H79" s="91"/>
      <c r="I79" s="91"/>
      <c r="J79" s="91"/>
      <c r="K79" s="91"/>
      <c r="L79" s="91"/>
      <c r="M79" s="91"/>
      <c r="N79" s="91"/>
      <c r="O79" s="91"/>
      <c r="P79" s="91"/>
      <c r="Q79" s="91"/>
      <c r="R79" s="91"/>
      <c r="S79" s="91"/>
      <c r="T79" s="91"/>
      <c r="U79" s="91"/>
      <c r="V79" s="91"/>
      <c r="W79" s="91"/>
      <c r="X79" s="94"/>
      <c r="Y79" s="79"/>
      <c r="Z79" s="79"/>
      <c r="AA79" s="79"/>
      <c r="AB79" s="79"/>
      <c r="AC79" s="79"/>
      <c r="AD79" s="79"/>
      <c r="AE79" s="73"/>
    </row>
    <row r="80" spans="1:31" s="55" customFormat="1" ht="17.25" customHeight="1">
      <c r="A80" s="92"/>
      <c r="B80" s="91"/>
      <c r="C80" s="91"/>
      <c r="D80" s="91"/>
      <c r="E80" s="91"/>
      <c r="F80" s="91"/>
      <c r="G80" s="91"/>
      <c r="H80" s="91"/>
      <c r="I80" s="91"/>
      <c r="J80" s="91"/>
      <c r="K80" s="91"/>
      <c r="L80" s="91"/>
      <c r="M80" s="91"/>
      <c r="N80" s="91"/>
      <c r="O80" s="91"/>
      <c r="P80" s="91"/>
      <c r="Q80" s="91"/>
      <c r="R80" s="91"/>
      <c r="S80" s="91"/>
      <c r="T80" s="91"/>
      <c r="U80" s="91"/>
      <c r="V80" s="91"/>
      <c r="W80" s="91"/>
      <c r="X80" s="94"/>
      <c r="Y80" s="79"/>
      <c r="Z80" s="79"/>
      <c r="AA80" s="79"/>
      <c r="AB80" s="79"/>
      <c r="AC80" s="79"/>
      <c r="AD80" s="79"/>
      <c r="AE80" s="73"/>
    </row>
    <row r="81" spans="1:31" s="55" customFormat="1" ht="112.5" customHeight="1">
      <c r="A81" s="171" t="s">
        <v>2</v>
      </c>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79"/>
      <c r="Z81" s="112">
        <v>13</v>
      </c>
      <c r="AA81" s="112"/>
      <c r="AB81" s="112">
        <v>7</v>
      </c>
      <c r="AC81" s="112"/>
      <c r="AD81" s="113">
        <v>1713</v>
      </c>
      <c r="AE81" s="73"/>
    </row>
    <row r="82" spans="1:31" s="55" customFormat="1" ht="17.25" customHeight="1">
      <c r="A82" s="92"/>
      <c r="B82" s="91"/>
      <c r="C82" s="91"/>
      <c r="D82" s="91"/>
      <c r="E82" s="91"/>
      <c r="F82" s="91"/>
      <c r="G82" s="91"/>
      <c r="H82" s="91"/>
      <c r="I82" s="91"/>
      <c r="J82" s="91"/>
      <c r="K82" s="91"/>
      <c r="L82" s="91"/>
      <c r="M82" s="91"/>
      <c r="N82" s="91"/>
      <c r="O82" s="91"/>
      <c r="P82" s="91"/>
      <c r="Q82" s="91"/>
      <c r="R82" s="91"/>
      <c r="S82" s="91"/>
      <c r="T82" s="91"/>
      <c r="U82" s="91"/>
      <c r="V82" s="91"/>
      <c r="W82" s="91"/>
      <c r="X82" s="94"/>
      <c r="Y82" s="79"/>
      <c r="Z82" s="79"/>
      <c r="AA82" s="79"/>
      <c r="AB82" s="79"/>
      <c r="AC82" s="79"/>
      <c r="AD82" s="79"/>
      <c r="AE82" s="73"/>
    </row>
    <row r="83" spans="1:31" s="55" customFormat="1" ht="17.25" customHeight="1">
      <c r="A83" s="100" t="s">
        <v>95</v>
      </c>
      <c r="B83" s="91"/>
      <c r="C83" s="91"/>
      <c r="D83" s="91"/>
      <c r="E83" s="91"/>
      <c r="F83" s="91"/>
      <c r="G83" s="91"/>
      <c r="H83" s="91"/>
      <c r="I83" s="91"/>
      <c r="J83" s="91"/>
      <c r="K83" s="91"/>
      <c r="L83" s="91"/>
      <c r="M83" s="91"/>
      <c r="N83" s="91"/>
      <c r="O83" s="91"/>
      <c r="P83" s="91"/>
      <c r="Q83" s="91"/>
      <c r="R83" s="91"/>
      <c r="S83" s="91"/>
      <c r="T83" s="91"/>
      <c r="U83" s="91"/>
      <c r="V83" s="91"/>
      <c r="W83" s="91"/>
      <c r="X83" s="94"/>
      <c r="Y83" s="79"/>
      <c r="Z83" s="79"/>
      <c r="AA83" s="79"/>
      <c r="AB83" s="79"/>
      <c r="AC83" s="79"/>
      <c r="AD83" s="79"/>
      <c r="AE83" s="73"/>
    </row>
    <row r="84" spans="1:31" s="55" customFormat="1" ht="15" customHeight="1">
      <c r="A84" s="92"/>
      <c r="B84" s="91"/>
      <c r="C84" s="91"/>
      <c r="D84" s="91"/>
      <c r="E84" s="91"/>
      <c r="F84" s="91"/>
      <c r="G84" s="91"/>
      <c r="H84" s="91"/>
      <c r="I84" s="91"/>
      <c r="J84" s="91"/>
      <c r="K84" s="91"/>
      <c r="L84" s="91"/>
      <c r="M84" s="91"/>
      <c r="N84" s="91"/>
      <c r="O84" s="91"/>
      <c r="P84" s="91"/>
      <c r="Q84" s="91"/>
      <c r="R84" s="91"/>
      <c r="S84" s="91"/>
      <c r="T84" s="91"/>
      <c r="U84" s="91"/>
      <c r="V84" s="91"/>
      <c r="W84" s="91"/>
      <c r="X84" s="94"/>
      <c r="Y84" s="79"/>
      <c r="Z84" s="79"/>
      <c r="AA84" s="79"/>
      <c r="AB84" s="79"/>
      <c r="AC84" s="79"/>
      <c r="AD84" s="79"/>
      <c r="AE84" s="73"/>
    </row>
    <row r="85" spans="1:256" ht="78.75" customHeight="1">
      <c r="A85" s="170" t="s">
        <v>3</v>
      </c>
      <c r="B85" s="163"/>
      <c r="C85" s="163"/>
      <c r="D85" s="163"/>
      <c r="E85" s="163"/>
      <c r="F85" s="163"/>
      <c r="G85" s="163"/>
      <c r="H85" s="163"/>
      <c r="I85" s="163"/>
      <c r="J85" s="163"/>
      <c r="K85" s="163"/>
      <c r="L85" s="163"/>
      <c r="M85" s="163"/>
      <c r="N85" s="163"/>
      <c r="O85" s="163"/>
      <c r="P85" s="163"/>
      <c r="Q85" s="163"/>
      <c r="R85" s="163"/>
      <c r="S85" s="163"/>
      <c r="T85" s="163"/>
      <c r="U85" s="163"/>
      <c r="V85" s="163"/>
      <c r="W85" s="163"/>
      <c r="X85" s="163"/>
      <c r="Y85" s="91"/>
      <c r="Z85" s="112">
        <v>0</v>
      </c>
      <c r="AA85" s="112" t="s">
        <v>8</v>
      </c>
      <c r="AB85" s="112">
        <v>0</v>
      </c>
      <c r="AC85" s="112"/>
      <c r="AD85" s="113">
        <v>514</v>
      </c>
      <c r="AE85" s="73"/>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row>
    <row r="86" spans="1:256" ht="17.25" customHeight="1">
      <c r="A86" s="79"/>
      <c r="B86" s="93"/>
      <c r="C86" s="91"/>
      <c r="D86" s="91"/>
      <c r="E86" s="91"/>
      <c r="F86" s="91"/>
      <c r="G86" s="91"/>
      <c r="H86" s="91"/>
      <c r="I86" s="91"/>
      <c r="J86" s="91"/>
      <c r="K86" s="91"/>
      <c r="L86" s="91"/>
      <c r="M86" s="91"/>
      <c r="N86" s="91"/>
      <c r="O86" s="91"/>
      <c r="P86" s="91"/>
      <c r="Q86" s="91"/>
      <c r="R86" s="91"/>
      <c r="S86" s="91"/>
      <c r="T86" s="91"/>
      <c r="U86" s="91"/>
      <c r="V86" s="91"/>
      <c r="W86" s="91"/>
      <c r="X86" s="94"/>
      <c r="Y86" s="79"/>
      <c r="Z86" s="79"/>
      <c r="AA86" s="79"/>
      <c r="AB86" s="79"/>
      <c r="AC86" s="79"/>
      <c r="AD86" s="79"/>
      <c r="AE86" s="73"/>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row>
    <row r="87" spans="1:31" ht="111.75" customHeight="1">
      <c r="A87" s="170" t="s">
        <v>167</v>
      </c>
      <c r="B87" s="163"/>
      <c r="C87" s="163"/>
      <c r="D87" s="163"/>
      <c r="E87" s="163"/>
      <c r="F87" s="163"/>
      <c r="G87" s="163"/>
      <c r="H87" s="163"/>
      <c r="I87" s="163"/>
      <c r="J87" s="163"/>
      <c r="K87" s="163"/>
      <c r="L87" s="163"/>
      <c r="M87" s="163"/>
      <c r="N87" s="163"/>
      <c r="O87" s="163"/>
      <c r="P87" s="163"/>
      <c r="Q87" s="163"/>
      <c r="R87" s="163"/>
      <c r="S87" s="163"/>
      <c r="T87" s="163"/>
      <c r="U87" s="163"/>
      <c r="V87" s="163"/>
      <c r="W87" s="163"/>
      <c r="X87" s="163"/>
      <c r="Y87" s="79"/>
      <c r="Z87" s="112">
        <v>1</v>
      </c>
      <c r="AA87" s="112"/>
      <c r="AB87" s="112">
        <v>1</v>
      </c>
      <c r="AC87" s="112"/>
      <c r="AD87" s="113">
        <v>69</v>
      </c>
      <c r="AE87" s="73"/>
    </row>
    <row r="88" spans="1:31" ht="18">
      <c r="A88" s="76"/>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109"/>
      <c r="AE88" s="73"/>
    </row>
    <row r="89" spans="1:256" ht="17.25" customHeight="1">
      <c r="A89" s="167" t="s">
        <v>105</v>
      </c>
      <c r="B89" s="168"/>
      <c r="C89" s="168"/>
      <c r="D89" s="168"/>
      <c r="E89" s="168"/>
      <c r="F89" s="168"/>
      <c r="G89" s="168"/>
      <c r="H89" s="168"/>
      <c r="I89" s="168"/>
      <c r="J89" s="168"/>
      <c r="K89" s="168"/>
      <c r="L89" s="168"/>
      <c r="M89" s="168"/>
      <c r="N89" s="168"/>
      <c r="O89" s="168"/>
      <c r="P89" s="168"/>
      <c r="Q89" s="168"/>
      <c r="R89" s="168"/>
      <c r="S89" s="168"/>
      <c r="T89" s="168"/>
      <c r="U89" s="168"/>
      <c r="V89" s="168"/>
      <c r="W89" s="168"/>
      <c r="X89" s="169"/>
      <c r="Y89" s="76"/>
      <c r="Z89" s="102">
        <f>SUM(Z55:Z87)</f>
        <v>306</v>
      </c>
      <c r="AA89" s="101"/>
      <c r="AB89" s="102">
        <f>SUM(AB55:AB87)</f>
        <v>158</v>
      </c>
      <c r="AC89" s="101"/>
      <c r="AD89" s="111">
        <f>SUM(AD55:AD87)</f>
        <v>30037</v>
      </c>
      <c r="AE89" s="108"/>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c r="IU89" s="2"/>
      <c r="IV89" s="2"/>
    </row>
    <row r="90" spans="1:31" ht="15">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110"/>
      <c r="AE90" s="73"/>
    </row>
    <row r="91" spans="1:31" ht="15">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row>
    <row r="92" spans="1:31" ht="15">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row>
    <row r="93" spans="1:31" ht="15">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row>
    <row r="94" spans="1:31" ht="15">
      <c r="A94" s="73"/>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row>
    <row r="95" spans="1:31" ht="15">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row>
    <row r="96" spans="1:31" ht="15">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row>
    <row r="97" spans="1:31" ht="15">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row>
    <row r="98" spans="1:31" ht="15">
      <c r="A98" s="73"/>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row>
    <row r="99" spans="1:31" ht="15">
      <c r="A99" s="73"/>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row>
    <row r="100" spans="1:31" ht="15">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row>
    <row r="101" spans="1:31" ht="15">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row>
    <row r="102" spans="1:31" ht="15">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row>
    <row r="103" spans="1:31" ht="15">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row>
    <row r="104" spans="1:31" ht="15">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row>
    <row r="105" spans="1:31" ht="15">
      <c r="A105" s="73"/>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row>
    <row r="106" spans="1:31" ht="15">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row>
    <row r="107" spans="1:31" ht="15">
      <c r="A107" s="73"/>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row>
    <row r="108" spans="1:31" ht="15">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row>
    <row r="109" spans="1:31" ht="15">
      <c r="A109" s="73"/>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row>
    <row r="110" spans="1:31" ht="15">
      <c r="A110" s="73"/>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row>
    <row r="111" spans="1:31" ht="15">
      <c r="A111" s="73"/>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row>
    <row r="112" spans="1:31" ht="15">
      <c r="A112" s="7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row>
    <row r="113" spans="1:31" ht="15">
      <c r="A113" s="73"/>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row>
    <row r="114" spans="1:31" ht="15">
      <c r="A114" s="7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row>
    <row r="115" spans="1:31" ht="15">
      <c r="A115" s="73"/>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row>
    <row r="116" spans="1:31" ht="15">
      <c r="A116" s="73"/>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row>
    <row r="117" spans="1:31" ht="15">
      <c r="A117" s="73"/>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row>
    <row r="118" spans="1:31" ht="15">
      <c r="A118" s="73"/>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row>
    <row r="119" spans="1:31" ht="15">
      <c r="A119" s="73"/>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row>
    <row r="120" spans="1:31" ht="15">
      <c r="A120" s="73"/>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row>
    <row r="121" spans="1:31" ht="15">
      <c r="A121" s="73"/>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row>
    <row r="122" spans="1:31" ht="15">
      <c r="A122" s="73"/>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row>
    <row r="123" spans="1:31" ht="15">
      <c r="A123" s="73"/>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row>
    <row r="124" spans="1:31" ht="15">
      <c r="A124" s="73"/>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row>
    <row r="125" spans="1:31" ht="15">
      <c r="A125" s="73"/>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row>
    <row r="126" spans="1:31" ht="15">
      <c r="A126" s="73"/>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row>
    <row r="127" spans="1:31" ht="15">
      <c r="A127" s="73"/>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row>
    <row r="128" spans="1:31" ht="15">
      <c r="A128" s="73"/>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row>
    <row r="129" spans="1:31" ht="15">
      <c r="A129" s="73"/>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row>
    <row r="130" spans="1:31" ht="15">
      <c r="A130" s="73"/>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row>
    <row r="131" spans="1:31" ht="15">
      <c r="A131" s="73"/>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row>
    <row r="132" spans="1:31" ht="15">
      <c r="A132" s="73"/>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row>
    <row r="133" spans="1:31" ht="15">
      <c r="A133" s="73"/>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row>
    <row r="134" spans="1:31" ht="15">
      <c r="A134" s="73"/>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row>
    <row r="135" spans="1:31" ht="15">
      <c r="A135" s="73"/>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row>
    <row r="136" spans="1:31" ht="15">
      <c r="A136" s="73"/>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row>
    <row r="137" spans="1:31" ht="15">
      <c r="A137" s="73"/>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row>
    <row r="138" spans="1:31" ht="15">
      <c r="A138" s="73"/>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row>
    <row r="139" spans="1:31" ht="15">
      <c r="A139" s="73"/>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row>
    <row r="140" spans="1:31" ht="15">
      <c r="A140" s="73"/>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row>
    <row r="141" spans="1:31" ht="15">
      <c r="A141" s="73"/>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row>
  </sheetData>
  <mergeCells count="15">
    <mergeCell ref="A89:X89"/>
    <mergeCell ref="A85:X85"/>
    <mergeCell ref="A61:X61"/>
    <mergeCell ref="A70:X70"/>
    <mergeCell ref="A63:X63"/>
    <mergeCell ref="A87:X87"/>
    <mergeCell ref="A77:X77"/>
    <mergeCell ref="A81:X81"/>
    <mergeCell ref="A65:X65"/>
    <mergeCell ref="A72:X72"/>
    <mergeCell ref="A58:X58"/>
    <mergeCell ref="B37:AD43"/>
    <mergeCell ref="A53:X53"/>
    <mergeCell ref="A55:X55"/>
    <mergeCell ref="A51:X51"/>
  </mergeCells>
  <printOptions horizontalCentered="1"/>
  <pageMargins left="0.75" right="0.75" top="1" bottom="1" header="0.5" footer="0.5"/>
  <pageSetup fitToHeight="3" horizontalDpi="600" verticalDpi="600" orientation="landscape" scale="48" r:id="rId1"/>
  <rowBreaks count="1" manualBreakCount="1">
    <brk id="47" max="29" man="1"/>
  </rowBreaks>
</worksheet>
</file>

<file path=xl/worksheets/sheet3.xml><?xml version="1.0" encoding="utf-8"?>
<worksheet xmlns="http://schemas.openxmlformats.org/spreadsheetml/2006/main" xmlns:r="http://schemas.openxmlformats.org/officeDocument/2006/relationships">
  <dimension ref="A1:BC551"/>
  <sheetViews>
    <sheetView tabSelected="1" workbookViewId="0" topLeftCell="A1">
      <selection activeCell="L1" sqref="L1:L16384"/>
    </sheetView>
  </sheetViews>
  <sheetFormatPr defaultColWidth="9.140625" defaultRowHeight="12.75"/>
  <cols>
    <col min="1" max="1" width="3.00390625" style="18" customWidth="1"/>
    <col min="2" max="2" width="9.140625" style="18" customWidth="1"/>
    <col min="3" max="3" width="40.28125" style="18" customWidth="1"/>
    <col min="4" max="4" width="8.421875" style="18" customWidth="1"/>
    <col min="5" max="5" width="8.8515625" style="18" customWidth="1"/>
    <col min="6" max="6" width="14.00390625" style="18" customWidth="1"/>
    <col min="7" max="7" width="5.28125" style="18" customWidth="1"/>
    <col min="8" max="8" width="7.421875" style="18" customWidth="1"/>
    <col min="9" max="9" width="8.00390625" style="18" customWidth="1"/>
    <col min="10" max="10" width="11.57421875" style="18" customWidth="1"/>
    <col min="11" max="11" width="0.13671875" style="18" customWidth="1"/>
    <col min="12" max="12" width="8.57421875" style="18" customWidth="1"/>
    <col min="13" max="13" width="2.28125" style="18" customWidth="1"/>
    <col min="14" max="14" width="14.00390625" style="18" customWidth="1"/>
    <col min="15" max="15" width="2.00390625" style="18" customWidth="1"/>
    <col min="16" max="16" width="10.140625" style="18" customWidth="1"/>
    <col min="17" max="17" width="2.28125" style="18" customWidth="1"/>
    <col min="18" max="18" width="10.140625" style="18" customWidth="1"/>
    <col min="19" max="19" width="2.421875" style="18" customWidth="1"/>
    <col min="20" max="20" width="14.00390625" style="18" customWidth="1"/>
    <col min="21" max="21" width="2.421875" style="18" customWidth="1"/>
    <col min="22" max="22" width="8.57421875" style="18" customWidth="1"/>
    <col min="23" max="23" width="2.57421875" style="18" customWidth="1"/>
    <col min="24" max="24" width="8.57421875" style="18" customWidth="1"/>
    <col min="25" max="25" width="2.7109375" style="18" customWidth="1"/>
    <col min="26" max="26" width="11.7109375" style="18" customWidth="1"/>
    <col min="27" max="27" width="2.28125" style="18" customWidth="1"/>
    <col min="28" max="28" width="12.8515625" style="18" customWidth="1"/>
    <col min="29" max="29" width="2.57421875" style="18" customWidth="1"/>
    <col min="30" max="30" width="13.421875" style="18" customWidth="1"/>
    <col min="31" max="31" width="2.28125" style="18" customWidth="1"/>
    <col min="32" max="32" width="14.00390625" style="18" customWidth="1"/>
    <col min="33" max="16384" width="9.140625" style="18" customWidth="1"/>
  </cols>
  <sheetData>
    <row r="1" spans="1:10" s="51" customFormat="1" ht="15.75">
      <c r="A1" s="56" t="s">
        <v>33</v>
      </c>
      <c r="B1" s="56"/>
      <c r="C1" s="56"/>
      <c r="D1" s="56"/>
      <c r="E1" s="56"/>
      <c r="F1" s="56"/>
      <c r="G1" s="56"/>
      <c r="H1" s="56"/>
      <c r="I1" s="56"/>
      <c r="J1" s="56"/>
    </row>
    <row r="2" spans="1:55" ht="15">
      <c r="A2" s="58" t="s">
        <v>23</v>
      </c>
      <c r="B2" s="59"/>
      <c r="C2" s="59"/>
      <c r="D2" s="59"/>
      <c r="E2" s="59"/>
      <c r="F2" s="59"/>
      <c r="G2" s="59"/>
      <c r="H2" s="59"/>
      <c r="I2" s="59"/>
      <c r="J2" s="59"/>
      <c r="K2" s="2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ht="15">
      <c r="A3" s="60" t="s">
        <v>18</v>
      </c>
      <c r="B3" s="59"/>
      <c r="C3" s="59"/>
      <c r="D3" s="59"/>
      <c r="E3" s="59"/>
      <c r="F3" s="59"/>
      <c r="G3" s="59"/>
      <c r="H3" s="59"/>
      <c r="I3" s="59"/>
      <c r="J3" s="59"/>
      <c r="K3" s="22"/>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row>
    <row r="4" spans="1:55" ht="15">
      <c r="A4" s="61"/>
      <c r="B4" s="61"/>
      <c r="C4" s="61"/>
      <c r="D4" s="61"/>
      <c r="E4" s="61"/>
      <c r="F4" s="61"/>
      <c r="G4" s="61"/>
      <c r="H4" s="61"/>
      <c r="I4" s="61"/>
      <c r="J4" s="61"/>
      <c r="K4" s="22"/>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1:55" ht="15">
      <c r="A5" s="61"/>
      <c r="B5" s="61"/>
      <c r="C5" s="61"/>
      <c r="D5" s="61"/>
      <c r="E5" s="61"/>
      <c r="F5" s="61"/>
      <c r="G5" s="61"/>
      <c r="H5" s="61"/>
      <c r="I5" s="61"/>
      <c r="J5" s="61"/>
      <c r="K5" s="22"/>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ht="15">
      <c r="A6" s="61"/>
      <c r="B6" s="61"/>
      <c r="C6" s="61"/>
      <c r="D6" s="178" t="s">
        <v>106</v>
      </c>
      <c r="E6" s="178"/>
      <c r="F6" s="178"/>
      <c r="G6" s="61"/>
      <c r="H6" s="178" t="s">
        <v>5</v>
      </c>
      <c r="I6" s="178"/>
      <c r="J6" s="178"/>
      <c r="K6" s="22"/>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ht="15">
      <c r="A7" s="61"/>
      <c r="B7" s="61"/>
      <c r="C7" s="61"/>
      <c r="D7" s="177" t="s">
        <v>8</v>
      </c>
      <c r="E7" s="177"/>
      <c r="F7" s="177"/>
      <c r="G7" s="61"/>
      <c r="H7" s="177" t="s">
        <v>8</v>
      </c>
      <c r="I7" s="177"/>
      <c r="J7" s="177"/>
      <c r="K7" s="22"/>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ht="15">
      <c r="A8" s="61" t="s">
        <v>24</v>
      </c>
      <c r="B8" s="61"/>
      <c r="C8" s="61"/>
      <c r="D8" s="69" t="s">
        <v>14</v>
      </c>
      <c r="E8" s="61"/>
      <c r="F8" s="61"/>
      <c r="G8" s="61"/>
      <c r="H8" s="69" t="s">
        <v>14</v>
      </c>
      <c r="I8" s="61"/>
      <c r="J8" s="61"/>
      <c r="K8" s="22" t="s">
        <v>9</v>
      </c>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ht="15">
      <c r="A9" s="62" t="s">
        <v>79</v>
      </c>
      <c r="B9" s="61"/>
      <c r="C9" s="61"/>
      <c r="D9" s="69" t="s">
        <v>15</v>
      </c>
      <c r="E9" s="69" t="s">
        <v>11</v>
      </c>
      <c r="F9" s="69" t="s">
        <v>9</v>
      </c>
      <c r="G9" s="61"/>
      <c r="H9" s="69" t="s">
        <v>15</v>
      </c>
      <c r="I9" s="69" t="s">
        <v>11</v>
      </c>
      <c r="J9" s="69" t="s">
        <v>9</v>
      </c>
      <c r="K9" s="22"/>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row>
    <row r="10" spans="1:55" ht="15">
      <c r="A10" s="61" t="s">
        <v>25</v>
      </c>
      <c r="B10" s="61"/>
      <c r="C10" s="61"/>
      <c r="D10" s="61"/>
      <c r="E10" s="61"/>
      <c r="F10" s="61"/>
      <c r="G10" s="61"/>
      <c r="H10" s="61"/>
      <c r="I10" s="61"/>
      <c r="J10" s="61"/>
      <c r="K10" s="22"/>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row>
    <row r="11" spans="1:55" ht="15">
      <c r="A11" s="61" t="s">
        <v>4</v>
      </c>
      <c r="B11" s="61"/>
      <c r="C11" s="61"/>
      <c r="D11" s="57">
        <v>68</v>
      </c>
      <c r="E11" s="57">
        <v>60</v>
      </c>
      <c r="F11" s="63">
        <v>9819</v>
      </c>
      <c r="G11" s="61"/>
      <c r="H11" s="57">
        <f aca="true" t="shared" si="0" ref="H11:J14">D11*-1</f>
        <v>-68</v>
      </c>
      <c r="I11" s="57">
        <f t="shared" si="0"/>
        <v>-60</v>
      </c>
      <c r="J11" s="57">
        <f t="shared" si="0"/>
        <v>-9819</v>
      </c>
      <c r="K11" s="22">
        <v>0</v>
      </c>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row>
    <row r="12" spans="1:55" ht="15">
      <c r="A12" s="61" t="s">
        <v>36</v>
      </c>
      <c r="B12" s="61"/>
      <c r="C12" s="61"/>
      <c r="D12" s="57">
        <v>146</v>
      </c>
      <c r="E12" s="57">
        <v>127</v>
      </c>
      <c r="F12" s="57">
        <v>18711</v>
      </c>
      <c r="G12" s="61"/>
      <c r="H12" s="57">
        <f t="shared" si="0"/>
        <v>-146</v>
      </c>
      <c r="I12" s="57">
        <f t="shared" si="0"/>
        <v>-127</v>
      </c>
      <c r="J12" s="57">
        <f t="shared" si="0"/>
        <v>-18711</v>
      </c>
      <c r="K12" s="22">
        <v>0</v>
      </c>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row>
    <row r="13" spans="1:55" ht="15">
      <c r="A13" s="61" t="s">
        <v>37</v>
      </c>
      <c r="B13" s="61"/>
      <c r="C13" s="61"/>
      <c r="D13" s="57">
        <v>301</v>
      </c>
      <c r="E13" s="57">
        <v>273</v>
      </c>
      <c r="F13" s="57">
        <v>43098</v>
      </c>
      <c r="G13" s="61"/>
      <c r="H13" s="57">
        <f t="shared" si="0"/>
        <v>-301</v>
      </c>
      <c r="I13" s="57">
        <f t="shared" si="0"/>
        <v>-273</v>
      </c>
      <c r="J13" s="57">
        <f t="shared" si="0"/>
        <v>-43098</v>
      </c>
      <c r="K13" s="22">
        <v>0</v>
      </c>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row>
    <row r="14" spans="1:55" ht="15">
      <c r="A14" s="61" t="s">
        <v>38</v>
      </c>
      <c r="B14" s="61"/>
      <c r="C14" s="61"/>
      <c r="D14" s="57">
        <v>80</v>
      </c>
      <c r="E14" s="57">
        <v>71</v>
      </c>
      <c r="F14" s="57">
        <v>10993</v>
      </c>
      <c r="G14" s="61"/>
      <c r="H14" s="57">
        <f t="shared" si="0"/>
        <v>-80</v>
      </c>
      <c r="I14" s="57">
        <f t="shared" si="0"/>
        <v>-71</v>
      </c>
      <c r="J14" s="57">
        <f t="shared" si="0"/>
        <v>-10993</v>
      </c>
      <c r="K14" s="22">
        <v>0</v>
      </c>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row>
    <row r="15" spans="1:55" ht="15">
      <c r="A15" s="61" t="s">
        <v>96</v>
      </c>
      <c r="B15" s="61"/>
      <c r="C15" s="61"/>
      <c r="D15" s="64">
        <v>0</v>
      </c>
      <c r="E15" s="64">
        <v>0</v>
      </c>
      <c r="F15" s="64">
        <v>0</v>
      </c>
      <c r="G15" s="61"/>
      <c r="H15" s="64">
        <f>D16</f>
        <v>595</v>
      </c>
      <c r="I15" s="64">
        <f>E16</f>
        <v>531</v>
      </c>
      <c r="J15" s="64">
        <f>F16</f>
        <v>82621</v>
      </c>
      <c r="K15" s="39">
        <v>76329</v>
      </c>
      <c r="L15" s="52"/>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row>
    <row r="16" spans="1:55" ht="15">
      <c r="A16" s="61" t="s">
        <v>39</v>
      </c>
      <c r="B16" s="61"/>
      <c r="C16" s="61"/>
      <c r="D16" s="57">
        <f>SUM(D10:D15)</f>
        <v>595</v>
      </c>
      <c r="E16" s="57">
        <f>SUM(E10:E15)</f>
        <v>531</v>
      </c>
      <c r="F16" s="63">
        <f>SUM(F10:F15)</f>
        <v>82621</v>
      </c>
      <c r="G16" s="61"/>
      <c r="H16" s="57">
        <f>H15</f>
        <v>595</v>
      </c>
      <c r="I16" s="57">
        <f>I15</f>
        <v>531</v>
      </c>
      <c r="J16" s="63">
        <f>J15</f>
        <v>82621</v>
      </c>
      <c r="K16" s="22">
        <f>SUM(K11:K15)</f>
        <v>76329</v>
      </c>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row>
    <row r="17" spans="1:55" ht="15" customHeight="1">
      <c r="A17" s="61"/>
      <c r="B17" s="61"/>
      <c r="C17" s="61"/>
      <c r="D17" s="57"/>
      <c r="E17" s="57"/>
      <c r="F17" s="61"/>
      <c r="G17" s="61"/>
      <c r="H17" s="57"/>
      <c r="I17" s="57"/>
      <c r="J17" s="57"/>
      <c r="K17" s="22"/>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1:55" ht="15">
      <c r="A18" s="61" t="s">
        <v>26</v>
      </c>
      <c r="B18" s="61"/>
      <c r="C18" s="61"/>
      <c r="D18" s="57"/>
      <c r="E18" s="57"/>
      <c r="F18" s="61"/>
      <c r="G18" s="61"/>
      <c r="H18" s="57"/>
      <c r="I18" s="57"/>
      <c r="J18" s="57"/>
      <c r="K18" s="22"/>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1:55" ht="15">
      <c r="A19" s="61" t="s">
        <v>40</v>
      </c>
      <c r="B19" s="61"/>
      <c r="C19" s="61"/>
      <c r="D19" s="57">
        <v>102</v>
      </c>
      <c r="E19" s="57">
        <v>102</v>
      </c>
      <c r="F19" s="63">
        <v>17463</v>
      </c>
      <c r="G19" s="61"/>
      <c r="H19" s="57">
        <f aca="true" t="shared" si="1" ref="H19:J23">D19*-1</f>
        <v>-102</v>
      </c>
      <c r="I19" s="57">
        <f t="shared" si="1"/>
        <v>-102</v>
      </c>
      <c r="J19" s="63">
        <f t="shared" si="1"/>
        <v>-17463</v>
      </c>
      <c r="K19" s="22">
        <v>0</v>
      </c>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0" spans="1:55" ht="15">
      <c r="A20" s="61" t="s">
        <v>41</v>
      </c>
      <c r="B20" s="61"/>
      <c r="C20" s="61"/>
      <c r="D20" s="57">
        <v>221</v>
      </c>
      <c r="E20" s="57">
        <v>220</v>
      </c>
      <c r="F20" s="57">
        <v>38895</v>
      </c>
      <c r="G20" s="61"/>
      <c r="H20" s="57">
        <f t="shared" si="1"/>
        <v>-221</v>
      </c>
      <c r="I20" s="57">
        <f t="shared" si="1"/>
        <v>-220</v>
      </c>
      <c r="J20" s="57">
        <f t="shared" si="1"/>
        <v>-38895</v>
      </c>
      <c r="K20" s="22">
        <v>0</v>
      </c>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row>
    <row r="21" spans="1:55" ht="15">
      <c r="A21" s="61" t="s">
        <v>42</v>
      </c>
      <c r="B21" s="61"/>
      <c r="C21" s="61"/>
      <c r="D21" s="57">
        <v>151</v>
      </c>
      <c r="E21" s="57">
        <v>151</v>
      </c>
      <c r="F21" s="57">
        <v>26655</v>
      </c>
      <c r="G21" s="61"/>
      <c r="H21" s="57">
        <f t="shared" si="1"/>
        <v>-151</v>
      </c>
      <c r="I21" s="57">
        <f t="shared" si="1"/>
        <v>-151</v>
      </c>
      <c r="J21" s="57">
        <f t="shared" si="1"/>
        <v>-26655</v>
      </c>
      <c r="K21" s="22">
        <v>0</v>
      </c>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1:55" ht="15">
      <c r="A22" s="61" t="s">
        <v>43</v>
      </c>
      <c r="B22" s="61"/>
      <c r="C22" s="61"/>
      <c r="D22" s="57">
        <v>179</v>
      </c>
      <c r="E22" s="57">
        <v>178</v>
      </c>
      <c r="F22" s="57">
        <v>31064</v>
      </c>
      <c r="G22" s="61"/>
      <c r="H22" s="57">
        <f t="shared" si="1"/>
        <v>-179</v>
      </c>
      <c r="I22" s="57">
        <f t="shared" si="1"/>
        <v>-178</v>
      </c>
      <c r="J22" s="57">
        <f t="shared" si="1"/>
        <v>-31064</v>
      </c>
      <c r="K22" s="22">
        <v>0</v>
      </c>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1:55" ht="15">
      <c r="A23" s="61" t="s">
        <v>44</v>
      </c>
      <c r="B23" s="61"/>
      <c r="C23" s="61"/>
      <c r="D23" s="57">
        <v>93</v>
      </c>
      <c r="E23" s="57">
        <v>100</v>
      </c>
      <c r="F23" s="57">
        <v>17319</v>
      </c>
      <c r="G23" s="61"/>
      <c r="H23" s="57">
        <f t="shared" si="1"/>
        <v>-93</v>
      </c>
      <c r="I23" s="57">
        <f t="shared" si="1"/>
        <v>-100</v>
      </c>
      <c r="J23" s="57">
        <f t="shared" si="1"/>
        <v>-17319</v>
      </c>
      <c r="K23" s="22">
        <v>0</v>
      </c>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24" spans="1:55" ht="15">
      <c r="A24" s="61" t="s">
        <v>45</v>
      </c>
      <c r="B24" s="61"/>
      <c r="C24" s="61"/>
      <c r="D24" s="64">
        <v>0</v>
      </c>
      <c r="E24" s="64">
        <v>0</v>
      </c>
      <c r="F24" s="64">
        <v>0</v>
      </c>
      <c r="G24" s="61"/>
      <c r="H24" s="64">
        <f>D25</f>
        <v>746</v>
      </c>
      <c r="I24" s="64">
        <f>E25</f>
        <v>751</v>
      </c>
      <c r="J24" s="64">
        <f>F25</f>
        <v>131396</v>
      </c>
      <c r="K24" s="22">
        <v>132230</v>
      </c>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row>
    <row r="25" spans="1:55" ht="15">
      <c r="A25" s="61" t="s">
        <v>46</v>
      </c>
      <c r="B25" s="61"/>
      <c r="C25" s="61"/>
      <c r="D25" s="57">
        <f>SUM(D19:D24)</f>
        <v>746</v>
      </c>
      <c r="E25" s="57">
        <f>SUM(E19:E24)</f>
        <v>751</v>
      </c>
      <c r="F25" s="63">
        <f>SUM(F19:F24)</f>
        <v>131396</v>
      </c>
      <c r="G25" s="61"/>
      <c r="H25" s="57">
        <f>H24</f>
        <v>746</v>
      </c>
      <c r="I25" s="57">
        <f>I24</f>
        <v>751</v>
      </c>
      <c r="J25" s="63">
        <f>J24</f>
        <v>131396</v>
      </c>
      <c r="K25" s="22">
        <f>SUM(K19:K24)</f>
        <v>132230</v>
      </c>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row>
    <row r="26" spans="1:55" ht="15">
      <c r="A26" s="61"/>
      <c r="B26" s="61"/>
      <c r="C26" s="61"/>
      <c r="D26" s="57"/>
      <c r="E26" s="57"/>
      <c r="F26" s="57"/>
      <c r="G26" s="61"/>
      <c r="H26" s="57"/>
      <c r="I26" s="57"/>
      <c r="J26" s="57"/>
      <c r="K26" s="22"/>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row>
    <row r="27" spans="1:55" ht="15">
      <c r="A27" s="61" t="s">
        <v>47</v>
      </c>
      <c r="B27" s="61"/>
      <c r="C27" s="61"/>
      <c r="D27" s="57"/>
      <c r="E27" s="57"/>
      <c r="F27" s="57"/>
      <c r="G27" s="61"/>
      <c r="H27" s="57"/>
      <c r="I27" s="57"/>
      <c r="J27" s="57"/>
      <c r="K27" s="22"/>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row>
    <row r="28" spans="1:55" ht="15">
      <c r="A28" s="175" t="s">
        <v>48</v>
      </c>
      <c r="B28" s="176"/>
      <c r="C28" s="176"/>
      <c r="D28" s="57">
        <v>75</v>
      </c>
      <c r="E28" s="57">
        <v>74</v>
      </c>
      <c r="F28" s="63">
        <v>13257</v>
      </c>
      <c r="G28" s="61"/>
      <c r="H28" s="57">
        <f aca="true" t="shared" si="2" ref="H28:H34">D28*-1</f>
        <v>-75</v>
      </c>
      <c r="I28" s="57">
        <f aca="true" t="shared" si="3" ref="I28:I34">E28*-1</f>
        <v>-74</v>
      </c>
      <c r="J28" s="63">
        <f aca="true" t="shared" si="4" ref="J28:J34">F28*-1</f>
        <v>-13257</v>
      </c>
      <c r="K28" s="22">
        <v>0</v>
      </c>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row>
    <row r="29" spans="1:55" ht="15">
      <c r="A29" s="61" t="s">
        <v>49</v>
      </c>
      <c r="B29" s="61"/>
      <c r="C29" s="61"/>
      <c r="D29" s="57">
        <v>188</v>
      </c>
      <c r="E29" s="57">
        <v>197</v>
      </c>
      <c r="F29" s="57">
        <v>33346</v>
      </c>
      <c r="G29" s="61"/>
      <c r="H29" s="57">
        <f t="shared" si="2"/>
        <v>-188</v>
      </c>
      <c r="I29" s="57">
        <f t="shared" si="3"/>
        <v>-197</v>
      </c>
      <c r="J29" s="57">
        <f t="shared" si="4"/>
        <v>-33346</v>
      </c>
      <c r="K29" s="22">
        <v>0</v>
      </c>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ht="15">
      <c r="A30" s="61" t="s">
        <v>50</v>
      </c>
      <c r="B30" s="61"/>
      <c r="C30" s="61"/>
      <c r="D30" s="57">
        <v>358</v>
      </c>
      <c r="E30" s="57">
        <v>368</v>
      </c>
      <c r="F30" s="57">
        <v>70748</v>
      </c>
      <c r="G30" s="61"/>
      <c r="H30" s="57">
        <f t="shared" si="2"/>
        <v>-358</v>
      </c>
      <c r="I30" s="57">
        <f t="shared" si="3"/>
        <v>-368</v>
      </c>
      <c r="J30" s="57">
        <f t="shared" si="4"/>
        <v>-70748</v>
      </c>
      <c r="K30" s="22">
        <v>0</v>
      </c>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row>
    <row r="31" spans="1:55" ht="15">
      <c r="A31" s="61" t="s">
        <v>51</v>
      </c>
      <c r="B31" s="61"/>
      <c r="C31" s="61"/>
      <c r="D31" s="57">
        <v>144</v>
      </c>
      <c r="E31" s="57">
        <v>128</v>
      </c>
      <c r="F31" s="57">
        <v>21862</v>
      </c>
      <c r="G31" s="61"/>
      <c r="H31" s="57">
        <f t="shared" si="2"/>
        <v>-144</v>
      </c>
      <c r="I31" s="57">
        <f t="shared" si="3"/>
        <v>-128</v>
      </c>
      <c r="J31" s="57">
        <f t="shared" si="4"/>
        <v>-21862</v>
      </c>
      <c r="K31" s="22">
        <v>0</v>
      </c>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row>
    <row r="32" spans="1:55" ht="15">
      <c r="A32" s="61" t="s">
        <v>52</v>
      </c>
      <c r="B32" s="61"/>
      <c r="C32" s="61"/>
      <c r="D32" s="57">
        <v>34</v>
      </c>
      <c r="E32" s="57">
        <v>39</v>
      </c>
      <c r="F32" s="57">
        <v>5369</v>
      </c>
      <c r="G32" s="61"/>
      <c r="H32" s="57">
        <f t="shared" si="2"/>
        <v>-34</v>
      </c>
      <c r="I32" s="57">
        <f t="shared" si="3"/>
        <v>-39</v>
      </c>
      <c r="J32" s="57">
        <f t="shared" si="4"/>
        <v>-5369</v>
      </c>
      <c r="K32" s="22">
        <v>0</v>
      </c>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1:55" ht="15">
      <c r="A33" s="61" t="s">
        <v>53</v>
      </c>
      <c r="B33" s="61"/>
      <c r="C33" s="61"/>
      <c r="D33" s="57">
        <v>318</v>
      </c>
      <c r="E33" s="57">
        <v>269</v>
      </c>
      <c r="F33" s="57">
        <v>44121</v>
      </c>
      <c r="G33" s="61"/>
      <c r="H33" s="57">
        <f t="shared" si="2"/>
        <v>-318</v>
      </c>
      <c r="I33" s="57">
        <f t="shared" si="3"/>
        <v>-269</v>
      </c>
      <c r="J33" s="57">
        <f t="shared" si="4"/>
        <v>-44121</v>
      </c>
      <c r="K33" s="22">
        <v>0</v>
      </c>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1:55" ht="15">
      <c r="A34" s="61" t="s">
        <v>54</v>
      </c>
      <c r="B34" s="61"/>
      <c r="C34" s="61"/>
      <c r="D34" s="57">
        <v>91</v>
      </c>
      <c r="E34" s="57">
        <v>101</v>
      </c>
      <c r="F34" s="57">
        <v>15909</v>
      </c>
      <c r="G34" s="61"/>
      <c r="H34" s="57">
        <f t="shared" si="2"/>
        <v>-91</v>
      </c>
      <c r="I34" s="57">
        <f t="shared" si="3"/>
        <v>-101</v>
      </c>
      <c r="J34" s="57">
        <f t="shared" si="4"/>
        <v>-15909</v>
      </c>
      <c r="K34" s="22">
        <v>0</v>
      </c>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1:55" ht="15">
      <c r="A35" s="61" t="s">
        <v>55</v>
      </c>
      <c r="B35" s="61"/>
      <c r="C35" s="61"/>
      <c r="D35" s="57">
        <v>0</v>
      </c>
      <c r="E35" s="57">
        <v>0</v>
      </c>
      <c r="F35" s="57">
        <v>0</v>
      </c>
      <c r="G35" s="61"/>
      <c r="H35" s="57">
        <f>SUM(D37)</f>
        <v>1208</v>
      </c>
      <c r="I35" s="57">
        <f>SUM(E37)</f>
        <v>1176</v>
      </c>
      <c r="J35" s="57">
        <f>SUM(F37)</f>
        <v>204612</v>
      </c>
      <c r="K35" s="22">
        <v>174230</v>
      </c>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1:55" ht="15">
      <c r="A36" s="61" t="s">
        <v>56</v>
      </c>
      <c r="B36" s="61"/>
      <c r="C36" s="61"/>
      <c r="D36" s="64">
        <v>0</v>
      </c>
      <c r="E36" s="64">
        <v>0</v>
      </c>
      <c r="F36" s="64">
        <v>0</v>
      </c>
      <c r="G36" s="61"/>
      <c r="H36" s="64">
        <f>D36*-1</f>
        <v>0</v>
      </c>
      <c r="I36" s="64">
        <f>E36*-1</f>
        <v>0</v>
      </c>
      <c r="J36" s="64">
        <f>F36*-1</f>
        <v>0</v>
      </c>
      <c r="K36" s="22">
        <v>38334</v>
      </c>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ht="15">
      <c r="A37" s="61" t="s">
        <v>57</v>
      </c>
      <c r="B37" s="61"/>
      <c r="C37" s="61"/>
      <c r="D37" s="57">
        <f>SUM(D28:D36)</f>
        <v>1208</v>
      </c>
      <c r="E37" s="57">
        <f>SUM(E28:E36)</f>
        <v>1176</v>
      </c>
      <c r="F37" s="63">
        <f>SUM(F28:F36)</f>
        <v>204612</v>
      </c>
      <c r="G37" s="61"/>
      <c r="H37" s="57">
        <f>SUM(H35)</f>
        <v>1208</v>
      </c>
      <c r="I37" s="57">
        <f>SUM(I35)</f>
        <v>1176</v>
      </c>
      <c r="J37" s="57">
        <f>SUM(J35)</f>
        <v>204612</v>
      </c>
      <c r="K37" s="22">
        <f>SUM(K28:K36)</f>
        <v>212564</v>
      </c>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row>
    <row r="38" spans="1:55" ht="15">
      <c r="A38" s="61"/>
      <c r="B38" s="61"/>
      <c r="C38" s="61"/>
      <c r="D38" s="57"/>
      <c r="E38" s="57"/>
      <c r="F38" s="57"/>
      <c r="G38" s="61"/>
      <c r="H38" s="57"/>
      <c r="I38" s="57"/>
      <c r="J38" s="57"/>
      <c r="K38" s="22"/>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row>
    <row r="39" spans="1:55" ht="15">
      <c r="A39" s="61" t="s">
        <v>58</v>
      </c>
      <c r="B39" s="61"/>
      <c r="C39" s="61"/>
      <c r="D39" s="57"/>
      <c r="E39" s="57"/>
      <c r="F39" s="57"/>
      <c r="G39" s="61"/>
      <c r="H39" s="57"/>
      <c r="I39" s="57"/>
      <c r="J39" s="57"/>
      <c r="K39" s="22"/>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1:55" ht="15">
      <c r="A40" s="61" t="s">
        <v>59</v>
      </c>
      <c r="B40" s="61"/>
      <c r="C40" s="61"/>
      <c r="D40" s="57">
        <v>46</v>
      </c>
      <c r="E40" s="57">
        <v>51</v>
      </c>
      <c r="F40" s="63">
        <v>8455</v>
      </c>
      <c r="G40" s="61"/>
      <c r="H40" s="57">
        <v>-46</v>
      </c>
      <c r="I40" s="57">
        <v>-51</v>
      </c>
      <c r="J40" s="63">
        <f>SUM(K40-F40)</f>
        <v>-8455</v>
      </c>
      <c r="K40" s="22">
        <v>0</v>
      </c>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row>
    <row r="41" spans="1:55" ht="15">
      <c r="A41" s="61" t="s">
        <v>60</v>
      </c>
      <c r="B41" s="61"/>
      <c r="C41" s="61"/>
      <c r="D41" s="57">
        <v>192</v>
      </c>
      <c r="E41" s="57">
        <v>208</v>
      </c>
      <c r="F41" s="57">
        <v>41948</v>
      </c>
      <c r="G41" s="61"/>
      <c r="H41" s="57">
        <v>-192</v>
      </c>
      <c r="I41" s="57">
        <v>-208</v>
      </c>
      <c r="J41" s="57">
        <f>SUM(K41-F41)</f>
        <v>-41948</v>
      </c>
      <c r="K41" s="22">
        <v>0</v>
      </c>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row>
    <row r="42" spans="1:55" ht="15">
      <c r="A42" s="61" t="s">
        <v>61</v>
      </c>
      <c r="B42" s="61"/>
      <c r="C42" s="61"/>
      <c r="D42" s="57">
        <v>154</v>
      </c>
      <c r="E42" s="57">
        <v>170</v>
      </c>
      <c r="F42" s="57">
        <v>28920</v>
      </c>
      <c r="G42" s="61"/>
      <c r="H42" s="57">
        <v>-154</v>
      </c>
      <c r="I42" s="57">
        <v>-170</v>
      </c>
      <c r="J42" s="57">
        <f>SUM(K42-F42)</f>
        <v>-28920</v>
      </c>
      <c r="K42" s="22">
        <v>0</v>
      </c>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row>
    <row r="43" spans="1:55" ht="15">
      <c r="A43" s="61" t="s">
        <v>38</v>
      </c>
      <c r="B43" s="61"/>
      <c r="C43" s="61"/>
      <c r="D43" s="57">
        <v>44</v>
      </c>
      <c r="E43" s="57">
        <v>61</v>
      </c>
      <c r="F43" s="57">
        <v>12085</v>
      </c>
      <c r="G43" s="61"/>
      <c r="H43" s="57">
        <v>-44</v>
      </c>
      <c r="I43" s="57">
        <v>-61</v>
      </c>
      <c r="J43" s="57">
        <f>SUM(K43-F43)</f>
        <v>-12085</v>
      </c>
      <c r="K43" s="22">
        <v>0</v>
      </c>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row>
    <row r="44" spans="1:55" ht="15">
      <c r="A44" s="61" t="s">
        <v>62</v>
      </c>
      <c r="B44" s="61"/>
      <c r="C44" s="61"/>
      <c r="D44" s="57">
        <v>0</v>
      </c>
      <c r="E44" s="57">
        <v>0</v>
      </c>
      <c r="F44" s="57">
        <v>0</v>
      </c>
      <c r="G44" s="61"/>
      <c r="H44" s="57">
        <f>SUM(D45)</f>
        <v>436</v>
      </c>
      <c r="I44" s="57">
        <f>SUM(E45)</f>
        <v>490</v>
      </c>
      <c r="J44" s="57">
        <f>SUM(F45)</f>
        <v>91408</v>
      </c>
      <c r="K44" s="22">
        <v>75750</v>
      </c>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row>
    <row r="45" spans="1:55" ht="15">
      <c r="A45" s="61" t="s">
        <v>63</v>
      </c>
      <c r="B45" s="61"/>
      <c r="C45" s="61"/>
      <c r="D45" s="65">
        <f>SUM(D40:D44)</f>
        <v>436</v>
      </c>
      <c r="E45" s="65">
        <f>SUM(E40:E44)</f>
        <v>490</v>
      </c>
      <c r="F45" s="72">
        <f>SUM(F40:F44)</f>
        <v>91408</v>
      </c>
      <c r="G45" s="61"/>
      <c r="H45" s="65">
        <f>H44</f>
        <v>436</v>
      </c>
      <c r="I45" s="65">
        <f>I44</f>
        <v>490</v>
      </c>
      <c r="J45" s="72">
        <f>J44</f>
        <v>91408</v>
      </c>
      <c r="K45" s="22">
        <f>SUM(K39:K44)</f>
        <v>75750</v>
      </c>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row>
    <row r="46" spans="1:55" ht="15">
      <c r="A46" s="61"/>
      <c r="B46" s="61"/>
      <c r="C46" s="61"/>
      <c r="D46" s="66"/>
      <c r="E46" s="66"/>
      <c r="F46" s="66"/>
      <c r="G46" s="61"/>
      <c r="H46" s="66"/>
      <c r="I46" s="66"/>
      <c r="J46" s="66"/>
      <c r="K46" s="22"/>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row>
    <row r="47" spans="1:55" ht="15">
      <c r="A47" s="61" t="s">
        <v>27</v>
      </c>
      <c r="B47" s="61"/>
      <c r="C47" s="61"/>
      <c r="D47" s="57"/>
      <c r="E47" s="57"/>
      <c r="F47" s="57"/>
      <c r="G47" s="61"/>
      <c r="H47" s="57"/>
      <c r="I47" s="57"/>
      <c r="J47" s="57"/>
      <c r="K47" s="22"/>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row>
    <row r="48" spans="1:55" ht="15">
      <c r="A48" s="61" t="s">
        <v>64</v>
      </c>
      <c r="B48" s="61"/>
      <c r="C48" s="61"/>
      <c r="D48" s="57">
        <v>28</v>
      </c>
      <c r="E48" s="57">
        <v>27</v>
      </c>
      <c r="F48" s="63">
        <v>5235</v>
      </c>
      <c r="G48" s="61"/>
      <c r="H48" s="57">
        <v>-28</v>
      </c>
      <c r="I48" s="57">
        <v>-27</v>
      </c>
      <c r="J48" s="63">
        <f aca="true" t="shared" si="5" ref="J48:J58">SUM(K48-F48)</f>
        <v>-5235</v>
      </c>
      <c r="K48" s="22">
        <v>0</v>
      </c>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row>
    <row r="49" spans="1:55" ht="15">
      <c r="A49" s="61" t="s">
        <v>65</v>
      </c>
      <c r="B49" s="61"/>
      <c r="C49" s="61"/>
      <c r="D49" s="57">
        <v>100</v>
      </c>
      <c r="E49" s="57">
        <v>100</v>
      </c>
      <c r="F49" s="57">
        <v>12595</v>
      </c>
      <c r="G49" s="61"/>
      <c r="H49" s="57">
        <v>-100</v>
      </c>
      <c r="I49" s="57">
        <v>-100</v>
      </c>
      <c r="J49" s="57">
        <f t="shared" si="5"/>
        <v>-12595</v>
      </c>
      <c r="K49" s="22">
        <v>0</v>
      </c>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row>
    <row r="50" spans="1:55" ht="15">
      <c r="A50" s="61" t="s">
        <v>66</v>
      </c>
      <c r="B50" s="61"/>
      <c r="C50" s="61"/>
      <c r="D50" s="57">
        <v>72</v>
      </c>
      <c r="E50" s="57">
        <v>70</v>
      </c>
      <c r="F50" s="57">
        <v>12123</v>
      </c>
      <c r="G50" s="61"/>
      <c r="H50" s="57">
        <v>-72</v>
      </c>
      <c r="I50" s="57">
        <v>-70</v>
      </c>
      <c r="J50" s="57">
        <f t="shared" si="5"/>
        <v>-12123</v>
      </c>
      <c r="K50" s="22">
        <v>0</v>
      </c>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row>
    <row r="51" spans="1:55" ht="15">
      <c r="A51" s="61" t="s">
        <v>67</v>
      </c>
      <c r="B51" s="61"/>
      <c r="C51" s="61"/>
      <c r="D51" s="57">
        <v>98</v>
      </c>
      <c r="E51" s="57">
        <v>102</v>
      </c>
      <c r="F51" s="57">
        <v>11282</v>
      </c>
      <c r="G51" s="61"/>
      <c r="H51" s="57">
        <v>-98</v>
      </c>
      <c r="I51" s="57">
        <v>-102</v>
      </c>
      <c r="J51" s="57">
        <f t="shared" si="5"/>
        <v>-11282</v>
      </c>
      <c r="K51" s="22">
        <v>0</v>
      </c>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row>
    <row r="52" spans="1:55" ht="15">
      <c r="A52" s="61" t="s">
        <v>68</v>
      </c>
      <c r="B52" s="61"/>
      <c r="C52" s="61"/>
      <c r="D52" s="57">
        <v>61</v>
      </c>
      <c r="E52" s="57">
        <v>60</v>
      </c>
      <c r="F52" s="57">
        <v>9541</v>
      </c>
      <c r="G52" s="61"/>
      <c r="H52" s="57">
        <v>-61</v>
      </c>
      <c r="I52" s="57">
        <v>-60</v>
      </c>
      <c r="J52" s="57">
        <f t="shared" si="5"/>
        <v>-9541</v>
      </c>
      <c r="K52" s="22">
        <v>0</v>
      </c>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row>
    <row r="53" spans="1:55" ht="15">
      <c r="A53" s="61" t="s">
        <v>69</v>
      </c>
      <c r="B53" s="61"/>
      <c r="C53" s="61"/>
      <c r="D53" s="57">
        <v>21</v>
      </c>
      <c r="E53" s="57">
        <v>20</v>
      </c>
      <c r="F53" s="57">
        <v>4039</v>
      </c>
      <c r="G53" s="61"/>
      <c r="H53" s="57">
        <v>-21</v>
      </c>
      <c r="I53" s="57">
        <v>-20</v>
      </c>
      <c r="J53" s="57">
        <f t="shared" si="5"/>
        <v>-4039</v>
      </c>
      <c r="K53" s="22">
        <v>0</v>
      </c>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row>
    <row r="54" spans="1:11" ht="15">
      <c r="A54" s="61" t="s">
        <v>70</v>
      </c>
      <c r="B54" s="61"/>
      <c r="C54" s="61"/>
      <c r="D54" s="57">
        <v>98</v>
      </c>
      <c r="E54" s="57">
        <v>93</v>
      </c>
      <c r="F54" s="57">
        <v>13556</v>
      </c>
      <c r="G54" s="61"/>
      <c r="H54" s="57">
        <v>-98</v>
      </c>
      <c r="I54" s="57">
        <v>-93</v>
      </c>
      <c r="J54" s="57">
        <f t="shared" si="5"/>
        <v>-13556</v>
      </c>
      <c r="K54" s="22">
        <v>0</v>
      </c>
    </row>
    <row r="55" spans="1:11" ht="15">
      <c r="A55" s="61" t="s">
        <v>71</v>
      </c>
      <c r="B55" s="61"/>
      <c r="C55" s="61"/>
      <c r="D55" s="57">
        <v>35</v>
      </c>
      <c r="E55" s="57">
        <v>36</v>
      </c>
      <c r="F55" s="57">
        <v>5638</v>
      </c>
      <c r="G55" s="61"/>
      <c r="H55" s="57">
        <v>-35</v>
      </c>
      <c r="I55" s="57">
        <v>-36</v>
      </c>
      <c r="J55" s="57">
        <f t="shared" si="5"/>
        <v>-5638</v>
      </c>
      <c r="K55" s="22">
        <v>0</v>
      </c>
    </row>
    <row r="56" spans="1:11" ht="15">
      <c r="A56" s="61" t="s">
        <v>72</v>
      </c>
      <c r="B56" s="61"/>
      <c r="C56" s="61"/>
      <c r="D56" s="57">
        <v>97</v>
      </c>
      <c r="E56" s="57">
        <v>95</v>
      </c>
      <c r="F56" s="57">
        <v>16682</v>
      </c>
      <c r="G56" s="61"/>
      <c r="H56" s="57">
        <v>-97</v>
      </c>
      <c r="I56" s="57">
        <v>-95</v>
      </c>
      <c r="J56" s="57">
        <f t="shared" si="5"/>
        <v>-16682</v>
      </c>
      <c r="K56" s="22">
        <v>0</v>
      </c>
    </row>
    <row r="57" spans="1:11" ht="15">
      <c r="A57" s="61" t="s">
        <v>73</v>
      </c>
      <c r="B57" s="61"/>
      <c r="C57" s="61"/>
      <c r="D57" s="57">
        <v>31</v>
      </c>
      <c r="E57" s="57">
        <v>32</v>
      </c>
      <c r="F57" s="57">
        <v>4464</v>
      </c>
      <c r="G57" s="61"/>
      <c r="H57" s="57">
        <v>-31</v>
      </c>
      <c r="I57" s="57">
        <v>-32</v>
      </c>
      <c r="J57" s="57">
        <f t="shared" si="5"/>
        <v>-4464</v>
      </c>
      <c r="K57" s="22">
        <v>0</v>
      </c>
    </row>
    <row r="58" spans="1:11" ht="15">
      <c r="A58" s="61" t="s">
        <v>74</v>
      </c>
      <c r="B58" s="61"/>
      <c r="C58" s="61"/>
      <c r="D58" s="57">
        <v>92</v>
      </c>
      <c r="E58" s="57">
        <v>100</v>
      </c>
      <c r="F58" s="57">
        <v>13622</v>
      </c>
      <c r="G58" s="61"/>
      <c r="H58" s="57">
        <v>-92</v>
      </c>
      <c r="I58" s="57">
        <v>-100</v>
      </c>
      <c r="J58" s="57">
        <f t="shared" si="5"/>
        <v>-13622</v>
      </c>
      <c r="K58" s="22">
        <v>0</v>
      </c>
    </row>
    <row r="59" spans="1:11" ht="15">
      <c r="A59" s="61" t="s">
        <v>75</v>
      </c>
      <c r="B59" s="61"/>
      <c r="C59" s="61"/>
      <c r="D59" s="57">
        <v>0</v>
      </c>
      <c r="E59" s="57">
        <v>0</v>
      </c>
      <c r="F59" s="57">
        <v>0</v>
      </c>
      <c r="G59" s="61"/>
      <c r="H59" s="64">
        <f>D60</f>
        <v>733</v>
      </c>
      <c r="I59" s="64">
        <f>E60</f>
        <v>735</v>
      </c>
      <c r="J59" s="64">
        <f>F60</f>
        <v>108777</v>
      </c>
      <c r="K59" s="22">
        <v>108842</v>
      </c>
    </row>
    <row r="60" spans="1:11" ht="15">
      <c r="A60" s="61" t="s">
        <v>76</v>
      </c>
      <c r="B60" s="61"/>
      <c r="C60" s="61"/>
      <c r="D60" s="65">
        <f>SUM(D48:D59)</f>
        <v>733</v>
      </c>
      <c r="E60" s="65">
        <f>SUM(E48:E59)</f>
        <v>735</v>
      </c>
      <c r="F60" s="72">
        <f>SUM(F48:F59)</f>
        <v>108777</v>
      </c>
      <c r="G60" s="61"/>
      <c r="H60" s="65">
        <f>H59</f>
        <v>733</v>
      </c>
      <c r="I60" s="65">
        <f>I59</f>
        <v>735</v>
      </c>
      <c r="J60" s="72">
        <f>J59</f>
        <v>108777</v>
      </c>
      <c r="K60" s="22">
        <f>SUM(K48:K59)</f>
        <v>108842</v>
      </c>
    </row>
    <row r="61" spans="1:11" ht="15">
      <c r="A61" s="61"/>
      <c r="B61" s="61"/>
      <c r="C61" s="61"/>
      <c r="D61" s="57"/>
      <c r="E61" s="57"/>
      <c r="F61" s="61"/>
      <c r="G61" s="61"/>
      <c r="H61" s="57"/>
      <c r="I61" s="57"/>
      <c r="J61" s="57"/>
      <c r="K61" s="22"/>
    </row>
    <row r="62" spans="1:11" ht="15">
      <c r="A62" s="61" t="s">
        <v>77</v>
      </c>
      <c r="B62" s="61"/>
      <c r="C62" s="61"/>
      <c r="D62" s="57"/>
      <c r="E62" s="57"/>
      <c r="F62" s="61"/>
      <c r="G62" s="61"/>
      <c r="H62" s="61"/>
      <c r="I62" s="61"/>
      <c r="J62" s="61"/>
      <c r="K62" s="22"/>
    </row>
    <row r="63" spans="1:11" ht="15">
      <c r="A63" s="61"/>
      <c r="B63" s="61"/>
      <c r="C63" s="61"/>
      <c r="D63" s="57"/>
      <c r="E63" s="57"/>
      <c r="F63" s="61"/>
      <c r="G63" s="61"/>
      <c r="H63" s="61"/>
      <c r="I63" s="61"/>
      <c r="J63" s="61"/>
      <c r="K63" s="22"/>
    </row>
    <row r="64" spans="1:11" ht="15">
      <c r="A64" s="61" t="s">
        <v>78</v>
      </c>
      <c r="B64" s="61"/>
      <c r="C64" s="61"/>
      <c r="D64" s="57"/>
      <c r="E64" s="57"/>
      <c r="F64" s="61"/>
      <c r="G64" s="61"/>
      <c r="H64" s="61"/>
      <c r="I64" s="61"/>
      <c r="J64" s="61"/>
      <c r="K64" s="22"/>
    </row>
    <row r="65" spans="1:11" ht="15">
      <c r="A65" s="61" t="s">
        <v>131</v>
      </c>
      <c r="B65" s="61"/>
      <c r="C65" s="61"/>
      <c r="D65" s="57"/>
      <c r="E65" s="57"/>
      <c r="F65" s="61"/>
      <c r="G65" s="61"/>
      <c r="H65" s="61"/>
      <c r="I65" s="61"/>
      <c r="J65" s="61"/>
      <c r="K65" s="22"/>
    </row>
    <row r="66" spans="1:11" ht="15">
      <c r="A66" s="61" t="s">
        <v>130</v>
      </c>
      <c r="B66" s="61"/>
      <c r="C66" s="61"/>
      <c r="D66" s="57"/>
      <c r="E66" s="57"/>
      <c r="F66" s="61"/>
      <c r="G66" s="61"/>
      <c r="H66" s="61"/>
      <c r="I66" s="61"/>
      <c r="J66" s="61"/>
      <c r="K66" s="22"/>
    </row>
    <row r="67" spans="2:11" ht="15">
      <c r="B67" s="61"/>
      <c r="C67" s="61"/>
      <c r="D67" s="57"/>
      <c r="E67" s="57"/>
      <c r="F67" s="61"/>
      <c r="G67" s="61"/>
      <c r="H67" s="61"/>
      <c r="I67" s="61"/>
      <c r="J67" s="61"/>
      <c r="K67" s="22"/>
    </row>
    <row r="68" spans="1:11" ht="15">
      <c r="A68" s="61"/>
      <c r="B68" s="61"/>
      <c r="C68" s="61"/>
      <c r="D68" s="57"/>
      <c r="E68" s="57"/>
      <c r="F68" s="61"/>
      <c r="G68" s="61"/>
      <c r="H68" s="61"/>
      <c r="I68" s="61"/>
      <c r="J68" s="61"/>
      <c r="K68" s="22"/>
    </row>
    <row r="69" spans="1:11" ht="15">
      <c r="A69" s="61" t="s">
        <v>8</v>
      </c>
      <c r="B69" s="61"/>
      <c r="C69" s="61"/>
      <c r="D69" s="57"/>
      <c r="E69" s="57"/>
      <c r="F69" s="61"/>
      <c r="G69" s="61"/>
      <c r="H69" s="61"/>
      <c r="I69" s="61"/>
      <c r="J69" s="61"/>
      <c r="K69" s="22"/>
    </row>
    <row r="70" spans="1:11" ht="15">
      <c r="A70" s="61" t="s">
        <v>8</v>
      </c>
      <c r="B70" s="61"/>
      <c r="C70" s="61"/>
      <c r="D70" s="57"/>
      <c r="E70" s="57"/>
      <c r="F70" s="61"/>
      <c r="G70" s="61"/>
      <c r="H70" s="61"/>
      <c r="I70" s="61"/>
      <c r="J70" s="61"/>
      <c r="K70" s="22"/>
    </row>
    <row r="71" spans="1:11" ht="15">
      <c r="A71" s="61"/>
      <c r="B71" s="61"/>
      <c r="C71" s="61"/>
      <c r="D71" s="57"/>
      <c r="E71" s="57"/>
      <c r="F71" s="61"/>
      <c r="G71" s="61"/>
      <c r="H71" s="61"/>
      <c r="I71" s="61"/>
      <c r="J71" s="61"/>
      <c r="K71" s="22"/>
    </row>
    <row r="72" spans="1:10" ht="15">
      <c r="A72" s="67"/>
      <c r="B72" s="67"/>
      <c r="C72" s="67"/>
      <c r="D72" s="68"/>
      <c r="E72" s="68"/>
      <c r="F72" s="67"/>
      <c r="G72" s="67"/>
      <c r="H72" s="67"/>
      <c r="I72" s="67"/>
      <c r="J72" s="67"/>
    </row>
    <row r="73" spans="1:10" ht="15">
      <c r="A73" s="67"/>
      <c r="B73" s="67"/>
      <c r="C73" s="67"/>
      <c r="D73" s="68"/>
      <c r="E73" s="68"/>
      <c r="F73" s="67"/>
      <c r="G73" s="67"/>
      <c r="H73" s="67"/>
      <c r="I73" s="67"/>
      <c r="J73" s="67"/>
    </row>
    <row r="74" spans="1:10" ht="15">
      <c r="A74" s="67"/>
      <c r="B74" s="67"/>
      <c r="C74" s="67"/>
      <c r="D74" s="68"/>
      <c r="E74" s="68"/>
      <c r="F74" s="67"/>
      <c r="G74" s="67"/>
      <c r="H74" s="67"/>
      <c r="I74" s="67"/>
      <c r="J74" s="67"/>
    </row>
    <row r="75" spans="1:10" ht="15">
      <c r="A75" s="67"/>
      <c r="B75" s="67"/>
      <c r="C75" s="67"/>
      <c r="D75" s="68"/>
      <c r="E75" s="68"/>
      <c r="F75" s="67"/>
      <c r="G75" s="67"/>
      <c r="H75" s="67"/>
      <c r="I75" s="67"/>
      <c r="J75" s="67"/>
    </row>
    <row r="76" spans="1:10" ht="15">
      <c r="A76" s="67"/>
      <c r="B76" s="67"/>
      <c r="C76" s="67"/>
      <c r="D76" s="68"/>
      <c r="E76" s="68"/>
      <c r="F76" s="67"/>
      <c r="G76" s="67"/>
      <c r="H76" s="67"/>
      <c r="I76" s="67"/>
      <c r="J76" s="67"/>
    </row>
    <row r="77" spans="1:10" ht="15">
      <c r="A77" s="67"/>
      <c r="B77" s="67"/>
      <c r="C77" s="67"/>
      <c r="D77" s="68"/>
      <c r="E77" s="68"/>
      <c r="F77" s="67"/>
      <c r="G77" s="67"/>
      <c r="H77" s="67"/>
      <c r="I77" s="67"/>
      <c r="J77" s="67"/>
    </row>
    <row r="78" spans="4:5" ht="15">
      <c r="D78" s="53"/>
      <c r="E78" s="53"/>
    </row>
    <row r="79" spans="1:32" ht="15">
      <c r="A79" s="19"/>
      <c r="B79" s="19"/>
      <c r="C79" s="19"/>
      <c r="D79" s="54"/>
      <c r="E79" s="54"/>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row>
    <row r="80" spans="4:5" ht="15">
      <c r="D80" s="53"/>
      <c r="E80" s="53"/>
    </row>
    <row r="81" spans="4:5" ht="15">
      <c r="D81" s="53"/>
      <c r="E81" s="53"/>
    </row>
    <row r="82" spans="4:5" ht="15">
      <c r="D82" s="53"/>
      <c r="E82" s="53"/>
    </row>
    <row r="83" spans="4:5" ht="15">
      <c r="D83" s="53"/>
      <c r="E83" s="53"/>
    </row>
    <row r="84" spans="4:5" ht="15">
      <c r="D84" s="53"/>
      <c r="E84" s="53"/>
    </row>
    <row r="85" spans="4:5" ht="15">
      <c r="D85" s="53"/>
      <c r="E85" s="53"/>
    </row>
    <row r="86" spans="4:5" ht="15">
      <c r="D86" s="53"/>
      <c r="E86" s="53"/>
    </row>
    <row r="87" spans="4:5" ht="15">
      <c r="D87" s="53"/>
      <c r="E87" s="53"/>
    </row>
    <row r="88" spans="4:5" ht="15">
      <c r="D88" s="53"/>
      <c r="E88" s="53"/>
    </row>
    <row r="89" spans="4:5" ht="15">
      <c r="D89" s="53"/>
      <c r="E89" s="53"/>
    </row>
    <row r="90" spans="4:5" ht="15">
      <c r="D90" s="53"/>
      <c r="E90" s="53"/>
    </row>
    <row r="91" spans="4:5" ht="15">
      <c r="D91" s="53"/>
      <c r="E91" s="53"/>
    </row>
    <row r="92" spans="4:5" ht="15">
      <c r="D92" s="53"/>
      <c r="E92" s="53"/>
    </row>
    <row r="93" spans="4:5" ht="15">
      <c r="D93" s="53"/>
      <c r="E93" s="53"/>
    </row>
    <row r="94" spans="4:5" ht="15">
      <c r="D94" s="53"/>
      <c r="E94" s="53"/>
    </row>
    <row r="95" spans="4:5" ht="15">
      <c r="D95" s="53"/>
      <c r="E95" s="53"/>
    </row>
    <row r="96" spans="4:5" ht="15">
      <c r="D96" s="53"/>
      <c r="E96" s="53"/>
    </row>
    <row r="97" spans="4:5" ht="15">
      <c r="D97" s="53"/>
      <c r="E97" s="53"/>
    </row>
    <row r="98" spans="4:5" ht="15">
      <c r="D98" s="53"/>
      <c r="E98" s="53"/>
    </row>
    <row r="99" spans="4:5" ht="15">
      <c r="D99" s="53"/>
      <c r="E99" s="53"/>
    </row>
    <row r="100" spans="4:5" ht="15">
      <c r="D100" s="53"/>
      <c r="E100" s="53"/>
    </row>
    <row r="101" spans="4:5" ht="15">
      <c r="D101" s="53"/>
      <c r="E101" s="53"/>
    </row>
    <row r="102" spans="4:5" ht="15">
      <c r="D102" s="53"/>
      <c r="E102" s="53"/>
    </row>
    <row r="103" spans="4:5" ht="15">
      <c r="D103" s="53"/>
      <c r="E103" s="53"/>
    </row>
    <row r="104" spans="4:5" ht="15">
      <c r="D104" s="53"/>
      <c r="E104" s="53"/>
    </row>
    <row r="105" spans="4:5" ht="15">
      <c r="D105" s="53"/>
      <c r="E105" s="53"/>
    </row>
    <row r="106" spans="4:5" ht="15">
      <c r="D106" s="53"/>
      <c r="E106" s="53"/>
    </row>
    <row r="107" spans="4:5" ht="15">
      <c r="D107" s="53"/>
      <c r="E107" s="53"/>
    </row>
    <row r="108" spans="4:5" ht="15">
      <c r="D108" s="53"/>
      <c r="E108" s="53"/>
    </row>
    <row r="109" spans="4:5" ht="15">
      <c r="D109" s="53"/>
      <c r="E109" s="53"/>
    </row>
    <row r="110" spans="4:5" ht="15">
      <c r="D110" s="53"/>
      <c r="E110" s="53"/>
    </row>
    <row r="111" spans="4:5" ht="15">
      <c r="D111" s="53"/>
      <c r="E111" s="53"/>
    </row>
    <row r="112" spans="4:5" ht="15">
      <c r="D112" s="53"/>
      <c r="E112" s="53"/>
    </row>
    <row r="113" spans="4:5" ht="15">
      <c r="D113" s="53"/>
      <c r="E113" s="53"/>
    </row>
    <row r="114" spans="4:5" ht="15">
      <c r="D114" s="53"/>
      <c r="E114" s="53"/>
    </row>
    <row r="115" spans="4:5" ht="15">
      <c r="D115" s="53"/>
      <c r="E115" s="53"/>
    </row>
    <row r="116" spans="4:5" ht="15">
      <c r="D116" s="53"/>
      <c r="E116" s="53"/>
    </row>
    <row r="117" spans="4:5" ht="15">
      <c r="D117" s="53"/>
      <c r="E117" s="53"/>
    </row>
    <row r="118" spans="4:5" ht="15">
      <c r="D118" s="53"/>
      <c r="E118" s="53"/>
    </row>
    <row r="119" spans="4:5" ht="15">
      <c r="D119" s="53"/>
      <c r="E119" s="53"/>
    </row>
    <row r="120" spans="4:5" ht="15">
      <c r="D120" s="53"/>
      <c r="E120" s="53"/>
    </row>
    <row r="121" spans="4:5" ht="15">
      <c r="D121" s="53"/>
      <c r="E121" s="53"/>
    </row>
    <row r="122" spans="4:5" ht="15">
      <c r="D122" s="53"/>
      <c r="E122" s="53"/>
    </row>
    <row r="123" spans="4:5" ht="15">
      <c r="D123" s="53"/>
      <c r="E123" s="53"/>
    </row>
    <row r="124" spans="4:5" ht="15">
      <c r="D124" s="53"/>
      <c r="E124" s="53"/>
    </row>
    <row r="125" spans="4:5" ht="15">
      <c r="D125" s="53"/>
      <c r="E125" s="53"/>
    </row>
    <row r="126" spans="4:5" ht="15">
      <c r="D126" s="53"/>
      <c r="E126" s="53"/>
    </row>
    <row r="127" spans="4:5" ht="15">
      <c r="D127" s="53"/>
      <c r="E127" s="53"/>
    </row>
    <row r="128" spans="4:5" ht="15">
      <c r="D128" s="53"/>
      <c r="E128" s="53"/>
    </row>
    <row r="129" spans="4:5" ht="15">
      <c r="D129" s="53"/>
      <c r="E129" s="53"/>
    </row>
    <row r="130" spans="4:5" ht="15">
      <c r="D130" s="53"/>
      <c r="E130" s="53"/>
    </row>
    <row r="131" spans="4:5" ht="15">
      <c r="D131" s="53"/>
      <c r="E131" s="53"/>
    </row>
    <row r="132" spans="4:5" ht="15">
      <c r="D132" s="53"/>
      <c r="E132" s="53"/>
    </row>
    <row r="133" spans="4:5" ht="15">
      <c r="D133" s="53"/>
      <c r="E133" s="53"/>
    </row>
    <row r="134" spans="4:5" ht="15">
      <c r="D134" s="53"/>
      <c r="E134" s="53"/>
    </row>
    <row r="135" spans="4:5" ht="15">
      <c r="D135" s="53"/>
      <c r="E135" s="53"/>
    </row>
    <row r="136" spans="4:5" ht="15">
      <c r="D136" s="53"/>
      <c r="E136" s="53"/>
    </row>
    <row r="137" spans="4:5" ht="15">
      <c r="D137" s="53"/>
      <c r="E137" s="53"/>
    </row>
    <row r="138" spans="4:5" ht="15">
      <c r="D138" s="53"/>
      <c r="E138" s="53"/>
    </row>
    <row r="139" spans="4:5" ht="15">
      <c r="D139" s="53"/>
      <c r="E139" s="53"/>
    </row>
    <row r="140" spans="4:5" ht="15">
      <c r="D140" s="53"/>
      <c r="E140" s="53"/>
    </row>
    <row r="141" spans="4:5" ht="15">
      <c r="D141" s="53"/>
      <c r="E141" s="53"/>
    </row>
    <row r="142" spans="4:5" ht="15">
      <c r="D142" s="53"/>
      <c r="E142" s="53"/>
    </row>
    <row r="143" spans="4:5" ht="15">
      <c r="D143" s="53"/>
      <c r="E143" s="53"/>
    </row>
    <row r="144" spans="4:5" ht="15">
      <c r="D144" s="53"/>
      <c r="E144" s="53"/>
    </row>
    <row r="145" spans="4:5" ht="15">
      <c r="D145" s="53"/>
      <c r="E145" s="53"/>
    </row>
    <row r="146" spans="4:5" ht="15">
      <c r="D146" s="53"/>
      <c r="E146" s="53"/>
    </row>
    <row r="147" spans="4:5" ht="15">
      <c r="D147" s="53"/>
      <c r="E147" s="53"/>
    </row>
    <row r="148" spans="4:5" ht="15">
      <c r="D148" s="53"/>
      <c r="E148" s="53"/>
    </row>
    <row r="149" spans="4:5" ht="15">
      <c r="D149" s="53"/>
      <c r="E149" s="53"/>
    </row>
    <row r="150" spans="4:5" ht="15">
      <c r="D150" s="53"/>
      <c r="E150" s="53"/>
    </row>
    <row r="151" spans="4:5" ht="15">
      <c r="D151" s="53"/>
      <c r="E151" s="53"/>
    </row>
    <row r="152" spans="4:5" ht="15">
      <c r="D152" s="53"/>
      <c r="E152" s="53"/>
    </row>
    <row r="153" spans="4:5" ht="15">
      <c r="D153" s="53"/>
      <c r="E153" s="53"/>
    </row>
    <row r="154" spans="4:5" ht="15">
      <c r="D154" s="53"/>
      <c r="E154" s="53"/>
    </row>
    <row r="155" spans="4:5" ht="15">
      <c r="D155" s="53"/>
      <c r="E155" s="53"/>
    </row>
    <row r="156" spans="4:5" ht="15">
      <c r="D156" s="53"/>
      <c r="E156" s="53"/>
    </row>
    <row r="157" spans="4:5" ht="15">
      <c r="D157" s="53"/>
      <c r="E157" s="53"/>
    </row>
    <row r="158" spans="4:5" ht="15">
      <c r="D158" s="53"/>
      <c r="E158" s="53"/>
    </row>
    <row r="159" spans="4:5" ht="15">
      <c r="D159" s="53"/>
      <c r="E159" s="53"/>
    </row>
    <row r="160" spans="4:5" ht="15">
      <c r="D160" s="53"/>
      <c r="E160" s="53"/>
    </row>
    <row r="161" spans="4:5" ht="15">
      <c r="D161" s="53"/>
      <c r="E161" s="53"/>
    </row>
    <row r="162" spans="4:5" ht="15">
      <c r="D162" s="53"/>
      <c r="E162" s="53"/>
    </row>
    <row r="163" spans="4:5" ht="15">
      <c r="D163" s="53"/>
      <c r="E163" s="53"/>
    </row>
    <row r="164" spans="4:5" ht="15">
      <c r="D164" s="53"/>
      <c r="E164" s="53"/>
    </row>
    <row r="165" spans="4:5" ht="15">
      <c r="D165" s="53"/>
      <c r="E165" s="53"/>
    </row>
    <row r="166" spans="4:5" ht="15">
      <c r="D166" s="53"/>
      <c r="E166" s="53"/>
    </row>
    <row r="167" spans="4:5" ht="15">
      <c r="D167" s="53"/>
      <c r="E167" s="53"/>
    </row>
    <row r="168" spans="4:5" ht="15">
      <c r="D168" s="53"/>
      <c r="E168" s="53"/>
    </row>
    <row r="169" spans="4:5" ht="15">
      <c r="D169" s="53"/>
      <c r="E169" s="53"/>
    </row>
    <row r="170" spans="4:5" ht="15">
      <c r="D170" s="53"/>
      <c r="E170" s="53"/>
    </row>
    <row r="171" spans="4:5" ht="15">
      <c r="D171" s="53"/>
      <c r="E171" s="53"/>
    </row>
    <row r="172" spans="4:5" ht="15">
      <c r="D172" s="53"/>
      <c r="E172" s="53"/>
    </row>
    <row r="173" spans="4:5" ht="15">
      <c r="D173" s="53"/>
      <c r="E173" s="53"/>
    </row>
    <row r="174" spans="4:5" ht="15">
      <c r="D174" s="53"/>
      <c r="E174" s="53"/>
    </row>
    <row r="175" spans="4:5" ht="15">
      <c r="D175" s="53"/>
      <c r="E175" s="53"/>
    </row>
    <row r="176" spans="4:5" ht="15">
      <c r="D176" s="53"/>
      <c r="E176" s="53"/>
    </row>
    <row r="177" spans="4:5" ht="15">
      <c r="D177" s="53"/>
      <c r="E177" s="53"/>
    </row>
    <row r="178" spans="4:5" ht="15">
      <c r="D178" s="53"/>
      <c r="E178" s="53"/>
    </row>
    <row r="179" spans="4:5" ht="15">
      <c r="D179" s="53"/>
      <c r="E179" s="53"/>
    </row>
    <row r="180" spans="4:5" ht="15">
      <c r="D180" s="53"/>
      <c r="E180" s="53"/>
    </row>
    <row r="181" spans="4:5" ht="15">
      <c r="D181" s="53"/>
      <c r="E181" s="53"/>
    </row>
    <row r="182" spans="4:5" ht="15">
      <c r="D182" s="53"/>
      <c r="E182" s="53"/>
    </row>
    <row r="183" spans="4:5" ht="15">
      <c r="D183" s="53"/>
      <c r="E183" s="53"/>
    </row>
    <row r="184" spans="4:5" ht="15">
      <c r="D184" s="53"/>
      <c r="E184" s="53"/>
    </row>
    <row r="185" spans="4:5" ht="15">
      <c r="D185" s="53"/>
      <c r="E185" s="53"/>
    </row>
    <row r="186" spans="4:5" ht="15">
      <c r="D186" s="53"/>
      <c r="E186" s="53"/>
    </row>
    <row r="187" spans="4:5" ht="15">
      <c r="D187" s="53"/>
      <c r="E187" s="53"/>
    </row>
    <row r="188" spans="4:5" ht="15">
      <c r="D188" s="53"/>
      <c r="E188" s="53"/>
    </row>
    <row r="189" spans="4:5" ht="15">
      <c r="D189" s="53"/>
      <c r="E189" s="53"/>
    </row>
    <row r="190" spans="4:5" ht="15">
      <c r="D190" s="53"/>
      <c r="E190" s="53"/>
    </row>
    <row r="191" spans="4:5" ht="15">
      <c r="D191" s="53"/>
      <c r="E191" s="53"/>
    </row>
    <row r="192" spans="4:5" ht="15">
      <c r="D192" s="53"/>
      <c r="E192" s="53"/>
    </row>
    <row r="193" spans="4:5" ht="15">
      <c r="D193" s="53"/>
      <c r="E193" s="53"/>
    </row>
    <row r="194" spans="4:5" ht="15">
      <c r="D194" s="53"/>
      <c r="E194" s="53"/>
    </row>
    <row r="195" spans="4:5" ht="15">
      <c r="D195" s="53"/>
      <c r="E195" s="53"/>
    </row>
    <row r="196" spans="4:5" ht="15">
      <c r="D196" s="53"/>
      <c r="E196" s="53"/>
    </row>
    <row r="197" spans="4:5" ht="15">
      <c r="D197" s="53"/>
      <c r="E197" s="53"/>
    </row>
    <row r="198" spans="4:5" ht="15">
      <c r="D198" s="53"/>
      <c r="E198" s="53"/>
    </row>
    <row r="199" spans="4:5" ht="15">
      <c r="D199" s="53"/>
      <c r="E199" s="53"/>
    </row>
    <row r="200" spans="4:5" ht="15">
      <c r="D200" s="53"/>
      <c r="E200" s="53"/>
    </row>
    <row r="201" spans="4:5" ht="15">
      <c r="D201" s="53"/>
      <c r="E201" s="53"/>
    </row>
    <row r="202" spans="4:5" ht="15">
      <c r="D202" s="53"/>
      <c r="E202" s="53"/>
    </row>
    <row r="203" spans="4:5" ht="15">
      <c r="D203" s="53"/>
      <c r="E203" s="53"/>
    </row>
    <row r="204" spans="4:5" ht="15">
      <c r="D204" s="53"/>
      <c r="E204" s="53"/>
    </row>
    <row r="205" spans="4:5" ht="15">
      <c r="D205" s="53"/>
      <c r="E205" s="53"/>
    </row>
    <row r="206" spans="4:5" ht="15">
      <c r="D206" s="53"/>
      <c r="E206" s="53"/>
    </row>
    <row r="207" spans="4:5" ht="15">
      <c r="D207" s="53"/>
      <c r="E207" s="53"/>
    </row>
    <row r="208" spans="4:5" ht="15">
      <c r="D208" s="53"/>
      <c r="E208" s="53"/>
    </row>
    <row r="209" spans="4:5" ht="15">
      <c r="D209" s="53"/>
      <c r="E209" s="53"/>
    </row>
    <row r="210" spans="4:5" ht="15">
      <c r="D210" s="53"/>
      <c r="E210" s="53"/>
    </row>
    <row r="211" spans="4:5" ht="15">
      <c r="D211" s="53"/>
      <c r="E211" s="53"/>
    </row>
    <row r="212" spans="4:5" ht="15">
      <c r="D212" s="53"/>
      <c r="E212" s="53"/>
    </row>
    <row r="213" spans="4:5" ht="15">
      <c r="D213" s="53"/>
      <c r="E213" s="53"/>
    </row>
    <row r="214" spans="4:5" ht="15">
      <c r="D214" s="53"/>
      <c r="E214" s="53"/>
    </row>
    <row r="215" spans="4:5" ht="15">
      <c r="D215" s="53"/>
      <c r="E215" s="53"/>
    </row>
    <row r="216" spans="4:5" ht="15">
      <c r="D216" s="53"/>
      <c r="E216" s="53"/>
    </row>
    <row r="217" spans="4:5" ht="15">
      <c r="D217" s="53"/>
      <c r="E217" s="53"/>
    </row>
    <row r="218" spans="4:5" ht="15">
      <c r="D218" s="53"/>
      <c r="E218" s="53"/>
    </row>
    <row r="219" spans="4:5" ht="15">
      <c r="D219" s="53"/>
      <c r="E219" s="53"/>
    </row>
    <row r="220" spans="4:5" ht="15">
      <c r="D220" s="53"/>
      <c r="E220" s="53"/>
    </row>
    <row r="221" spans="4:5" ht="15">
      <c r="D221" s="53"/>
      <c r="E221" s="53"/>
    </row>
    <row r="222" spans="4:5" ht="15">
      <c r="D222" s="53"/>
      <c r="E222" s="53"/>
    </row>
    <row r="223" spans="4:5" ht="15">
      <c r="D223" s="53"/>
      <c r="E223" s="53"/>
    </row>
    <row r="224" spans="4:5" ht="15">
      <c r="D224" s="53"/>
      <c r="E224" s="53"/>
    </row>
    <row r="225" spans="4:5" ht="15">
      <c r="D225" s="53"/>
      <c r="E225" s="53"/>
    </row>
    <row r="226" spans="4:5" ht="15">
      <c r="D226" s="53"/>
      <c r="E226" s="53"/>
    </row>
    <row r="227" spans="4:5" ht="15">
      <c r="D227" s="53"/>
      <c r="E227" s="53"/>
    </row>
    <row r="228" spans="4:5" ht="15">
      <c r="D228" s="53"/>
      <c r="E228" s="53"/>
    </row>
    <row r="229" spans="4:5" ht="15">
      <c r="D229" s="53"/>
      <c r="E229" s="53"/>
    </row>
    <row r="230" spans="4:5" ht="15">
      <c r="D230" s="53"/>
      <c r="E230" s="53"/>
    </row>
    <row r="231" spans="4:5" ht="15">
      <c r="D231" s="53"/>
      <c r="E231" s="53"/>
    </row>
    <row r="232" spans="4:5" ht="15">
      <c r="D232" s="53"/>
      <c r="E232" s="53"/>
    </row>
    <row r="233" spans="4:5" ht="15">
      <c r="D233" s="53"/>
      <c r="E233" s="53"/>
    </row>
    <row r="234" spans="4:5" ht="15">
      <c r="D234" s="53"/>
      <c r="E234" s="53"/>
    </row>
    <row r="235" spans="4:5" ht="15">
      <c r="D235" s="53"/>
      <c r="E235" s="53"/>
    </row>
    <row r="236" spans="4:5" ht="15">
      <c r="D236" s="53"/>
      <c r="E236" s="53"/>
    </row>
    <row r="237" spans="4:5" ht="15">
      <c r="D237" s="53"/>
      <c r="E237" s="53"/>
    </row>
    <row r="238" spans="4:5" ht="15">
      <c r="D238" s="53"/>
      <c r="E238" s="53"/>
    </row>
    <row r="239" spans="4:5" ht="15">
      <c r="D239" s="53"/>
      <c r="E239" s="53"/>
    </row>
    <row r="240" spans="4:5" ht="15">
      <c r="D240" s="53"/>
      <c r="E240" s="53"/>
    </row>
    <row r="241" spans="4:5" ht="15">
      <c r="D241" s="53"/>
      <c r="E241" s="53"/>
    </row>
    <row r="242" spans="4:5" ht="15">
      <c r="D242" s="53"/>
      <c r="E242" s="53"/>
    </row>
    <row r="243" spans="4:5" ht="15">
      <c r="D243" s="53"/>
      <c r="E243" s="53"/>
    </row>
    <row r="244" spans="4:5" ht="15">
      <c r="D244" s="53"/>
      <c r="E244" s="53"/>
    </row>
    <row r="245" spans="4:5" ht="15">
      <c r="D245" s="53"/>
      <c r="E245" s="53"/>
    </row>
    <row r="246" spans="4:5" ht="15">
      <c r="D246" s="53"/>
      <c r="E246" s="53"/>
    </row>
    <row r="247" spans="4:5" ht="15">
      <c r="D247" s="53"/>
      <c r="E247" s="53"/>
    </row>
    <row r="248" spans="4:5" ht="15">
      <c r="D248" s="53"/>
      <c r="E248" s="53"/>
    </row>
    <row r="249" spans="4:5" ht="15">
      <c r="D249" s="53"/>
      <c r="E249" s="53"/>
    </row>
    <row r="250" spans="4:5" ht="15">
      <c r="D250" s="53"/>
      <c r="E250" s="53"/>
    </row>
    <row r="251" spans="4:5" ht="15">
      <c r="D251" s="53"/>
      <c r="E251" s="53"/>
    </row>
    <row r="252" spans="4:5" ht="15">
      <c r="D252" s="53"/>
      <c r="E252" s="53"/>
    </row>
    <row r="253" spans="4:5" ht="15">
      <c r="D253" s="53"/>
      <c r="E253" s="53"/>
    </row>
    <row r="254" spans="4:5" ht="15">
      <c r="D254" s="53"/>
      <c r="E254" s="53"/>
    </row>
    <row r="255" spans="4:5" ht="15">
      <c r="D255" s="53"/>
      <c r="E255" s="53"/>
    </row>
    <row r="256" spans="4:5" ht="15">
      <c r="D256" s="53"/>
      <c r="E256" s="53"/>
    </row>
    <row r="257" spans="4:5" ht="15">
      <c r="D257" s="53"/>
      <c r="E257" s="53"/>
    </row>
    <row r="258" spans="4:5" ht="15">
      <c r="D258" s="53"/>
      <c r="E258" s="53"/>
    </row>
    <row r="259" spans="4:5" ht="15">
      <c r="D259" s="53"/>
      <c r="E259" s="53"/>
    </row>
    <row r="260" spans="4:5" ht="15">
      <c r="D260" s="53"/>
      <c r="E260" s="53"/>
    </row>
    <row r="261" spans="4:5" ht="15">
      <c r="D261" s="53"/>
      <c r="E261" s="53"/>
    </row>
    <row r="262" spans="4:5" ht="15">
      <c r="D262" s="53"/>
      <c r="E262" s="53"/>
    </row>
    <row r="263" spans="4:5" ht="15">
      <c r="D263" s="53"/>
      <c r="E263" s="53"/>
    </row>
    <row r="264" spans="4:5" ht="15">
      <c r="D264" s="53"/>
      <c r="E264" s="53"/>
    </row>
    <row r="265" spans="4:5" ht="15">
      <c r="D265" s="53"/>
      <c r="E265" s="53"/>
    </row>
    <row r="266" spans="4:5" ht="15">
      <c r="D266" s="53"/>
      <c r="E266" s="53"/>
    </row>
    <row r="267" spans="4:5" ht="15">
      <c r="D267" s="53"/>
      <c r="E267" s="53"/>
    </row>
    <row r="268" spans="4:5" ht="15">
      <c r="D268" s="53"/>
      <c r="E268" s="53"/>
    </row>
    <row r="269" spans="4:5" ht="15">
      <c r="D269" s="53"/>
      <c r="E269" s="53"/>
    </row>
    <row r="270" spans="4:5" ht="15">
      <c r="D270" s="53"/>
      <c r="E270" s="53"/>
    </row>
    <row r="271" spans="4:5" ht="15">
      <c r="D271" s="53"/>
      <c r="E271" s="53"/>
    </row>
    <row r="272" spans="4:5" ht="15">
      <c r="D272" s="53"/>
      <c r="E272" s="53"/>
    </row>
    <row r="273" spans="4:5" ht="15">
      <c r="D273" s="53"/>
      <c r="E273" s="53"/>
    </row>
    <row r="274" spans="4:5" ht="15">
      <c r="D274" s="53"/>
      <c r="E274" s="53"/>
    </row>
    <row r="275" spans="4:5" ht="15">
      <c r="D275" s="53"/>
      <c r="E275" s="53"/>
    </row>
    <row r="276" spans="4:5" ht="15">
      <c r="D276" s="53"/>
      <c r="E276" s="53"/>
    </row>
    <row r="277" spans="4:5" ht="15">
      <c r="D277" s="53"/>
      <c r="E277" s="53"/>
    </row>
    <row r="278" spans="4:5" ht="15">
      <c r="D278" s="53"/>
      <c r="E278" s="53"/>
    </row>
    <row r="279" spans="4:5" ht="15">
      <c r="D279" s="53"/>
      <c r="E279" s="53"/>
    </row>
    <row r="280" spans="4:5" ht="15">
      <c r="D280" s="53"/>
      <c r="E280" s="53"/>
    </row>
    <row r="281" spans="4:5" ht="15">
      <c r="D281" s="53"/>
      <c r="E281" s="53"/>
    </row>
    <row r="282" spans="4:5" ht="15">
      <c r="D282" s="53"/>
      <c r="E282" s="53"/>
    </row>
    <row r="283" spans="4:5" ht="15">
      <c r="D283" s="53"/>
      <c r="E283" s="53"/>
    </row>
    <row r="284" spans="4:5" ht="15">
      <c r="D284" s="53"/>
      <c r="E284" s="53"/>
    </row>
    <row r="285" spans="4:5" ht="15">
      <c r="D285" s="53"/>
      <c r="E285" s="53"/>
    </row>
    <row r="286" spans="4:5" ht="15">
      <c r="D286" s="53"/>
      <c r="E286" s="53"/>
    </row>
    <row r="287" spans="4:5" ht="15">
      <c r="D287" s="53"/>
      <c r="E287" s="53"/>
    </row>
    <row r="288" spans="4:5" ht="15">
      <c r="D288" s="53"/>
      <c r="E288" s="53"/>
    </row>
    <row r="289" spans="4:5" ht="15">
      <c r="D289" s="53"/>
      <c r="E289" s="53"/>
    </row>
    <row r="290" spans="4:5" ht="15">
      <c r="D290" s="53"/>
      <c r="E290" s="53"/>
    </row>
    <row r="291" spans="4:5" ht="15">
      <c r="D291" s="53"/>
      <c r="E291" s="53"/>
    </row>
    <row r="292" spans="4:5" ht="15">
      <c r="D292" s="53"/>
      <c r="E292" s="53"/>
    </row>
    <row r="293" spans="4:5" ht="15">
      <c r="D293" s="53"/>
      <c r="E293" s="53"/>
    </row>
    <row r="294" spans="4:5" ht="15">
      <c r="D294" s="53"/>
      <c r="E294" s="53"/>
    </row>
    <row r="295" spans="4:5" ht="15">
      <c r="D295" s="53"/>
      <c r="E295" s="53"/>
    </row>
    <row r="296" spans="4:5" ht="15">
      <c r="D296" s="53"/>
      <c r="E296" s="53"/>
    </row>
    <row r="297" spans="4:5" ht="15">
      <c r="D297" s="53"/>
      <c r="E297" s="53"/>
    </row>
    <row r="298" spans="4:5" ht="15">
      <c r="D298" s="53"/>
      <c r="E298" s="53"/>
    </row>
    <row r="299" spans="4:5" ht="15">
      <c r="D299" s="53"/>
      <c r="E299" s="53"/>
    </row>
    <row r="300" spans="4:5" ht="15">
      <c r="D300" s="53"/>
      <c r="E300" s="53"/>
    </row>
    <row r="301" spans="4:5" ht="15">
      <c r="D301" s="53"/>
      <c r="E301" s="53"/>
    </row>
    <row r="302" spans="4:5" ht="15">
      <c r="D302" s="53"/>
      <c r="E302" s="53"/>
    </row>
    <row r="303" spans="4:5" ht="15">
      <c r="D303" s="53"/>
      <c r="E303" s="53"/>
    </row>
    <row r="304" spans="4:5" ht="15">
      <c r="D304" s="53"/>
      <c r="E304" s="53"/>
    </row>
    <row r="305" spans="4:5" ht="15">
      <c r="D305" s="53"/>
      <c r="E305" s="53"/>
    </row>
    <row r="306" spans="4:5" ht="15">
      <c r="D306" s="53"/>
      <c r="E306" s="53"/>
    </row>
    <row r="307" spans="4:5" ht="15">
      <c r="D307" s="53"/>
      <c r="E307" s="53"/>
    </row>
    <row r="308" spans="4:5" ht="15">
      <c r="D308" s="53"/>
      <c r="E308" s="53"/>
    </row>
    <row r="309" spans="4:5" ht="15">
      <c r="D309" s="53"/>
      <c r="E309" s="53"/>
    </row>
    <row r="310" spans="4:5" ht="15">
      <c r="D310" s="53"/>
      <c r="E310" s="53"/>
    </row>
    <row r="311" spans="4:5" ht="15">
      <c r="D311" s="53"/>
      <c r="E311" s="53"/>
    </row>
    <row r="312" spans="4:5" ht="15">
      <c r="D312" s="53"/>
      <c r="E312" s="53"/>
    </row>
    <row r="313" spans="4:5" ht="15">
      <c r="D313" s="53"/>
      <c r="E313" s="53"/>
    </row>
    <row r="314" spans="4:5" ht="15">
      <c r="D314" s="53"/>
      <c r="E314" s="53"/>
    </row>
    <row r="315" spans="4:5" ht="15">
      <c r="D315" s="53"/>
      <c r="E315" s="53"/>
    </row>
    <row r="316" spans="4:5" ht="15">
      <c r="D316" s="53"/>
      <c r="E316" s="53"/>
    </row>
    <row r="317" spans="4:5" ht="15">
      <c r="D317" s="53"/>
      <c r="E317" s="53"/>
    </row>
    <row r="318" spans="4:5" ht="15">
      <c r="D318" s="53"/>
      <c r="E318" s="53"/>
    </row>
    <row r="319" spans="4:5" ht="15">
      <c r="D319" s="53"/>
      <c r="E319" s="53"/>
    </row>
    <row r="320" spans="4:5" ht="15">
      <c r="D320" s="53"/>
      <c r="E320" s="53"/>
    </row>
    <row r="321" spans="4:5" ht="15">
      <c r="D321" s="53"/>
      <c r="E321" s="53"/>
    </row>
    <row r="322" spans="4:5" ht="15">
      <c r="D322" s="53"/>
      <c r="E322" s="53"/>
    </row>
    <row r="323" spans="4:5" ht="15">
      <c r="D323" s="53"/>
      <c r="E323" s="53"/>
    </row>
    <row r="324" spans="4:5" ht="15">
      <c r="D324" s="53"/>
      <c r="E324" s="53"/>
    </row>
    <row r="325" spans="4:5" ht="15">
      <c r="D325" s="53"/>
      <c r="E325" s="53"/>
    </row>
    <row r="326" spans="4:5" ht="15">
      <c r="D326" s="53"/>
      <c r="E326" s="53"/>
    </row>
    <row r="327" spans="4:5" ht="15">
      <c r="D327" s="53"/>
      <c r="E327" s="53"/>
    </row>
    <row r="328" spans="4:5" ht="15">
      <c r="D328" s="53"/>
      <c r="E328" s="53"/>
    </row>
    <row r="329" spans="4:5" ht="15">
      <c r="D329" s="53"/>
      <c r="E329" s="53"/>
    </row>
    <row r="330" spans="4:5" ht="15">
      <c r="D330" s="53"/>
      <c r="E330" s="53"/>
    </row>
    <row r="331" spans="4:5" ht="15">
      <c r="D331" s="53"/>
      <c r="E331" s="53"/>
    </row>
    <row r="332" spans="4:5" ht="15">
      <c r="D332" s="53"/>
      <c r="E332" s="53"/>
    </row>
    <row r="333" spans="4:5" ht="15">
      <c r="D333" s="53"/>
      <c r="E333" s="53"/>
    </row>
    <row r="334" spans="4:5" ht="15">
      <c r="D334" s="53"/>
      <c r="E334" s="53"/>
    </row>
    <row r="335" spans="4:5" ht="15">
      <c r="D335" s="53"/>
      <c r="E335" s="53"/>
    </row>
    <row r="336" spans="4:5" ht="15">
      <c r="D336" s="53"/>
      <c r="E336" s="53"/>
    </row>
    <row r="337" spans="4:5" ht="15">
      <c r="D337" s="53"/>
      <c r="E337" s="53"/>
    </row>
    <row r="338" spans="4:5" ht="15">
      <c r="D338" s="53"/>
      <c r="E338" s="53"/>
    </row>
    <row r="339" spans="4:5" ht="15">
      <c r="D339" s="53"/>
      <c r="E339" s="53"/>
    </row>
    <row r="340" spans="4:5" ht="15">
      <c r="D340" s="53"/>
      <c r="E340" s="53"/>
    </row>
    <row r="341" spans="4:5" ht="15">
      <c r="D341" s="53"/>
      <c r="E341" s="53"/>
    </row>
    <row r="342" spans="4:5" ht="15">
      <c r="D342" s="53"/>
      <c r="E342" s="53"/>
    </row>
    <row r="343" spans="4:5" ht="15">
      <c r="D343" s="53"/>
      <c r="E343" s="53"/>
    </row>
    <row r="344" spans="4:5" ht="15">
      <c r="D344" s="53"/>
      <c r="E344" s="53"/>
    </row>
    <row r="345" spans="4:5" ht="15">
      <c r="D345" s="53"/>
      <c r="E345" s="53"/>
    </row>
    <row r="346" spans="4:5" ht="15">
      <c r="D346" s="53"/>
      <c r="E346" s="53"/>
    </row>
    <row r="347" spans="4:5" ht="15">
      <c r="D347" s="53"/>
      <c r="E347" s="53"/>
    </row>
    <row r="348" spans="4:5" ht="15">
      <c r="D348" s="53"/>
      <c r="E348" s="53"/>
    </row>
    <row r="349" spans="4:5" ht="15">
      <c r="D349" s="53"/>
      <c r="E349" s="53"/>
    </row>
    <row r="350" spans="4:5" ht="15">
      <c r="D350" s="53"/>
      <c r="E350" s="53"/>
    </row>
    <row r="351" spans="4:5" ht="15">
      <c r="D351" s="53"/>
      <c r="E351" s="53"/>
    </row>
    <row r="352" spans="4:5" ht="15">
      <c r="D352" s="53"/>
      <c r="E352" s="53"/>
    </row>
    <row r="353" spans="4:5" ht="15">
      <c r="D353" s="53"/>
      <c r="E353" s="53"/>
    </row>
    <row r="354" spans="4:5" ht="15">
      <c r="D354" s="53"/>
      <c r="E354" s="53"/>
    </row>
    <row r="355" spans="4:5" ht="15">
      <c r="D355" s="53"/>
      <c r="E355" s="53"/>
    </row>
    <row r="356" spans="4:5" ht="15">
      <c r="D356" s="53"/>
      <c r="E356" s="53"/>
    </row>
    <row r="357" spans="4:5" ht="15">
      <c r="D357" s="53"/>
      <c r="E357" s="53"/>
    </row>
    <row r="358" spans="4:5" ht="15">
      <c r="D358" s="53"/>
      <c r="E358" s="53"/>
    </row>
    <row r="359" spans="4:5" ht="15">
      <c r="D359" s="53"/>
      <c r="E359" s="53"/>
    </row>
    <row r="360" spans="4:5" ht="15">
      <c r="D360" s="53"/>
      <c r="E360" s="53"/>
    </row>
    <row r="361" spans="4:5" ht="15">
      <c r="D361" s="53"/>
      <c r="E361" s="53"/>
    </row>
    <row r="362" spans="4:5" ht="15">
      <c r="D362" s="53"/>
      <c r="E362" s="53"/>
    </row>
    <row r="363" spans="4:5" ht="15">
      <c r="D363" s="53"/>
      <c r="E363" s="53"/>
    </row>
    <row r="364" spans="4:5" ht="15">
      <c r="D364" s="53"/>
      <c r="E364" s="53"/>
    </row>
    <row r="365" spans="4:5" ht="15">
      <c r="D365" s="53"/>
      <c r="E365" s="53"/>
    </row>
    <row r="366" spans="4:5" ht="15">
      <c r="D366" s="53"/>
      <c r="E366" s="53"/>
    </row>
    <row r="367" spans="4:5" ht="15">
      <c r="D367" s="53"/>
      <c r="E367" s="53"/>
    </row>
    <row r="368" spans="4:5" ht="15">
      <c r="D368" s="53"/>
      <c r="E368" s="53"/>
    </row>
    <row r="369" spans="4:5" ht="15">
      <c r="D369" s="53"/>
      <c r="E369" s="53"/>
    </row>
    <row r="370" spans="4:5" ht="15">
      <c r="D370" s="53"/>
      <c r="E370" s="53"/>
    </row>
    <row r="371" spans="4:5" ht="15">
      <c r="D371" s="53"/>
      <c r="E371" s="53"/>
    </row>
    <row r="372" spans="4:5" ht="15">
      <c r="D372" s="53"/>
      <c r="E372" s="53"/>
    </row>
    <row r="373" spans="4:5" ht="15">
      <c r="D373" s="53"/>
      <c r="E373" s="53"/>
    </row>
    <row r="374" spans="4:5" ht="15">
      <c r="D374" s="53"/>
      <c r="E374" s="53"/>
    </row>
    <row r="375" spans="4:5" ht="15">
      <c r="D375" s="53"/>
      <c r="E375" s="53"/>
    </row>
    <row r="376" spans="4:5" ht="15">
      <c r="D376" s="53"/>
      <c r="E376" s="53"/>
    </row>
    <row r="377" spans="4:5" ht="15">
      <c r="D377" s="53"/>
      <c r="E377" s="53"/>
    </row>
    <row r="378" spans="4:5" ht="15">
      <c r="D378" s="53"/>
      <c r="E378" s="53"/>
    </row>
    <row r="379" spans="4:5" ht="15">
      <c r="D379" s="53"/>
      <c r="E379" s="53"/>
    </row>
    <row r="380" spans="4:5" ht="15">
      <c r="D380" s="53"/>
      <c r="E380" s="53"/>
    </row>
    <row r="381" spans="4:5" ht="15">
      <c r="D381" s="53"/>
      <c r="E381" s="53"/>
    </row>
    <row r="382" spans="4:5" ht="15">
      <c r="D382" s="53"/>
      <c r="E382" s="53"/>
    </row>
    <row r="383" spans="4:5" ht="15">
      <c r="D383" s="53"/>
      <c r="E383" s="53"/>
    </row>
    <row r="384" spans="4:5" ht="15">
      <c r="D384" s="53"/>
      <c r="E384" s="53"/>
    </row>
    <row r="385" spans="4:5" ht="15">
      <c r="D385" s="53"/>
      <c r="E385" s="53"/>
    </row>
    <row r="386" spans="4:5" ht="15">
      <c r="D386" s="53"/>
      <c r="E386" s="53"/>
    </row>
    <row r="387" spans="4:5" ht="15">
      <c r="D387" s="53"/>
      <c r="E387" s="53"/>
    </row>
    <row r="388" spans="4:5" ht="15">
      <c r="D388" s="53"/>
      <c r="E388" s="53"/>
    </row>
    <row r="389" spans="4:5" ht="15">
      <c r="D389" s="53"/>
      <c r="E389" s="53"/>
    </row>
    <row r="390" spans="4:5" ht="15">
      <c r="D390" s="53"/>
      <c r="E390" s="53"/>
    </row>
    <row r="391" spans="4:5" ht="15">
      <c r="D391" s="53"/>
      <c r="E391" s="53"/>
    </row>
    <row r="392" spans="4:5" ht="15">
      <c r="D392" s="53"/>
      <c r="E392" s="53"/>
    </row>
    <row r="393" spans="4:5" ht="15">
      <c r="D393" s="53"/>
      <c r="E393" s="53"/>
    </row>
    <row r="394" spans="4:5" ht="15">
      <c r="D394" s="53"/>
      <c r="E394" s="53"/>
    </row>
    <row r="395" spans="4:5" ht="15">
      <c r="D395" s="53"/>
      <c r="E395" s="53"/>
    </row>
    <row r="396" spans="4:5" ht="15">
      <c r="D396" s="53"/>
      <c r="E396" s="53"/>
    </row>
    <row r="397" spans="4:5" ht="15">
      <c r="D397" s="53"/>
      <c r="E397" s="53"/>
    </row>
    <row r="398" spans="4:5" ht="15">
      <c r="D398" s="53"/>
      <c r="E398" s="53"/>
    </row>
    <row r="399" spans="4:5" ht="15">
      <c r="D399" s="53"/>
      <c r="E399" s="53"/>
    </row>
    <row r="400" spans="4:5" ht="15">
      <c r="D400" s="53"/>
      <c r="E400" s="53"/>
    </row>
    <row r="401" spans="4:5" ht="15">
      <c r="D401" s="53"/>
      <c r="E401" s="53"/>
    </row>
    <row r="402" spans="4:5" ht="15">
      <c r="D402" s="53"/>
      <c r="E402" s="53"/>
    </row>
    <row r="403" spans="4:5" ht="15">
      <c r="D403" s="53"/>
      <c r="E403" s="53"/>
    </row>
    <row r="404" spans="4:5" ht="15">
      <c r="D404" s="53"/>
      <c r="E404" s="53"/>
    </row>
    <row r="405" spans="4:5" ht="15">
      <c r="D405" s="53"/>
      <c r="E405" s="53"/>
    </row>
    <row r="406" spans="4:5" ht="15">
      <c r="D406" s="53"/>
      <c r="E406" s="53"/>
    </row>
    <row r="407" spans="4:5" ht="15">
      <c r="D407" s="53"/>
      <c r="E407" s="53"/>
    </row>
    <row r="408" spans="4:5" ht="15">
      <c r="D408" s="53"/>
      <c r="E408" s="53"/>
    </row>
    <row r="409" spans="4:5" ht="15">
      <c r="D409" s="53"/>
      <c r="E409" s="53"/>
    </row>
    <row r="410" spans="4:5" ht="15">
      <c r="D410" s="53"/>
      <c r="E410" s="53"/>
    </row>
    <row r="411" spans="4:5" ht="15">
      <c r="D411" s="53"/>
      <c r="E411" s="53"/>
    </row>
    <row r="412" spans="4:5" ht="15">
      <c r="D412" s="53"/>
      <c r="E412" s="53"/>
    </row>
    <row r="413" spans="4:5" ht="15">
      <c r="D413" s="53"/>
      <c r="E413" s="53"/>
    </row>
    <row r="414" spans="4:5" ht="15">
      <c r="D414" s="53"/>
      <c r="E414" s="53"/>
    </row>
    <row r="415" spans="4:5" ht="15">
      <c r="D415" s="53"/>
      <c r="E415" s="53"/>
    </row>
    <row r="416" spans="4:5" ht="15">
      <c r="D416" s="53"/>
      <c r="E416" s="53"/>
    </row>
    <row r="417" spans="4:5" ht="15">
      <c r="D417" s="53"/>
      <c r="E417" s="53"/>
    </row>
    <row r="418" spans="4:5" ht="15">
      <c r="D418" s="53"/>
      <c r="E418" s="53"/>
    </row>
    <row r="419" spans="4:5" ht="15">
      <c r="D419" s="53"/>
      <c r="E419" s="53"/>
    </row>
    <row r="420" spans="4:5" ht="15">
      <c r="D420" s="53"/>
      <c r="E420" s="53"/>
    </row>
    <row r="421" spans="4:5" ht="15">
      <c r="D421" s="53"/>
      <c r="E421" s="53"/>
    </row>
    <row r="422" spans="4:5" ht="15">
      <c r="D422" s="53"/>
      <c r="E422" s="53"/>
    </row>
    <row r="423" spans="4:5" ht="15">
      <c r="D423" s="53"/>
      <c r="E423" s="53"/>
    </row>
    <row r="424" spans="4:5" ht="15">
      <c r="D424" s="53"/>
      <c r="E424" s="53"/>
    </row>
    <row r="425" spans="4:5" ht="15">
      <c r="D425" s="53"/>
      <c r="E425" s="53"/>
    </row>
    <row r="426" spans="4:5" ht="15">
      <c r="D426" s="53"/>
      <c r="E426" s="53"/>
    </row>
    <row r="427" spans="4:5" ht="15">
      <c r="D427" s="53"/>
      <c r="E427" s="53"/>
    </row>
    <row r="428" spans="4:5" ht="15">
      <c r="D428" s="53"/>
      <c r="E428" s="53"/>
    </row>
    <row r="429" spans="4:5" ht="15">
      <c r="D429" s="53"/>
      <c r="E429" s="53"/>
    </row>
    <row r="430" spans="4:5" ht="15">
      <c r="D430" s="53"/>
      <c r="E430" s="53"/>
    </row>
    <row r="431" spans="4:5" ht="15">
      <c r="D431" s="53"/>
      <c r="E431" s="53"/>
    </row>
    <row r="432" spans="4:5" ht="15">
      <c r="D432" s="53"/>
      <c r="E432" s="53"/>
    </row>
    <row r="433" spans="4:5" ht="15">
      <c r="D433" s="53"/>
      <c r="E433" s="53"/>
    </row>
    <row r="434" spans="4:5" ht="15">
      <c r="D434" s="53"/>
      <c r="E434" s="53"/>
    </row>
    <row r="435" spans="4:5" ht="15">
      <c r="D435" s="53"/>
      <c r="E435" s="53"/>
    </row>
    <row r="436" spans="4:5" ht="15">
      <c r="D436" s="53"/>
      <c r="E436" s="53"/>
    </row>
    <row r="437" spans="4:5" ht="15">
      <c r="D437" s="53"/>
      <c r="E437" s="53"/>
    </row>
    <row r="438" spans="4:5" ht="15">
      <c r="D438" s="53"/>
      <c r="E438" s="53"/>
    </row>
    <row r="439" spans="4:5" ht="15">
      <c r="D439" s="53"/>
      <c r="E439" s="53"/>
    </row>
    <row r="440" spans="4:5" ht="15">
      <c r="D440" s="53"/>
      <c r="E440" s="53"/>
    </row>
    <row r="441" spans="4:5" ht="15">
      <c r="D441" s="53"/>
      <c r="E441" s="53"/>
    </row>
    <row r="442" spans="4:5" ht="15">
      <c r="D442" s="53"/>
      <c r="E442" s="53"/>
    </row>
    <row r="443" spans="4:5" ht="15">
      <c r="D443" s="53"/>
      <c r="E443" s="53"/>
    </row>
    <row r="444" spans="4:5" ht="15">
      <c r="D444" s="53"/>
      <c r="E444" s="53"/>
    </row>
    <row r="445" spans="4:5" ht="15">
      <c r="D445" s="53"/>
      <c r="E445" s="53"/>
    </row>
    <row r="446" spans="4:5" ht="15">
      <c r="D446" s="53"/>
      <c r="E446" s="53"/>
    </row>
    <row r="447" spans="4:5" ht="15">
      <c r="D447" s="53"/>
      <c r="E447" s="53"/>
    </row>
    <row r="448" spans="4:5" ht="15">
      <c r="D448" s="53"/>
      <c r="E448" s="53"/>
    </row>
    <row r="449" spans="4:5" ht="15">
      <c r="D449" s="53"/>
      <c r="E449" s="53"/>
    </row>
    <row r="450" spans="4:5" ht="15">
      <c r="D450" s="53"/>
      <c r="E450" s="53"/>
    </row>
    <row r="451" spans="4:5" ht="15">
      <c r="D451" s="53"/>
      <c r="E451" s="53"/>
    </row>
    <row r="452" spans="4:5" ht="15">
      <c r="D452" s="53"/>
      <c r="E452" s="53"/>
    </row>
    <row r="453" spans="4:5" ht="15">
      <c r="D453" s="53"/>
      <c r="E453" s="53"/>
    </row>
    <row r="454" spans="4:5" ht="15">
      <c r="D454" s="53"/>
      <c r="E454" s="53"/>
    </row>
    <row r="455" spans="4:5" ht="15">
      <c r="D455" s="53"/>
      <c r="E455" s="53"/>
    </row>
    <row r="456" spans="4:5" ht="15">
      <c r="D456" s="53"/>
      <c r="E456" s="53"/>
    </row>
    <row r="457" spans="4:5" ht="15">
      <c r="D457" s="53"/>
      <c r="E457" s="53"/>
    </row>
    <row r="458" spans="4:5" ht="15">
      <c r="D458" s="53"/>
      <c r="E458" s="53"/>
    </row>
    <row r="459" spans="4:5" ht="15">
      <c r="D459" s="53"/>
      <c r="E459" s="53"/>
    </row>
    <row r="460" spans="4:5" ht="15">
      <c r="D460" s="53"/>
      <c r="E460" s="53"/>
    </row>
    <row r="461" spans="4:5" ht="15">
      <c r="D461" s="53"/>
      <c r="E461" s="53"/>
    </row>
    <row r="462" spans="4:5" ht="15">
      <c r="D462" s="53"/>
      <c r="E462" s="53"/>
    </row>
    <row r="463" spans="4:5" ht="15">
      <c r="D463" s="53"/>
      <c r="E463" s="53"/>
    </row>
    <row r="464" spans="4:5" ht="15">
      <c r="D464" s="53"/>
      <c r="E464" s="53"/>
    </row>
    <row r="465" spans="4:5" ht="15">
      <c r="D465" s="53"/>
      <c r="E465" s="53"/>
    </row>
    <row r="466" spans="4:5" ht="15">
      <c r="D466" s="53"/>
      <c r="E466" s="53"/>
    </row>
    <row r="467" spans="4:5" ht="15">
      <c r="D467" s="53"/>
      <c r="E467" s="53"/>
    </row>
    <row r="468" spans="4:5" ht="15">
      <c r="D468" s="53"/>
      <c r="E468" s="53"/>
    </row>
    <row r="469" spans="4:5" ht="15">
      <c r="D469" s="53"/>
      <c r="E469" s="53"/>
    </row>
    <row r="470" spans="4:5" ht="15">
      <c r="D470" s="53"/>
      <c r="E470" s="53"/>
    </row>
    <row r="471" spans="4:5" ht="15">
      <c r="D471" s="53"/>
      <c r="E471" s="53"/>
    </row>
    <row r="472" spans="4:5" ht="15">
      <c r="D472" s="53"/>
      <c r="E472" s="53"/>
    </row>
    <row r="473" spans="4:5" ht="15">
      <c r="D473" s="53"/>
      <c r="E473" s="53"/>
    </row>
    <row r="474" spans="4:5" ht="15">
      <c r="D474" s="53"/>
      <c r="E474" s="53"/>
    </row>
    <row r="475" spans="4:5" ht="15">
      <c r="D475" s="53"/>
      <c r="E475" s="53"/>
    </row>
    <row r="476" spans="4:5" ht="15">
      <c r="D476" s="53"/>
      <c r="E476" s="53"/>
    </row>
    <row r="477" spans="4:5" ht="15">
      <c r="D477" s="53"/>
      <c r="E477" s="53"/>
    </row>
    <row r="478" spans="4:5" ht="15">
      <c r="D478" s="53"/>
      <c r="E478" s="53"/>
    </row>
    <row r="479" spans="4:5" ht="15">
      <c r="D479" s="53"/>
      <c r="E479" s="53"/>
    </row>
    <row r="480" spans="4:5" ht="15">
      <c r="D480" s="53"/>
      <c r="E480" s="53"/>
    </row>
    <row r="481" spans="4:5" ht="15">
      <c r="D481" s="53"/>
      <c r="E481" s="53"/>
    </row>
    <row r="482" spans="4:5" ht="15">
      <c r="D482" s="53"/>
      <c r="E482" s="53"/>
    </row>
    <row r="483" spans="4:5" ht="15">
      <c r="D483" s="53"/>
      <c r="E483" s="53"/>
    </row>
    <row r="484" spans="4:5" ht="15">
      <c r="D484" s="53"/>
      <c r="E484" s="53"/>
    </row>
    <row r="485" spans="4:5" ht="15">
      <c r="D485" s="53"/>
      <c r="E485" s="53"/>
    </row>
    <row r="486" spans="4:5" ht="15">
      <c r="D486" s="53"/>
      <c r="E486" s="53"/>
    </row>
    <row r="487" spans="4:5" ht="15">
      <c r="D487" s="53"/>
      <c r="E487" s="53"/>
    </row>
    <row r="488" spans="4:5" ht="15">
      <c r="D488" s="53"/>
      <c r="E488" s="53"/>
    </row>
    <row r="489" spans="4:5" ht="15">
      <c r="D489" s="53"/>
      <c r="E489" s="53"/>
    </row>
    <row r="490" spans="4:5" ht="15">
      <c r="D490" s="53"/>
      <c r="E490" s="53"/>
    </row>
    <row r="491" spans="4:5" ht="15">
      <c r="D491" s="53"/>
      <c r="E491" s="53"/>
    </row>
    <row r="492" spans="4:5" ht="15">
      <c r="D492" s="53"/>
      <c r="E492" s="53"/>
    </row>
    <row r="493" spans="4:5" ht="15">
      <c r="D493" s="53"/>
      <c r="E493" s="53"/>
    </row>
    <row r="494" spans="4:5" ht="15">
      <c r="D494" s="53"/>
      <c r="E494" s="53"/>
    </row>
    <row r="495" spans="4:5" ht="15">
      <c r="D495" s="53"/>
      <c r="E495" s="53"/>
    </row>
    <row r="496" spans="4:5" ht="15">
      <c r="D496" s="53"/>
      <c r="E496" s="53"/>
    </row>
    <row r="497" spans="4:5" ht="15">
      <c r="D497" s="53"/>
      <c r="E497" s="53"/>
    </row>
    <row r="498" spans="4:5" ht="15">
      <c r="D498" s="53"/>
      <c r="E498" s="53"/>
    </row>
    <row r="499" spans="4:5" ht="15">
      <c r="D499" s="53"/>
      <c r="E499" s="53"/>
    </row>
    <row r="500" spans="4:5" ht="15">
      <c r="D500" s="53"/>
      <c r="E500" s="53"/>
    </row>
    <row r="501" spans="4:5" ht="15">
      <c r="D501" s="53"/>
      <c r="E501" s="53"/>
    </row>
    <row r="502" spans="4:5" ht="15">
      <c r="D502" s="53"/>
      <c r="E502" s="53"/>
    </row>
    <row r="503" spans="4:5" ht="15">
      <c r="D503" s="53"/>
      <c r="E503" s="53"/>
    </row>
    <row r="504" spans="4:5" ht="15">
      <c r="D504" s="53"/>
      <c r="E504" s="53"/>
    </row>
    <row r="505" spans="4:5" ht="15">
      <c r="D505" s="53"/>
      <c r="E505" s="53"/>
    </row>
    <row r="506" spans="4:5" ht="15">
      <c r="D506" s="53"/>
      <c r="E506" s="53"/>
    </row>
    <row r="507" spans="4:5" ht="15">
      <c r="D507" s="53"/>
      <c r="E507" s="53"/>
    </row>
    <row r="508" spans="4:5" ht="15">
      <c r="D508" s="53"/>
      <c r="E508" s="53"/>
    </row>
    <row r="509" spans="4:5" ht="15">
      <c r="D509" s="53"/>
      <c r="E509" s="53"/>
    </row>
    <row r="510" spans="4:5" ht="15">
      <c r="D510" s="53"/>
      <c r="E510" s="53"/>
    </row>
    <row r="511" spans="4:5" ht="15">
      <c r="D511" s="53"/>
      <c r="E511" s="53"/>
    </row>
    <row r="512" spans="4:5" ht="15">
      <c r="D512" s="53"/>
      <c r="E512" s="53"/>
    </row>
    <row r="513" spans="4:5" ht="15">
      <c r="D513" s="53"/>
      <c r="E513" s="53"/>
    </row>
    <row r="514" spans="4:5" ht="15">
      <c r="D514" s="53"/>
      <c r="E514" s="53"/>
    </row>
    <row r="515" spans="4:5" ht="15">
      <c r="D515" s="53"/>
      <c r="E515" s="53"/>
    </row>
    <row r="516" spans="4:5" ht="15">
      <c r="D516" s="53"/>
      <c r="E516" s="53"/>
    </row>
    <row r="517" spans="4:5" ht="15">
      <c r="D517" s="53"/>
      <c r="E517" s="53"/>
    </row>
    <row r="518" spans="4:5" ht="15">
      <c r="D518" s="53"/>
      <c r="E518" s="53"/>
    </row>
    <row r="519" spans="4:5" ht="15">
      <c r="D519" s="53"/>
      <c r="E519" s="53"/>
    </row>
    <row r="520" spans="4:5" ht="15">
      <c r="D520" s="53"/>
      <c r="E520" s="53"/>
    </row>
    <row r="521" spans="4:5" ht="15">
      <c r="D521" s="53"/>
      <c r="E521" s="53"/>
    </row>
    <row r="522" spans="4:5" ht="15">
      <c r="D522" s="53"/>
      <c r="E522" s="53"/>
    </row>
    <row r="523" spans="4:5" ht="15">
      <c r="D523" s="53"/>
      <c r="E523" s="53"/>
    </row>
    <row r="524" spans="4:5" ht="15">
      <c r="D524" s="53"/>
      <c r="E524" s="53"/>
    </row>
    <row r="525" spans="4:5" ht="15">
      <c r="D525" s="53"/>
      <c r="E525" s="53"/>
    </row>
    <row r="526" spans="4:5" ht="15">
      <c r="D526" s="53"/>
      <c r="E526" s="53"/>
    </row>
    <row r="527" spans="4:5" ht="15">
      <c r="D527" s="53"/>
      <c r="E527" s="53"/>
    </row>
    <row r="528" spans="4:5" ht="15">
      <c r="D528" s="53"/>
      <c r="E528" s="53"/>
    </row>
    <row r="529" spans="4:5" ht="15">
      <c r="D529" s="53"/>
      <c r="E529" s="53"/>
    </row>
    <row r="530" spans="4:5" ht="15">
      <c r="D530" s="53"/>
      <c r="E530" s="53"/>
    </row>
    <row r="531" spans="4:5" ht="15">
      <c r="D531" s="53"/>
      <c r="E531" s="53"/>
    </row>
    <row r="532" spans="4:5" ht="15">
      <c r="D532" s="53"/>
      <c r="E532" s="53"/>
    </row>
    <row r="533" spans="4:5" ht="15">
      <c r="D533" s="53"/>
      <c r="E533" s="53"/>
    </row>
    <row r="534" spans="4:5" ht="15">
      <c r="D534" s="53"/>
      <c r="E534" s="53"/>
    </row>
    <row r="535" spans="4:5" ht="15">
      <c r="D535" s="53"/>
      <c r="E535" s="53"/>
    </row>
    <row r="536" spans="4:5" ht="15">
      <c r="D536" s="53"/>
      <c r="E536" s="53"/>
    </row>
    <row r="537" spans="4:5" ht="15">
      <c r="D537" s="53"/>
      <c r="E537" s="53"/>
    </row>
    <row r="538" spans="4:5" ht="15">
      <c r="D538" s="53"/>
      <c r="E538" s="53"/>
    </row>
    <row r="539" spans="4:5" ht="15">
      <c r="D539" s="53"/>
      <c r="E539" s="53"/>
    </row>
    <row r="540" spans="4:5" ht="15">
      <c r="D540" s="53"/>
      <c r="E540" s="53"/>
    </row>
    <row r="541" spans="4:5" ht="15">
      <c r="D541" s="53"/>
      <c r="E541" s="53"/>
    </row>
    <row r="542" spans="4:5" ht="15">
      <c r="D542" s="53"/>
      <c r="E542" s="53"/>
    </row>
    <row r="543" spans="4:5" ht="15">
      <c r="D543" s="53"/>
      <c r="E543" s="53"/>
    </row>
    <row r="544" spans="4:5" ht="15">
      <c r="D544" s="53"/>
      <c r="E544" s="53"/>
    </row>
    <row r="545" spans="4:5" ht="15">
      <c r="D545" s="53"/>
      <c r="E545" s="53"/>
    </row>
    <row r="546" spans="4:5" ht="15">
      <c r="D546" s="53"/>
      <c r="E546" s="53"/>
    </row>
    <row r="547" spans="4:5" ht="15">
      <c r="D547" s="53"/>
      <c r="E547" s="53"/>
    </row>
    <row r="548" spans="4:5" ht="15">
      <c r="D548" s="53"/>
      <c r="E548" s="53"/>
    </row>
    <row r="549" spans="4:5" ht="15">
      <c r="D549" s="53"/>
      <c r="E549" s="53"/>
    </row>
    <row r="550" spans="4:5" ht="15">
      <c r="D550" s="53"/>
      <c r="E550" s="53"/>
    </row>
    <row r="551" spans="4:5" ht="15">
      <c r="D551" s="53"/>
      <c r="E551" s="53"/>
    </row>
  </sheetData>
  <mergeCells count="5">
    <mergeCell ref="A28:C28"/>
    <mergeCell ref="D7:F7"/>
    <mergeCell ref="D6:F6"/>
    <mergeCell ref="H6:J6"/>
    <mergeCell ref="H7:J7"/>
  </mergeCells>
  <printOptions horizontalCentered="1"/>
  <pageMargins left="0.75" right="0.75" top="1" bottom="1" header="0.5" footer="0.5"/>
  <pageSetup horizontalDpi="600" verticalDpi="600" orientation="landscape" r:id="rId1"/>
  <rowBreaks count="2" manualBreakCount="2">
    <brk id="26" max="255" man="1"/>
    <brk id="4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James Ness</cp:lastModifiedBy>
  <cp:lastPrinted>2007-01-25T16:15:10Z</cp:lastPrinted>
  <dcterms:created xsi:type="dcterms:W3CDTF">2003-12-29T19:39:16Z</dcterms:created>
  <dcterms:modified xsi:type="dcterms:W3CDTF">2007-02-01T14:22:43Z</dcterms:modified>
  <cp:category/>
  <cp:version/>
  <cp:contentType/>
  <cp:contentStatus/>
</cp:coreProperties>
</file>