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4208" windowHeight="9624" activeTab="0"/>
  </bookViews>
  <sheets>
    <sheet name="Detailed Matrix" sheetId="1" r:id="rId1"/>
    <sheet name="Summary Charts" sheetId="2" r:id="rId2"/>
  </sheets>
  <definedNames>
    <definedName name="_xlnm.Print_Area" localSheetId="0">'Detailed Matrix'!$A$1:$AA$36</definedName>
  </definedNames>
  <calcPr fullCalcOnLoad="1"/>
</workbook>
</file>

<file path=xl/sharedStrings.xml><?xml version="1.0" encoding="utf-8"?>
<sst xmlns="http://schemas.openxmlformats.org/spreadsheetml/2006/main" count="121" uniqueCount="49">
  <si>
    <t xml:space="preserve"> </t>
  </si>
  <si>
    <t>No</t>
  </si>
  <si>
    <t>Yes</t>
  </si>
  <si>
    <t>Level I</t>
  </si>
  <si>
    <t>Required</t>
  </si>
  <si>
    <t>Award</t>
  </si>
  <si>
    <t>Status</t>
  </si>
  <si>
    <t>Name</t>
  </si>
  <si>
    <t>Joined</t>
  </si>
  <si>
    <t>Active</t>
  </si>
  <si>
    <t>Inactive</t>
  </si>
  <si>
    <t>Transferred</t>
  </si>
  <si>
    <t>3 Yr Command or Staff</t>
  </si>
  <si>
    <t>hidden</t>
  </si>
  <si>
    <t># Complete</t>
  </si>
  <si>
    <t># Not Complete</t>
  </si>
  <si>
    <t>% of Active Membership Complete</t>
  </si>
  <si>
    <t>NA</t>
  </si>
  <si>
    <t>Gen J.F. Curry</t>
  </si>
  <si>
    <t>Gen Hap Arnold</t>
  </si>
  <si>
    <t>Mary Feik</t>
  </si>
  <si>
    <t>Phase I</t>
  </si>
  <si>
    <t>Wright Brothers</t>
  </si>
  <si>
    <t>Capt Eddie Rickebacker</t>
  </si>
  <si>
    <t>Charles Lindberg</t>
  </si>
  <si>
    <t>Gen Jimmy Doolittle</t>
  </si>
  <si>
    <t>Dr. Robert H. Goddard</t>
  </si>
  <si>
    <t>Neil A. Armstrong</t>
  </si>
  <si>
    <t>Billy Mitchel</t>
  </si>
  <si>
    <t>Flight Commander</t>
  </si>
  <si>
    <t>Administrative Officer</t>
  </si>
  <si>
    <t>Public Affairs Officer</t>
  </si>
  <si>
    <t>Amelia Earhart</t>
  </si>
  <si>
    <t>Leadership Officer</t>
  </si>
  <si>
    <t>Operations Officer</t>
  </si>
  <si>
    <t>Logistics Officer</t>
  </si>
  <si>
    <t>Cadet Commander</t>
  </si>
  <si>
    <t>Gen. Carl A. Spaatz</t>
  </si>
  <si>
    <t>Post Phase IV</t>
  </si>
  <si>
    <t>Aerospace Education Officer</t>
  </si>
  <si>
    <t>Post IV</t>
  </si>
  <si>
    <t>PI
Cmplt</t>
  </si>
  <si>
    <t>PII Cmplt</t>
  </si>
  <si>
    <t>PIII Cmplt</t>
  </si>
  <si>
    <t>PIV Cmplt</t>
  </si>
  <si>
    <t>Phase III</t>
  </si>
  <si>
    <t>Phase II</t>
  </si>
  <si>
    <t>Phase IV</t>
  </si>
  <si>
    <t># of members (not included in Print Area)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</si>
</sst>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;@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sz val="7"/>
      <color indexed="8"/>
      <name val="Tahoma"/>
      <family val="2"/>
    </font>
    <font>
      <u val="single"/>
      <sz val="8.5"/>
      <color indexed="12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8.2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medium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thin">
        <color indexed="9"/>
      </bottom>
    </border>
    <border>
      <left style="medium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9"/>
      </bottom>
    </border>
    <border>
      <left style="thin">
        <color indexed="9"/>
      </left>
      <right style="medium">
        <color indexed="9"/>
      </right>
      <top style="thin">
        <color indexed="9"/>
      </top>
      <bottom style="medium">
        <color indexed="9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vertical="top"/>
    </xf>
    <xf numFmtId="0" fontId="0" fillId="0" borderId="1" xfId="0" applyBorder="1" applyAlignment="1">
      <alignment horizontal="center" vertical="top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9" xfId="0" applyFont="1" applyFill="1" applyBorder="1" applyAlignment="1">
      <alignment horizontal="center" vertical="top"/>
    </xf>
    <xf numFmtId="0" fontId="2" fillId="2" borderId="1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2" borderId="11" xfId="0" applyFill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2" fillId="2" borderId="14" xfId="0" applyFont="1" applyFill="1" applyBorder="1" applyAlignment="1">
      <alignment horizontal="center" vertical="top"/>
    </xf>
    <xf numFmtId="0" fontId="2" fillId="2" borderId="15" xfId="0" applyFont="1" applyFill="1" applyBorder="1" applyAlignment="1">
      <alignment horizontal="center" vertical="top"/>
    </xf>
    <xf numFmtId="0" fontId="2" fillId="2" borderId="16" xfId="0" applyFont="1" applyFill="1" applyBorder="1" applyAlignment="1">
      <alignment horizontal="center" vertical="top"/>
    </xf>
    <xf numFmtId="0" fontId="5" fillId="3" borderId="17" xfId="0" applyFont="1" applyFill="1" applyBorder="1" applyAlignment="1">
      <alignment wrapText="1"/>
    </xf>
    <xf numFmtId="15" fontId="5" fillId="3" borderId="17" xfId="0" applyNumberFormat="1" applyFont="1" applyFill="1" applyBorder="1" applyAlignment="1">
      <alignment wrapText="1"/>
    </xf>
    <xf numFmtId="0" fontId="5" fillId="3" borderId="18" xfId="0" applyFont="1" applyFill="1" applyBorder="1" applyAlignment="1">
      <alignment wrapText="1"/>
    </xf>
    <xf numFmtId="0" fontId="5" fillId="3" borderId="19" xfId="0" applyFont="1" applyFill="1" applyBorder="1" applyAlignment="1">
      <alignment wrapText="1"/>
    </xf>
    <xf numFmtId="15" fontId="5" fillId="3" borderId="19" xfId="0" applyNumberFormat="1" applyFont="1" applyFill="1" applyBorder="1" applyAlignment="1">
      <alignment wrapText="1"/>
    </xf>
    <xf numFmtId="0" fontId="6" fillId="3" borderId="20" xfId="19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6" fillId="3" borderId="22" xfId="19" applyFill="1" applyBorder="1" applyAlignment="1">
      <alignment wrapText="1"/>
    </xf>
    <xf numFmtId="0" fontId="5" fillId="3" borderId="23" xfId="0" applyFont="1" applyFill="1" applyBorder="1" applyAlignment="1">
      <alignment wrapText="1"/>
    </xf>
    <xf numFmtId="0" fontId="5" fillId="3" borderId="24" xfId="0" applyFont="1" applyFill="1" applyBorder="1" applyAlignment="1">
      <alignment wrapText="1"/>
    </xf>
    <xf numFmtId="15" fontId="5" fillId="3" borderId="24" xfId="0" applyNumberFormat="1" applyFont="1" applyFill="1" applyBorder="1" applyAlignment="1">
      <alignment wrapText="1"/>
    </xf>
    <xf numFmtId="0" fontId="6" fillId="3" borderId="25" xfId="19" applyFill="1" applyBorder="1" applyAlignment="1">
      <alignment wrapText="1"/>
    </xf>
    <xf numFmtId="0" fontId="0" fillId="0" borderId="26" xfId="0" applyBorder="1" applyAlignment="1">
      <alignment horizontal="center" vertical="top"/>
    </xf>
    <xf numFmtId="0" fontId="7" fillId="3" borderId="27" xfId="0" applyFont="1" applyFill="1" applyBorder="1" applyAlignment="1">
      <alignment vertical="top"/>
    </xf>
    <xf numFmtId="0" fontId="7" fillId="3" borderId="2" xfId="0" applyFont="1" applyFill="1" applyBorder="1" applyAlignment="1">
      <alignment vertical="top"/>
    </xf>
    <xf numFmtId="165" fontId="7" fillId="3" borderId="28" xfId="0" applyNumberFormat="1" applyFont="1" applyFill="1" applyBorder="1" applyAlignment="1">
      <alignment wrapText="1"/>
    </xf>
    <xf numFmtId="165" fontId="7" fillId="3" borderId="1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 vertical="top"/>
    </xf>
    <xf numFmtId="165" fontId="7" fillId="4" borderId="1" xfId="0" applyNumberFormat="1" applyFont="1" applyFill="1" applyBorder="1" applyAlignment="1">
      <alignment wrapText="1"/>
    </xf>
    <xf numFmtId="0" fontId="0" fillId="4" borderId="3" xfId="0" applyFill="1" applyBorder="1" applyAlignment="1">
      <alignment horizontal="center" vertical="top"/>
    </xf>
    <xf numFmtId="0" fontId="0" fillId="4" borderId="2" xfId="0" applyFill="1" applyBorder="1" applyAlignment="1">
      <alignment horizontal="center" vertical="top"/>
    </xf>
    <xf numFmtId="0" fontId="0" fillId="4" borderId="1" xfId="0" applyFill="1" applyBorder="1" applyAlignment="1">
      <alignment horizontal="center" vertical="top"/>
    </xf>
    <xf numFmtId="0" fontId="0" fillId="4" borderId="4" xfId="0" applyFill="1" applyBorder="1" applyAlignment="1">
      <alignment horizontal="center" vertical="top"/>
    </xf>
    <xf numFmtId="0" fontId="0" fillId="4" borderId="12" xfId="0" applyFill="1" applyBorder="1" applyAlignment="1">
      <alignment horizontal="center" vertical="top"/>
    </xf>
    <xf numFmtId="0" fontId="0" fillId="4" borderId="13" xfId="0" applyFill="1" applyBorder="1" applyAlignment="1">
      <alignment horizontal="center" vertical="top"/>
    </xf>
    <xf numFmtId="0" fontId="0" fillId="4" borderId="6" xfId="0" applyFill="1" applyBorder="1" applyAlignment="1">
      <alignment horizontal="center" vertical="top"/>
    </xf>
    <xf numFmtId="0" fontId="7" fillId="4" borderId="29" xfId="0" applyFont="1" applyFill="1" applyBorder="1" applyAlignment="1">
      <alignment vertical="top"/>
    </xf>
    <xf numFmtId="165" fontId="7" fillId="4" borderId="30" xfId="0" applyNumberFormat="1" applyFont="1" applyFill="1" applyBorder="1" applyAlignment="1">
      <alignment wrapText="1"/>
    </xf>
    <xf numFmtId="0" fontId="0" fillId="4" borderId="31" xfId="0" applyFill="1" applyBorder="1" applyAlignment="1">
      <alignment horizontal="center" vertical="top"/>
    </xf>
    <xf numFmtId="0" fontId="0" fillId="0" borderId="32" xfId="0" applyBorder="1" applyAlignment="1">
      <alignment horizontal="center" vertical="top"/>
    </xf>
    <xf numFmtId="0" fontId="0" fillId="0" borderId="33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6" xfId="0" applyBorder="1" applyAlignment="1">
      <alignment horizontal="center" vertical="top"/>
    </xf>
    <xf numFmtId="0" fontId="0" fillId="0" borderId="37" xfId="0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165" fontId="7" fillId="0" borderId="1" xfId="0" applyNumberFormat="1" applyFont="1" applyFill="1" applyBorder="1" applyAlignment="1">
      <alignment wrapText="1"/>
    </xf>
    <xf numFmtId="0" fontId="0" fillId="0" borderId="3" xfId="0" applyFill="1" applyBorder="1" applyAlignment="1">
      <alignment horizontal="center" vertical="top"/>
    </xf>
    <xf numFmtId="0" fontId="0" fillId="0" borderId="2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0" borderId="4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6" xfId="0" applyFill="1" applyBorder="1" applyAlignment="1">
      <alignment horizontal="center" vertical="top"/>
    </xf>
    <xf numFmtId="0" fontId="8" fillId="0" borderId="38" xfId="0" applyFont="1" applyFill="1" applyBorder="1" applyAlignment="1">
      <alignment horizontal="right" vertical="top"/>
    </xf>
    <xf numFmtId="0" fontId="8" fillId="0" borderId="5" xfId="0" applyFont="1" applyFill="1" applyBorder="1" applyAlignment="1">
      <alignment horizontal="right" vertical="top"/>
    </xf>
    <xf numFmtId="0" fontId="0" fillId="4" borderId="29" xfId="0" applyNumberFormat="1" applyFill="1" applyBorder="1" applyAlignment="1">
      <alignment horizontal="center" vertical="top" wrapText="1"/>
    </xf>
    <xf numFmtId="0" fontId="0" fillId="4" borderId="30" xfId="0" applyNumberFormat="1" applyFill="1" applyBorder="1" applyAlignment="1">
      <alignment horizontal="center" vertical="top" wrapText="1"/>
    </xf>
    <xf numFmtId="0" fontId="0" fillId="4" borderId="31" xfId="0" applyNumberFormat="1" applyFill="1" applyBorder="1" applyAlignment="1">
      <alignment horizontal="center" vertical="top" wrapText="1"/>
    </xf>
    <xf numFmtId="0" fontId="0" fillId="4" borderId="39" xfId="0" applyNumberFormat="1" applyFill="1" applyBorder="1" applyAlignment="1">
      <alignment horizontal="center" vertical="top" wrapText="1"/>
    </xf>
    <xf numFmtId="0" fontId="0" fillId="4" borderId="40" xfId="0" applyNumberFormat="1" applyFill="1" applyBorder="1" applyAlignment="1">
      <alignment horizontal="center" vertical="top" wrapText="1"/>
    </xf>
    <xf numFmtId="0" fontId="0" fillId="4" borderId="41" xfId="0" applyNumberFormat="1" applyFill="1" applyBorder="1" applyAlignment="1">
      <alignment horizontal="center" vertical="top" wrapText="1"/>
    </xf>
    <xf numFmtId="0" fontId="0" fillId="4" borderId="42" xfId="0" applyNumberFormat="1" applyFill="1" applyBorder="1" applyAlignment="1">
      <alignment horizontal="center" vertical="top" wrapText="1"/>
    </xf>
    <xf numFmtId="0" fontId="0" fillId="0" borderId="38" xfId="0" applyBorder="1" applyAlignment="1">
      <alignment horizontal="center" vertical="top"/>
    </xf>
    <xf numFmtId="0" fontId="8" fillId="5" borderId="38" xfId="0" applyFont="1" applyFill="1" applyBorder="1" applyAlignment="1">
      <alignment horizontal="right" vertical="top"/>
    </xf>
    <xf numFmtId="0" fontId="8" fillId="5" borderId="5" xfId="0" applyFont="1" applyFill="1" applyBorder="1" applyAlignment="1">
      <alignment horizontal="right" vertical="top"/>
    </xf>
    <xf numFmtId="0" fontId="8" fillId="5" borderId="13" xfId="0" applyFont="1" applyFill="1" applyBorder="1" applyAlignment="1">
      <alignment horizontal="right" vertical="top"/>
    </xf>
    <xf numFmtId="0" fontId="2" fillId="5" borderId="2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top"/>
    </xf>
    <xf numFmtId="0" fontId="2" fillId="5" borderId="12" xfId="0" applyFont="1" applyFill="1" applyBorder="1" applyAlignment="1">
      <alignment horizontal="center" vertical="top"/>
    </xf>
    <xf numFmtId="0" fontId="2" fillId="5" borderId="13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9" fontId="2" fillId="5" borderId="2" xfId="0" applyNumberFormat="1" applyFont="1" applyFill="1" applyBorder="1" applyAlignment="1">
      <alignment horizontal="center" vertical="top"/>
    </xf>
    <xf numFmtId="9" fontId="2" fillId="5" borderId="1" xfId="0" applyNumberFormat="1" applyFont="1" applyFill="1" applyBorder="1" applyAlignment="1">
      <alignment horizontal="center" vertical="top"/>
    </xf>
    <xf numFmtId="9" fontId="2" fillId="5" borderId="3" xfId="0" applyNumberFormat="1" applyFont="1" applyFill="1" applyBorder="1" applyAlignment="1">
      <alignment horizontal="center" vertical="top"/>
    </xf>
    <xf numFmtId="9" fontId="2" fillId="5" borderId="4" xfId="0" applyNumberFormat="1" applyFont="1" applyFill="1" applyBorder="1" applyAlignment="1">
      <alignment horizontal="center" vertical="top"/>
    </xf>
    <xf numFmtId="9" fontId="2" fillId="5" borderId="12" xfId="0" applyNumberFormat="1" applyFont="1" applyFill="1" applyBorder="1" applyAlignment="1">
      <alignment horizontal="center" vertical="top"/>
    </xf>
    <xf numFmtId="9" fontId="2" fillId="5" borderId="13" xfId="0" applyNumberFormat="1" applyFont="1" applyFill="1" applyBorder="1" applyAlignment="1">
      <alignment horizontal="center" vertical="top"/>
    </xf>
    <xf numFmtId="9" fontId="2" fillId="5" borderId="6" xfId="0" applyNumberFormat="1" applyFont="1" applyFill="1" applyBorder="1" applyAlignment="1">
      <alignment horizontal="center" vertical="top"/>
    </xf>
    <xf numFmtId="0" fontId="7" fillId="3" borderId="38" xfId="0" applyFont="1" applyFill="1" applyBorder="1" applyAlignment="1">
      <alignment horizontal="right" vertical="top"/>
    </xf>
    <xf numFmtId="165" fontId="7" fillId="3" borderId="5" xfId="0" applyNumberFormat="1" applyFont="1" applyFill="1" applyBorder="1" applyAlignment="1">
      <alignment wrapText="1"/>
    </xf>
    <xf numFmtId="0" fontId="0" fillId="0" borderId="5" xfId="0" applyFill="1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9" fontId="2" fillId="5" borderId="5" xfId="0" applyNumberFormat="1" applyFont="1" applyFill="1" applyBorder="1" applyAlignment="1">
      <alignment horizontal="center" vertical="top"/>
    </xf>
    <xf numFmtId="0" fontId="0" fillId="4" borderId="5" xfId="0" applyFill="1" applyBorder="1" applyAlignment="1">
      <alignment horizontal="center" vertical="top"/>
    </xf>
    <xf numFmtId="0" fontId="0" fillId="4" borderId="44" xfId="0" applyNumberFormat="1" applyFill="1" applyBorder="1" applyAlignment="1">
      <alignment horizontal="center" vertical="top" wrapText="1"/>
    </xf>
    <xf numFmtId="0" fontId="2" fillId="5" borderId="38" xfId="0" applyFont="1" applyFill="1" applyBorder="1" applyAlignment="1">
      <alignment horizontal="center" vertical="top"/>
    </xf>
    <xf numFmtId="9" fontId="2" fillId="5" borderId="38" xfId="0" applyNumberFormat="1" applyFont="1" applyFill="1" applyBorder="1" applyAlignment="1">
      <alignment horizontal="center" vertical="top"/>
    </xf>
    <xf numFmtId="0" fontId="0" fillId="0" borderId="38" xfId="0" applyFill="1" applyBorder="1" applyAlignment="1">
      <alignment horizontal="center" vertical="top"/>
    </xf>
    <xf numFmtId="0" fontId="0" fillId="4" borderId="38" xfId="0" applyFill="1" applyBorder="1" applyAlignment="1">
      <alignment horizontal="center" vertical="top"/>
    </xf>
    <xf numFmtId="0" fontId="0" fillId="4" borderId="45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16" fontId="0" fillId="2" borderId="2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2" borderId="46" xfId="0" applyFont="1" applyFill="1" applyBorder="1" applyAlignment="1">
      <alignment vertical="center"/>
    </xf>
    <xf numFmtId="0" fontId="2" fillId="2" borderId="47" xfId="0" applyFont="1" applyFill="1" applyBorder="1" applyAlignment="1">
      <alignment vertical="center"/>
    </xf>
    <xf numFmtId="0" fontId="2" fillId="2" borderId="4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6" fontId="0" fillId="2" borderId="30" xfId="0" applyNumberFormat="1" applyFont="1" applyFill="1" applyBorder="1" applyAlignment="1">
      <alignment horizontal="center" vertical="center" wrapText="1"/>
    </xf>
    <xf numFmtId="16" fontId="0" fillId="2" borderId="31" xfId="0" applyNumberFormat="1" applyFont="1" applyFill="1" applyBorder="1" applyAlignment="1">
      <alignment horizontal="center" vertical="center" wrapText="1"/>
    </xf>
    <xf numFmtId="16" fontId="0" fillId="2" borderId="44" xfId="0" applyNumberFormat="1" applyFont="1" applyFill="1" applyBorder="1" applyAlignment="1">
      <alignment horizontal="center" vertical="center" wrapText="1"/>
    </xf>
    <xf numFmtId="16" fontId="0" fillId="2" borderId="41" xfId="0" applyNumberFormat="1" applyFont="1" applyFill="1" applyBorder="1" applyAlignment="1">
      <alignment horizontal="center" vertical="center" wrapText="1"/>
    </xf>
    <xf numFmtId="16" fontId="0" fillId="2" borderId="39" xfId="0" applyNumberFormat="1" applyFont="1" applyFill="1" applyBorder="1" applyAlignment="1">
      <alignment horizontal="center" vertical="center" wrapText="1"/>
    </xf>
    <xf numFmtId="16" fontId="0" fillId="2" borderId="4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top"/>
    </xf>
    <xf numFmtId="16" fontId="0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top"/>
    </xf>
    <xf numFmtId="0" fontId="0" fillId="0" borderId="0" xfId="0" applyNumberForma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6" fontId="0" fillId="2" borderId="49" xfId="0" applyNumberFormat="1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top"/>
    </xf>
    <xf numFmtId="0" fontId="2" fillId="2" borderId="12" xfId="0" applyFont="1" applyFill="1" applyBorder="1" applyAlignment="1">
      <alignment horizontal="center" vertical="top"/>
    </xf>
    <xf numFmtId="0" fontId="0" fillId="2" borderId="12" xfId="0" applyFill="1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2" fillId="2" borderId="12" xfId="0" applyFont="1" applyFill="1" applyBorder="1" applyAlignment="1" applyProtection="1">
      <alignment horizontal="center" vertical="top"/>
      <protection locked="0"/>
    </xf>
    <xf numFmtId="16" fontId="0" fillId="2" borderId="51" xfId="0" applyNumberFormat="1" applyFont="1" applyFill="1" applyBorder="1" applyAlignment="1">
      <alignment horizontal="center" vertical="center" wrapText="1"/>
    </xf>
    <xf numFmtId="0" fontId="0" fillId="0" borderId="52" xfId="0" applyBorder="1" applyAlignment="1">
      <alignment horizontal="center" vertical="top"/>
    </xf>
    <xf numFmtId="0" fontId="8" fillId="5" borderId="38" xfId="0" applyFont="1" applyFill="1" applyBorder="1" applyAlignment="1">
      <alignment horizontal="right" vertical="top"/>
    </xf>
    <xf numFmtId="0" fontId="8" fillId="5" borderId="5" xfId="0" applyFont="1" applyFill="1" applyBorder="1" applyAlignment="1">
      <alignment horizontal="right" vertical="top"/>
    </xf>
    <xf numFmtId="0" fontId="8" fillId="5" borderId="13" xfId="0" applyFont="1" applyFill="1" applyBorder="1" applyAlignment="1">
      <alignment horizontal="right" vertical="top"/>
    </xf>
    <xf numFmtId="0" fontId="0" fillId="0" borderId="0" xfId="0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2" fillId="2" borderId="13" xfId="0" applyFont="1" applyFill="1" applyBorder="1" applyAlignment="1">
      <alignment horizontal="center" vertical="top"/>
    </xf>
    <xf numFmtId="0" fontId="2" fillId="2" borderId="38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/>
      <protection locked="0"/>
    </xf>
    <xf numFmtId="0" fontId="0" fillId="2" borderId="38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2" fillId="2" borderId="53" xfId="0" applyFont="1" applyFill="1" applyBorder="1" applyAlignment="1">
      <alignment horizontal="center" vertical="top"/>
    </xf>
    <xf numFmtId="0" fontId="2" fillId="2" borderId="54" xfId="0" applyFont="1" applyFill="1" applyBorder="1" applyAlignment="1">
      <alignment horizontal="center" vertical="top"/>
    </xf>
    <xf numFmtId="0" fontId="2" fillId="2" borderId="55" xfId="0" applyFont="1" applyFill="1" applyBorder="1" applyAlignment="1">
      <alignment horizontal="center" vertical="top"/>
    </xf>
    <xf numFmtId="0" fontId="2" fillId="2" borderId="56" xfId="0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/>
    </xf>
    <xf numFmtId="0" fontId="2" fillId="2" borderId="27" xfId="0" applyFont="1" applyFill="1" applyBorder="1" applyAlignment="1">
      <alignment horizontal="center" vertical="top"/>
    </xf>
    <xf numFmtId="0" fontId="0" fillId="2" borderId="28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0" fillId="2" borderId="57" xfId="0" applyFill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I Completed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Matrix'!$AL$24:$AL$25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Matrix'!$AM$23:$AM$24</c:f>
              <c:numCache>
                <c:ptCount val="2"/>
                <c:pt idx="0">
                  <c:v>4</c:v>
                </c:pt>
                <c:pt idx="1">
                  <c:v>14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II Completed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Matrix'!$AL$24:$AL$25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Matrix'!$AN$23:$AN$24</c:f>
              <c:numCache>
                <c:ptCount val="2"/>
                <c:pt idx="0">
                  <c:v>1</c:v>
                </c:pt>
                <c:pt idx="1">
                  <c:v>17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III Completed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Matrix'!$AL$24:$AL$25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Matrix'!$AO$23:$AO$24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Phase IV Completed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Matrix'!$AL$24:$AL$25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Matrix'!$AP$23:$AP$24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Post Phase IV Completed 
(Active Members)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1"/>
          </c:dLbls>
          <c:cat>
            <c:strRef>
              <c:f>'Detailed Matrix'!$AL$24:$AL$25</c:f>
              <c:strCache>
                <c:ptCount val="2"/>
                <c:pt idx="0">
                  <c:v>Yes</c:v>
                </c:pt>
                <c:pt idx="1">
                  <c:v>No</c:v>
                </c:pt>
              </c:strCache>
            </c:strRef>
          </c:cat>
          <c:val>
            <c:numRef>
              <c:f>'Detailed Matrix'!$AQ$23:$AQ$24</c:f>
              <c:numCache>
                <c:ptCount val="2"/>
                <c:pt idx="0">
                  <c:v>0</c:v>
                </c:pt>
                <c:pt idx="1">
                  <c:v>18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9525</xdr:rowOff>
    </xdr:from>
    <xdr:to>
      <xdr:col>8</xdr:col>
      <xdr:colOff>0</xdr:colOff>
      <xdr:row>20</xdr:row>
      <xdr:rowOff>85725</xdr:rowOff>
    </xdr:to>
    <xdr:graphicFrame>
      <xdr:nvGraphicFramePr>
        <xdr:cNvPr id="1" name="Chart 3"/>
        <xdr:cNvGraphicFramePr/>
      </xdr:nvGraphicFramePr>
      <xdr:xfrm>
        <a:off x="333375" y="495300"/>
        <a:ext cx="4248150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161925</xdr:colOff>
      <xdr:row>3</xdr:row>
      <xdr:rowOff>0</xdr:rowOff>
    </xdr:from>
    <xdr:to>
      <xdr:col>15</xdr:col>
      <xdr:colOff>171450</xdr:colOff>
      <xdr:row>20</xdr:row>
      <xdr:rowOff>76200</xdr:rowOff>
    </xdr:to>
    <xdr:graphicFrame>
      <xdr:nvGraphicFramePr>
        <xdr:cNvPr id="2" name="Chart 4"/>
        <xdr:cNvGraphicFramePr/>
      </xdr:nvGraphicFramePr>
      <xdr:xfrm>
        <a:off x="4743450" y="485775"/>
        <a:ext cx="4276725" cy="2828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314325</xdr:colOff>
      <xdr:row>3</xdr:row>
      <xdr:rowOff>19050</xdr:rowOff>
    </xdr:from>
    <xdr:to>
      <xdr:col>22</xdr:col>
      <xdr:colOff>314325</xdr:colOff>
      <xdr:row>20</xdr:row>
      <xdr:rowOff>85725</xdr:rowOff>
    </xdr:to>
    <xdr:graphicFrame>
      <xdr:nvGraphicFramePr>
        <xdr:cNvPr id="3" name="Chart 5"/>
        <xdr:cNvGraphicFramePr/>
      </xdr:nvGraphicFramePr>
      <xdr:xfrm>
        <a:off x="9163050" y="504825"/>
        <a:ext cx="4267200" cy="2819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19050</xdr:colOff>
      <xdr:row>21</xdr:row>
      <xdr:rowOff>95250</xdr:rowOff>
    </xdr:from>
    <xdr:to>
      <xdr:col>10</xdr:col>
      <xdr:colOff>600075</xdr:colOff>
      <xdr:row>39</xdr:row>
      <xdr:rowOff>66675</xdr:rowOff>
    </xdr:to>
    <xdr:graphicFrame>
      <xdr:nvGraphicFramePr>
        <xdr:cNvPr id="4" name="Chart 6"/>
        <xdr:cNvGraphicFramePr/>
      </xdr:nvGraphicFramePr>
      <xdr:xfrm>
        <a:off x="2162175" y="3495675"/>
        <a:ext cx="4238625" cy="2886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295275</xdr:colOff>
      <xdr:row>21</xdr:row>
      <xdr:rowOff>114300</xdr:rowOff>
    </xdr:from>
    <xdr:to>
      <xdr:col>19</xdr:col>
      <xdr:colOff>295275</xdr:colOff>
      <xdr:row>39</xdr:row>
      <xdr:rowOff>38100</xdr:rowOff>
    </xdr:to>
    <xdr:graphicFrame>
      <xdr:nvGraphicFramePr>
        <xdr:cNvPr id="5" name="Chart 7"/>
        <xdr:cNvGraphicFramePr/>
      </xdr:nvGraphicFramePr>
      <xdr:xfrm>
        <a:off x="7315200" y="3514725"/>
        <a:ext cx="4267200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87"/>
  <sheetViews>
    <sheetView showGridLines="0"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0.7109375" style="1" bestFit="1" customWidth="1"/>
    <col min="2" max="2" width="7.28125" style="1" bestFit="1" customWidth="1"/>
    <col min="3" max="3" width="10.7109375" style="7" bestFit="1" customWidth="1"/>
    <col min="4" max="4" width="7.8515625" style="1" hidden="1" customWidth="1"/>
    <col min="5" max="5" width="8.421875" style="1" hidden="1" customWidth="1"/>
    <col min="6" max="6" width="7.28125" style="1" hidden="1" customWidth="1"/>
    <col min="7" max="7" width="9.8515625" style="1" bestFit="1" customWidth="1"/>
    <col min="8" max="8" width="8.57421875" style="1" bestFit="1" customWidth="1"/>
    <col min="9" max="9" width="4.7109375" style="1" bestFit="1" customWidth="1"/>
    <col min="10" max="10" width="8.00390625" style="1" bestFit="1" customWidth="1"/>
    <col min="11" max="11" width="6.57421875" style="1" bestFit="1" customWidth="1"/>
    <col min="12" max="12" width="9.7109375" style="1" customWidth="1"/>
    <col min="13" max="13" width="11.421875" style="1" bestFit="1" customWidth="1"/>
    <col min="14" max="14" width="11.421875" style="1" customWidth="1"/>
    <col min="15" max="15" width="9.421875" style="1" bestFit="1" customWidth="1"/>
    <col min="16" max="16" width="7.7109375" style="1" bestFit="1" customWidth="1"/>
    <col min="17" max="17" width="6.7109375" style="1" bestFit="1" customWidth="1"/>
    <col min="18" max="18" width="12.421875" style="1" bestFit="1" customWidth="1"/>
    <col min="19" max="19" width="9.28125" style="1" bestFit="1" customWidth="1"/>
    <col min="20" max="20" width="8.140625" style="1" bestFit="1" customWidth="1"/>
    <col min="21" max="21" width="10.140625" style="1" bestFit="1" customWidth="1"/>
    <col min="22" max="22" width="10.140625" style="1" customWidth="1"/>
    <col min="23" max="23" width="10.00390625" style="1" bestFit="1" customWidth="1"/>
    <col min="24" max="24" width="8.140625" style="1" bestFit="1" customWidth="1"/>
    <col min="25" max="25" width="11.00390625" style="1" bestFit="1" customWidth="1"/>
    <col min="26" max="26" width="12.140625" style="1" customWidth="1"/>
    <col min="27" max="27" width="14.28125" style="1" customWidth="1"/>
    <col min="28" max="34" width="9.28125" style="128" customWidth="1"/>
    <col min="36" max="38" width="8.8515625" style="1" customWidth="1"/>
    <col min="39" max="39" width="7.57421875" style="1" customWidth="1"/>
    <col min="40" max="40" width="6.8515625" style="1" customWidth="1"/>
    <col min="41" max="41" width="6.7109375" style="1" customWidth="1"/>
    <col min="42" max="42" width="6.8515625" style="1" customWidth="1"/>
    <col min="43" max="43" width="6.7109375" style="1" customWidth="1"/>
    <col min="44" max="16384" width="8.8515625" style="1" customWidth="1"/>
  </cols>
  <sheetData>
    <row r="1" spans="4:43" ht="12.75">
      <c r="D1" s="155" t="s">
        <v>3</v>
      </c>
      <c r="E1" s="156"/>
      <c r="F1" s="157"/>
      <c r="G1" s="155" t="s">
        <v>21</v>
      </c>
      <c r="H1" s="156"/>
      <c r="I1" s="158"/>
      <c r="J1" s="157"/>
      <c r="K1" s="155" t="s">
        <v>46</v>
      </c>
      <c r="L1" s="156"/>
      <c r="M1" s="158"/>
      <c r="N1" s="158"/>
      <c r="O1" s="158"/>
      <c r="P1" s="157"/>
      <c r="Q1" s="153" t="s">
        <v>45</v>
      </c>
      <c r="R1" s="154"/>
      <c r="S1" s="154"/>
      <c r="T1" s="154"/>
      <c r="U1" s="150" t="s">
        <v>47</v>
      </c>
      <c r="V1" s="151"/>
      <c r="W1" s="151"/>
      <c r="X1" s="151"/>
      <c r="Y1" s="151"/>
      <c r="Z1" s="152"/>
      <c r="AA1" s="132" t="s">
        <v>38</v>
      </c>
      <c r="AB1" s="124"/>
      <c r="AC1" s="124"/>
      <c r="AD1" s="124"/>
      <c r="AE1" s="124"/>
      <c r="AF1" s="124"/>
      <c r="AG1" s="124"/>
      <c r="AH1" s="124"/>
      <c r="AM1" s="18"/>
      <c r="AN1" s="18"/>
      <c r="AO1" s="18"/>
      <c r="AP1" s="18"/>
      <c r="AQ1" s="18"/>
    </row>
    <row r="2" spans="4:43" ht="12.75">
      <c r="D2" s="143" t="s">
        <v>4</v>
      </c>
      <c r="E2" s="144"/>
      <c r="F2" s="145"/>
      <c r="G2" s="143" t="s">
        <v>4</v>
      </c>
      <c r="H2" s="144"/>
      <c r="I2" s="145"/>
      <c r="J2" s="11" t="s">
        <v>5</v>
      </c>
      <c r="K2" s="143" t="s">
        <v>4</v>
      </c>
      <c r="L2" s="144"/>
      <c r="M2" s="144"/>
      <c r="N2" s="144"/>
      <c r="O2" s="144"/>
      <c r="P2" s="23" t="s">
        <v>5</v>
      </c>
      <c r="Q2" s="143" t="s">
        <v>4</v>
      </c>
      <c r="R2" s="144"/>
      <c r="S2" s="145"/>
      <c r="T2" s="23" t="s">
        <v>5</v>
      </c>
      <c r="U2" s="146" t="s">
        <v>4</v>
      </c>
      <c r="V2" s="147"/>
      <c r="W2" s="147"/>
      <c r="X2" s="147"/>
      <c r="Y2" s="147"/>
      <c r="Z2" s="136" t="s">
        <v>5</v>
      </c>
      <c r="AA2" s="133" t="s">
        <v>5</v>
      </c>
      <c r="AB2" s="124"/>
      <c r="AC2" s="124"/>
      <c r="AD2" s="124"/>
      <c r="AE2" s="124"/>
      <c r="AF2" s="124"/>
      <c r="AG2" s="124"/>
      <c r="AH2" s="124"/>
      <c r="AI2" s="129"/>
      <c r="AJ2" s="142"/>
      <c r="AM2" s="9"/>
      <c r="AN2" s="15"/>
      <c r="AO2" s="15"/>
      <c r="AP2" s="15"/>
      <c r="AQ2" s="15"/>
    </row>
    <row r="3" spans="4:43" ht="13.5" thickBot="1">
      <c r="D3" s="12"/>
      <c r="E3" s="13"/>
      <c r="F3" s="14"/>
      <c r="G3" s="12"/>
      <c r="H3" s="13"/>
      <c r="I3" s="14"/>
      <c r="J3" s="11"/>
      <c r="K3" s="12"/>
      <c r="L3" s="13"/>
      <c r="M3" s="13"/>
      <c r="N3" s="13"/>
      <c r="O3" s="13"/>
      <c r="P3" s="24"/>
      <c r="Q3" s="20"/>
      <c r="R3" s="10"/>
      <c r="S3" s="17"/>
      <c r="T3" s="25"/>
      <c r="U3" s="148"/>
      <c r="V3" s="149"/>
      <c r="W3" s="149"/>
      <c r="X3" s="149"/>
      <c r="Y3" s="149"/>
      <c r="Z3" s="133"/>
      <c r="AA3" s="134"/>
      <c r="AB3" s="124"/>
      <c r="AC3" s="124"/>
      <c r="AD3" s="124"/>
      <c r="AE3" s="124"/>
      <c r="AF3" s="124"/>
      <c r="AG3" s="124"/>
      <c r="AH3" s="124"/>
      <c r="AI3" s="129"/>
      <c r="AJ3" s="142"/>
      <c r="AM3" s="13" t="s">
        <v>13</v>
      </c>
      <c r="AN3" s="13" t="s">
        <v>13</v>
      </c>
      <c r="AO3" s="13" t="s">
        <v>13</v>
      </c>
      <c r="AP3" s="13" t="s">
        <v>13</v>
      </c>
      <c r="AQ3" s="13" t="s">
        <v>13</v>
      </c>
    </row>
    <row r="4" spans="1:43" s="117" customFormat="1" ht="79.5" thickBot="1">
      <c r="A4" s="114" t="s">
        <v>7</v>
      </c>
      <c r="B4" s="115" t="s">
        <v>8</v>
      </c>
      <c r="C4" s="116" t="s">
        <v>6</v>
      </c>
      <c r="D4" s="112" t="s">
        <v>18</v>
      </c>
      <c r="E4" s="118" t="s">
        <v>19</v>
      </c>
      <c r="F4" s="119" t="s">
        <v>20</v>
      </c>
      <c r="G4" s="112" t="s">
        <v>18</v>
      </c>
      <c r="H4" s="118" t="s">
        <v>19</v>
      </c>
      <c r="I4" s="119" t="s">
        <v>20</v>
      </c>
      <c r="J4" s="119" t="s">
        <v>22</v>
      </c>
      <c r="K4" s="112" t="s">
        <v>23</v>
      </c>
      <c r="L4" s="118" t="s">
        <v>24</v>
      </c>
      <c r="M4" s="118" t="s">
        <v>25</v>
      </c>
      <c r="N4" s="122" t="s">
        <v>26</v>
      </c>
      <c r="O4" s="123" t="s">
        <v>27</v>
      </c>
      <c r="P4" s="121" t="s">
        <v>28</v>
      </c>
      <c r="Q4" s="112" t="s">
        <v>29</v>
      </c>
      <c r="R4" s="122" t="s">
        <v>30</v>
      </c>
      <c r="S4" s="122" t="s">
        <v>31</v>
      </c>
      <c r="T4" s="123" t="s">
        <v>32</v>
      </c>
      <c r="U4" s="112" t="s">
        <v>33</v>
      </c>
      <c r="V4" s="131" t="s">
        <v>39</v>
      </c>
      <c r="W4" s="131" t="s">
        <v>34</v>
      </c>
      <c r="X4" s="131" t="s">
        <v>35</v>
      </c>
      <c r="Y4" s="137" t="s">
        <v>36</v>
      </c>
      <c r="Z4" s="123" t="s">
        <v>12</v>
      </c>
      <c r="AA4" s="123" t="s">
        <v>37</v>
      </c>
      <c r="AB4" s="125"/>
      <c r="AC4" s="125"/>
      <c r="AD4" s="125"/>
      <c r="AE4" s="125"/>
      <c r="AF4" s="125"/>
      <c r="AG4" s="125"/>
      <c r="AH4" s="125"/>
      <c r="AI4" s="130"/>
      <c r="AJ4" s="142"/>
      <c r="AL4" s="113" t="s">
        <v>48</v>
      </c>
      <c r="AM4" s="120" t="s">
        <v>41</v>
      </c>
      <c r="AN4" s="120" t="s">
        <v>42</v>
      </c>
      <c r="AO4" s="120" t="s">
        <v>43</v>
      </c>
      <c r="AP4" s="120" t="s">
        <v>44</v>
      </c>
      <c r="AQ4" s="120" t="s">
        <v>40</v>
      </c>
    </row>
    <row r="5" spans="1:43" ht="12.75">
      <c r="A5" s="39" t="s">
        <v>0</v>
      </c>
      <c r="B5" s="41">
        <v>38539</v>
      </c>
      <c r="C5" s="38" t="s">
        <v>9</v>
      </c>
      <c r="D5" s="55">
        <v>1</v>
      </c>
      <c r="E5" s="56">
        <v>1</v>
      </c>
      <c r="F5" s="57">
        <v>1</v>
      </c>
      <c r="G5" s="55">
        <v>1</v>
      </c>
      <c r="H5" s="56">
        <v>1</v>
      </c>
      <c r="I5" s="58">
        <v>1</v>
      </c>
      <c r="J5" s="59">
        <v>1</v>
      </c>
      <c r="K5" s="55">
        <v>1</v>
      </c>
      <c r="L5" s="56">
        <v>1</v>
      </c>
      <c r="M5" s="56">
        <v>1</v>
      </c>
      <c r="N5" s="58">
        <v>1</v>
      </c>
      <c r="O5" s="59">
        <v>1</v>
      </c>
      <c r="P5" s="60">
        <v>0</v>
      </c>
      <c r="Q5" s="55">
        <v>0</v>
      </c>
      <c r="R5" s="61">
        <v>0</v>
      </c>
      <c r="S5" s="58">
        <v>0</v>
      </c>
      <c r="T5" s="59">
        <v>0</v>
      </c>
      <c r="U5" s="55">
        <v>0</v>
      </c>
      <c r="V5" s="135">
        <v>0</v>
      </c>
      <c r="W5" s="135">
        <v>0</v>
      </c>
      <c r="X5" s="135">
        <v>0</v>
      </c>
      <c r="Y5" s="138">
        <v>0</v>
      </c>
      <c r="Z5" s="59">
        <v>0</v>
      </c>
      <c r="AA5" s="59">
        <v>0</v>
      </c>
      <c r="AB5" s="111"/>
      <c r="AC5" s="111"/>
      <c r="AD5" s="111"/>
      <c r="AE5" s="111"/>
      <c r="AF5" s="111"/>
      <c r="AG5" s="111"/>
      <c r="AH5" s="111"/>
      <c r="AL5" s="1">
        <v>1</v>
      </c>
      <c r="AM5" s="101">
        <f>IF(SUM(G5:I5)=3,1,0)</f>
        <v>1</v>
      </c>
      <c r="AN5" s="101">
        <f>IF(SUM(K5:O5)=5,1,0)</f>
        <v>1</v>
      </c>
      <c r="AO5" s="101">
        <f>IF(SUM(Q5:S5)=3,1,0)</f>
        <v>0</v>
      </c>
      <c r="AP5" s="101">
        <f>IF(SUM(U5:Y5)=5,1,0)</f>
        <v>0</v>
      </c>
      <c r="AQ5" s="101">
        <f>IF(AA5=1,1,0)</f>
        <v>0</v>
      </c>
    </row>
    <row r="6" spans="1:43" ht="12.75">
      <c r="A6" s="40" t="s">
        <v>0</v>
      </c>
      <c r="B6" s="42">
        <v>38991</v>
      </c>
      <c r="C6" s="6" t="s">
        <v>9</v>
      </c>
      <c r="D6" s="5">
        <v>1</v>
      </c>
      <c r="E6" s="2">
        <v>1</v>
      </c>
      <c r="F6" s="6">
        <v>1</v>
      </c>
      <c r="G6" s="5">
        <v>1</v>
      </c>
      <c r="H6" s="2">
        <v>1</v>
      </c>
      <c r="I6" s="8">
        <v>0</v>
      </c>
      <c r="J6" s="21">
        <v>0</v>
      </c>
      <c r="K6" s="5">
        <v>0</v>
      </c>
      <c r="L6" s="2">
        <v>0</v>
      </c>
      <c r="M6" s="2">
        <v>0</v>
      </c>
      <c r="N6" s="8">
        <v>0</v>
      </c>
      <c r="O6" s="21">
        <v>0</v>
      </c>
      <c r="P6" s="22">
        <v>0</v>
      </c>
      <c r="Q6" s="5">
        <v>0</v>
      </c>
      <c r="R6" s="16">
        <v>0</v>
      </c>
      <c r="S6" s="8">
        <v>0</v>
      </c>
      <c r="T6" s="21">
        <v>0</v>
      </c>
      <c r="U6" s="5">
        <v>0</v>
      </c>
      <c r="V6" s="2">
        <v>0</v>
      </c>
      <c r="W6" s="2">
        <v>0</v>
      </c>
      <c r="X6" s="2">
        <v>0</v>
      </c>
      <c r="Y6" s="8">
        <v>0</v>
      </c>
      <c r="Z6" s="21">
        <v>0</v>
      </c>
      <c r="AA6" s="21">
        <v>0</v>
      </c>
      <c r="AB6" s="111"/>
      <c r="AC6" s="111"/>
      <c r="AD6" s="111"/>
      <c r="AE6" s="111"/>
      <c r="AF6" s="111"/>
      <c r="AG6" s="111"/>
      <c r="AH6" s="111"/>
      <c r="AL6" s="1">
        <v>1</v>
      </c>
      <c r="AM6" s="101">
        <f aca="true" t="shared" si="0" ref="AM6:AM22">IF(SUM(G6:I6)=3,1,0)</f>
        <v>0</v>
      </c>
      <c r="AN6" s="101">
        <f aca="true" t="shared" si="1" ref="AN6:AN22">IF(SUM(K6:O6)=5,1,0)</f>
        <v>0</v>
      </c>
      <c r="AO6" s="101">
        <f aca="true" t="shared" si="2" ref="AO6:AO22">IF(SUM(Q6:S6)=3,1,0)</f>
        <v>0</v>
      </c>
      <c r="AP6" s="101">
        <f aca="true" t="shared" si="3" ref="AP6:AP22">IF(SUM(U6:Y6)=5,1,0)</f>
        <v>0</v>
      </c>
      <c r="AQ6" s="101">
        <f aca="true" t="shared" si="4" ref="AQ6:AQ22">IF(AA6=1,1,0)</f>
        <v>0</v>
      </c>
    </row>
    <row r="7" spans="1:43" ht="12.75">
      <c r="A7" s="40" t="s">
        <v>0</v>
      </c>
      <c r="B7" s="42">
        <v>38322</v>
      </c>
      <c r="C7" s="6" t="s">
        <v>9</v>
      </c>
      <c r="D7" s="5">
        <v>1</v>
      </c>
      <c r="E7" s="2">
        <v>1</v>
      </c>
      <c r="F7" s="6">
        <v>1</v>
      </c>
      <c r="G7" s="5">
        <v>1</v>
      </c>
      <c r="H7" s="2">
        <v>1</v>
      </c>
      <c r="I7" s="8">
        <v>1</v>
      </c>
      <c r="J7" s="21">
        <v>0</v>
      </c>
      <c r="K7" s="5">
        <v>0</v>
      </c>
      <c r="L7" s="2">
        <v>0</v>
      </c>
      <c r="M7" s="2">
        <v>0</v>
      </c>
      <c r="N7" s="8">
        <v>0</v>
      </c>
      <c r="O7" s="21">
        <v>0</v>
      </c>
      <c r="P7" s="22">
        <v>0</v>
      </c>
      <c r="Q7" s="5">
        <v>0</v>
      </c>
      <c r="R7" s="16">
        <v>0</v>
      </c>
      <c r="S7" s="8">
        <v>0</v>
      </c>
      <c r="T7" s="21">
        <v>0</v>
      </c>
      <c r="U7" s="5">
        <v>0</v>
      </c>
      <c r="V7" s="2">
        <v>0</v>
      </c>
      <c r="W7" s="2">
        <v>0</v>
      </c>
      <c r="X7" s="2">
        <v>0</v>
      </c>
      <c r="Y7" s="8">
        <v>0</v>
      </c>
      <c r="Z7" s="21">
        <v>0</v>
      </c>
      <c r="AA7" s="21">
        <v>0</v>
      </c>
      <c r="AB7" s="111"/>
      <c r="AC7" s="111"/>
      <c r="AD7" s="111"/>
      <c r="AE7" s="111"/>
      <c r="AF7" s="111"/>
      <c r="AG7" s="111"/>
      <c r="AH7" s="111"/>
      <c r="AL7" s="1">
        <v>1</v>
      </c>
      <c r="AM7" s="101">
        <f t="shared" si="0"/>
        <v>1</v>
      </c>
      <c r="AN7" s="101">
        <f t="shared" si="1"/>
        <v>0</v>
      </c>
      <c r="AO7" s="101">
        <f t="shared" si="2"/>
        <v>0</v>
      </c>
      <c r="AP7" s="101">
        <f t="shared" si="3"/>
        <v>0</v>
      </c>
      <c r="AQ7" s="101">
        <f t="shared" si="4"/>
        <v>0</v>
      </c>
    </row>
    <row r="8" spans="1:43" ht="12.75">
      <c r="A8" s="40" t="s">
        <v>0</v>
      </c>
      <c r="B8" s="42">
        <v>38869</v>
      </c>
      <c r="C8" s="6" t="s">
        <v>9</v>
      </c>
      <c r="D8" s="5">
        <v>1</v>
      </c>
      <c r="E8" s="2">
        <v>1</v>
      </c>
      <c r="F8" s="6">
        <v>1</v>
      </c>
      <c r="G8" s="5">
        <v>0</v>
      </c>
      <c r="H8" s="2">
        <v>0</v>
      </c>
      <c r="I8" s="8">
        <v>0</v>
      </c>
      <c r="J8" s="21">
        <v>0</v>
      </c>
      <c r="K8" s="5">
        <v>0</v>
      </c>
      <c r="L8" s="2">
        <v>0</v>
      </c>
      <c r="M8" s="2">
        <v>0</v>
      </c>
      <c r="N8" s="8">
        <v>0</v>
      </c>
      <c r="O8" s="21">
        <v>0</v>
      </c>
      <c r="P8" s="22">
        <v>0</v>
      </c>
      <c r="Q8" s="5">
        <v>0</v>
      </c>
      <c r="R8" s="16">
        <v>0</v>
      </c>
      <c r="S8" s="8">
        <v>0</v>
      </c>
      <c r="T8" s="21">
        <v>0</v>
      </c>
      <c r="U8" s="5">
        <v>0</v>
      </c>
      <c r="V8" s="2">
        <v>0</v>
      </c>
      <c r="W8" s="2">
        <v>0</v>
      </c>
      <c r="X8" s="2">
        <v>0</v>
      </c>
      <c r="Y8" s="8">
        <v>0</v>
      </c>
      <c r="Z8" s="21">
        <v>0</v>
      </c>
      <c r="AA8" s="21">
        <v>0</v>
      </c>
      <c r="AB8" s="111"/>
      <c r="AC8" s="111"/>
      <c r="AD8" s="111"/>
      <c r="AE8" s="111"/>
      <c r="AF8" s="111"/>
      <c r="AG8" s="111"/>
      <c r="AH8" s="111"/>
      <c r="AL8" s="1">
        <v>1</v>
      </c>
      <c r="AM8" s="101">
        <f t="shared" si="0"/>
        <v>0</v>
      </c>
      <c r="AN8" s="101">
        <f t="shared" si="1"/>
        <v>0</v>
      </c>
      <c r="AO8" s="101">
        <f t="shared" si="2"/>
        <v>0</v>
      </c>
      <c r="AP8" s="101">
        <f t="shared" si="3"/>
        <v>0</v>
      </c>
      <c r="AQ8" s="101">
        <f t="shared" si="4"/>
        <v>0</v>
      </c>
    </row>
    <row r="9" spans="1:43" ht="12.75">
      <c r="A9" s="40" t="s">
        <v>0</v>
      </c>
      <c r="B9" s="42">
        <v>38777</v>
      </c>
      <c r="C9" s="6" t="s">
        <v>9</v>
      </c>
      <c r="D9" s="80">
        <v>0</v>
      </c>
      <c r="E9" s="2">
        <v>0</v>
      </c>
      <c r="F9" s="6">
        <v>0</v>
      </c>
      <c r="G9" s="5">
        <v>0</v>
      </c>
      <c r="H9" s="2">
        <v>0</v>
      </c>
      <c r="I9" s="8">
        <v>0</v>
      </c>
      <c r="J9" s="21">
        <v>0</v>
      </c>
      <c r="K9" s="5">
        <v>0</v>
      </c>
      <c r="L9" s="2">
        <v>0</v>
      </c>
      <c r="M9" s="2">
        <v>0</v>
      </c>
      <c r="N9" s="8">
        <v>0</v>
      </c>
      <c r="O9" s="21">
        <v>0</v>
      </c>
      <c r="P9" s="22">
        <v>0</v>
      </c>
      <c r="Q9" s="5">
        <v>0</v>
      </c>
      <c r="R9" s="16">
        <v>0</v>
      </c>
      <c r="S9" s="8">
        <v>0</v>
      </c>
      <c r="T9" s="21">
        <v>0</v>
      </c>
      <c r="U9" s="5">
        <v>0</v>
      </c>
      <c r="V9" s="2">
        <v>0</v>
      </c>
      <c r="W9" s="2">
        <v>0</v>
      </c>
      <c r="X9" s="2">
        <v>0</v>
      </c>
      <c r="Y9" s="8">
        <v>0</v>
      </c>
      <c r="Z9" s="21">
        <v>0</v>
      </c>
      <c r="AA9" s="21">
        <v>0</v>
      </c>
      <c r="AB9" s="111"/>
      <c r="AC9" s="111"/>
      <c r="AD9" s="111"/>
      <c r="AE9" s="111"/>
      <c r="AF9" s="111"/>
      <c r="AG9" s="111"/>
      <c r="AH9" s="111"/>
      <c r="AL9" s="1">
        <v>1</v>
      </c>
      <c r="AM9" s="101">
        <f t="shared" si="0"/>
        <v>0</v>
      </c>
      <c r="AN9" s="101">
        <f t="shared" si="1"/>
        <v>0</v>
      </c>
      <c r="AO9" s="101">
        <f t="shared" si="2"/>
        <v>0</v>
      </c>
      <c r="AP9" s="101">
        <f t="shared" si="3"/>
        <v>0</v>
      </c>
      <c r="AQ9" s="101">
        <f t="shared" si="4"/>
        <v>0</v>
      </c>
    </row>
    <row r="10" spans="1:43" ht="12.75">
      <c r="A10" s="40" t="s">
        <v>0</v>
      </c>
      <c r="B10" s="42">
        <v>39142</v>
      </c>
      <c r="C10" s="6" t="s">
        <v>9</v>
      </c>
      <c r="D10" s="5">
        <v>1</v>
      </c>
      <c r="E10" s="2">
        <v>1</v>
      </c>
      <c r="F10" s="6">
        <v>1</v>
      </c>
      <c r="G10" s="5">
        <v>1</v>
      </c>
      <c r="H10" s="2">
        <v>0</v>
      </c>
      <c r="I10" s="8">
        <v>0</v>
      </c>
      <c r="J10" s="21">
        <v>0</v>
      </c>
      <c r="K10" s="5">
        <v>0</v>
      </c>
      <c r="L10" s="2">
        <v>0</v>
      </c>
      <c r="M10" s="2">
        <v>0</v>
      </c>
      <c r="N10" s="8">
        <v>0</v>
      </c>
      <c r="O10" s="21">
        <v>0</v>
      </c>
      <c r="P10" s="22">
        <v>0</v>
      </c>
      <c r="Q10" s="5">
        <v>0</v>
      </c>
      <c r="R10" s="16">
        <v>0</v>
      </c>
      <c r="S10" s="8">
        <v>0</v>
      </c>
      <c r="T10" s="21">
        <v>0</v>
      </c>
      <c r="U10" s="5">
        <v>0</v>
      </c>
      <c r="V10" s="2">
        <v>0</v>
      </c>
      <c r="W10" s="2">
        <v>0</v>
      </c>
      <c r="X10" s="2">
        <v>0</v>
      </c>
      <c r="Y10" s="8">
        <v>0</v>
      </c>
      <c r="Z10" s="21">
        <v>0</v>
      </c>
      <c r="AA10" s="21">
        <v>0</v>
      </c>
      <c r="AB10" s="111"/>
      <c r="AC10" s="111"/>
      <c r="AD10" s="111"/>
      <c r="AE10" s="111"/>
      <c r="AF10" s="111"/>
      <c r="AG10" s="111"/>
      <c r="AH10" s="111"/>
      <c r="AL10" s="1">
        <v>1</v>
      </c>
      <c r="AM10" s="101">
        <f t="shared" si="0"/>
        <v>0</v>
      </c>
      <c r="AN10" s="101">
        <f t="shared" si="1"/>
        <v>0</v>
      </c>
      <c r="AO10" s="101">
        <f t="shared" si="2"/>
        <v>0</v>
      </c>
      <c r="AP10" s="101">
        <f t="shared" si="3"/>
        <v>0</v>
      </c>
      <c r="AQ10" s="101">
        <f t="shared" si="4"/>
        <v>0</v>
      </c>
    </row>
    <row r="11" spans="1:43" ht="12.75">
      <c r="A11" s="40" t="s">
        <v>0</v>
      </c>
      <c r="B11" s="42">
        <v>38777</v>
      </c>
      <c r="C11" s="6" t="s">
        <v>9</v>
      </c>
      <c r="D11" s="5">
        <v>1</v>
      </c>
      <c r="E11" s="2">
        <v>1</v>
      </c>
      <c r="F11" s="6">
        <v>1</v>
      </c>
      <c r="G11" s="5">
        <v>0</v>
      </c>
      <c r="H11" s="2">
        <v>0</v>
      </c>
      <c r="I11" s="8">
        <v>0</v>
      </c>
      <c r="J11" s="21">
        <v>0</v>
      </c>
      <c r="K11" s="5">
        <v>0</v>
      </c>
      <c r="L11" s="2">
        <v>0</v>
      </c>
      <c r="M11" s="2">
        <v>0</v>
      </c>
      <c r="N11" s="8">
        <v>0</v>
      </c>
      <c r="O11" s="21">
        <v>0</v>
      </c>
      <c r="P11" s="22">
        <v>0</v>
      </c>
      <c r="Q11" s="5">
        <v>0</v>
      </c>
      <c r="R11" s="16">
        <v>0</v>
      </c>
      <c r="S11" s="8">
        <v>0</v>
      </c>
      <c r="T11" s="21">
        <v>0</v>
      </c>
      <c r="U11" s="5">
        <v>0</v>
      </c>
      <c r="V11" s="2">
        <v>0</v>
      </c>
      <c r="W11" s="2">
        <v>0</v>
      </c>
      <c r="X11" s="2">
        <v>0</v>
      </c>
      <c r="Y11" s="8">
        <v>0</v>
      </c>
      <c r="Z11" s="21">
        <v>0</v>
      </c>
      <c r="AA11" s="21">
        <v>0</v>
      </c>
      <c r="AB11" s="111"/>
      <c r="AC11" s="111"/>
      <c r="AD11" s="111"/>
      <c r="AE11" s="111"/>
      <c r="AF11" s="111"/>
      <c r="AG11" s="111"/>
      <c r="AH11" s="111"/>
      <c r="AL11" s="1">
        <v>1</v>
      </c>
      <c r="AM11" s="101">
        <f t="shared" si="0"/>
        <v>0</v>
      </c>
      <c r="AN11" s="101">
        <f t="shared" si="1"/>
        <v>0</v>
      </c>
      <c r="AO11" s="101">
        <f t="shared" si="2"/>
        <v>0</v>
      </c>
      <c r="AP11" s="101">
        <f t="shared" si="3"/>
        <v>0</v>
      </c>
      <c r="AQ11" s="101">
        <f t="shared" si="4"/>
        <v>0</v>
      </c>
    </row>
    <row r="12" spans="1:43" ht="12.75">
      <c r="A12" s="40" t="s">
        <v>0</v>
      </c>
      <c r="B12" s="42">
        <v>38292</v>
      </c>
      <c r="C12" s="6" t="s">
        <v>9</v>
      </c>
      <c r="D12" s="5">
        <v>1</v>
      </c>
      <c r="E12" s="2">
        <v>1</v>
      </c>
      <c r="F12" s="6">
        <v>1</v>
      </c>
      <c r="G12" s="5">
        <v>1</v>
      </c>
      <c r="H12" s="2">
        <v>1</v>
      </c>
      <c r="I12" s="8">
        <v>0</v>
      </c>
      <c r="J12" s="21">
        <v>0</v>
      </c>
      <c r="K12" s="5">
        <v>0</v>
      </c>
      <c r="L12" s="2">
        <v>0</v>
      </c>
      <c r="M12" s="2">
        <v>0</v>
      </c>
      <c r="N12" s="8">
        <v>0</v>
      </c>
      <c r="O12" s="21">
        <v>0</v>
      </c>
      <c r="P12" s="22">
        <v>0</v>
      </c>
      <c r="Q12" s="5">
        <v>0</v>
      </c>
      <c r="R12" s="16">
        <v>0</v>
      </c>
      <c r="S12" s="8">
        <v>0</v>
      </c>
      <c r="T12" s="21">
        <v>0</v>
      </c>
      <c r="U12" s="5">
        <v>0</v>
      </c>
      <c r="V12" s="2">
        <v>0</v>
      </c>
      <c r="W12" s="2">
        <v>0</v>
      </c>
      <c r="X12" s="2">
        <v>0</v>
      </c>
      <c r="Y12" s="8">
        <v>0</v>
      </c>
      <c r="Z12" s="21">
        <v>0</v>
      </c>
      <c r="AA12" s="21">
        <v>0</v>
      </c>
      <c r="AB12" s="111"/>
      <c r="AC12" s="111"/>
      <c r="AD12" s="111"/>
      <c r="AE12" s="111"/>
      <c r="AF12" s="111"/>
      <c r="AG12" s="111"/>
      <c r="AH12" s="111"/>
      <c r="AL12" s="1">
        <v>1</v>
      </c>
      <c r="AM12" s="101">
        <f t="shared" si="0"/>
        <v>0</v>
      </c>
      <c r="AN12" s="101">
        <f t="shared" si="1"/>
        <v>0</v>
      </c>
      <c r="AO12" s="101">
        <f t="shared" si="2"/>
        <v>0</v>
      </c>
      <c r="AP12" s="101">
        <f t="shared" si="3"/>
        <v>0</v>
      </c>
      <c r="AQ12" s="101">
        <f t="shared" si="4"/>
        <v>0</v>
      </c>
    </row>
    <row r="13" spans="1:43" ht="12.75">
      <c r="A13" s="40" t="s">
        <v>0</v>
      </c>
      <c r="B13" s="42">
        <v>38749</v>
      </c>
      <c r="C13" s="6" t="s">
        <v>9</v>
      </c>
      <c r="D13" s="5">
        <v>1</v>
      </c>
      <c r="E13" s="2">
        <v>1</v>
      </c>
      <c r="F13" s="6">
        <v>1</v>
      </c>
      <c r="G13" s="5">
        <v>1</v>
      </c>
      <c r="H13" s="2">
        <v>1</v>
      </c>
      <c r="I13" s="8">
        <v>1</v>
      </c>
      <c r="J13" s="21">
        <v>0</v>
      </c>
      <c r="K13" s="5">
        <v>0</v>
      </c>
      <c r="L13" s="2">
        <v>0</v>
      </c>
      <c r="M13" s="2">
        <v>0</v>
      </c>
      <c r="N13" s="8">
        <v>0</v>
      </c>
      <c r="O13" s="21">
        <v>0</v>
      </c>
      <c r="P13" s="22">
        <v>0</v>
      </c>
      <c r="Q13" s="5">
        <v>0</v>
      </c>
      <c r="R13" s="16">
        <v>0</v>
      </c>
      <c r="S13" s="8">
        <v>0</v>
      </c>
      <c r="T13" s="21">
        <v>0</v>
      </c>
      <c r="U13" s="5">
        <v>0</v>
      </c>
      <c r="V13" s="2">
        <v>0</v>
      </c>
      <c r="W13" s="2">
        <v>0</v>
      </c>
      <c r="X13" s="2">
        <v>0</v>
      </c>
      <c r="Y13" s="8">
        <v>0</v>
      </c>
      <c r="Z13" s="21">
        <v>0</v>
      </c>
      <c r="AA13" s="21">
        <v>0</v>
      </c>
      <c r="AB13" s="111"/>
      <c r="AC13" s="111"/>
      <c r="AD13" s="111"/>
      <c r="AE13" s="111"/>
      <c r="AF13" s="111"/>
      <c r="AG13" s="111"/>
      <c r="AH13" s="111"/>
      <c r="AL13" s="1">
        <v>1</v>
      </c>
      <c r="AM13" s="101">
        <f t="shared" si="0"/>
        <v>1</v>
      </c>
      <c r="AN13" s="101">
        <f t="shared" si="1"/>
        <v>0</v>
      </c>
      <c r="AO13" s="101">
        <f t="shared" si="2"/>
        <v>0</v>
      </c>
      <c r="AP13" s="101">
        <f t="shared" si="3"/>
        <v>0</v>
      </c>
      <c r="AQ13" s="101">
        <f t="shared" si="4"/>
        <v>0</v>
      </c>
    </row>
    <row r="14" spans="1:43" ht="12.75">
      <c r="A14" s="40" t="s">
        <v>0</v>
      </c>
      <c r="B14" s="42">
        <v>37591</v>
      </c>
      <c r="C14" s="6" t="s">
        <v>9</v>
      </c>
      <c r="D14" s="5">
        <v>1</v>
      </c>
      <c r="E14" s="2">
        <v>1</v>
      </c>
      <c r="F14" s="6">
        <v>1</v>
      </c>
      <c r="G14" s="5">
        <v>1</v>
      </c>
      <c r="H14" s="2">
        <v>1</v>
      </c>
      <c r="I14" s="8">
        <v>1</v>
      </c>
      <c r="J14" s="21">
        <v>1</v>
      </c>
      <c r="K14" s="5">
        <v>1</v>
      </c>
      <c r="L14" s="2">
        <v>1</v>
      </c>
      <c r="M14" s="2">
        <v>1</v>
      </c>
      <c r="N14" s="8">
        <v>0</v>
      </c>
      <c r="O14" s="21">
        <v>0</v>
      </c>
      <c r="P14" s="22">
        <v>0</v>
      </c>
      <c r="Q14" s="5">
        <v>0</v>
      </c>
      <c r="R14" s="16">
        <v>0</v>
      </c>
      <c r="S14" s="8">
        <v>0</v>
      </c>
      <c r="T14" s="21">
        <v>0</v>
      </c>
      <c r="U14" s="5">
        <v>0</v>
      </c>
      <c r="V14" s="2">
        <v>0</v>
      </c>
      <c r="W14" s="2">
        <v>0</v>
      </c>
      <c r="X14" s="2">
        <v>0</v>
      </c>
      <c r="Y14" s="8">
        <v>0</v>
      </c>
      <c r="Z14" s="21">
        <v>0</v>
      </c>
      <c r="AA14" s="21">
        <v>0</v>
      </c>
      <c r="AB14" s="111"/>
      <c r="AC14" s="111"/>
      <c r="AD14" s="111"/>
      <c r="AE14" s="111"/>
      <c r="AF14" s="111"/>
      <c r="AG14" s="111"/>
      <c r="AH14" s="111"/>
      <c r="AL14" s="1">
        <v>1</v>
      </c>
      <c r="AM14" s="101">
        <f t="shared" si="0"/>
        <v>1</v>
      </c>
      <c r="AN14" s="101">
        <f t="shared" si="1"/>
        <v>0</v>
      </c>
      <c r="AO14" s="101">
        <f t="shared" si="2"/>
        <v>0</v>
      </c>
      <c r="AP14" s="101">
        <f t="shared" si="3"/>
        <v>0</v>
      </c>
      <c r="AQ14" s="101">
        <f t="shared" si="4"/>
        <v>0</v>
      </c>
    </row>
    <row r="15" spans="1:43" ht="12.75">
      <c r="A15" s="40" t="s">
        <v>0</v>
      </c>
      <c r="B15" s="42">
        <v>38777</v>
      </c>
      <c r="C15" s="6" t="s">
        <v>9</v>
      </c>
      <c r="D15" s="5">
        <v>1</v>
      </c>
      <c r="E15" s="2">
        <v>1</v>
      </c>
      <c r="F15" s="6">
        <v>1</v>
      </c>
      <c r="G15" s="5">
        <v>0</v>
      </c>
      <c r="H15" s="2">
        <v>0</v>
      </c>
      <c r="I15" s="8">
        <v>0</v>
      </c>
      <c r="J15" s="21">
        <v>0</v>
      </c>
      <c r="K15" s="5">
        <v>0</v>
      </c>
      <c r="L15" s="2">
        <v>0</v>
      </c>
      <c r="M15" s="2">
        <v>0</v>
      </c>
      <c r="N15" s="8">
        <v>0</v>
      </c>
      <c r="O15" s="21">
        <v>0</v>
      </c>
      <c r="P15" s="22">
        <v>0</v>
      </c>
      <c r="Q15" s="5">
        <v>0</v>
      </c>
      <c r="R15" s="16">
        <v>0</v>
      </c>
      <c r="S15" s="8">
        <v>0</v>
      </c>
      <c r="T15" s="21">
        <v>0</v>
      </c>
      <c r="U15" s="5">
        <v>0</v>
      </c>
      <c r="V15" s="2">
        <v>0</v>
      </c>
      <c r="W15" s="2">
        <v>0</v>
      </c>
      <c r="X15" s="2">
        <v>0</v>
      </c>
      <c r="Y15" s="8">
        <v>0</v>
      </c>
      <c r="Z15" s="21">
        <v>0</v>
      </c>
      <c r="AA15" s="21">
        <v>0</v>
      </c>
      <c r="AB15" s="111"/>
      <c r="AC15" s="111"/>
      <c r="AD15" s="111"/>
      <c r="AE15" s="111"/>
      <c r="AF15" s="111"/>
      <c r="AG15" s="111"/>
      <c r="AH15" s="111"/>
      <c r="AL15" s="1">
        <v>1</v>
      </c>
      <c r="AM15" s="101">
        <f t="shared" si="0"/>
        <v>0</v>
      </c>
      <c r="AN15" s="101">
        <f t="shared" si="1"/>
        <v>0</v>
      </c>
      <c r="AO15" s="101">
        <f t="shared" si="2"/>
        <v>0</v>
      </c>
      <c r="AP15" s="101">
        <f t="shared" si="3"/>
        <v>0</v>
      </c>
      <c r="AQ15" s="101">
        <f t="shared" si="4"/>
        <v>0</v>
      </c>
    </row>
    <row r="16" spans="1:43" ht="12.75">
      <c r="A16" s="40" t="s">
        <v>0</v>
      </c>
      <c r="B16" s="42">
        <v>38961</v>
      </c>
      <c r="C16" s="6" t="s">
        <v>9</v>
      </c>
      <c r="D16" s="5">
        <v>1</v>
      </c>
      <c r="E16" s="2">
        <v>1</v>
      </c>
      <c r="F16" s="6">
        <v>1</v>
      </c>
      <c r="G16" s="5">
        <v>1</v>
      </c>
      <c r="H16" s="2">
        <v>1</v>
      </c>
      <c r="I16" s="8">
        <v>0</v>
      </c>
      <c r="J16" s="21">
        <v>0</v>
      </c>
      <c r="K16" s="5">
        <v>0</v>
      </c>
      <c r="L16" s="2">
        <v>0</v>
      </c>
      <c r="M16" s="2">
        <v>0</v>
      </c>
      <c r="N16" s="8">
        <v>0</v>
      </c>
      <c r="O16" s="21">
        <v>0</v>
      </c>
      <c r="P16" s="22">
        <v>0</v>
      </c>
      <c r="Q16" s="5">
        <v>0</v>
      </c>
      <c r="R16" s="16">
        <v>0</v>
      </c>
      <c r="S16" s="8">
        <v>0</v>
      </c>
      <c r="T16" s="21">
        <v>0</v>
      </c>
      <c r="U16" s="5">
        <v>0</v>
      </c>
      <c r="V16" s="2">
        <v>0</v>
      </c>
      <c r="W16" s="2">
        <v>0</v>
      </c>
      <c r="X16" s="2">
        <v>0</v>
      </c>
      <c r="Y16" s="8">
        <v>0</v>
      </c>
      <c r="Z16" s="21">
        <v>0</v>
      </c>
      <c r="AA16" s="21">
        <v>0</v>
      </c>
      <c r="AB16" s="111"/>
      <c r="AC16" s="111"/>
      <c r="AD16" s="111"/>
      <c r="AE16" s="111"/>
      <c r="AF16" s="111"/>
      <c r="AG16" s="111"/>
      <c r="AH16" s="111"/>
      <c r="AL16" s="1">
        <v>1</v>
      </c>
      <c r="AM16" s="101">
        <f t="shared" si="0"/>
        <v>0</v>
      </c>
      <c r="AN16" s="101">
        <f t="shared" si="1"/>
        <v>0</v>
      </c>
      <c r="AO16" s="101">
        <f t="shared" si="2"/>
        <v>0</v>
      </c>
      <c r="AP16" s="101">
        <f t="shared" si="3"/>
        <v>0</v>
      </c>
      <c r="AQ16" s="101">
        <f t="shared" si="4"/>
        <v>0</v>
      </c>
    </row>
    <row r="17" spans="1:43" ht="12.75">
      <c r="A17" s="40" t="s">
        <v>0</v>
      </c>
      <c r="B17" s="42">
        <v>38991</v>
      </c>
      <c r="C17" s="6" t="s">
        <v>9</v>
      </c>
      <c r="D17" s="5">
        <v>1</v>
      </c>
      <c r="E17" s="2">
        <v>1</v>
      </c>
      <c r="F17" s="6">
        <v>1</v>
      </c>
      <c r="G17" s="5">
        <v>1</v>
      </c>
      <c r="H17" s="2">
        <v>1</v>
      </c>
      <c r="I17" s="8">
        <v>0</v>
      </c>
      <c r="J17" s="21">
        <v>0</v>
      </c>
      <c r="K17" s="5">
        <v>0</v>
      </c>
      <c r="L17" s="2">
        <v>0</v>
      </c>
      <c r="M17" s="2">
        <v>0</v>
      </c>
      <c r="N17" s="8">
        <v>0</v>
      </c>
      <c r="O17" s="21">
        <v>0</v>
      </c>
      <c r="P17" s="22">
        <v>0</v>
      </c>
      <c r="Q17" s="5">
        <v>0</v>
      </c>
      <c r="R17" s="16">
        <v>0</v>
      </c>
      <c r="S17" s="8">
        <v>0</v>
      </c>
      <c r="T17" s="21">
        <v>0</v>
      </c>
      <c r="U17" s="5">
        <v>0</v>
      </c>
      <c r="V17" s="2">
        <v>0</v>
      </c>
      <c r="W17" s="2">
        <v>0</v>
      </c>
      <c r="X17" s="2">
        <v>0</v>
      </c>
      <c r="Y17" s="8">
        <v>0</v>
      </c>
      <c r="Z17" s="21">
        <v>0</v>
      </c>
      <c r="AA17" s="21">
        <v>0</v>
      </c>
      <c r="AB17" s="111"/>
      <c r="AC17" s="111"/>
      <c r="AD17" s="111"/>
      <c r="AE17" s="111"/>
      <c r="AF17" s="111"/>
      <c r="AG17" s="111"/>
      <c r="AH17" s="111"/>
      <c r="AL17" s="1">
        <v>1</v>
      </c>
      <c r="AM17" s="101">
        <f t="shared" si="0"/>
        <v>0</v>
      </c>
      <c r="AN17" s="101">
        <f t="shared" si="1"/>
        <v>0</v>
      </c>
      <c r="AO17" s="101">
        <f t="shared" si="2"/>
        <v>0</v>
      </c>
      <c r="AP17" s="101">
        <f t="shared" si="3"/>
        <v>0</v>
      </c>
      <c r="AQ17" s="101">
        <f t="shared" si="4"/>
        <v>0</v>
      </c>
    </row>
    <row r="18" spans="1:43" ht="12.75">
      <c r="A18" s="40" t="s">
        <v>0</v>
      </c>
      <c r="B18" s="42">
        <v>38777</v>
      </c>
      <c r="C18" s="6" t="s">
        <v>9</v>
      </c>
      <c r="D18" s="5">
        <v>1</v>
      </c>
      <c r="E18" s="2">
        <v>1</v>
      </c>
      <c r="F18" s="6">
        <v>1</v>
      </c>
      <c r="G18" s="5">
        <v>0</v>
      </c>
      <c r="H18" s="2">
        <v>0</v>
      </c>
      <c r="I18" s="8">
        <v>0</v>
      </c>
      <c r="J18" s="21">
        <v>0</v>
      </c>
      <c r="K18" s="5">
        <v>0</v>
      </c>
      <c r="L18" s="2">
        <v>0</v>
      </c>
      <c r="M18" s="2">
        <v>0</v>
      </c>
      <c r="N18" s="8">
        <v>0</v>
      </c>
      <c r="O18" s="21">
        <v>0</v>
      </c>
      <c r="P18" s="22">
        <v>0</v>
      </c>
      <c r="Q18" s="5">
        <v>0</v>
      </c>
      <c r="R18" s="16">
        <v>0</v>
      </c>
      <c r="S18" s="8">
        <v>0</v>
      </c>
      <c r="T18" s="21">
        <v>0</v>
      </c>
      <c r="U18" s="5">
        <v>0</v>
      </c>
      <c r="V18" s="2">
        <v>0</v>
      </c>
      <c r="W18" s="2">
        <v>0</v>
      </c>
      <c r="X18" s="2">
        <v>0</v>
      </c>
      <c r="Y18" s="8">
        <v>0</v>
      </c>
      <c r="Z18" s="21">
        <v>0</v>
      </c>
      <c r="AA18" s="21">
        <v>0</v>
      </c>
      <c r="AB18" s="111"/>
      <c r="AC18" s="111"/>
      <c r="AD18" s="111"/>
      <c r="AE18" s="111"/>
      <c r="AF18" s="111"/>
      <c r="AG18" s="111"/>
      <c r="AH18" s="111"/>
      <c r="AL18" s="1">
        <v>1</v>
      </c>
      <c r="AM18" s="101">
        <f t="shared" si="0"/>
        <v>0</v>
      </c>
      <c r="AN18" s="101">
        <f t="shared" si="1"/>
        <v>0</v>
      </c>
      <c r="AO18" s="101">
        <f t="shared" si="2"/>
        <v>0</v>
      </c>
      <c r="AP18" s="101">
        <f t="shared" si="3"/>
        <v>0</v>
      </c>
      <c r="AQ18" s="101">
        <f t="shared" si="4"/>
        <v>0</v>
      </c>
    </row>
    <row r="19" spans="1:43" ht="12.75">
      <c r="A19" s="40" t="s">
        <v>0</v>
      </c>
      <c r="B19" s="42">
        <v>38838</v>
      </c>
      <c r="C19" s="6" t="s">
        <v>9</v>
      </c>
      <c r="D19" s="5">
        <v>1</v>
      </c>
      <c r="E19" s="2">
        <v>1</v>
      </c>
      <c r="F19" s="6">
        <v>1</v>
      </c>
      <c r="G19" s="5">
        <v>0</v>
      </c>
      <c r="H19" s="2">
        <v>0</v>
      </c>
      <c r="I19" s="8">
        <v>0</v>
      </c>
      <c r="J19" s="21">
        <v>0</v>
      </c>
      <c r="K19" s="5">
        <v>0</v>
      </c>
      <c r="L19" s="2">
        <v>0</v>
      </c>
      <c r="M19" s="2">
        <v>0</v>
      </c>
      <c r="N19" s="8">
        <v>0</v>
      </c>
      <c r="O19" s="21">
        <v>0</v>
      </c>
      <c r="P19" s="22">
        <v>0</v>
      </c>
      <c r="Q19" s="5">
        <v>0</v>
      </c>
      <c r="R19" s="16">
        <v>0</v>
      </c>
      <c r="S19" s="8">
        <v>0</v>
      </c>
      <c r="T19" s="21">
        <v>0</v>
      </c>
      <c r="U19" s="5">
        <v>0</v>
      </c>
      <c r="V19" s="2">
        <v>0</v>
      </c>
      <c r="W19" s="2">
        <v>0</v>
      </c>
      <c r="X19" s="2">
        <v>0</v>
      </c>
      <c r="Y19" s="8">
        <v>0</v>
      </c>
      <c r="Z19" s="21">
        <v>0</v>
      </c>
      <c r="AA19" s="21">
        <v>0</v>
      </c>
      <c r="AB19" s="111"/>
      <c r="AC19" s="111"/>
      <c r="AD19" s="111"/>
      <c r="AE19" s="111"/>
      <c r="AF19" s="111"/>
      <c r="AG19" s="111"/>
      <c r="AH19" s="111"/>
      <c r="AL19" s="1">
        <v>1</v>
      </c>
      <c r="AM19" s="101">
        <f t="shared" si="0"/>
        <v>0</v>
      </c>
      <c r="AN19" s="101">
        <f t="shared" si="1"/>
        <v>0</v>
      </c>
      <c r="AO19" s="101">
        <f t="shared" si="2"/>
        <v>0</v>
      </c>
      <c r="AP19" s="101">
        <f t="shared" si="3"/>
        <v>0</v>
      </c>
      <c r="AQ19" s="101">
        <f t="shared" si="4"/>
        <v>0</v>
      </c>
    </row>
    <row r="20" spans="1:43" ht="12.75">
      <c r="A20" s="40" t="s">
        <v>0</v>
      </c>
      <c r="B20" s="42">
        <v>38838</v>
      </c>
      <c r="C20" s="6" t="s">
        <v>9</v>
      </c>
      <c r="D20" s="5">
        <v>0</v>
      </c>
      <c r="E20" s="2">
        <v>0</v>
      </c>
      <c r="F20" s="6">
        <v>0</v>
      </c>
      <c r="G20" s="5">
        <v>0</v>
      </c>
      <c r="H20" s="2">
        <v>0</v>
      </c>
      <c r="I20" s="8">
        <v>0</v>
      </c>
      <c r="J20" s="21">
        <v>0</v>
      </c>
      <c r="K20" s="5">
        <v>0</v>
      </c>
      <c r="L20" s="2">
        <v>0</v>
      </c>
      <c r="M20" s="2">
        <v>0</v>
      </c>
      <c r="N20" s="8">
        <v>0</v>
      </c>
      <c r="O20" s="21">
        <v>0</v>
      </c>
      <c r="P20" s="22">
        <v>0</v>
      </c>
      <c r="Q20" s="5">
        <v>0</v>
      </c>
      <c r="R20" s="16">
        <v>0</v>
      </c>
      <c r="S20" s="8">
        <v>0</v>
      </c>
      <c r="T20" s="21">
        <v>0</v>
      </c>
      <c r="U20" s="5">
        <v>0</v>
      </c>
      <c r="V20" s="2">
        <v>0</v>
      </c>
      <c r="W20" s="2">
        <v>0</v>
      </c>
      <c r="X20" s="2">
        <v>0</v>
      </c>
      <c r="Y20" s="8">
        <v>0</v>
      </c>
      <c r="Z20" s="21">
        <v>0</v>
      </c>
      <c r="AA20" s="21">
        <v>0</v>
      </c>
      <c r="AB20" s="111"/>
      <c r="AC20" s="111"/>
      <c r="AD20" s="111"/>
      <c r="AE20" s="111"/>
      <c r="AF20" s="111"/>
      <c r="AG20" s="111"/>
      <c r="AH20" s="111"/>
      <c r="AL20" s="1">
        <v>1</v>
      </c>
      <c r="AM20" s="101">
        <f t="shared" si="0"/>
        <v>0</v>
      </c>
      <c r="AN20" s="101">
        <f t="shared" si="1"/>
        <v>0</v>
      </c>
      <c r="AO20" s="101">
        <f t="shared" si="2"/>
        <v>0</v>
      </c>
      <c r="AP20" s="101">
        <f t="shared" si="3"/>
        <v>0</v>
      </c>
      <c r="AQ20" s="101">
        <f t="shared" si="4"/>
        <v>0</v>
      </c>
    </row>
    <row r="21" spans="1:43" ht="12.75">
      <c r="A21" s="40" t="s">
        <v>0</v>
      </c>
      <c r="B21" s="42">
        <v>38261</v>
      </c>
      <c r="C21" s="6" t="s">
        <v>9</v>
      </c>
      <c r="D21" s="5">
        <v>0</v>
      </c>
      <c r="E21" s="2">
        <v>0</v>
      </c>
      <c r="F21" s="6">
        <v>0</v>
      </c>
      <c r="G21" s="5">
        <v>1</v>
      </c>
      <c r="H21" s="2">
        <v>0</v>
      </c>
      <c r="I21" s="8">
        <v>0</v>
      </c>
      <c r="J21" s="21">
        <v>0</v>
      </c>
      <c r="K21" s="5">
        <v>0</v>
      </c>
      <c r="L21" s="2">
        <v>0</v>
      </c>
      <c r="M21" s="2">
        <v>0</v>
      </c>
      <c r="N21" s="8">
        <v>0</v>
      </c>
      <c r="O21" s="21">
        <v>0</v>
      </c>
      <c r="P21" s="22">
        <v>0</v>
      </c>
      <c r="Q21" s="5">
        <v>0</v>
      </c>
      <c r="R21" s="16">
        <v>0</v>
      </c>
      <c r="S21" s="8">
        <v>0</v>
      </c>
      <c r="T21" s="21">
        <v>0</v>
      </c>
      <c r="U21" s="5">
        <v>0</v>
      </c>
      <c r="V21" s="2">
        <v>0</v>
      </c>
      <c r="W21" s="2">
        <v>0</v>
      </c>
      <c r="X21" s="2">
        <v>0</v>
      </c>
      <c r="Y21" s="8">
        <v>0</v>
      </c>
      <c r="Z21" s="21">
        <v>0</v>
      </c>
      <c r="AA21" s="21">
        <v>0</v>
      </c>
      <c r="AB21" s="111"/>
      <c r="AC21" s="111"/>
      <c r="AD21" s="111"/>
      <c r="AE21" s="111"/>
      <c r="AF21" s="111"/>
      <c r="AG21" s="111"/>
      <c r="AH21" s="111"/>
      <c r="AL21" s="1">
        <v>1</v>
      </c>
      <c r="AM21" s="101">
        <f t="shared" si="0"/>
        <v>0</v>
      </c>
      <c r="AN21" s="101">
        <f t="shared" si="1"/>
        <v>0</v>
      </c>
      <c r="AO21" s="101">
        <f t="shared" si="2"/>
        <v>0</v>
      </c>
      <c r="AP21" s="101">
        <f t="shared" si="3"/>
        <v>0</v>
      </c>
      <c r="AQ21" s="101">
        <f t="shared" si="4"/>
        <v>0</v>
      </c>
    </row>
    <row r="22" spans="1:43" ht="12.75">
      <c r="A22" s="40" t="s">
        <v>0</v>
      </c>
      <c r="B22" s="42">
        <v>38991</v>
      </c>
      <c r="C22" s="6" t="s">
        <v>9</v>
      </c>
      <c r="D22" s="5">
        <v>1</v>
      </c>
      <c r="E22" s="2">
        <v>1</v>
      </c>
      <c r="F22" s="6">
        <v>1</v>
      </c>
      <c r="G22" s="5">
        <v>1</v>
      </c>
      <c r="H22" s="2">
        <v>0</v>
      </c>
      <c r="I22" s="8">
        <v>0</v>
      </c>
      <c r="J22" s="21">
        <v>0</v>
      </c>
      <c r="K22" s="5">
        <v>0</v>
      </c>
      <c r="L22" s="2">
        <v>0</v>
      </c>
      <c r="M22" s="2">
        <v>0</v>
      </c>
      <c r="N22" s="8">
        <v>0</v>
      </c>
      <c r="O22" s="21">
        <v>0</v>
      </c>
      <c r="P22" s="22">
        <v>0</v>
      </c>
      <c r="Q22" s="5">
        <v>0</v>
      </c>
      <c r="R22" s="16">
        <v>0</v>
      </c>
      <c r="S22" s="8">
        <v>0</v>
      </c>
      <c r="T22" s="21">
        <v>0</v>
      </c>
      <c r="U22" s="5">
        <v>0</v>
      </c>
      <c r="V22" s="2">
        <v>0</v>
      </c>
      <c r="W22" s="2">
        <v>0</v>
      </c>
      <c r="X22" s="2">
        <v>0</v>
      </c>
      <c r="Y22" s="8">
        <v>0</v>
      </c>
      <c r="Z22" s="21">
        <v>0</v>
      </c>
      <c r="AA22" s="21">
        <v>0</v>
      </c>
      <c r="AB22" s="111"/>
      <c r="AC22" s="111"/>
      <c r="AD22" s="111"/>
      <c r="AE22" s="111"/>
      <c r="AF22" s="111"/>
      <c r="AG22" s="111"/>
      <c r="AH22" s="111"/>
      <c r="AL22" s="1">
        <v>1</v>
      </c>
      <c r="AM22" s="101">
        <f t="shared" si="0"/>
        <v>0</v>
      </c>
      <c r="AN22" s="101">
        <f t="shared" si="1"/>
        <v>0</v>
      </c>
      <c r="AO22" s="101">
        <f t="shared" si="2"/>
        <v>0</v>
      </c>
      <c r="AP22" s="101">
        <f t="shared" si="3"/>
        <v>0</v>
      </c>
      <c r="AQ22" s="101">
        <f t="shared" si="4"/>
        <v>0</v>
      </c>
    </row>
    <row r="23" spans="1:43" ht="12.75">
      <c r="A23" s="139" t="s">
        <v>14</v>
      </c>
      <c r="B23" s="140"/>
      <c r="C23" s="141"/>
      <c r="D23" s="84">
        <f aca="true" t="shared" si="5" ref="D23:AA23">SUM(D5:D22)</f>
        <v>15</v>
      </c>
      <c r="E23" s="85">
        <f t="shared" si="5"/>
        <v>15</v>
      </c>
      <c r="F23" s="86">
        <f t="shared" si="5"/>
        <v>15</v>
      </c>
      <c r="G23" s="84">
        <f t="shared" si="5"/>
        <v>11</v>
      </c>
      <c r="H23" s="85">
        <f t="shared" si="5"/>
        <v>8</v>
      </c>
      <c r="I23" s="87">
        <f t="shared" si="5"/>
        <v>4</v>
      </c>
      <c r="J23" s="88">
        <f t="shared" si="5"/>
        <v>2</v>
      </c>
      <c r="K23" s="84">
        <f t="shared" si="5"/>
        <v>2</v>
      </c>
      <c r="L23" s="85">
        <f t="shared" si="5"/>
        <v>2</v>
      </c>
      <c r="M23" s="85">
        <f t="shared" si="5"/>
        <v>2</v>
      </c>
      <c r="N23" s="87">
        <f t="shared" si="5"/>
        <v>1</v>
      </c>
      <c r="O23" s="88">
        <f t="shared" si="5"/>
        <v>1</v>
      </c>
      <c r="P23" s="89">
        <f t="shared" si="5"/>
        <v>0</v>
      </c>
      <c r="Q23" s="84">
        <f t="shared" si="5"/>
        <v>0</v>
      </c>
      <c r="R23" s="90">
        <f t="shared" si="5"/>
        <v>0</v>
      </c>
      <c r="S23" s="87">
        <f t="shared" si="5"/>
        <v>0</v>
      </c>
      <c r="T23" s="88">
        <f t="shared" si="5"/>
        <v>0</v>
      </c>
      <c r="U23" s="84">
        <f t="shared" si="5"/>
        <v>0</v>
      </c>
      <c r="V23" s="85">
        <f>SUM(V5:V22)</f>
        <v>0</v>
      </c>
      <c r="W23" s="85">
        <f>SUM(W5:W22)</f>
        <v>0</v>
      </c>
      <c r="X23" s="85">
        <f>SUM(X5:X22)</f>
        <v>0</v>
      </c>
      <c r="Y23" s="87">
        <f>SUM(Y5:Y22)</f>
        <v>0</v>
      </c>
      <c r="Z23" s="88">
        <f t="shared" si="5"/>
        <v>0</v>
      </c>
      <c r="AA23" s="88">
        <f t="shared" si="5"/>
        <v>0</v>
      </c>
      <c r="AB23" s="124"/>
      <c r="AC23" s="124"/>
      <c r="AD23" s="124"/>
      <c r="AE23" s="124"/>
      <c r="AF23" s="124"/>
      <c r="AG23" s="124"/>
      <c r="AH23" s="124"/>
      <c r="AL23" s="1">
        <f aca="true" t="shared" si="6" ref="AL23:AQ23">SUM(AL5:AL22)</f>
        <v>18</v>
      </c>
      <c r="AM23" s="102">
        <f t="shared" si="6"/>
        <v>4</v>
      </c>
      <c r="AN23" s="106">
        <f t="shared" si="6"/>
        <v>1</v>
      </c>
      <c r="AO23" s="106">
        <f t="shared" si="6"/>
        <v>0</v>
      </c>
      <c r="AP23" s="106">
        <f t="shared" si="6"/>
        <v>0</v>
      </c>
      <c r="AQ23" s="106">
        <f t="shared" si="6"/>
        <v>0</v>
      </c>
    </row>
    <row r="24" spans="1:43" ht="12.75">
      <c r="A24" s="81"/>
      <c r="B24" s="82"/>
      <c r="C24" s="83" t="s">
        <v>15</v>
      </c>
      <c r="D24" s="84">
        <f aca="true" t="shared" si="7" ref="D24:AA24">+$AL$23-D23</f>
        <v>3</v>
      </c>
      <c r="E24" s="85">
        <f t="shared" si="7"/>
        <v>3</v>
      </c>
      <c r="F24" s="86">
        <f t="shared" si="7"/>
        <v>3</v>
      </c>
      <c r="G24" s="84">
        <f t="shared" si="7"/>
        <v>7</v>
      </c>
      <c r="H24" s="85">
        <f t="shared" si="7"/>
        <v>10</v>
      </c>
      <c r="I24" s="87">
        <f t="shared" si="7"/>
        <v>14</v>
      </c>
      <c r="J24" s="88">
        <f t="shared" si="7"/>
        <v>16</v>
      </c>
      <c r="K24" s="84">
        <f t="shared" si="7"/>
        <v>16</v>
      </c>
      <c r="L24" s="85">
        <f t="shared" si="7"/>
        <v>16</v>
      </c>
      <c r="M24" s="85">
        <f t="shared" si="7"/>
        <v>16</v>
      </c>
      <c r="N24" s="87">
        <f t="shared" si="7"/>
        <v>17</v>
      </c>
      <c r="O24" s="88">
        <f t="shared" si="7"/>
        <v>17</v>
      </c>
      <c r="P24" s="89">
        <f t="shared" si="7"/>
        <v>18</v>
      </c>
      <c r="Q24" s="84">
        <f t="shared" si="7"/>
        <v>18</v>
      </c>
      <c r="R24" s="90">
        <f t="shared" si="7"/>
        <v>18</v>
      </c>
      <c r="S24" s="87">
        <f t="shared" si="7"/>
        <v>18</v>
      </c>
      <c r="T24" s="88">
        <f t="shared" si="7"/>
        <v>18</v>
      </c>
      <c r="U24" s="84">
        <f t="shared" si="7"/>
        <v>18</v>
      </c>
      <c r="V24" s="85">
        <f t="shared" si="7"/>
        <v>18</v>
      </c>
      <c r="W24" s="85">
        <f t="shared" si="7"/>
        <v>18</v>
      </c>
      <c r="X24" s="85">
        <f t="shared" si="7"/>
        <v>18</v>
      </c>
      <c r="Y24" s="87">
        <f t="shared" si="7"/>
        <v>18</v>
      </c>
      <c r="Z24" s="88">
        <f t="shared" si="7"/>
        <v>18</v>
      </c>
      <c r="AA24" s="88">
        <f t="shared" si="7"/>
        <v>18</v>
      </c>
      <c r="AB24" s="124"/>
      <c r="AC24" s="124"/>
      <c r="AD24" s="124"/>
      <c r="AE24" s="124"/>
      <c r="AF24" s="124"/>
      <c r="AG24" s="124"/>
      <c r="AH24" s="124"/>
      <c r="AL24" s="1" t="s">
        <v>2</v>
      </c>
      <c r="AM24" s="102">
        <f>+$AL$23-AM23</f>
        <v>14</v>
      </c>
      <c r="AN24" s="88">
        <f>+$AL$23-AN23</f>
        <v>17</v>
      </c>
      <c r="AO24" s="88">
        <f>+$AL$23-AO23</f>
        <v>18</v>
      </c>
      <c r="AP24" s="88">
        <f>+$AL$23-AP23</f>
        <v>18</v>
      </c>
      <c r="AQ24" s="88">
        <f>+$AL$23-AQ23</f>
        <v>18</v>
      </c>
    </row>
    <row r="25" spans="1:43" ht="12.75">
      <c r="A25" s="139" t="s">
        <v>16</v>
      </c>
      <c r="B25" s="140"/>
      <c r="C25" s="141"/>
      <c r="D25" s="91">
        <f aca="true" t="shared" si="8" ref="D25:AA25">+D23/$AL$23</f>
        <v>0.8333333333333334</v>
      </c>
      <c r="E25" s="92">
        <f t="shared" si="8"/>
        <v>0.8333333333333334</v>
      </c>
      <c r="F25" s="93">
        <f t="shared" si="8"/>
        <v>0.8333333333333334</v>
      </c>
      <c r="G25" s="91">
        <f t="shared" si="8"/>
        <v>0.6111111111111112</v>
      </c>
      <c r="H25" s="92">
        <f t="shared" si="8"/>
        <v>0.4444444444444444</v>
      </c>
      <c r="I25" s="94">
        <f t="shared" si="8"/>
        <v>0.2222222222222222</v>
      </c>
      <c r="J25" s="95">
        <f t="shared" si="8"/>
        <v>0.1111111111111111</v>
      </c>
      <c r="K25" s="91">
        <f t="shared" si="8"/>
        <v>0.1111111111111111</v>
      </c>
      <c r="L25" s="92">
        <f t="shared" si="8"/>
        <v>0.1111111111111111</v>
      </c>
      <c r="M25" s="92">
        <f t="shared" si="8"/>
        <v>0.1111111111111111</v>
      </c>
      <c r="N25" s="94">
        <f t="shared" si="8"/>
        <v>0.05555555555555555</v>
      </c>
      <c r="O25" s="95">
        <f t="shared" si="8"/>
        <v>0.05555555555555555</v>
      </c>
      <c r="P25" s="96">
        <f t="shared" si="8"/>
        <v>0</v>
      </c>
      <c r="Q25" s="91">
        <f t="shared" si="8"/>
        <v>0</v>
      </c>
      <c r="R25" s="97">
        <f t="shared" si="8"/>
        <v>0</v>
      </c>
      <c r="S25" s="94">
        <f t="shared" si="8"/>
        <v>0</v>
      </c>
      <c r="T25" s="95">
        <f t="shared" si="8"/>
        <v>0</v>
      </c>
      <c r="U25" s="91">
        <f t="shared" si="8"/>
        <v>0</v>
      </c>
      <c r="V25" s="92">
        <f t="shared" si="8"/>
        <v>0</v>
      </c>
      <c r="W25" s="92">
        <f t="shared" si="8"/>
        <v>0</v>
      </c>
      <c r="X25" s="92">
        <f t="shared" si="8"/>
        <v>0</v>
      </c>
      <c r="Y25" s="94">
        <f t="shared" si="8"/>
        <v>0</v>
      </c>
      <c r="Z25" s="95">
        <f t="shared" si="8"/>
        <v>0</v>
      </c>
      <c r="AA25" s="95">
        <f t="shared" si="8"/>
        <v>0</v>
      </c>
      <c r="AB25" s="126"/>
      <c r="AC25" s="126"/>
      <c r="AD25" s="126"/>
      <c r="AE25" s="126"/>
      <c r="AF25" s="126"/>
      <c r="AG25" s="126"/>
      <c r="AH25" s="126"/>
      <c r="AL25" s="1" t="s">
        <v>1</v>
      </c>
      <c r="AM25" s="93">
        <f>+AM23/$AL$23</f>
        <v>0.2222222222222222</v>
      </c>
      <c r="AN25" s="95">
        <f>+AN23/$AL$23</f>
        <v>0.05555555555555555</v>
      </c>
      <c r="AO25" s="95">
        <f>+AO23/$AL$23</f>
        <v>0</v>
      </c>
      <c r="AP25" s="95">
        <f>+AP23/$AL$23</f>
        <v>0</v>
      </c>
      <c r="AQ25" s="95">
        <f>+AQ23/$AL$23</f>
        <v>0</v>
      </c>
    </row>
    <row r="26" spans="1:43" ht="12.75">
      <c r="A26" s="98"/>
      <c r="B26" s="9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22"/>
      <c r="AB26" s="111"/>
      <c r="AC26" s="111"/>
      <c r="AD26" s="111"/>
      <c r="AE26" s="111"/>
      <c r="AF26" s="111"/>
      <c r="AG26" s="111"/>
      <c r="AH26" s="111"/>
      <c r="AM26" s="19"/>
      <c r="AN26" s="19"/>
      <c r="AO26" s="19"/>
      <c r="AP26" s="19"/>
      <c r="AQ26" s="19"/>
    </row>
    <row r="27" spans="1:43" ht="12.75">
      <c r="A27" s="62" t="s">
        <v>0</v>
      </c>
      <c r="B27" s="63">
        <v>37135</v>
      </c>
      <c r="C27" s="64" t="s">
        <v>10</v>
      </c>
      <c r="D27" s="65">
        <v>1</v>
      </c>
      <c r="E27" s="66">
        <v>1</v>
      </c>
      <c r="F27" s="64">
        <v>1</v>
      </c>
      <c r="G27" s="65">
        <v>0</v>
      </c>
      <c r="H27" s="66">
        <v>0</v>
      </c>
      <c r="I27" s="67">
        <v>0</v>
      </c>
      <c r="J27" s="68">
        <v>0</v>
      </c>
      <c r="K27" s="65">
        <v>0</v>
      </c>
      <c r="L27" s="66">
        <v>0</v>
      </c>
      <c r="M27" s="66">
        <v>0</v>
      </c>
      <c r="N27" s="67">
        <v>0</v>
      </c>
      <c r="O27" s="68">
        <v>0</v>
      </c>
      <c r="P27" s="69">
        <v>0</v>
      </c>
      <c r="Q27" s="65">
        <v>0</v>
      </c>
      <c r="R27" s="70">
        <v>0</v>
      </c>
      <c r="S27" s="67">
        <v>0</v>
      </c>
      <c r="T27" s="68">
        <v>0</v>
      </c>
      <c r="U27" s="65">
        <v>0</v>
      </c>
      <c r="V27" s="66">
        <v>0</v>
      </c>
      <c r="W27" s="66">
        <v>0</v>
      </c>
      <c r="X27" s="66">
        <v>0</v>
      </c>
      <c r="Y27" s="67">
        <v>0</v>
      </c>
      <c r="Z27" s="68">
        <v>0</v>
      </c>
      <c r="AA27" s="68">
        <v>0</v>
      </c>
      <c r="AB27" s="111"/>
      <c r="AC27" s="111"/>
      <c r="AD27" s="111"/>
      <c r="AE27" s="111"/>
      <c r="AF27" s="111"/>
      <c r="AG27" s="111"/>
      <c r="AH27" s="111"/>
      <c r="AL27" s="1">
        <v>1</v>
      </c>
      <c r="AM27" s="100"/>
      <c r="AN27" s="108"/>
      <c r="AO27" s="108"/>
      <c r="AP27" s="108"/>
      <c r="AQ27" s="108"/>
    </row>
    <row r="28" spans="1:43" ht="12.75">
      <c r="A28" s="62" t="s">
        <v>0</v>
      </c>
      <c r="B28" s="63" t="s">
        <v>0</v>
      </c>
      <c r="C28" s="64" t="s">
        <v>10</v>
      </c>
      <c r="D28" s="65">
        <v>1</v>
      </c>
      <c r="E28" s="66">
        <v>1</v>
      </c>
      <c r="F28" s="64">
        <v>1</v>
      </c>
      <c r="G28" s="65">
        <v>0</v>
      </c>
      <c r="H28" s="66">
        <v>0</v>
      </c>
      <c r="I28" s="67">
        <v>0</v>
      </c>
      <c r="J28" s="68">
        <v>0</v>
      </c>
      <c r="K28" s="65">
        <v>0</v>
      </c>
      <c r="L28" s="66">
        <v>0</v>
      </c>
      <c r="M28" s="66">
        <v>0</v>
      </c>
      <c r="N28" s="67">
        <v>0</v>
      </c>
      <c r="O28" s="68">
        <v>0</v>
      </c>
      <c r="P28" s="69">
        <v>0</v>
      </c>
      <c r="Q28" s="65">
        <v>0</v>
      </c>
      <c r="R28" s="70">
        <v>0</v>
      </c>
      <c r="S28" s="67">
        <v>0</v>
      </c>
      <c r="T28" s="68">
        <v>0</v>
      </c>
      <c r="U28" s="65">
        <v>0</v>
      </c>
      <c r="V28" s="66">
        <v>0</v>
      </c>
      <c r="W28" s="66">
        <v>0</v>
      </c>
      <c r="X28" s="66">
        <v>0</v>
      </c>
      <c r="Y28" s="67">
        <v>0</v>
      </c>
      <c r="Z28" s="68">
        <v>0</v>
      </c>
      <c r="AA28" s="68">
        <v>0</v>
      </c>
      <c r="AB28" s="111"/>
      <c r="AC28" s="111"/>
      <c r="AD28" s="111"/>
      <c r="AE28" s="111"/>
      <c r="AF28" s="111"/>
      <c r="AG28" s="111"/>
      <c r="AH28" s="111"/>
      <c r="AL28" s="1">
        <v>0</v>
      </c>
      <c r="AM28" s="100"/>
      <c r="AN28" s="108"/>
      <c r="AO28" s="108"/>
      <c r="AP28" s="108"/>
      <c r="AQ28" s="108"/>
    </row>
    <row r="29" spans="1:43" ht="12.75">
      <c r="A29" s="62" t="s">
        <v>0</v>
      </c>
      <c r="B29" s="63" t="s">
        <v>0</v>
      </c>
      <c r="C29" s="64" t="s">
        <v>10</v>
      </c>
      <c r="D29" s="65">
        <v>1</v>
      </c>
      <c r="E29" s="66">
        <v>1</v>
      </c>
      <c r="F29" s="64">
        <v>1</v>
      </c>
      <c r="G29" s="65">
        <v>0</v>
      </c>
      <c r="H29" s="66">
        <v>0</v>
      </c>
      <c r="I29" s="67">
        <v>0</v>
      </c>
      <c r="J29" s="68">
        <v>0</v>
      </c>
      <c r="K29" s="65">
        <v>0</v>
      </c>
      <c r="L29" s="66">
        <v>0</v>
      </c>
      <c r="M29" s="66">
        <v>0</v>
      </c>
      <c r="N29" s="67">
        <v>0</v>
      </c>
      <c r="O29" s="68">
        <v>0</v>
      </c>
      <c r="P29" s="69">
        <v>0</v>
      </c>
      <c r="Q29" s="65">
        <v>0</v>
      </c>
      <c r="R29" s="70">
        <v>0</v>
      </c>
      <c r="S29" s="67">
        <v>0</v>
      </c>
      <c r="T29" s="68">
        <v>0</v>
      </c>
      <c r="U29" s="65">
        <v>0</v>
      </c>
      <c r="V29" s="66">
        <v>0</v>
      </c>
      <c r="W29" s="66">
        <v>0</v>
      </c>
      <c r="X29" s="66">
        <v>0</v>
      </c>
      <c r="Y29" s="67">
        <v>0</v>
      </c>
      <c r="Z29" s="68">
        <v>0</v>
      </c>
      <c r="AA29" s="68">
        <v>0</v>
      </c>
      <c r="AB29" s="111"/>
      <c r="AC29" s="111"/>
      <c r="AD29" s="111"/>
      <c r="AE29" s="111"/>
      <c r="AF29" s="111"/>
      <c r="AG29" s="111"/>
      <c r="AH29" s="111"/>
      <c r="AL29" s="1">
        <v>0</v>
      </c>
      <c r="AM29" s="100"/>
      <c r="AN29" s="108"/>
      <c r="AO29" s="108"/>
      <c r="AP29" s="108"/>
      <c r="AQ29" s="108"/>
    </row>
    <row r="30" spans="1:43" ht="12.75">
      <c r="A30" s="62" t="s">
        <v>0</v>
      </c>
      <c r="B30" s="63" t="s">
        <v>0</v>
      </c>
      <c r="C30" s="64" t="s">
        <v>10</v>
      </c>
      <c r="D30" s="65">
        <v>1</v>
      </c>
      <c r="E30" s="66">
        <v>1</v>
      </c>
      <c r="F30" s="64">
        <v>1</v>
      </c>
      <c r="G30" s="65">
        <v>0</v>
      </c>
      <c r="H30" s="66">
        <v>0</v>
      </c>
      <c r="I30" s="67">
        <v>0</v>
      </c>
      <c r="J30" s="68">
        <v>0</v>
      </c>
      <c r="K30" s="65">
        <v>0</v>
      </c>
      <c r="L30" s="66">
        <v>0</v>
      </c>
      <c r="M30" s="66">
        <v>0</v>
      </c>
      <c r="N30" s="67">
        <v>0</v>
      </c>
      <c r="O30" s="68">
        <v>0</v>
      </c>
      <c r="P30" s="69">
        <v>0</v>
      </c>
      <c r="Q30" s="65">
        <v>0</v>
      </c>
      <c r="R30" s="70">
        <v>0</v>
      </c>
      <c r="S30" s="67">
        <v>0</v>
      </c>
      <c r="T30" s="68">
        <v>0</v>
      </c>
      <c r="U30" s="65">
        <v>0</v>
      </c>
      <c r="V30" s="66">
        <v>0</v>
      </c>
      <c r="W30" s="66">
        <v>0</v>
      </c>
      <c r="X30" s="66">
        <v>0</v>
      </c>
      <c r="Y30" s="67">
        <v>0</v>
      </c>
      <c r="Z30" s="68">
        <v>0</v>
      </c>
      <c r="AA30" s="68">
        <v>0</v>
      </c>
      <c r="AB30" s="111"/>
      <c r="AC30" s="111"/>
      <c r="AD30" s="111"/>
      <c r="AE30" s="111"/>
      <c r="AF30" s="111"/>
      <c r="AG30" s="111"/>
      <c r="AH30" s="111"/>
      <c r="AL30" s="1">
        <v>0</v>
      </c>
      <c r="AM30" s="100"/>
      <c r="AN30" s="108"/>
      <c r="AO30" s="108"/>
      <c r="AP30" s="108"/>
      <c r="AQ30" s="108"/>
    </row>
    <row r="31" spans="1:43" ht="12.75">
      <c r="A31" s="139" t="s">
        <v>14</v>
      </c>
      <c r="B31" s="140"/>
      <c r="C31" s="141"/>
      <c r="D31" s="84">
        <f>SUM(D27:D30)</f>
        <v>4</v>
      </c>
      <c r="E31" s="85">
        <f aca="true" t="shared" si="9" ref="E31:AA31">SUM(E27:E30)</f>
        <v>4</v>
      </c>
      <c r="F31" s="86">
        <f t="shared" si="9"/>
        <v>4</v>
      </c>
      <c r="G31" s="84">
        <f t="shared" si="9"/>
        <v>0</v>
      </c>
      <c r="H31" s="85">
        <f t="shared" si="9"/>
        <v>0</v>
      </c>
      <c r="I31" s="87">
        <f t="shared" si="9"/>
        <v>0</v>
      </c>
      <c r="J31" s="88">
        <f t="shared" si="9"/>
        <v>0</v>
      </c>
      <c r="K31" s="84">
        <f t="shared" si="9"/>
        <v>0</v>
      </c>
      <c r="L31" s="85">
        <f t="shared" si="9"/>
        <v>0</v>
      </c>
      <c r="M31" s="85">
        <f t="shared" si="9"/>
        <v>0</v>
      </c>
      <c r="N31" s="87">
        <f t="shared" si="9"/>
        <v>0</v>
      </c>
      <c r="O31" s="88">
        <f t="shared" si="9"/>
        <v>0</v>
      </c>
      <c r="P31" s="89">
        <f t="shared" si="9"/>
        <v>0</v>
      </c>
      <c r="Q31" s="84">
        <f t="shared" si="9"/>
        <v>0</v>
      </c>
      <c r="R31" s="90">
        <f t="shared" si="9"/>
        <v>0</v>
      </c>
      <c r="S31" s="87">
        <f t="shared" si="9"/>
        <v>0</v>
      </c>
      <c r="T31" s="88">
        <f t="shared" si="9"/>
        <v>0</v>
      </c>
      <c r="U31" s="84">
        <f t="shared" si="9"/>
        <v>0</v>
      </c>
      <c r="V31" s="85">
        <f>SUM(V27:V30)</f>
        <v>0</v>
      </c>
      <c r="W31" s="85">
        <f>SUM(W27:W30)</f>
        <v>0</v>
      </c>
      <c r="X31" s="85">
        <f>SUM(X27:X30)</f>
        <v>0</v>
      </c>
      <c r="Y31" s="87">
        <f>SUM(Y27:Y30)</f>
        <v>0</v>
      </c>
      <c r="Z31" s="88">
        <f t="shared" si="9"/>
        <v>0</v>
      </c>
      <c r="AA31" s="88">
        <f t="shared" si="9"/>
        <v>0</v>
      </c>
      <c r="AB31" s="124"/>
      <c r="AC31" s="124"/>
      <c r="AD31" s="124"/>
      <c r="AE31" s="124"/>
      <c r="AF31" s="124"/>
      <c r="AG31" s="124"/>
      <c r="AH31" s="124"/>
      <c r="AL31" s="1">
        <f>SUM(AL27:AL30)</f>
        <v>1</v>
      </c>
      <c r="AM31" s="102"/>
      <c r="AN31" s="106"/>
      <c r="AO31" s="106"/>
      <c r="AP31" s="106"/>
      <c r="AQ31" s="106"/>
    </row>
    <row r="32" spans="1:43" ht="12.75">
      <c r="A32" s="139" t="s">
        <v>16</v>
      </c>
      <c r="B32" s="140"/>
      <c r="C32" s="141"/>
      <c r="D32" s="91">
        <f aca="true" t="shared" si="10" ref="D32:AA32">SUM(D31+D23)/$AL$32</f>
        <v>1</v>
      </c>
      <c r="E32" s="92">
        <f t="shared" si="10"/>
        <v>1</v>
      </c>
      <c r="F32" s="93">
        <f t="shared" si="10"/>
        <v>1</v>
      </c>
      <c r="G32" s="91">
        <f t="shared" si="10"/>
        <v>0.5789473684210527</v>
      </c>
      <c r="H32" s="92">
        <f t="shared" si="10"/>
        <v>0.42105263157894735</v>
      </c>
      <c r="I32" s="94">
        <f t="shared" si="10"/>
        <v>0.21052631578947367</v>
      </c>
      <c r="J32" s="95">
        <f t="shared" si="10"/>
        <v>0.10526315789473684</v>
      </c>
      <c r="K32" s="91">
        <f t="shared" si="10"/>
        <v>0.10526315789473684</v>
      </c>
      <c r="L32" s="92">
        <f t="shared" si="10"/>
        <v>0.10526315789473684</v>
      </c>
      <c r="M32" s="92">
        <f t="shared" si="10"/>
        <v>0.10526315789473684</v>
      </c>
      <c r="N32" s="94">
        <f t="shared" si="10"/>
        <v>0.05263157894736842</v>
      </c>
      <c r="O32" s="95">
        <f t="shared" si="10"/>
        <v>0.05263157894736842</v>
      </c>
      <c r="P32" s="96">
        <f t="shared" si="10"/>
        <v>0</v>
      </c>
      <c r="Q32" s="91">
        <f t="shared" si="10"/>
        <v>0</v>
      </c>
      <c r="R32" s="97">
        <f t="shared" si="10"/>
        <v>0</v>
      </c>
      <c r="S32" s="94">
        <f t="shared" si="10"/>
        <v>0</v>
      </c>
      <c r="T32" s="95">
        <f t="shared" si="10"/>
        <v>0</v>
      </c>
      <c r="U32" s="91">
        <f t="shared" si="10"/>
        <v>0</v>
      </c>
      <c r="V32" s="92">
        <f t="shared" si="10"/>
        <v>0</v>
      </c>
      <c r="W32" s="92">
        <f t="shared" si="10"/>
        <v>0</v>
      </c>
      <c r="X32" s="92">
        <f t="shared" si="10"/>
        <v>0</v>
      </c>
      <c r="Y32" s="94">
        <f t="shared" si="10"/>
        <v>0</v>
      </c>
      <c r="Z32" s="95">
        <f t="shared" si="10"/>
        <v>0</v>
      </c>
      <c r="AA32" s="95">
        <f t="shared" si="10"/>
        <v>0</v>
      </c>
      <c r="AB32" s="126"/>
      <c r="AC32" s="126"/>
      <c r="AD32" s="126"/>
      <c r="AE32" s="126"/>
      <c r="AF32" s="126"/>
      <c r="AG32" s="126"/>
      <c r="AH32" s="126"/>
      <c r="AL32" s="1">
        <f>+AL31+AL23</f>
        <v>19</v>
      </c>
      <c r="AM32" s="103"/>
      <c r="AN32" s="107"/>
      <c r="AO32" s="107"/>
      <c r="AP32" s="107"/>
      <c r="AQ32" s="107"/>
    </row>
    <row r="33" spans="1:43" ht="12.75">
      <c r="A33" s="71"/>
      <c r="B33" s="72"/>
      <c r="C33" s="72"/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69"/>
      <c r="AB33" s="111"/>
      <c r="AC33" s="111"/>
      <c r="AD33" s="111"/>
      <c r="AE33" s="111"/>
      <c r="AF33" s="111"/>
      <c r="AG33" s="111"/>
      <c r="AH33" s="111"/>
      <c r="AM33" s="100"/>
      <c r="AN33" s="100"/>
      <c r="AO33" s="100"/>
      <c r="AP33" s="100"/>
      <c r="AQ33" s="100"/>
    </row>
    <row r="34" spans="1:43" ht="12.75">
      <c r="A34" s="43" t="s">
        <v>17</v>
      </c>
      <c r="B34" s="44">
        <v>36775</v>
      </c>
      <c r="C34" s="45" t="s">
        <v>11</v>
      </c>
      <c r="D34" s="46">
        <v>1</v>
      </c>
      <c r="E34" s="47">
        <v>1</v>
      </c>
      <c r="F34" s="45">
        <v>1</v>
      </c>
      <c r="G34" s="46">
        <v>0</v>
      </c>
      <c r="H34" s="47">
        <v>0</v>
      </c>
      <c r="I34" s="48">
        <v>0</v>
      </c>
      <c r="J34" s="49">
        <v>0</v>
      </c>
      <c r="K34" s="46">
        <v>0</v>
      </c>
      <c r="L34" s="47">
        <v>0</v>
      </c>
      <c r="M34" s="47">
        <v>0</v>
      </c>
      <c r="N34" s="48">
        <v>0</v>
      </c>
      <c r="O34" s="49">
        <v>0</v>
      </c>
      <c r="P34" s="50">
        <v>0</v>
      </c>
      <c r="Q34" s="46">
        <v>0</v>
      </c>
      <c r="R34" s="51">
        <v>0</v>
      </c>
      <c r="S34" s="48">
        <v>0</v>
      </c>
      <c r="T34" s="49">
        <v>0</v>
      </c>
      <c r="U34" s="46">
        <v>0</v>
      </c>
      <c r="V34" s="47">
        <v>0</v>
      </c>
      <c r="W34" s="47">
        <v>0</v>
      </c>
      <c r="X34" s="47">
        <v>0</v>
      </c>
      <c r="Y34" s="48">
        <v>0</v>
      </c>
      <c r="Z34" s="49">
        <v>0</v>
      </c>
      <c r="AA34" s="49">
        <v>0</v>
      </c>
      <c r="AB34" s="111"/>
      <c r="AC34" s="111"/>
      <c r="AD34" s="111"/>
      <c r="AE34" s="111"/>
      <c r="AF34" s="111"/>
      <c r="AG34" s="111"/>
      <c r="AH34" s="111"/>
      <c r="AM34" s="104"/>
      <c r="AN34" s="109"/>
      <c r="AO34" s="109"/>
      <c r="AP34" s="109"/>
      <c r="AQ34" s="109"/>
    </row>
    <row r="35" spans="1:43" ht="12.75">
      <c r="A35" s="43" t="s">
        <v>17</v>
      </c>
      <c r="B35" s="44">
        <v>36823</v>
      </c>
      <c r="C35" s="45" t="s">
        <v>11</v>
      </c>
      <c r="D35" s="46">
        <v>1</v>
      </c>
      <c r="E35" s="47">
        <v>1</v>
      </c>
      <c r="F35" s="45">
        <v>1</v>
      </c>
      <c r="G35" s="46">
        <v>0</v>
      </c>
      <c r="H35" s="47">
        <v>0</v>
      </c>
      <c r="I35" s="48">
        <v>0</v>
      </c>
      <c r="J35" s="49">
        <v>0</v>
      </c>
      <c r="K35" s="46">
        <v>0</v>
      </c>
      <c r="L35" s="47">
        <v>0</v>
      </c>
      <c r="M35" s="47">
        <v>0</v>
      </c>
      <c r="N35" s="48">
        <v>0</v>
      </c>
      <c r="O35" s="49">
        <v>0</v>
      </c>
      <c r="P35" s="50">
        <v>0</v>
      </c>
      <c r="Q35" s="46">
        <v>0</v>
      </c>
      <c r="R35" s="51">
        <v>0</v>
      </c>
      <c r="S35" s="48">
        <v>0</v>
      </c>
      <c r="T35" s="49">
        <v>0</v>
      </c>
      <c r="U35" s="46">
        <v>0</v>
      </c>
      <c r="V35" s="47">
        <v>0</v>
      </c>
      <c r="W35" s="47">
        <v>0</v>
      </c>
      <c r="X35" s="47">
        <v>0</v>
      </c>
      <c r="Y35" s="48">
        <v>0</v>
      </c>
      <c r="Z35" s="49">
        <v>0</v>
      </c>
      <c r="AA35" s="49">
        <v>0</v>
      </c>
      <c r="AB35" s="111"/>
      <c r="AC35" s="111"/>
      <c r="AD35" s="111"/>
      <c r="AE35" s="111"/>
      <c r="AF35" s="111"/>
      <c r="AG35" s="111"/>
      <c r="AH35" s="111"/>
      <c r="AM35" s="104"/>
      <c r="AN35" s="109"/>
      <c r="AO35" s="109"/>
      <c r="AP35" s="109"/>
      <c r="AQ35" s="109"/>
    </row>
    <row r="36" spans="1:43" ht="15" customHeight="1" thickBot="1">
      <c r="A36" s="52" t="s">
        <v>17</v>
      </c>
      <c r="B36" s="53">
        <v>36851</v>
      </c>
      <c r="C36" s="54" t="s">
        <v>11</v>
      </c>
      <c r="D36" s="73">
        <v>1</v>
      </c>
      <c r="E36" s="74">
        <v>1</v>
      </c>
      <c r="F36" s="75">
        <v>1</v>
      </c>
      <c r="G36" s="73">
        <v>0</v>
      </c>
      <c r="H36" s="74">
        <v>0</v>
      </c>
      <c r="I36" s="76">
        <v>0</v>
      </c>
      <c r="J36" s="77">
        <v>0</v>
      </c>
      <c r="K36" s="73">
        <v>0</v>
      </c>
      <c r="L36" s="74">
        <v>0</v>
      </c>
      <c r="M36" s="74">
        <v>0</v>
      </c>
      <c r="N36" s="76">
        <v>0</v>
      </c>
      <c r="O36" s="77">
        <v>0</v>
      </c>
      <c r="P36" s="78">
        <v>0</v>
      </c>
      <c r="Q36" s="73">
        <v>0</v>
      </c>
      <c r="R36" s="79">
        <v>0</v>
      </c>
      <c r="S36" s="76">
        <v>0</v>
      </c>
      <c r="T36" s="77">
        <v>0</v>
      </c>
      <c r="U36" s="73">
        <v>0</v>
      </c>
      <c r="V36" s="74">
        <v>0</v>
      </c>
      <c r="W36" s="74">
        <v>0</v>
      </c>
      <c r="X36" s="74">
        <v>0</v>
      </c>
      <c r="Y36" s="76">
        <v>0</v>
      </c>
      <c r="Z36" s="77">
        <v>0</v>
      </c>
      <c r="AA36" s="77">
        <v>0</v>
      </c>
      <c r="AB36" s="127"/>
      <c r="AC36" s="127"/>
      <c r="AD36" s="127"/>
      <c r="AE36" s="127"/>
      <c r="AF36" s="127"/>
      <c r="AG36" s="127"/>
      <c r="AH36" s="127"/>
      <c r="AM36" s="105"/>
      <c r="AN36" s="110"/>
      <c r="AO36" s="110"/>
      <c r="AP36" s="110"/>
      <c r="AQ36" s="110"/>
    </row>
    <row r="37" spans="1:2" ht="12.75">
      <c r="A37" s="3"/>
      <c r="B37" s="3"/>
    </row>
    <row r="38" spans="1:2" ht="12.75">
      <c r="A38" s="3" t="s">
        <v>0</v>
      </c>
      <c r="B38" s="3"/>
    </row>
    <row r="39" spans="1:2" ht="12.75">
      <c r="A39" s="3" t="s">
        <v>0</v>
      </c>
      <c r="B39" s="3"/>
    </row>
    <row r="40" spans="1:2" ht="12.75">
      <c r="A40" s="4" t="s">
        <v>0</v>
      </c>
      <c r="B40" s="4"/>
    </row>
    <row r="41" spans="1:2" ht="12.75">
      <c r="A41" s="4" t="s">
        <v>0</v>
      </c>
      <c r="B41" s="4"/>
    </row>
    <row r="42" spans="1:2" ht="12.75">
      <c r="A42" s="4" t="s">
        <v>0</v>
      </c>
      <c r="B42" s="4"/>
    </row>
    <row r="43" spans="1:2" ht="12.75">
      <c r="A43" s="4" t="s">
        <v>0</v>
      </c>
      <c r="B43" s="4"/>
    </row>
    <row r="44" spans="1:2" ht="12.75">
      <c r="A44" s="4" t="s">
        <v>0</v>
      </c>
      <c r="B44" s="4"/>
    </row>
    <row r="58" ht="13.5" thickBot="1"/>
    <row r="59" spans="5:43" ht="12.75">
      <c r="E59" s="28"/>
      <c r="F59" s="29"/>
      <c r="G59" s="29"/>
      <c r="H59" s="29"/>
      <c r="I59" s="30"/>
      <c r="J59" s="30"/>
      <c r="K59" s="29"/>
      <c r="L59" s="31"/>
      <c r="AM59" s="29"/>
      <c r="AN59" s="30"/>
      <c r="AO59" s="30"/>
      <c r="AP59" s="30"/>
      <c r="AQ59" s="30"/>
    </row>
    <row r="60" spans="5:43" ht="12.75">
      <c r="E60" s="32"/>
      <c r="F60" s="26"/>
      <c r="G60" s="26"/>
      <c r="H60" s="26"/>
      <c r="I60" s="27"/>
      <c r="J60" s="27"/>
      <c r="K60" s="26"/>
      <c r="L60" s="33"/>
      <c r="AM60" s="26"/>
      <c r="AN60" s="27"/>
      <c r="AO60" s="27"/>
      <c r="AP60" s="27"/>
      <c r="AQ60" s="27"/>
    </row>
    <row r="61" spans="5:43" ht="12.75">
      <c r="E61" s="32"/>
      <c r="F61" s="26"/>
      <c r="G61" s="26"/>
      <c r="H61" s="26"/>
      <c r="I61" s="27"/>
      <c r="J61" s="27"/>
      <c r="K61" s="26"/>
      <c r="L61" s="33"/>
      <c r="AM61" s="26"/>
      <c r="AN61" s="27"/>
      <c r="AO61" s="27"/>
      <c r="AP61" s="27"/>
      <c r="AQ61" s="27"/>
    </row>
    <row r="62" spans="5:43" ht="12.75">
      <c r="E62" s="32"/>
      <c r="F62" s="26"/>
      <c r="G62" s="26"/>
      <c r="H62" s="26"/>
      <c r="I62" s="27"/>
      <c r="J62" s="27"/>
      <c r="K62" s="26"/>
      <c r="L62" s="33"/>
      <c r="AM62" s="26"/>
      <c r="AN62" s="27"/>
      <c r="AO62" s="27"/>
      <c r="AP62" s="27"/>
      <c r="AQ62" s="27"/>
    </row>
    <row r="63" spans="5:43" ht="13.5" thickBot="1">
      <c r="E63" s="34"/>
      <c r="F63" s="35"/>
      <c r="G63" s="35"/>
      <c r="H63" s="35"/>
      <c r="I63" s="36"/>
      <c r="J63" s="36"/>
      <c r="K63" s="35"/>
      <c r="L63" s="37"/>
      <c r="AM63" s="35"/>
      <c r="AN63" s="36"/>
      <c r="AO63" s="36"/>
      <c r="AP63" s="36"/>
      <c r="AQ63" s="36"/>
    </row>
    <row r="67" ht="13.5" thickBot="1"/>
    <row r="68" spans="5:43" ht="12.75">
      <c r="E68" s="28"/>
      <c r="F68" s="29"/>
      <c r="G68" s="29"/>
      <c r="H68" s="29"/>
      <c r="I68" s="30"/>
      <c r="J68" s="30"/>
      <c r="K68" s="29"/>
      <c r="L68" s="31"/>
      <c r="AM68" s="29"/>
      <c r="AN68" s="30"/>
      <c r="AO68" s="30"/>
      <c r="AP68" s="30"/>
      <c r="AQ68" s="30"/>
    </row>
    <row r="69" spans="5:43" ht="12.75">
      <c r="E69" s="32"/>
      <c r="F69" s="26"/>
      <c r="G69" s="26"/>
      <c r="H69" s="26"/>
      <c r="I69" s="27"/>
      <c r="J69" s="27"/>
      <c r="K69" s="26"/>
      <c r="L69" s="33"/>
      <c r="AM69" s="26"/>
      <c r="AN69" s="27"/>
      <c r="AO69" s="27"/>
      <c r="AP69" s="27"/>
      <c r="AQ69" s="27"/>
    </row>
    <row r="70" spans="5:43" ht="12.75">
      <c r="E70" s="32"/>
      <c r="F70" s="26"/>
      <c r="G70" s="26"/>
      <c r="H70" s="26"/>
      <c r="I70" s="27"/>
      <c r="J70" s="27"/>
      <c r="K70" s="26"/>
      <c r="L70" s="33"/>
      <c r="AM70" s="26"/>
      <c r="AN70" s="27"/>
      <c r="AO70" s="27"/>
      <c r="AP70" s="27"/>
      <c r="AQ70" s="27"/>
    </row>
    <row r="71" spans="5:43" ht="12.75">
      <c r="E71" s="32"/>
      <c r="F71" s="26"/>
      <c r="G71" s="26"/>
      <c r="H71" s="26"/>
      <c r="I71" s="27"/>
      <c r="J71" s="27"/>
      <c r="K71" s="26"/>
      <c r="L71" s="33"/>
      <c r="AM71" s="26"/>
      <c r="AN71" s="27"/>
      <c r="AO71" s="27"/>
      <c r="AP71" s="27"/>
      <c r="AQ71" s="27"/>
    </row>
    <row r="72" spans="5:43" ht="12.75">
      <c r="E72" s="32"/>
      <c r="F72" s="26"/>
      <c r="G72" s="26"/>
      <c r="H72" s="26"/>
      <c r="I72" s="27"/>
      <c r="J72" s="27"/>
      <c r="K72" s="26"/>
      <c r="L72" s="33"/>
      <c r="AM72" s="26"/>
      <c r="AN72" s="27"/>
      <c r="AO72" s="27"/>
      <c r="AP72" s="27"/>
      <c r="AQ72" s="27"/>
    </row>
    <row r="73" spans="5:43" ht="12.75">
      <c r="E73" s="32"/>
      <c r="F73" s="26"/>
      <c r="G73" s="26"/>
      <c r="H73" s="26"/>
      <c r="I73" s="27"/>
      <c r="J73" s="27"/>
      <c r="K73" s="26"/>
      <c r="L73" s="33"/>
      <c r="AM73" s="26"/>
      <c r="AN73" s="27"/>
      <c r="AO73" s="27"/>
      <c r="AP73" s="27"/>
      <c r="AQ73" s="27"/>
    </row>
    <row r="74" spans="5:43" ht="12.75">
      <c r="E74" s="32"/>
      <c r="F74" s="26"/>
      <c r="G74" s="26"/>
      <c r="H74" s="26"/>
      <c r="I74" s="27"/>
      <c r="J74" s="27"/>
      <c r="K74" s="26"/>
      <c r="L74" s="33"/>
      <c r="AM74" s="26"/>
      <c r="AN74" s="27"/>
      <c r="AO74" s="27"/>
      <c r="AP74" s="27"/>
      <c r="AQ74" s="27"/>
    </row>
    <row r="75" spans="5:43" ht="12.75">
      <c r="E75" s="32"/>
      <c r="F75" s="26"/>
      <c r="G75" s="26"/>
      <c r="H75" s="26"/>
      <c r="I75" s="27"/>
      <c r="J75" s="27"/>
      <c r="K75" s="26"/>
      <c r="L75" s="33"/>
      <c r="AM75" s="26"/>
      <c r="AN75" s="27"/>
      <c r="AO75" s="27"/>
      <c r="AP75" s="27"/>
      <c r="AQ75" s="27"/>
    </row>
    <row r="76" spans="5:43" ht="12.75">
      <c r="E76" s="32"/>
      <c r="F76" s="26"/>
      <c r="G76" s="26"/>
      <c r="H76" s="26"/>
      <c r="I76" s="27"/>
      <c r="J76" s="27"/>
      <c r="K76" s="26"/>
      <c r="L76" s="33"/>
      <c r="AM76" s="26"/>
      <c r="AN76" s="27"/>
      <c r="AO76" s="27"/>
      <c r="AP76" s="27"/>
      <c r="AQ76" s="27"/>
    </row>
    <row r="77" spans="5:43" ht="12.75">
      <c r="E77" s="32"/>
      <c r="F77" s="26"/>
      <c r="G77" s="26"/>
      <c r="H77" s="26"/>
      <c r="I77" s="27"/>
      <c r="J77" s="27"/>
      <c r="K77" s="26"/>
      <c r="L77" s="33"/>
      <c r="AM77" s="26"/>
      <c r="AN77" s="27"/>
      <c r="AO77" s="27"/>
      <c r="AP77" s="27"/>
      <c r="AQ77" s="27"/>
    </row>
    <row r="78" spans="5:43" ht="12.75">
      <c r="E78" s="32"/>
      <c r="F78" s="26"/>
      <c r="G78" s="26"/>
      <c r="H78" s="26"/>
      <c r="I78" s="27"/>
      <c r="J78" s="27"/>
      <c r="K78" s="26"/>
      <c r="L78" s="33"/>
      <c r="AM78" s="26"/>
      <c r="AN78" s="27"/>
      <c r="AO78" s="27"/>
      <c r="AP78" s="27"/>
      <c r="AQ78" s="27"/>
    </row>
    <row r="79" spans="5:43" ht="12.75">
      <c r="E79" s="32"/>
      <c r="F79" s="26"/>
      <c r="G79" s="26"/>
      <c r="H79" s="26"/>
      <c r="I79" s="27"/>
      <c r="J79" s="27"/>
      <c r="K79" s="26"/>
      <c r="L79" s="33"/>
      <c r="AM79" s="26"/>
      <c r="AN79" s="27"/>
      <c r="AO79" s="27"/>
      <c r="AP79" s="27"/>
      <c r="AQ79" s="27"/>
    </row>
    <row r="80" spans="5:43" ht="12.75">
      <c r="E80" s="32"/>
      <c r="F80" s="26"/>
      <c r="G80" s="26"/>
      <c r="H80" s="26"/>
      <c r="I80" s="27"/>
      <c r="J80" s="27"/>
      <c r="K80" s="26"/>
      <c r="L80" s="33"/>
      <c r="AM80" s="26"/>
      <c r="AN80" s="27"/>
      <c r="AO80" s="27"/>
      <c r="AP80" s="27"/>
      <c r="AQ80" s="27"/>
    </row>
    <row r="81" spans="5:43" ht="12.75">
      <c r="E81" s="32"/>
      <c r="F81" s="26"/>
      <c r="G81" s="26"/>
      <c r="H81" s="26"/>
      <c r="I81" s="27"/>
      <c r="J81" s="27"/>
      <c r="K81" s="26"/>
      <c r="L81" s="33"/>
      <c r="AM81" s="26"/>
      <c r="AN81" s="27"/>
      <c r="AO81" s="27"/>
      <c r="AP81" s="27"/>
      <c r="AQ81" s="27"/>
    </row>
    <row r="82" spans="5:43" ht="12.75">
      <c r="E82" s="32"/>
      <c r="F82" s="26"/>
      <c r="G82" s="26"/>
      <c r="H82" s="26"/>
      <c r="I82" s="27"/>
      <c r="J82" s="27"/>
      <c r="K82" s="26"/>
      <c r="L82" s="33"/>
      <c r="AM82" s="26"/>
      <c r="AN82" s="27"/>
      <c r="AO82" s="27"/>
      <c r="AP82" s="27"/>
      <c r="AQ82" s="27"/>
    </row>
    <row r="83" spans="5:43" ht="12.75">
      <c r="E83" s="32"/>
      <c r="F83" s="26"/>
      <c r="G83" s="26"/>
      <c r="H83" s="26"/>
      <c r="I83" s="27"/>
      <c r="J83" s="27"/>
      <c r="K83" s="26"/>
      <c r="L83" s="33"/>
      <c r="AM83" s="26"/>
      <c r="AN83" s="27"/>
      <c r="AO83" s="27"/>
      <c r="AP83" s="27"/>
      <c r="AQ83" s="27"/>
    </row>
    <row r="84" spans="5:43" ht="12.75">
      <c r="E84" s="32"/>
      <c r="F84" s="26"/>
      <c r="G84" s="26"/>
      <c r="H84" s="26"/>
      <c r="I84" s="27"/>
      <c r="J84" s="27"/>
      <c r="K84" s="26"/>
      <c r="L84" s="33"/>
      <c r="AM84" s="26"/>
      <c r="AN84" s="27"/>
      <c r="AO84" s="27"/>
      <c r="AP84" s="27"/>
      <c r="AQ84" s="27"/>
    </row>
    <row r="85" spans="5:43" ht="12.75">
      <c r="E85" s="32"/>
      <c r="F85" s="26"/>
      <c r="G85" s="26"/>
      <c r="H85" s="26"/>
      <c r="I85" s="27"/>
      <c r="J85" s="27"/>
      <c r="K85" s="26"/>
      <c r="L85" s="33"/>
      <c r="AM85" s="26"/>
      <c r="AN85" s="27"/>
      <c r="AO85" s="27"/>
      <c r="AP85" s="27"/>
      <c r="AQ85" s="27"/>
    </row>
    <row r="86" spans="5:43" ht="12.75">
      <c r="E86" s="32"/>
      <c r="F86" s="26"/>
      <c r="G86" s="26"/>
      <c r="H86" s="26"/>
      <c r="I86" s="27"/>
      <c r="J86" s="27"/>
      <c r="K86" s="26"/>
      <c r="L86" s="33"/>
      <c r="AM86" s="26"/>
      <c r="AN86" s="27"/>
      <c r="AO86" s="27"/>
      <c r="AP86" s="27"/>
      <c r="AQ86" s="27"/>
    </row>
    <row r="87" spans="5:43" ht="12.75">
      <c r="E87" s="32"/>
      <c r="F87" s="26"/>
      <c r="G87" s="26"/>
      <c r="H87" s="26"/>
      <c r="I87" s="27"/>
      <c r="J87" s="27"/>
      <c r="K87" s="26"/>
      <c r="L87" s="33"/>
      <c r="AM87" s="26"/>
      <c r="AN87" s="27"/>
      <c r="AO87" s="27"/>
      <c r="AP87" s="27"/>
      <c r="AQ87" s="27"/>
    </row>
  </sheetData>
  <sheetProtection/>
  <protectedRanges>
    <protectedRange password="CF6E" sqref="A23:IV25 A31:IV32 AM1:AQ65536" name="Range1"/>
  </protectedRanges>
  <mergeCells count="16">
    <mergeCell ref="U1:Z1"/>
    <mergeCell ref="A23:C23"/>
    <mergeCell ref="A25:C25"/>
    <mergeCell ref="A31:C31"/>
    <mergeCell ref="Q1:T1"/>
    <mergeCell ref="D1:F1"/>
    <mergeCell ref="G1:J1"/>
    <mergeCell ref="K1:P1"/>
    <mergeCell ref="A32:C32"/>
    <mergeCell ref="AJ2:AJ4"/>
    <mergeCell ref="D2:F2"/>
    <mergeCell ref="G2:I2"/>
    <mergeCell ref="K2:O2"/>
    <mergeCell ref="Q2:S2"/>
    <mergeCell ref="U2:Y2"/>
    <mergeCell ref="U3:Y3"/>
  </mergeCells>
  <printOptions/>
  <pageMargins left="0.23" right="0.23" top="1" bottom="1" header="0.5" footer="0.5"/>
  <pageSetup fitToHeight="1" fitToWidth="1" orientation="landscape" scale="57" r:id="rId1"/>
  <headerFooter alignWithMargins="0">
    <oddHeader>&amp;C&amp;F</oddHeader>
  </headerFooter>
  <ignoredErrors>
    <ignoredError sqref="AM5:AP5 AM6:AP2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showGridLines="0" zoomScale="75" zoomScaleNormal="75" workbookViewId="0" topLeftCell="A1">
      <selection activeCell="A23" sqref="A23"/>
    </sheetView>
  </sheetViews>
  <sheetFormatPr defaultColWidth="9.140625" defaultRowHeight="12.75"/>
  <cols>
    <col min="1" max="1" width="4.7109375" style="0" customWidth="1"/>
  </cols>
  <sheetData/>
  <printOptions/>
  <pageMargins left="0.75" right="0.75" top="1" bottom="1" header="0.5" footer="0.5"/>
  <pageSetup fitToHeight="1" fitToWidth="1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pkriegler</dc:creator>
  <cp:keywords/>
  <dc:description/>
  <cp:lastModifiedBy>pkriegler</cp:lastModifiedBy>
  <cp:lastPrinted>2007-05-15T22:21:18Z</cp:lastPrinted>
  <dcterms:created xsi:type="dcterms:W3CDTF">2007-02-28T14:57:28Z</dcterms:created>
  <dcterms:modified xsi:type="dcterms:W3CDTF">2007-05-18T16:26:25Z</dcterms:modified>
  <cp:category/>
  <cp:version/>
  <cp:contentType/>
  <cp:contentStatus/>
</cp:coreProperties>
</file>