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8" windowHeight="5760" activeTab="1"/>
  </bookViews>
  <sheets>
    <sheet name="PHG_vs_TB+distances_accepted" sheetId="1" r:id="rId1"/>
    <sheet name="PHG_vs_TB+distances" sheetId="2" r:id="rId2"/>
    <sheet name="PHG_vs_TB+coordinates_for_fit" sheetId="3" r:id="rId3"/>
    <sheet name="PHG_vs_TB_corrdinates_pix " sheetId="4" r:id="rId4"/>
    <sheet name="PHG_positions" sheetId="5" r:id="rId5"/>
  </sheets>
  <definedNames>
    <definedName name="_091" localSheetId="3">'PHG_vs_TB_corrdinates_pix '!$I$2:$M$18</definedName>
    <definedName name="_091" localSheetId="2">'PHG_vs_TB+coordinates_for_fit'!$I$2:$M$18</definedName>
    <definedName name="_091" localSheetId="1">'PHG_vs_TB+distances'!$I$2:$M$18</definedName>
    <definedName name="_091" localSheetId="0">'PHG_vs_TB+distances_accepted'!$I$2:$M$15</definedName>
    <definedName name="Canoe_070111_balls" localSheetId="4">'PHG_positions'!$B$3:$I$32</definedName>
    <definedName name="Canoe_070111_balls" localSheetId="3">'PHG_vs_TB_corrdinates_pix '!$B$3:$H$18</definedName>
    <definedName name="Canoe_070111_balls" localSheetId="2">'PHG_vs_TB+coordinates_for_fit'!$B$3:$H$18</definedName>
    <definedName name="Canoe_070111_balls" localSheetId="1">'PHG_vs_TB+distances'!$C$3:$H$18</definedName>
    <definedName name="Canoe_070111_balls" localSheetId="0">'PHG_vs_TB+distances_accepted'!$C$2:$H$15</definedName>
  </definedNames>
  <calcPr fullCalcOnLoad="1"/>
</workbook>
</file>

<file path=xl/sharedStrings.xml><?xml version="1.0" encoding="utf-8"?>
<sst xmlns="http://schemas.openxmlformats.org/spreadsheetml/2006/main" count="376" uniqueCount="84">
  <si>
    <t>Label</t>
  </si>
  <si>
    <t>X</t>
  </si>
  <si>
    <t>Y</t>
  </si>
  <si>
    <t>Z</t>
  </si>
  <si>
    <t>SX</t>
  </si>
  <si>
    <t>SY</t>
  </si>
  <si>
    <t>SZ</t>
  </si>
  <si>
    <t>8BALL_BOT-0</t>
  </si>
  <si>
    <t>8BALL_BOT-1</t>
  </si>
  <si>
    <t>8BALL_BOT-2</t>
  </si>
  <si>
    <t>8BALL_BOT-3</t>
  </si>
  <si>
    <t>8BALL_BOT-4</t>
  </si>
  <si>
    <t>8BALL_BOT-5</t>
  </si>
  <si>
    <t>8BALL_MID-0</t>
  </si>
  <si>
    <t>8BALL_MID-1</t>
  </si>
  <si>
    <t>8BALL_TOP-0</t>
  </si>
  <si>
    <t>8BALL_TOP-1</t>
  </si>
  <si>
    <t>8BALL_TOP-2</t>
  </si>
  <si>
    <t>8BALL_TOP-3</t>
  </si>
  <si>
    <t>-------------------------------------------------------------------------------------------------</t>
  </si>
  <si>
    <t>PHG Point</t>
  </si>
  <si>
    <t>TB Point</t>
  </si>
  <si>
    <t xml:space="preserve"> Label</t>
  </si>
  <si>
    <t>SPH6</t>
  </si>
  <si>
    <t>White6</t>
  </si>
  <si>
    <t>Red05</t>
  </si>
  <si>
    <t>Red07</t>
  </si>
  <si>
    <t>Red08</t>
  </si>
  <si>
    <t>White1</t>
  </si>
  <si>
    <t>Red04</t>
  </si>
  <si>
    <t>SPH5</t>
  </si>
  <si>
    <t>MK 013107</t>
  </si>
  <si>
    <t>Photogrammetry of white balls survey data display</t>
  </si>
  <si>
    <t>DATE</t>
  </si>
  <si>
    <t>jan</t>
  </si>
  <si>
    <t>TIME</t>
  </si>
  <si>
    <t>PART</t>
  </si>
  <si>
    <t>NAME</t>
  </si>
  <si>
    <t>:</t>
  </si>
  <si>
    <t>twin_cal_tool</t>
  </si>
  <si>
    <t>DIM</t>
  </si>
  <si>
    <t>SPH2_1</t>
  </si>
  <si>
    <t>SPH3_1</t>
  </si>
  <si>
    <t>SPH5_1</t>
  </si>
  <si>
    <t>SPH6_1</t>
  </si>
  <si>
    <t>File 091</t>
  </si>
  <si>
    <t>WHITE1</t>
  </si>
  <si>
    <t>WHITE6</t>
  </si>
  <si>
    <t>Touch Probe of white balls survey data display</t>
  </si>
  <si>
    <t>Ztb</t>
  </si>
  <si>
    <t>Ytb</t>
  </si>
  <si>
    <t>Xtb</t>
  </si>
  <si>
    <t>X-&gt;Ztb</t>
  </si>
  <si>
    <t>Z-&gt;Xtb</t>
  </si>
  <si>
    <t>Dx</t>
  </si>
  <si>
    <t>Dy</t>
  </si>
  <si>
    <t>Dz</t>
  </si>
  <si>
    <t>Y-&gt;-Ytb</t>
  </si>
  <si>
    <t>RED7</t>
  </si>
  <si>
    <t>RED8</t>
  </si>
  <si>
    <t>RED4</t>
  </si>
  <si>
    <t>RED5</t>
  </si>
  <si>
    <t>White4</t>
  </si>
  <si>
    <t>White3</t>
  </si>
  <si>
    <t>SPH3</t>
  </si>
  <si>
    <t>SPH2</t>
  </si>
  <si>
    <t>LOC59=</t>
  </si>
  <si>
    <t>WHITE3</t>
  </si>
  <si>
    <t>LOC60=</t>
  </si>
  <si>
    <t>WHITE4</t>
  </si>
  <si>
    <t>LOC53=</t>
  </si>
  <si>
    <t>D(I,I+1)</t>
  </si>
  <si>
    <t>D(I,I+2)</t>
  </si>
  <si>
    <t>D(I,I+3)</t>
  </si>
  <si>
    <t>D(I,I+4)</t>
  </si>
  <si>
    <t>D(I,I+5)</t>
  </si>
  <si>
    <t>D(I,I+6)</t>
  </si>
  <si>
    <t>D(I,I+7)</t>
  </si>
  <si>
    <t>D(I,I+8)</t>
  </si>
  <si>
    <t>D(I,I+9)</t>
  </si>
  <si>
    <t>D(I,I+10)</t>
  </si>
  <si>
    <t>D(I,I+11)</t>
  </si>
  <si>
    <t>Differences</t>
  </si>
  <si>
    <t>Distance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</si>
</sst>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5">
    <font>
      <sz val="10"/>
      <name val="Arial"/>
      <family val="0"/>
    </font>
    <font>
      <sz val="1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5"/>
      <name val="Arial"/>
      <family val="0"/>
    </font>
    <font>
      <b/>
      <sz val="8.5"/>
      <name val="Arial"/>
      <family val="2"/>
    </font>
    <font>
      <b/>
      <sz val="9"/>
      <name val="Arial"/>
      <family val="2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b/>
      <sz val="14"/>
      <name val="Arial"/>
      <family val="2"/>
    </font>
    <font>
      <b/>
      <sz val="24"/>
      <name val="Arial"/>
      <family val="0"/>
    </font>
    <font>
      <b/>
      <sz val="20"/>
      <name val="Arial"/>
      <family val="0"/>
    </font>
    <font>
      <sz val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64" fontId="0" fillId="0" borderId="0" xfId="0" applyNumberFormat="1" applyAlignment="1" quotePrefix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ill="1" applyAlignment="1" quotePrefix="1">
      <alignment horizontal="left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Touch probe - photogrammetry difference vs distance between targets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'PHG_vs_TB+distances_accepted'!$A$39:$A$87</c:f>
              <c:numCache/>
            </c:numRef>
          </c:xVal>
          <c:yVal>
            <c:numRef>
              <c:f>'PHG_vs_TB+distances_accepted'!$B$39:$B$87</c:f>
              <c:numCache/>
            </c:numRef>
          </c:yVal>
          <c:smooth val="0"/>
        </c:ser>
        <c:axId val="66642311"/>
        <c:axId val="62909888"/>
      </c:scatterChart>
      <c:valAx>
        <c:axId val="66642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Distance,mm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09888"/>
        <c:crosses val="autoZero"/>
        <c:crossBetween val="midCat"/>
        <c:dispUnits/>
      </c:valAx>
      <c:valAx>
        <c:axId val="6290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Difference,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23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Y-Z TB survey ball  coordinates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22875"/>
          <c:w val="0.928"/>
          <c:h val="0.634"/>
        </c:manualLayout>
      </c:layout>
      <c:scatterChart>
        <c:scatterStyle val="lineMarker"/>
        <c:varyColors val="0"/>
        <c:ser>
          <c:idx val="0"/>
          <c:order val="0"/>
          <c:tx>
            <c:v>TB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'PHG_vs_TB_corrdinates_pix '!$N$19:$N$30</c:f>
              <c:numCache/>
            </c:numRef>
          </c:xVal>
          <c:yVal>
            <c:numRef>
              <c:f>'PHG_vs_TB_corrdinates_pix '!$O$19:$O$30</c:f>
              <c:numCache/>
            </c:numRef>
          </c:yVal>
          <c:smooth val="0"/>
        </c:ser>
        <c:ser>
          <c:idx val="1"/>
          <c:order val="1"/>
          <c:tx>
            <c:v>PGG data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'PHG_vs_TB_corrdinates_pix '!$D$6:$D$17</c:f>
              <c:numCache/>
            </c:numRef>
          </c:xVal>
          <c:yVal>
            <c:numRef>
              <c:f>'PHG_vs_TB_corrdinates_pix '!$C$6:$C$17</c:f>
              <c:numCache/>
            </c:numRef>
          </c:yVal>
          <c:smooth val="0"/>
        </c:ser>
        <c:axId val="29318081"/>
        <c:axId val="62536138"/>
      </c:scatterChart>
      <c:valAx>
        <c:axId val="29318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Y,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36138"/>
        <c:crosses val="autoZero"/>
        <c:crossBetween val="midCat"/>
        <c:dispUnits/>
      </c:valAx>
      <c:valAx>
        <c:axId val="62536138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Z,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318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431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Y-X PHG ball Positions with CMM Labels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PHG_positions!$D$6:$D$17</c:f>
              <c:numCache/>
            </c:numRef>
          </c:xVal>
          <c:yVal>
            <c:numRef>
              <c:f>PHG_positions!$C$6:$C$17</c:f>
              <c:numCache/>
            </c:numRef>
          </c:yVal>
          <c:smooth val="0"/>
        </c:ser>
        <c:axId val="25954331"/>
        <c:axId val="32262388"/>
      </c:scatterChart>
      <c:valAx>
        <c:axId val="25954331"/>
        <c:scaling>
          <c:orientation val="minMax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Y,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2262388"/>
        <c:crosses val="autoZero"/>
        <c:crossBetween val="midCat"/>
        <c:dispUnits/>
        <c:majorUnit val="500"/>
      </c:valAx>
      <c:valAx>
        <c:axId val="32262388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X,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595433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X-Z PHG balls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PHG_positions!$C$6:$C$17</c:f>
              <c:numCache/>
            </c:numRef>
          </c:xVal>
          <c:yVal>
            <c:numRef>
              <c:f>PHG_positions!$E$6:$E$17</c:f>
              <c:numCache/>
            </c:numRef>
          </c:yVal>
          <c:smooth val="0"/>
        </c:ser>
        <c:axId val="21926037"/>
        <c:axId val="63116606"/>
      </c:scatterChart>
      <c:valAx>
        <c:axId val="21926037"/>
        <c:scaling>
          <c:orientation val="minMax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16606"/>
        <c:crosses val="autoZero"/>
        <c:crossBetween val="midCat"/>
        <c:dispUnits/>
        <c:majorUnit val="100"/>
      </c:valAx>
      <c:valAx>
        <c:axId val="63116606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Z,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2603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X-Z PHG balls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PHG_positions!$D$6:$D$17</c:f>
              <c:numCache/>
            </c:numRef>
          </c:xVal>
          <c:yVal>
            <c:numRef>
              <c:f>PHG_positions!$E$6:$E$17</c:f>
              <c:numCache/>
            </c:numRef>
          </c:yVal>
          <c:smooth val="0"/>
        </c:ser>
        <c:axId val="31178543"/>
        <c:axId val="12171432"/>
      </c:scatterChart>
      <c:valAx>
        <c:axId val="31178543"/>
        <c:scaling>
          <c:orientation val="minMax"/>
          <c:max val="10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71432"/>
        <c:crosses val="autoZero"/>
        <c:crossBetween val="midCat"/>
        <c:dispUnits/>
        <c:majorUnit val="500"/>
      </c:valAx>
      <c:valAx>
        <c:axId val="12171432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Z,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78543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37</xdr:row>
      <xdr:rowOff>152400</xdr:rowOff>
    </xdr:from>
    <xdr:to>
      <xdr:col>11</xdr:col>
      <xdr:colOff>171450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2066925" y="6143625"/>
        <a:ext cx="41148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66675</xdr:rowOff>
    </xdr:from>
    <xdr:to>
      <xdr:col>11</xdr:col>
      <xdr:colOff>381000</xdr:colOff>
      <xdr:row>36</xdr:row>
      <xdr:rowOff>76200</xdr:rowOff>
    </xdr:to>
    <xdr:graphicFrame>
      <xdr:nvGraphicFramePr>
        <xdr:cNvPr id="1" name="Chart 4"/>
        <xdr:cNvGraphicFramePr/>
      </xdr:nvGraphicFramePr>
      <xdr:xfrm>
        <a:off x="133350" y="2819400"/>
        <a:ext cx="59912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0.61925</cdr:x>
      <cdr:y>0.76275</cdr:y>
    </cdr:from>
    <cdr:to>
      <cdr:x>0.73775</cdr:x>
      <cdr:y>0.8175</cdr:y>
    </cdr:to>
    <cdr:sp>
      <cdr:nvSpPr>
        <cdr:cNvPr id="1" name="Rectangle 3"/>
        <cdr:cNvSpPr>
          <a:spLocks/>
        </cdr:cNvSpPr>
      </cdr:nvSpPr>
      <cdr:spPr>
        <a:xfrm>
          <a:off x="2733675" y="2381250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White3</a:t>
          </a:r>
        </a:p>
      </cdr:txBody>
    </cdr:sp>
  </cdr:relSizeAnchor>
  <cdr:relSizeAnchor xmlns:cdr="http://schemas.openxmlformats.org/drawingml/2006/chartDrawing">
    <cdr:from>
      <cdr:x>0.857</cdr:x>
      <cdr:y>0.77875</cdr:y>
    </cdr:from>
    <cdr:to>
      <cdr:x>0.97075</cdr:x>
      <cdr:y>0.8345</cdr:y>
    </cdr:to>
    <cdr:sp>
      <cdr:nvSpPr>
        <cdr:cNvPr id="2" name="Rectangle 4"/>
        <cdr:cNvSpPr>
          <a:spLocks/>
        </cdr:cNvSpPr>
      </cdr:nvSpPr>
      <cdr:spPr>
        <a:xfrm>
          <a:off x="3781425" y="2428875"/>
          <a:ext cx="504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White1</a:t>
          </a:r>
        </a:p>
      </cdr:txBody>
    </cdr:sp>
  </cdr:relSizeAnchor>
  <cdr:relSizeAnchor xmlns:cdr="http://schemas.openxmlformats.org/drawingml/2006/chartDrawing">
    <cdr:from>
      <cdr:x>0.487</cdr:x>
      <cdr:y>0.63175</cdr:y>
    </cdr:from>
    <cdr:to>
      <cdr:x>0.598</cdr:x>
      <cdr:y>0.6805</cdr:y>
    </cdr:to>
    <cdr:sp>
      <cdr:nvSpPr>
        <cdr:cNvPr id="3" name="Rectangle 5"/>
        <cdr:cNvSpPr>
          <a:spLocks/>
        </cdr:cNvSpPr>
      </cdr:nvSpPr>
      <cdr:spPr>
        <a:xfrm>
          <a:off x="2143125" y="1971675"/>
          <a:ext cx="495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Red08</a:t>
          </a:r>
        </a:p>
      </cdr:txBody>
    </cdr:sp>
  </cdr:relSizeAnchor>
  <cdr:relSizeAnchor xmlns:cdr="http://schemas.openxmlformats.org/drawingml/2006/chartDrawing">
    <cdr:from>
      <cdr:x>0.63975</cdr:x>
      <cdr:y>0.63175</cdr:y>
    </cdr:from>
    <cdr:to>
      <cdr:x>0.76475</cdr:x>
      <cdr:y>0.6805</cdr:y>
    </cdr:to>
    <cdr:sp>
      <cdr:nvSpPr>
        <cdr:cNvPr id="4" name="Rectangle 6"/>
        <cdr:cNvSpPr>
          <a:spLocks/>
        </cdr:cNvSpPr>
      </cdr:nvSpPr>
      <cdr:spPr>
        <a:xfrm>
          <a:off x="2819400" y="1971675"/>
          <a:ext cx="552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Red07</a:t>
          </a:r>
        </a:p>
      </cdr:txBody>
    </cdr:sp>
  </cdr:relSizeAnchor>
  <cdr:relSizeAnchor xmlns:cdr="http://schemas.openxmlformats.org/drawingml/2006/chartDrawing">
    <cdr:from>
      <cdr:x>0.163</cdr:x>
      <cdr:y>0.2235</cdr:y>
    </cdr:from>
    <cdr:to>
      <cdr:x>0.269</cdr:x>
      <cdr:y>0.27225</cdr:y>
    </cdr:to>
    <cdr:sp>
      <cdr:nvSpPr>
        <cdr:cNvPr id="5" name="Rectangle 7"/>
        <cdr:cNvSpPr>
          <a:spLocks/>
        </cdr:cNvSpPr>
      </cdr:nvSpPr>
      <cdr:spPr>
        <a:xfrm>
          <a:off x="714375" y="695325"/>
          <a:ext cx="4667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SPH6</a:t>
          </a:r>
        </a:p>
      </cdr:txBody>
    </cdr:sp>
  </cdr:relSizeAnchor>
  <cdr:relSizeAnchor xmlns:cdr="http://schemas.openxmlformats.org/drawingml/2006/chartDrawing">
    <cdr:from>
      <cdr:x>0.816</cdr:x>
      <cdr:y>0.1965</cdr:y>
    </cdr:from>
    <cdr:to>
      <cdr:x>0.928</cdr:x>
      <cdr:y>0.24375</cdr:y>
    </cdr:to>
    <cdr:sp>
      <cdr:nvSpPr>
        <cdr:cNvPr id="6" name="Rectangle 8"/>
        <cdr:cNvSpPr>
          <a:spLocks/>
        </cdr:cNvSpPr>
      </cdr:nvSpPr>
      <cdr:spPr>
        <a:xfrm>
          <a:off x="3600450" y="609600"/>
          <a:ext cx="4953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SPH5</a:t>
          </a:r>
        </a:p>
      </cdr:txBody>
    </cdr:sp>
  </cdr:relSizeAnchor>
  <cdr:relSizeAnchor xmlns:cdr="http://schemas.openxmlformats.org/drawingml/2006/chartDrawing">
    <cdr:from>
      <cdr:x>0.652</cdr:x>
      <cdr:y>0.3825</cdr:y>
    </cdr:from>
    <cdr:to>
      <cdr:x>0.76475</cdr:x>
      <cdr:y>0.4315</cdr:y>
    </cdr:to>
    <cdr:sp>
      <cdr:nvSpPr>
        <cdr:cNvPr id="7" name="Rectangle 9"/>
        <cdr:cNvSpPr>
          <a:spLocks/>
        </cdr:cNvSpPr>
      </cdr:nvSpPr>
      <cdr:spPr>
        <a:xfrm>
          <a:off x="2876550" y="1190625"/>
          <a:ext cx="495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Red06</a:t>
          </a:r>
        </a:p>
      </cdr:txBody>
    </cdr:sp>
  </cdr:relSizeAnchor>
  <cdr:relSizeAnchor xmlns:cdr="http://schemas.openxmlformats.org/drawingml/2006/chartDrawing">
    <cdr:from>
      <cdr:x>0.24375</cdr:x>
      <cdr:y>0.63175</cdr:y>
    </cdr:from>
    <cdr:to>
      <cdr:x>0.341</cdr:x>
      <cdr:y>0.68</cdr:y>
    </cdr:to>
    <cdr:sp>
      <cdr:nvSpPr>
        <cdr:cNvPr id="8" name="Rectangle 10"/>
        <cdr:cNvSpPr>
          <a:spLocks/>
        </cdr:cNvSpPr>
      </cdr:nvSpPr>
      <cdr:spPr>
        <a:xfrm>
          <a:off x="1076325" y="1971675"/>
          <a:ext cx="4286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SPH3</a:t>
          </a:r>
        </a:p>
      </cdr:txBody>
    </cdr:sp>
  </cdr:relSizeAnchor>
  <cdr:relSizeAnchor xmlns:cdr="http://schemas.openxmlformats.org/drawingml/2006/chartDrawing">
    <cdr:from>
      <cdr:x>0.85775</cdr:x>
      <cdr:y>0.66275</cdr:y>
    </cdr:from>
    <cdr:to>
      <cdr:x>0.9705</cdr:x>
      <cdr:y>0.70975</cdr:y>
    </cdr:to>
    <cdr:sp>
      <cdr:nvSpPr>
        <cdr:cNvPr id="9" name="Rectangle 11"/>
        <cdr:cNvSpPr>
          <a:spLocks/>
        </cdr:cNvSpPr>
      </cdr:nvSpPr>
      <cdr:spPr>
        <a:xfrm>
          <a:off x="3781425" y="2066925"/>
          <a:ext cx="4953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SPH2</a:t>
          </a:r>
        </a:p>
      </cdr:txBody>
    </cdr:sp>
  </cdr:relSizeAnchor>
  <cdr:relSizeAnchor xmlns:cdr="http://schemas.openxmlformats.org/drawingml/2006/chartDrawing">
    <cdr:from>
      <cdr:x>0.132</cdr:x>
      <cdr:y>0.74725</cdr:y>
    </cdr:from>
    <cdr:to>
      <cdr:x>0.252</cdr:x>
      <cdr:y>0.79875</cdr:y>
    </cdr:to>
    <cdr:sp>
      <cdr:nvSpPr>
        <cdr:cNvPr id="10" name="Rectangle 12"/>
        <cdr:cNvSpPr>
          <a:spLocks/>
        </cdr:cNvSpPr>
      </cdr:nvSpPr>
      <cdr:spPr>
        <a:xfrm>
          <a:off x="581025" y="2333625"/>
          <a:ext cx="533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White6</a:t>
          </a:r>
        </a:p>
      </cdr:txBody>
    </cdr:sp>
  </cdr:relSizeAnchor>
  <cdr:relSizeAnchor xmlns:cdr="http://schemas.openxmlformats.org/drawingml/2006/chartDrawing">
    <cdr:from>
      <cdr:x>0.38575</cdr:x>
      <cdr:y>0.74725</cdr:y>
    </cdr:from>
    <cdr:to>
      <cdr:x>0.49925</cdr:x>
      <cdr:y>0.79775</cdr:y>
    </cdr:to>
    <cdr:sp>
      <cdr:nvSpPr>
        <cdr:cNvPr id="11" name="Rectangle 13"/>
        <cdr:cNvSpPr>
          <a:spLocks/>
        </cdr:cNvSpPr>
      </cdr:nvSpPr>
      <cdr:spPr>
        <a:xfrm>
          <a:off x="1695450" y="2333625"/>
          <a:ext cx="504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White4</a:t>
          </a:r>
        </a:p>
      </cdr:txBody>
    </cdr:sp>
  </cdr:relSizeAnchor>
  <cdr:relSizeAnchor xmlns:cdr="http://schemas.openxmlformats.org/drawingml/2006/chartDrawing">
    <cdr:from>
      <cdr:x>0.4855</cdr:x>
      <cdr:y>0.3825</cdr:y>
    </cdr:from>
    <cdr:to>
      <cdr:x>0.598</cdr:x>
      <cdr:y>0.4315</cdr:y>
    </cdr:to>
    <cdr:sp>
      <cdr:nvSpPr>
        <cdr:cNvPr id="12" name="Rectangle 14"/>
        <cdr:cNvSpPr>
          <a:spLocks/>
        </cdr:cNvSpPr>
      </cdr:nvSpPr>
      <cdr:spPr>
        <a:xfrm>
          <a:off x="2143125" y="1190625"/>
          <a:ext cx="495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Red05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38100</xdr:rowOff>
    </xdr:from>
    <xdr:to>
      <xdr:col>7</xdr:col>
      <xdr:colOff>361950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38100" y="2790825"/>
        <a:ext cx="44196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19</xdr:row>
      <xdr:rowOff>142875</xdr:rowOff>
    </xdr:from>
    <xdr:to>
      <xdr:col>13</xdr:col>
      <xdr:colOff>561975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4533900" y="3219450"/>
        <a:ext cx="31813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1</xdr:row>
      <xdr:rowOff>95250</xdr:rowOff>
    </xdr:from>
    <xdr:to>
      <xdr:col>13</xdr:col>
      <xdr:colOff>590550</xdr:colOff>
      <xdr:row>17</xdr:row>
      <xdr:rowOff>142875</xdr:rowOff>
    </xdr:to>
    <xdr:graphicFrame>
      <xdr:nvGraphicFramePr>
        <xdr:cNvPr id="3" name="Chart 3"/>
        <xdr:cNvGraphicFramePr/>
      </xdr:nvGraphicFramePr>
      <xdr:xfrm>
        <a:off x="4552950" y="257175"/>
        <a:ext cx="31908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zoomScale="75" zoomScaleNormal="75" workbookViewId="0" topLeftCell="A1">
      <selection activeCell="F84" sqref="F84"/>
    </sheetView>
  </sheetViews>
  <sheetFormatPr defaultColWidth="9.140625" defaultRowHeight="12.75"/>
  <cols>
    <col min="1" max="1" width="6.57421875" style="0" customWidth="1"/>
    <col min="2" max="2" width="11.57421875" style="0" customWidth="1"/>
    <col min="3" max="14" width="8.00390625" style="0" customWidth="1"/>
    <col min="16" max="16" width="7.140625" style="0" customWidth="1"/>
  </cols>
  <sheetData>
    <row r="1" spans="3:4" ht="12.75">
      <c r="C1" s="1" t="s">
        <v>31</v>
      </c>
      <c r="D1" s="1" t="s">
        <v>32</v>
      </c>
    </row>
    <row r="2" spans="1:5" ht="12.75">
      <c r="A2" t="s">
        <v>21</v>
      </c>
      <c r="B2" s="1" t="s">
        <v>20</v>
      </c>
      <c r="C2" t="s">
        <v>1</v>
      </c>
      <c r="D2" t="s">
        <v>2</v>
      </c>
      <c r="E2" t="s">
        <v>3</v>
      </c>
    </row>
    <row r="3" spans="1:5" ht="12.75">
      <c r="A3" s="1" t="s">
        <v>22</v>
      </c>
      <c r="B3" t="s">
        <v>0</v>
      </c>
      <c r="C3" t="s">
        <v>52</v>
      </c>
      <c r="D3" s="1" t="s">
        <v>57</v>
      </c>
      <c r="E3" t="s">
        <v>53</v>
      </c>
    </row>
    <row r="4" spans="1:18" ht="12.75">
      <c r="A4" s="4"/>
      <c r="B4" s="2"/>
      <c r="F4" s="4" t="s">
        <v>71</v>
      </c>
      <c r="G4" s="4" t="s">
        <v>72</v>
      </c>
      <c r="H4" s="4" t="s">
        <v>73</v>
      </c>
      <c r="I4" s="4" t="s">
        <v>74</v>
      </c>
      <c r="J4" s="4" t="s">
        <v>75</v>
      </c>
      <c r="K4" s="4" t="s">
        <v>76</v>
      </c>
      <c r="L4" s="4" t="s">
        <v>77</v>
      </c>
      <c r="M4" s="4" t="s">
        <v>78</v>
      </c>
      <c r="N4" s="4" t="s">
        <v>79</v>
      </c>
      <c r="O4" s="4" t="s">
        <v>80</v>
      </c>
      <c r="R4" s="2"/>
    </row>
    <row r="5" spans="1:15" ht="12.75">
      <c r="A5" s="1" t="s">
        <v>63</v>
      </c>
      <c r="B5" t="s">
        <v>8</v>
      </c>
      <c r="C5">
        <v>439.16</v>
      </c>
      <c r="D5">
        <v>292.27</v>
      </c>
      <c r="E5">
        <v>433.262</v>
      </c>
      <c r="F5" s="5">
        <f aca="true" t="shared" si="0" ref="F5:F13">SQRT(($C5-$C6)^2+($D5-$D6)^2+($E5-$E6)^2)</f>
        <v>508.1401931534249</v>
      </c>
      <c r="G5" s="5">
        <f aca="true" t="shared" si="1" ref="G5:G12">SQRT(($C5-$C7)^2+($D5-$D7)^2+($E5-$E7)^2)</f>
        <v>558.4341930111372</v>
      </c>
      <c r="H5" s="5">
        <f aca="true" t="shared" si="2" ref="H5:H11">SQRT(($C5-$C8)^2+($D5-$D8)^2+($E5-$E8)^2)</f>
        <v>1381.9112442327837</v>
      </c>
      <c r="I5" s="5">
        <f>SQRT(($C5-$C8)^2+($D5-$D8)^2+($E5-$E8)^2)</f>
        <v>1381.9112442327837</v>
      </c>
      <c r="J5" s="5">
        <f>SQRT(($C5-$C9)^2+($D5-$D9)^2+($E5-$E9)^2)</f>
        <v>547.3873572535267</v>
      </c>
      <c r="K5" s="5">
        <f>SQRT(($C5-$C10)^2+($D5-$D10)^2+($E5-$E10)^2)</f>
        <v>1824.2274709133728</v>
      </c>
      <c r="L5" s="5">
        <f>SQRT(($C5-$C11)^2+($D5-$D11)^2+($E5-$E11)^2)</f>
        <v>643.6051730067122</v>
      </c>
      <c r="M5" s="5">
        <f>SQRT(($C5-$C12)^2+($D5-$D12)^2+($E5-$E12)^2)</f>
        <v>633.6285965555847</v>
      </c>
      <c r="N5" s="5">
        <f>SQRT(($C5-$C13)^2+($D5-$D13)^2+($E5-$E13)^2)</f>
        <v>674.0305845204653</v>
      </c>
      <c r="O5" s="5">
        <f>SQRT(($C5-$C14)^2+($D5-$D14)^2+($E5-$E14)^2)</f>
        <v>1785.9593760561856</v>
      </c>
    </row>
    <row r="6" spans="1:15" ht="12.75">
      <c r="A6" s="1" t="s">
        <v>26</v>
      </c>
      <c r="B6" t="s">
        <v>9</v>
      </c>
      <c r="C6">
        <v>477.859</v>
      </c>
      <c r="D6">
        <v>-205.371</v>
      </c>
      <c r="E6">
        <v>528.458</v>
      </c>
      <c r="F6" s="5">
        <f t="shared" si="0"/>
        <v>51.31880503285321</v>
      </c>
      <c r="G6" s="5">
        <f t="shared" si="1"/>
        <v>886.0224171853667</v>
      </c>
      <c r="H6" s="5">
        <f t="shared" si="2"/>
        <v>1028.0654437150392</v>
      </c>
      <c r="I6" s="5">
        <f>SQRT(($C6-$C9)^2+($D6-$D9)^2+($E6-$E9)^2)</f>
        <v>1028.0654437150392</v>
      </c>
      <c r="J6" s="5">
        <f>SQRT(($C6-$C10)^2+($D6-$D10)^2+($E6-$E10)^2)</f>
        <v>1320.6299987494604</v>
      </c>
      <c r="K6" s="5">
        <f>SQRT(($C6-$C11)^2+($D6-$D11)^2+($E6-$E11)^2)</f>
        <v>1020.5617554048359</v>
      </c>
      <c r="L6" s="5">
        <f>SQRT(($C6-$C12)^2+($D6-$D12)^2+($E6-$E12)^2)</f>
        <v>347.10195254276516</v>
      </c>
      <c r="M6" s="5">
        <f>SQRT(($C6-$C13)^2+($D6-$D13)^2+($E6-$E13)^2)</f>
        <v>350.6861352306361</v>
      </c>
      <c r="N6" s="5">
        <f>SQRT(($C6-$C14)^2+($D6-$D14)^2+($E6-$E14)^2)</f>
        <v>1298.6748223974314</v>
      </c>
      <c r="O6" s="5"/>
    </row>
    <row r="7" spans="1:15" ht="12.75">
      <c r="A7" s="1" t="s">
        <v>27</v>
      </c>
      <c r="B7" t="s">
        <v>10</v>
      </c>
      <c r="C7">
        <v>478.532</v>
      </c>
      <c r="D7">
        <v>-256.682</v>
      </c>
      <c r="E7">
        <v>527.868</v>
      </c>
      <c r="F7" s="5">
        <f t="shared" si="0"/>
        <v>834.8273965036126</v>
      </c>
      <c r="G7" s="5">
        <f t="shared" si="1"/>
        <v>1079.325932024706</v>
      </c>
      <c r="H7" s="5">
        <f t="shared" si="2"/>
        <v>1269.4605426538471</v>
      </c>
      <c r="I7" s="5">
        <f>SQRT(($C7-$C10)^2+($D7-$D10)^2+($E7-$E10)^2)</f>
        <v>1269.4605426538471</v>
      </c>
      <c r="J7" s="5">
        <f>SQRT(($C7-$C11)^2+($D7-$D11)^2+($E7-$E11)^2)</f>
        <v>1066.7046283995396</v>
      </c>
      <c r="K7" s="5">
        <f>SQRT(($C7-$C12)^2+($D7-$D12)^2+($E7-$E12)^2)</f>
        <v>350.92505948279046</v>
      </c>
      <c r="L7" s="5">
        <f>SQRT(($C7-$C13)^2+($D7-$D13)^2+($E7-$E13)^2)</f>
        <v>347.11130419650704</v>
      </c>
      <c r="M7" s="5">
        <f>SQRT(($C7-$C14)^2+($D7-$D14)^2+($E7-$E14)^2)</f>
        <v>1250.7785418542326</v>
      </c>
      <c r="N7" s="5"/>
      <c r="O7" s="5"/>
    </row>
    <row r="8" spans="1:15" ht="12.75">
      <c r="A8" s="1" t="s">
        <v>62</v>
      </c>
      <c r="B8" t="s">
        <v>11</v>
      </c>
      <c r="C8">
        <v>457.436</v>
      </c>
      <c r="D8">
        <v>-1089.086</v>
      </c>
      <c r="E8">
        <v>467.907</v>
      </c>
      <c r="F8" s="5">
        <f t="shared" si="0"/>
        <v>1912.822679059928</v>
      </c>
      <c r="G8" s="5">
        <f t="shared" si="1"/>
        <v>455.9900862146018</v>
      </c>
      <c r="H8" s="5">
        <f t="shared" si="2"/>
        <v>1861.6161592207993</v>
      </c>
      <c r="I8" s="5">
        <f>SQRT(($C8-$C11)^2+($D8-$D11)^2+($E8-$E11)^2)</f>
        <v>1861.6161592207993</v>
      </c>
      <c r="J8" s="5">
        <f>SQRT(($C8-$C12)^2+($D8-$D12)^2+($E8-$E12)^2)</f>
        <v>963.7129427396936</v>
      </c>
      <c r="K8" s="5">
        <f>SQRT(($C8-$C13)^2+($D8-$D13)^2+($E8-$E13)^2)</f>
        <v>917.8609837333755</v>
      </c>
      <c r="L8" s="5">
        <f>SQRT(($C8-$C14)^2+($D8-$D14)^2+($E8-$E14)^2)</f>
        <v>596.443722329274</v>
      </c>
      <c r="M8" s="5"/>
      <c r="N8" s="5"/>
      <c r="O8" s="6"/>
    </row>
    <row r="9" spans="1:15" ht="12.75">
      <c r="A9" s="1" t="s">
        <v>28</v>
      </c>
      <c r="B9" t="s">
        <v>13</v>
      </c>
      <c r="C9">
        <v>429.901</v>
      </c>
      <c r="D9">
        <v>820.44</v>
      </c>
      <c r="E9">
        <v>576.732</v>
      </c>
      <c r="F9" s="5">
        <f t="shared" si="0"/>
        <v>2344.4512023179327</v>
      </c>
      <c r="G9" s="5">
        <f t="shared" si="1"/>
        <v>508.1245957184123</v>
      </c>
      <c r="H9" s="5">
        <f t="shared" si="2"/>
        <v>1095.6069567440688</v>
      </c>
      <c r="I9" s="5">
        <f>SQRT(($C9-$C13)^2+($D9-$D13)^2+($E9-$E13)^2)</f>
        <v>1142.8228467413485</v>
      </c>
      <c r="J9" s="5">
        <f>SQRT(($C9-$C14)^2+($D9-$D14)^2+($E9-$E14)^2)</f>
        <v>2295.259296656916</v>
      </c>
      <c r="K9" s="5"/>
      <c r="L9" s="5"/>
      <c r="M9" s="5"/>
      <c r="N9" s="5"/>
      <c r="O9" s="6"/>
    </row>
    <row r="10" spans="1:15" ht="12.75">
      <c r="A10" s="1" t="s">
        <v>24</v>
      </c>
      <c r="B10" t="s">
        <v>14</v>
      </c>
      <c r="C10">
        <v>461.453</v>
      </c>
      <c r="D10">
        <v>-1523.615</v>
      </c>
      <c r="E10">
        <v>606.093</v>
      </c>
      <c r="F10" s="5">
        <f t="shared" si="0"/>
        <v>2286.3155947589566</v>
      </c>
      <c r="G10" s="5">
        <f t="shared" si="1"/>
        <v>1374.077072285976</v>
      </c>
      <c r="H10" s="5">
        <f t="shared" si="2"/>
        <v>1325.815671202449</v>
      </c>
      <c r="I10" s="5">
        <f>SQRT(($C10-$C14)^2+($D10-$D14)^2+($E10-$E14)^2)</f>
        <v>503.3002113649466</v>
      </c>
      <c r="J10" s="5"/>
      <c r="K10" s="5"/>
      <c r="L10" s="6"/>
      <c r="M10" s="6"/>
      <c r="N10" s="6"/>
      <c r="O10" s="6"/>
    </row>
    <row r="11" spans="1:15" ht="12.75">
      <c r="A11" s="1" t="s">
        <v>30</v>
      </c>
      <c r="B11" t="s">
        <v>15</v>
      </c>
      <c r="C11">
        <v>920.904</v>
      </c>
      <c r="D11">
        <v>713.606</v>
      </c>
      <c r="E11">
        <v>501.279</v>
      </c>
      <c r="F11" s="5">
        <f t="shared" si="0"/>
        <v>919.6858696076612</v>
      </c>
      <c r="G11" s="5">
        <f t="shared" si="1"/>
        <v>969.6848906505659</v>
      </c>
      <c r="H11" s="5">
        <f t="shared" si="2"/>
        <v>2129.405554173746</v>
      </c>
      <c r="I11" s="5"/>
      <c r="J11" s="5"/>
      <c r="K11" s="5"/>
      <c r="L11" s="5"/>
      <c r="M11" s="5"/>
      <c r="N11" s="5"/>
      <c r="O11" s="6"/>
    </row>
    <row r="12" spans="1:15" ht="12.75">
      <c r="A12" s="1" t="s">
        <v>29</v>
      </c>
      <c r="B12" t="s">
        <v>16</v>
      </c>
      <c r="C12">
        <v>824.904</v>
      </c>
      <c r="D12">
        <v>-200.524</v>
      </c>
      <c r="E12">
        <v>532.463</v>
      </c>
      <c r="F12" s="5">
        <f t="shared" si="0"/>
        <v>50.3313688270049</v>
      </c>
      <c r="G12" s="5">
        <f t="shared" si="1"/>
        <v>1221.045858923407</v>
      </c>
      <c r="H12" s="5"/>
      <c r="I12" s="5"/>
      <c r="J12" s="5"/>
      <c r="K12" s="5"/>
      <c r="L12" s="5"/>
      <c r="M12" s="5"/>
      <c r="N12" s="5"/>
      <c r="O12" s="6"/>
    </row>
    <row r="13" spans="1:15" ht="12.75">
      <c r="A13" s="1" t="s">
        <v>25</v>
      </c>
      <c r="B13" t="s">
        <v>17</v>
      </c>
      <c r="C13">
        <v>825.548</v>
      </c>
      <c r="D13">
        <v>-250.84</v>
      </c>
      <c r="E13">
        <v>533.527</v>
      </c>
      <c r="F13" s="5">
        <f t="shared" si="0"/>
        <v>1170.9264070854326</v>
      </c>
      <c r="G13" s="5"/>
      <c r="H13" s="5"/>
      <c r="I13" s="6"/>
      <c r="J13" s="6"/>
      <c r="K13" s="5"/>
      <c r="L13" s="5"/>
      <c r="M13" s="5"/>
      <c r="N13" s="5"/>
      <c r="O13" s="6"/>
    </row>
    <row r="14" spans="1:15" ht="12.75">
      <c r="A14" s="1" t="s">
        <v>23</v>
      </c>
      <c r="B14" t="s">
        <v>18</v>
      </c>
      <c r="C14">
        <v>949.877</v>
      </c>
      <c r="D14">
        <v>-1415.005</v>
      </c>
      <c r="E14">
        <v>551.715</v>
      </c>
      <c r="F14" s="5"/>
      <c r="G14" s="5"/>
      <c r="H14" s="6"/>
      <c r="I14" s="6"/>
      <c r="J14" s="6"/>
      <c r="K14" s="6"/>
      <c r="L14" s="6"/>
      <c r="M14" s="6"/>
      <c r="N14" s="6"/>
      <c r="O14" s="6"/>
    </row>
    <row r="15" spans="1:7" ht="12.75">
      <c r="A15" s="1" t="s">
        <v>48</v>
      </c>
      <c r="D15" s="3"/>
      <c r="E15" t="s">
        <v>34</v>
      </c>
      <c r="F15">
        <v>11</v>
      </c>
      <c r="G15">
        <v>7</v>
      </c>
    </row>
    <row r="16" spans="1:7" ht="12.75">
      <c r="A16" t="s">
        <v>37</v>
      </c>
      <c r="B16" t="s">
        <v>38</v>
      </c>
      <c r="C16" t="s">
        <v>39</v>
      </c>
      <c r="G16" t="s">
        <v>45</v>
      </c>
    </row>
    <row r="17" spans="1:15" ht="12.75">
      <c r="A17" s="4"/>
      <c r="C17" s="1" t="s">
        <v>51</v>
      </c>
      <c r="D17" s="1" t="s">
        <v>50</v>
      </c>
      <c r="E17" t="s">
        <v>49</v>
      </c>
      <c r="F17" s="4" t="s">
        <v>71</v>
      </c>
      <c r="G17" s="4" t="s">
        <v>72</v>
      </c>
      <c r="H17" s="4" t="s">
        <v>73</v>
      </c>
      <c r="I17" s="4" t="s">
        <v>74</v>
      </c>
      <c r="J17" s="4" t="s">
        <v>75</v>
      </c>
      <c r="K17" s="4" t="s">
        <v>76</v>
      </c>
      <c r="L17" s="4" t="s">
        <v>77</v>
      </c>
      <c r="M17" s="4" t="s">
        <v>78</v>
      </c>
      <c r="N17" s="4" t="s">
        <v>79</v>
      </c>
      <c r="O17" s="4" t="s">
        <v>80</v>
      </c>
    </row>
    <row r="18" spans="1:15" ht="12.75">
      <c r="A18" s="1" t="s">
        <v>63</v>
      </c>
      <c r="B18" t="s">
        <v>8</v>
      </c>
      <c r="C18">
        <v>-81.5586</v>
      </c>
      <c r="D18">
        <v>406.0546</v>
      </c>
      <c r="E18">
        <v>-9.0674</v>
      </c>
      <c r="F18" s="5">
        <f>SQRT(($C18-$C19)^2+($D18-$D19)^2+($E18-$E19)^2)</f>
        <v>508.1748934728082</v>
      </c>
      <c r="G18" s="5">
        <f>SQRT(($C18-$C20)^2+($D18-$D20)^2+($E18-$E20)^2)</f>
        <v>558.4760699707822</v>
      </c>
      <c r="H18" s="5">
        <f>SQRT(($C18-$C21)^2+($D18-$D21)^2+($E18-$E21)^2)</f>
        <v>1381.9813524414214</v>
      </c>
      <c r="I18" s="5">
        <f>SQRT(($C18-$C21)^2+($D18-$D21)^2+($E18-$E21)^2)</f>
        <v>1381.9813524414214</v>
      </c>
      <c r="J18" s="5">
        <f>SQRT(($C18-$C22)^2+($D18-$D22)^2+($E18-$E22)^2)</f>
        <v>547.4272950958967</v>
      </c>
      <c r="K18" s="5">
        <f>SQRT(($C18-$C23)^2+($D18-$D23)^2+($E18-$E23)^2)</f>
        <v>1824.3145900095246</v>
      </c>
      <c r="L18" s="5">
        <f>SQRT(($C18-$C24)^2+($D18-$D24)^2+($E18-$E24)^2)</f>
        <v>643.6520953778524</v>
      </c>
      <c r="M18" s="5">
        <f>SQRT(($C18-$C25)^2+($D18-$D25)^2+($E18-$E25)^2)</f>
        <v>633.6547984819889</v>
      </c>
      <c r="N18" s="5">
        <f>SQRT(($C18-$C26)^2+($D18-$D26)^2+($E18-$E26)^2)</f>
        <v>674.057152513064</v>
      </c>
      <c r="O18" s="5">
        <f>SQRT(($C18-$C27)^2+($D18-$D27)^2+($E18-$E27)^2)</f>
        <v>1786.0345381358727</v>
      </c>
    </row>
    <row r="19" spans="1:15" ht="12.75">
      <c r="A19" s="1" t="s">
        <v>26</v>
      </c>
      <c r="B19" t="s">
        <v>9</v>
      </c>
      <c r="C19">
        <v>1.5409</v>
      </c>
      <c r="D19">
        <v>906.2619</v>
      </c>
      <c r="E19">
        <v>24.531</v>
      </c>
      <c r="F19" s="5">
        <f aca="true" t="shared" si="3" ref="F19:F26">SQRT(($C19-$C20)^2+($D19-$D20)^2+($E19-$E20)^2)</f>
        <v>51.32721303879657</v>
      </c>
      <c r="G19" s="5">
        <f>SQRT(($C19-$C21)^2+($D19-$D21)^2+($E19-$E21)^2)</f>
        <v>886.0579779967337</v>
      </c>
      <c r="H19" s="5">
        <f aca="true" t="shared" si="4" ref="H19:H24">SQRT(($C19-$C22)^2+($D19-$D22)^2+($E19-$E22)^2)</f>
        <v>1028.142213700133</v>
      </c>
      <c r="I19" s="5">
        <f>SQRT(($C19-$C22)^2+($D19-$D22)^2+($E19-$E22)^2)</f>
        <v>1028.142213700133</v>
      </c>
      <c r="J19" s="5">
        <f>SQRT(($C19-$C23)^2+($D19-$D23)^2+($E19-$E23)^2)</f>
        <v>1320.681885917824</v>
      </c>
      <c r="K19" s="5">
        <f>SQRT(($C19-$C24)^2+($D19-$D24)^2+($E19-$E24)^2)</f>
        <v>1020.6449030115714</v>
      </c>
      <c r="L19" s="5">
        <f>SQRT(($C19-$C25)^2+($D19-$D25)^2+($E19-$E25)^2)</f>
        <v>347.1370607273876</v>
      </c>
      <c r="M19" s="5">
        <f>SQRT(($C19-$C26)^2+($D19-$D26)^2+($E19-$E26)^2)</f>
        <v>350.7093054558148</v>
      </c>
      <c r="N19" s="5">
        <f>SQRT(($C19-$C27)^2+($D19-$D27)^2+($E19-$E27)^2)</f>
        <v>1298.7175253960577</v>
      </c>
      <c r="O19" s="5"/>
    </row>
    <row r="20" spans="1:15" ht="12.75">
      <c r="A20" s="1" t="s">
        <v>27</v>
      </c>
      <c r="B20" t="s">
        <v>10</v>
      </c>
      <c r="C20">
        <v>-0.2399</v>
      </c>
      <c r="D20">
        <v>957.5582</v>
      </c>
      <c r="E20">
        <v>24.497</v>
      </c>
      <c r="F20" s="5">
        <f t="shared" si="3"/>
        <v>834.8542302391777</v>
      </c>
      <c r="G20" s="5">
        <f aca="true" t="shared" si="5" ref="G20:G25">SQRT(($C20-$C22)^2+($D20-$D22)^2+($E20-$E22)^2)</f>
        <v>1079.411495094276</v>
      </c>
      <c r="H20" s="5">
        <f t="shared" si="4"/>
        <v>1269.5046861024305</v>
      </c>
      <c r="I20" s="5">
        <f>SQRT(($C20-$C23)^2+($D20-$D23)^2+($E20-$E23)^2)</f>
        <v>1269.5046861024305</v>
      </c>
      <c r="J20" s="5">
        <f>SQRT(($C20-$C24)^2+($D20-$D24)^2+($E20-$E24)^2)</f>
        <v>1066.7939442344853</v>
      </c>
      <c r="K20" s="5">
        <f>SQRT(($C20-$C25)^2+($D20-$D25)^2+($E20-$E25)^2)</f>
        <v>350.96180946427774</v>
      </c>
      <c r="L20" s="5">
        <f>SQRT(($C20-$C26)^2+($D20-$D26)^2+($E20-$E26)^2)</f>
        <v>347.1347391493251</v>
      </c>
      <c r="M20" s="5">
        <f>SQRT(($C20-$C27)^2+($D20-$D27)^2+($E20-$E27)^2)</f>
        <v>1250.8123996673642</v>
      </c>
      <c r="N20" s="5"/>
      <c r="O20" s="5"/>
    </row>
    <row r="21" spans="1:15" ht="12.75">
      <c r="A21" s="1" t="s">
        <v>62</v>
      </c>
      <c r="B21" t="s">
        <v>11</v>
      </c>
      <c r="C21">
        <v>-78.8017</v>
      </c>
      <c r="D21">
        <v>1788.0332</v>
      </c>
      <c r="E21">
        <v>-8.9829</v>
      </c>
      <c r="F21" s="5">
        <f t="shared" si="3"/>
        <v>1912.9361811304918</v>
      </c>
      <c r="G21" s="5">
        <f t="shared" si="5"/>
        <v>456.0126913293752</v>
      </c>
      <c r="H21" s="5">
        <f t="shared" si="4"/>
        <v>1861.7268110112825</v>
      </c>
      <c r="I21" s="5">
        <f>SQRT(($C21-$C24)^2+($D21-$D24)^2+($E21-$E24)^2)</f>
        <v>1861.7268110112825</v>
      </c>
      <c r="J21" s="5">
        <f>SQRT(($C21-$C25)^2+($D21-$D25)^2+($E21-$E25)^2)</f>
        <v>963.7736766639407</v>
      </c>
      <c r="K21" s="5">
        <f>SQRT(($C21-$C26)^2+($D21-$D26)^2+($E21-$E26)^2)</f>
        <v>917.9132188144259</v>
      </c>
      <c r="L21" s="5">
        <f>SQRT(($C21-$C27)^2+($D21-$D27)^2+($E21-$E27)^2)</f>
        <v>596.4343885896084</v>
      </c>
      <c r="M21" s="5"/>
      <c r="N21" s="5"/>
      <c r="O21" s="6"/>
    </row>
    <row r="22" spans="1:15" ht="12.75">
      <c r="A22" s="1" t="s">
        <v>28</v>
      </c>
      <c r="B22" t="s">
        <v>13</v>
      </c>
      <c r="C22">
        <v>74.0688</v>
      </c>
      <c r="D22">
        <v>-118.7849</v>
      </c>
      <c r="E22">
        <v>-8.5624</v>
      </c>
      <c r="F22" s="5">
        <f t="shared" si="3"/>
        <v>2344.580611479019</v>
      </c>
      <c r="G22" s="5">
        <f t="shared" si="5"/>
        <v>508.1401105184573</v>
      </c>
      <c r="H22" s="5">
        <f t="shared" si="4"/>
        <v>1095.6630485567448</v>
      </c>
      <c r="I22" s="5">
        <f>SQRT(($C22-$C26)^2+($D22-$D26)^2+($E22-$E26)^2)</f>
        <v>1142.8809792443174</v>
      </c>
      <c r="J22" s="5">
        <f>SQRT(($C22-$C27)^2+($D22-$D27)^2+($E22-$E27)^2)</f>
        <v>2295.3758854550797</v>
      </c>
      <c r="K22" s="5"/>
      <c r="L22" s="5"/>
      <c r="M22" s="5"/>
      <c r="N22" s="5"/>
      <c r="O22" s="6"/>
    </row>
    <row r="23" spans="1:15" ht="12.75">
      <c r="A23" s="1" t="s">
        <v>24</v>
      </c>
      <c r="B23" t="s">
        <v>14</v>
      </c>
      <c r="C23">
        <v>49.3594</v>
      </c>
      <c r="D23">
        <v>2225.6655</v>
      </c>
      <c r="E23">
        <v>-8.4565</v>
      </c>
      <c r="F23" s="5">
        <f t="shared" si="3"/>
        <v>2286.449461618852</v>
      </c>
      <c r="G23" s="5">
        <f t="shared" si="5"/>
        <v>1374.162118299013</v>
      </c>
      <c r="H23" s="5">
        <f t="shared" si="4"/>
        <v>1325.8921900038179</v>
      </c>
      <c r="I23" s="5">
        <f>SQRT(($C23-$C27)^2+($D23-$D27)^2+($E23-$E27)^2)</f>
        <v>503.31538288456875</v>
      </c>
      <c r="J23" s="5"/>
      <c r="K23" s="5"/>
      <c r="L23" s="6"/>
      <c r="M23" s="6"/>
      <c r="N23" s="6"/>
      <c r="O23" s="6"/>
    </row>
    <row r="24" spans="1:15" ht="12.75">
      <c r="A24" s="1" t="s">
        <v>30</v>
      </c>
      <c r="B24" t="s">
        <v>15</v>
      </c>
      <c r="C24">
        <v>-12.6821</v>
      </c>
      <c r="D24">
        <v>-7.24</v>
      </c>
      <c r="E24">
        <v>479.5343</v>
      </c>
      <c r="F24" s="5">
        <f t="shared" si="3"/>
        <v>919.7372314311572</v>
      </c>
      <c r="G24" s="5">
        <f t="shared" si="5"/>
        <v>969.7434170764244</v>
      </c>
      <c r="H24" s="5">
        <f t="shared" si="4"/>
        <v>2129.5258595305995</v>
      </c>
      <c r="I24" s="5"/>
      <c r="J24" s="5"/>
      <c r="K24" s="5"/>
      <c r="L24" s="5"/>
      <c r="M24" s="5"/>
      <c r="N24" s="5"/>
      <c r="O24" s="6"/>
    </row>
    <row r="25" spans="1:15" ht="12.75">
      <c r="A25" s="1" t="s">
        <v>29</v>
      </c>
      <c r="B25" t="s">
        <v>16</v>
      </c>
      <c r="C25">
        <v>-0.6331</v>
      </c>
      <c r="D25">
        <v>906.0698</v>
      </c>
      <c r="E25">
        <v>371.6612</v>
      </c>
      <c r="F25" s="5">
        <f t="shared" si="3"/>
        <v>50.33738327515647</v>
      </c>
      <c r="G25" s="5">
        <f t="shared" si="5"/>
        <v>1221.11131561182</v>
      </c>
      <c r="H25" s="5"/>
      <c r="I25" s="5"/>
      <c r="J25" s="5"/>
      <c r="K25" s="5"/>
      <c r="L25" s="5"/>
      <c r="M25" s="5"/>
      <c r="N25" s="5"/>
      <c r="O25" s="6"/>
    </row>
    <row r="26" spans="1:15" ht="12.75">
      <c r="A26" s="1" t="s">
        <v>25</v>
      </c>
      <c r="B26" t="s">
        <v>17</v>
      </c>
      <c r="C26">
        <v>-0.719</v>
      </c>
      <c r="D26">
        <v>956.4071</v>
      </c>
      <c r="E26">
        <v>371.6295</v>
      </c>
      <c r="F26" s="5">
        <f t="shared" si="3"/>
        <v>1170.986649582411</v>
      </c>
      <c r="G26" s="5"/>
      <c r="H26" s="5"/>
      <c r="I26" s="6"/>
      <c r="J26" s="6"/>
      <c r="K26" s="5"/>
      <c r="L26" s="5"/>
      <c r="M26" s="5"/>
      <c r="N26" s="5"/>
      <c r="O26" s="6"/>
    </row>
    <row r="27" spans="1:5" ht="12.75">
      <c r="A27" s="1" t="s">
        <v>23</v>
      </c>
      <c r="B27" t="s">
        <v>18</v>
      </c>
      <c r="C27">
        <v>-11.3828</v>
      </c>
      <c r="D27">
        <v>2122.2853</v>
      </c>
      <c r="E27">
        <v>480.3679</v>
      </c>
    </row>
    <row r="28" ht="12.75">
      <c r="F28" s="1" t="s">
        <v>82</v>
      </c>
    </row>
    <row r="29" spans="6:16" ht="12.75">
      <c r="F29" s="3">
        <f>F5-F18</f>
        <v>-0.034700319383318856</v>
      </c>
      <c r="G29" s="3">
        <f>G5-G18</f>
        <v>-0.04187695964503746</v>
      </c>
      <c r="H29" s="3">
        <f>H5-H18</f>
        <v>-0.07010820863774825</v>
      </c>
      <c r="I29" s="3">
        <f>I5-I18</f>
        <v>-0.07010820863774825</v>
      </c>
      <c r="J29" s="3">
        <f>J5-J18</f>
        <v>-0.039937842370022736</v>
      </c>
      <c r="K29" s="3">
        <f>K5-K18</f>
        <v>-0.08711909615180957</v>
      </c>
      <c r="L29" s="3">
        <f>L5-L18</f>
        <v>-0.04692237114022646</v>
      </c>
      <c r="M29" s="3">
        <f>M5-M18</f>
        <v>-0.02620192640415553</v>
      </c>
      <c r="N29" s="3">
        <f>N5-N18</f>
        <v>-0.026567992598756973</v>
      </c>
      <c r="O29" s="3">
        <f>O5-O18</f>
        <v>-0.07516207968706112</v>
      </c>
      <c r="P29" s="3"/>
    </row>
    <row r="30" spans="6:16" ht="12.75">
      <c r="F30" s="3">
        <f>F6-F19</f>
        <v>-0.008408005943358887</v>
      </c>
      <c r="G30" s="3">
        <f>G6-G19</f>
        <v>-0.03556081136696321</v>
      </c>
      <c r="H30" s="3">
        <f>H6-H19</f>
        <v>-0.07676998509373334</v>
      </c>
      <c r="I30" s="3">
        <f>I6-I19</f>
        <v>-0.07676998509373334</v>
      </c>
      <c r="J30" s="3">
        <f>J6-J19</f>
        <v>-0.05188716836369167</v>
      </c>
      <c r="K30" s="3">
        <f>K6-K19</f>
        <v>-0.08314760673545152</v>
      </c>
      <c r="L30" s="3">
        <f>L6-L19</f>
        <v>-0.03510818462245879</v>
      </c>
      <c r="M30" s="3">
        <f>M6-M19</f>
        <v>-0.023170225178660075</v>
      </c>
      <c r="N30" s="3">
        <f>N6-N19</f>
        <v>-0.04270299862628235</v>
      </c>
      <c r="O30" s="3"/>
      <c r="P30" s="3"/>
    </row>
    <row r="31" spans="6:16" ht="12.75">
      <c r="F31" s="3">
        <f>F7-F20</f>
        <v>-0.0268337355651056</v>
      </c>
      <c r="G31" s="3">
        <f>G7-G20</f>
        <v>-0.08556306957007109</v>
      </c>
      <c r="H31" s="3">
        <f>H7-H20</f>
        <v>-0.04414344858332697</v>
      </c>
      <c r="I31" s="3">
        <f>I7-I20</f>
        <v>-0.04414344858332697</v>
      </c>
      <c r="J31" s="3">
        <f>J7-J20</f>
        <v>-0.08931583494563711</v>
      </c>
      <c r="K31" s="3">
        <f>K7-K20</f>
        <v>-0.03674998148727582</v>
      </c>
      <c r="L31" s="3">
        <f>L7-L20</f>
        <v>-0.023434952818092825</v>
      </c>
      <c r="M31" s="3">
        <f>M7-M20</f>
        <v>-0.033857813131589864</v>
      </c>
      <c r="N31" s="3"/>
      <c r="O31" s="3"/>
      <c r="P31" s="3"/>
    </row>
    <row r="32" spans="6:16" ht="12.75">
      <c r="F32" s="3">
        <f>F8-F21</f>
        <v>-0.11350207056375439</v>
      </c>
      <c r="G32" s="3">
        <f>G8-G21</f>
        <v>-0.022605114773398327</v>
      </c>
      <c r="H32" s="3">
        <f>H8-H21</f>
        <v>-0.11065179048318896</v>
      </c>
      <c r="I32" s="3">
        <f>I8-I21</f>
        <v>-0.11065179048318896</v>
      </c>
      <c r="J32" s="3">
        <f>J8-J21</f>
        <v>-0.060733924247074356</v>
      </c>
      <c r="K32" s="3">
        <f>K8-K21</f>
        <v>-0.05223508105041219</v>
      </c>
      <c r="L32" s="3">
        <f>L8-L21</f>
        <v>0.009333739665635221</v>
      </c>
      <c r="M32" s="3"/>
      <c r="N32" s="3"/>
      <c r="O32" s="3"/>
      <c r="P32" s="3"/>
    </row>
    <row r="33" spans="6:16" ht="12.75">
      <c r="F33" s="3">
        <f>F9-F22</f>
        <v>-0.12940916108618694</v>
      </c>
      <c r="G33" s="3">
        <f>G9-G22</f>
        <v>-0.015514800044968524</v>
      </c>
      <c r="H33" s="3">
        <f>H9-H22</f>
        <v>-0.05609181267595886</v>
      </c>
      <c r="I33" s="3">
        <f>I9-I22</f>
        <v>-0.05813250296887418</v>
      </c>
      <c r="J33" s="3">
        <f>J9-J22</f>
        <v>-0.11658879816377521</v>
      </c>
      <c r="K33" s="3"/>
      <c r="L33" s="3"/>
      <c r="M33" s="3"/>
      <c r="N33" s="3"/>
      <c r="O33" s="3"/>
      <c r="P33" s="3"/>
    </row>
    <row r="34" spans="6:16" ht="12.75">
      <c r="F34" s="3">
        <f>F10-F23</f>
        <v>-0.1338668598955337</v>
      </c>
      <c r="G34" s="3">
        <f>G10-G23</f>
        <v>-0.08504601303684467</v>
      </c>
      <c r="H34" s="3">
        <f>H10-H23</f>
        <v>-0.07651880136882028</v>
      </c>
      <c r="I34" s="3">
        <f>I10-I23</f>
        <v>-0.015171519622128926</v>
      </c>
      <c r="J34" s="3"/>
      <c r="K34" s="3"/>
      <c r="L34" s="3"/>
      <c r="M34" s="3"/>
      <c r="N34" s="3"/>
      <c r="O34" s="3"/>
      <c r="P34" s="3"/>
    </row>
    <row r="35" spans="6:16" ht="12.75">
      <c r="F35" s="3">
        <f>F11-F24</f>
        <v>-0.05136182349599494</v>
      </c>
      <c r="G35" s="3">
        <f>G11-G24</f>
        <v>-0.058526425858531184</v>
      </c>
      <c r="H35" s="3">
        <f>H11-H24</f>
        <v>-0.12030535685335053</v>
      </c>
      <c r="I35" s="3"/>
      <c r="J35" s="3"/>
      <c r="K35" s="3"/>
      <c r="L35" s="3"/>
      <c r="M35" s="3"/>
      <c r="N35" s="3"/>
      <c r="O35" s="3"/>
      <c r="P35" s="3"/>
    </row>
    <row r="36" spans="6:16" ht="12.75">
      <c r="F36" s="3">
        <f>F12-F25</f>
        <v>-0.006014448151567819</v>
      </c>
      <c r="G36" s="3">
        <f>G12-G25</f>
        <v>-0.06545668841295083</v>
      </c>
      <c r="H36" s="3"/>
      <c r="I36" s="3"/>
      <c r="J36" s="3"/>
      <c r="K36" s="3"/>
      <c r="L36" s="3"/>
      <c r="M36" s="3"/>
      <c r="N36" s="3"/>
      <c r="O36" s="3"/>
      <c r="P36" s="3"/>
    </row>
    <row r="37" spans="6:16" ht="12.75">
      <c r="F37" s="3">
        <f>F12-F25</f>
        <v>-0.006014448151567819</v>
      </c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4" ht="12.75">
      <c r="A38" t="s">
        <v>83</v>
      </c>
      <c r="B38" t="s">
        <v>82</v>
      </c>
      <c r="N38" s="3"/>
    </row>
    <row r="39" spans="1:14" ht="12.75">
      <c r="A39">
        <v>508.1748934728082</v>
      </c>
      <c r="B39" s="3">
        <v>-0.034700319383318856</v>
      </c>
      <c r="N39" s="3"/>
    </row>
    <row r="40" spans="1:14" ht="12.75">
      <c r="A40">
        <v>51.32721303879657</v>
      </c>
      <c r="B40" s="3">
        <v>-0.008408005943358887</v>
      </c>
      <c r="N40" s="3"/>
    </row>
    <row r="41" spans="1:14" ht="12.75">
      <c r="A41">
        <v>834.8542302391777</v>
      </c>
      <c r="B41" s="3">
        <v>-0.0268337355651056</v>
      </c>
      <c r="N41" s="3"/>
    </row>
    <row r="42" spans="1:14" ht="12.75">
      <c r="A42">
        <v>1912.9361811304918</v>
      </c>
      <c r="B42" s="3">
        <v>-0.11350207056375439</v>
      </c>
      <c r="N42" s="3"/>
    </row>
    <row r="43" spans="1:2" ht="12.75">
      <c r="A43">
        <v>2344.580611479019</v>
      </c>
      <c r="B43" s="3">
        <v>-0.12940916108618694</v>
      </c>
    </row>
    <row r="44" spans="1:2" ht="12.75">
      <c r="A44">
        <v>2286.449461618852</v>
      </c>
      <c r="B44" s="3">
        <v>-0.1338668598955337</v>
      </c>
    </row>
    <row r="45" spans="1:2" ht="12.75">
      <c r="A45">
        <v>919.7372314311572</v>
      </c>
      <c r="B45" s="3">
        <v>-0.05136182349599494</v>
      </c>
    </row>
    <row r="46" spans="1:2" ht="12.75">
      <c r="A46">
        <v>50.33738327515647</v>
      </c>
      <c r="B46" s="3">
        <v>-0.006014448151567819</v>
      </c>
    </row>
    <row r="47" spans="1:2" ht="12.75">
      <c r="A47">
        <v>1170.986649582411</v>
      </c>
      <c r="B47" s="3">
        <v>-0.006014448151567819</v>
      </c>
    </row>
    <row r="48" spans="1:2" ht="12.75">
      <c r="A48">
        <v>558.4760699707822</v>
      </c>
      <c r="B48" s="3">
        <v>-0.04187695964503746</v>
      </c>
    </row>
    <row r="49" spans="1:2" ht="12.75">
      <c r="A49">
        <v>886.0579779967337</v>
      </c>
      <c r="B49" s="3">
        <v>-0.03556081136696321</v>
      </c>
    </row>
    <row r="50" spans="1:2" ht="12.75">
      <c r="A50">
        <v>1079.411495094276</v>
      </c>
      <c r="B50" s="3">
        <v>-0.08556306957007109</v>
      </c>
    </row>
    <row r="51" spans="1:2" ht="12.75">
      <c r="A51">
        <v>456.0126913293752</v>
      </c>
      <c r="B51" s="3">
        <v>-0.022605114773398327</v>
      </c>
    </row>
    <row r="52" spans="1:2" ht="12.75">
      <c r="A52">
        <v>508.1401105184573</v>
      </c>
      <c r="B52" s="3">
        <v>-0.015514800044968524</v>
      </c>
    </row>
    <row r="53" spans="1:2" ht="12.75">
      <c r="A53">
        <v>1374.162118299013</v>
      </c>
      <c r="B53" s="3">
        <v>-0.08504601303684467</v>
      </c>
    </row>
    <row r="54" spans="1:2" ht="12.75">
      <c r="A54">
        <v>969.7434170764244</v>
      </c>
      <c r="B54" s="3">
        <v>-0.058526425858531184</v>
      </c>
    </row>
    <row r="55" spans="1:2" ht="12.75">
      <c r="A55">
        <v>1221.11131561182</v>
      </c>
      <c r="B55" s="3">
        <v>-0.06545668841295083</v>
      </c>
    </row>
    <row r="56" spans="1:2" ht="12.75">
      <c r="A56">
        <v>1381.9813524414214</v>
      </c>
      <c r="B56" s="3">
        <v>-0.07010820863774825</v>
      </c>
    </row>
    <row r="57" spans="1:2" ht="12.75">
      <c r="A57">
        <v>1028.142213700133</v>
      </c>
      <c r="B57" s="3">
        <v>-0.07676998509373334</v>
      </c>
    </row>
    <row r="58" spans="1:2" ht="12.75">
      <c r="A58">
        <v>1269.5046861024305</v>
      </c>
      <c r="B58" s="3">
        <v>-0.04414344858332697</v>
      </c>
    </row>
    <row r="59" spans="1:2" ht="12.75">
      <c r="A59">
        <v>1861.7268110112825</v>
      </c>
      <c r="B59" s="3">
        <v>-0.11065179048318896</v>
      </c>
    </row>
    <row r="60" spans="1:2" ht="12.75">
      <c r="A60">
        <v>1095.6630485567448</v>
      </c>
      <c r="B60" s="3">
        <v>-0.05609181267595886</v>
      </c>
    </row>
    <row r="61" spans="1:2" ht="12.75">
      <c r="A61">
        <v>1325.8921900038179</v>
      </c>
      <c r="B61" s="3">
        <v>-0.07651880136882028</v>
      </c>
    </row>
    <row r="62" spans="1:2" ht="12.75">
      <c r="A62">
        <v>2129.5258595305995</v>
      </c>
      <c r="B62" s="3">
        <v>-0.12030535685335053</v>
      </c>
    </row>
    <row r="63" spans="1:2" ht="12.75">
      <c r="A63">
        <v>1381.9813524414214</v>
      </c>
      <c r="B63" s="3">
        <v>-0.07010820863774825</v>
      </c>
    </row>
    <row r="64" spans="1:2" ht="12.75">
      <c r="A64">
        <v>1028.142213700133</v>
      </c>
      <c r="B64" s="3">
        <v>-0.07676998509373334</v>
      </c>
    </row>
    <row r="65" spans="1:2" ht="12.75">
      <c r="A65">
        <v>1269.5046861024305</v>
      </c>
      <c r="B65" s="3">
        <v>-0.04414344858332697</v>
      </c>
    </row>
    <row r="66" spans="1:2" ht="12.75">
      <c r="A66">
        <v>1861.7268110112825</v>
      </c>
      <c r="B66" s="3">
        <v>-0.11065179048318896</v>
      </c>
    </row>
    <row r="67" spans="1:2" ht="12.75">
      <c r="A67">
        <v>1142.8809792443174</v>
      </c>
      <c r="B67" s="3">
        <v>-0.05813250296887418</v>
      </c>
    </row>
    <row r="68" spans="1:2" ht="12.75">
      <c r="A68">
        <v>503.31538288456875</v>
      </c>
      <c r="B68" s="3">
        <v>-0.015171519622128926</v>
      </c>
    </row>
    <row r="69" spans="1:2" ht="12.75">
      <c r="A69">
        <v>547.4272950958967</v>
      </c>
      <c r="B69" s="3">
        <v>-0.039937842370022736</v>
      </c>
    </row>
    <row r="70" spans="1:2" ht="12.75">
      <c r="A70">
        <v>1320.681885917824</v>
      </c>
      <c r="B70" s="3">
        <v>-0.05188716836369167</v>
      </c>
    </row>
    <row r="71" spans="1:2" ht="12.75">
      <c r="A71">
        <v>1066.7939442344853</v>
      </c>
      <c r="B71" s="3">
        <v>-0.08931583494563711</v>
      </c>
    </row>
    <row r="72" spans="1:2" ht="12.75">
      <c r="A72">
        <v>963.7736766639407</v>
      </c>
      <c r="B72" s="3">
        <v>-0.060733924247074356</v>
      </c>
    </row>
    <row r="73" spans="1:2" ht="12.75">
      <c r="A73">
        <v>2295.3758854550797</v>
      </c>
      <c r="B73" s="3">
        <v>-0.11658879816377521</v>
      </c>
    </row>
    <row r="74" spans="1:2" ht="12.75">
      <c r="A74">
        <v>1824.3145900095246</v>
      </c>
      <c r="B74" s="3">
        <v>-0.08711909615180957</v>
      </c>
    </row>
    <row r="75" spans="1:2" ht="12.75">
      <c r="A75">
        <v>1020.6449030115714</v>
      </c>
      <c r="B75" s="3">
        <v>-0.08314760673545152</v>
      </c>
    </row>
    <row r="76" spans="1:2" ht="12.75">
      <c r="A76">
        <v>350.96180946427774</v>
      </c>
      <c r="B76" s="3">
        <v>-0.03674998148727582</v>
      </c>
    </row>
    <row r="77" spans="1:2" ht="12.75">
      <c r="A77">
        <v>917.9132188144259</v>
      </c>
      <c r="B77" s="3">
        <v>-0.05223508105041219</v>
      </c>
    </row>
    <row r="78" spans="1:2" ht="12.75">
      <c r="A78">
        <v>643.6520953778524</v>
      </c>
      <c r="B78" s="3">
        <v>-0.04692237114022646</v>
      </c>
    </row>
    <row r="79" spans="1:2" ht="12.75">
      <c r="A79">
        <v>347.1370607273876</v>
      </c>
      <c r="B79" s="3">
        <v>-0.03510818462245879</v>
      </c>
    </row>
    <row r="80" spans="1:2" ht="12.75">
      <c r="A80">
        <v>347.1347391493251</v>
      </c>
      <c r="B80" s="3">
        <v>-0.023434952818092825</v>
      </c>
    </row>
    <row r="81" spans="1:2" ht="12.75">
      <c r="A81">
        <v>596.4343885896084</v>
      </c>
      <c r="B81" s="3">
        <v>0.009333739665635221</v>
      </c>
    </row>
    <row r="82" spans="1:2" ht="12.75">
      <c r="A82">
        <v>633.6547984819889</v>
      </c>
      <c r="B82" s="3">
        <v>-0.02620192640415553</v>
      </c>
    </row>
    <row r="83" spans="1:2" ht="12.75">
      <c r="A83">
        <v>350.7093054558148</v>
      </c>
      <c r="B83" s="3">
        <v>-0.023170225178660075</v>
      </c>
    </row>
    <row r="84" spans="1:2" ht="12.75">
      <c r="A84">
        <v>1250.8123996673642</v>
      </c>
      <c r="B84" s="3">
        <v>-0.033857813131589864</v>
      </c>
    </row>
    <row r="85" spans="1:2" ht="12.75">
      <c r="A85">
        <v>674.057152513064</v>
      </c>
      <c r="B85" s="3">
        <v>-0.026567992598756973</v>
      </c>
    </row>
    <row r="86" spans="1:2" ht="12.75">
      <c r="A86">
        <v>1298.7175253960577</v>
      </c>
      <c r="B86" s="3">
        <v>-0.04270299862628235</v>
      </c>
    </row>
    <row r="87" spans="1:2" ht="12.75">
      <c r="A87">
        <v>1786.0345381358727</v>
      </c>
      <c r="B87" s="3">
        <v>-0.07516207968706112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&amp;C&amp;F</oddHeader>
    <oddFooter>&amp;C&amp;A&amp;RPage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4">
      <selection activeCell="K32" sqref="K32"/>
    </sheetView>
  </sheetViews>
  <sheetFormatPr defaultColWidth="9.140625" defaultRowHeight="12.75"/>
  <cols>
    <col min="2" max="2" width="14.140625" style="0" customWidth="1"/>
    <col min="3" max="16" width="8.7109375" style="0" customWidth="1"/>
  </cols>
  <sheetData>
    <row r="1" spans="1:3" ht="12.75">
      <c r="A1" s="1" t="s">
        <v>31</v>
      </c>
      <c r="C1" s="1" t="s">
        <v>32</v>
      </c>
    </row>
    <row r="2" ht="12.75">
      <c r="A2" s="1" t="s">
        <v>19</v>
      </c>
    </row>
    <row r="3" spans="1:5" ht="12.75">
      <c r="A3" t="s">
        <v>21</v>
      </c>
      <c r="B3" s="1" t="s">
        <v>20</v>
      </c>
      <c r="C3" t="s">
        <v>1</v>
      </c>
      <c r="D3" t="s">
        <v>2</v>
      </c>
      <c r="E3" t="s">
        <v>3</v>
      </c>
    </row>
    <row r="4" spans="1:5" ht="12.75">
      <c r="A4" s="1" t="s">
        <v>22</v>
      </c>
      <c r="B4" t="s">
        <v>0</v>
      </c>
      <c r="C4" t="s">
        <v>52</v>
      </c>
      <c r="D4" s="1" t="s">
        <v>57</v>
      </c>
      <c r="E4" t="s">
        <v>53</v>
      </c>
    </row>
    <row r="5" spans="1:17" ht="12.75">
      <c r="A5" s="2"/>
      <c r="F5" s="4" t="s">
        <v>71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76</v>
      </c>
      <c r="L5" s="4" t="s">
        <v>77</v>
      </c>
      <c r="M5" s="4" t="s">
        <v>78</v>
      </c>
      <c r="N5" s="4" t="s">
        <v>79</v>
      </c>
      <c r="O5" s="4" t="s">
        <v>80</v>
      </c>
      <c r="P5" s="4" t="s">
        <v>81</v>
      </c>
      <c r="Q5" s="2"/>
    </row>
    <row r="6" spans="1:17" s="8" customFormat="1" ht="12.75">
      <c r="A6" s="7" t="s">
        <v>65</v>
      </c>
      <c r="B6" s="8" t="s">
        <v>7</v>
      </c>
      <c r="C6" s="8">
        <v>447.3</v>
      </c>
      <c r="D6" s="8">
        <v>648.579</v>
      </c>
      <c r="E6" s="8">
        <v>430.576</v>
      </c>
      <c r="F6" s="9">
        <f aca="true" t="shared" si="0" ref="F6:F16">SQRT(($C6-$C7)^2+($D6-$D7)^2+($E6-$E7)^2)</f>
        <v>356.4120896897298</v>
      </c>
      <c r="G6" s="9">
        <f aca="true" t="shared" si="1" ref="G6:G15">SQRT(($C6-$C8)^2+($D6-$D8)^2+($E6-$E8)^2)</f>
        <v>860.0844963752107</v>
      </c>
      <c r="H6" s="9">
        <f aca="true" t="shared" si="2" ref="H6:H14">SQRT(($C6-$C9)^2+($D6-$D9)^2+($E6-$E9)^2)</f>
        <v>911.0096866713328</v>
      </c>
      <c r="I6" s="9">
        <f aca="true" t="shared" si="3" ref="I6:I13">SQRT(($C6-$C10)^2+($D6-$D10)^2+($E6-$E10)^2)</f>
        <v>1738.0955078136528</v>
      </c>
      <c r="J6" s="9">
        <f aca="true" t="shared" si="4" ref="J6:J12">SQRT(($C6-$C11)^2+($D6-$D11)^2+($E6-$E11)^2)</f>
        <v>2023.9252059987296</v>
      </c>
      <c r="K6" s="9">
        <f aca="true" t="shared" si="5" ref="K6:K11">SQRT(($C6-$C12)^2+($D6-$D12)^2+($E6-$E12)^2)</f>
        <v>226.27528556605563</v>
      </c>
      <c r="L6" s="9">
        <f>SQRT(($C6-$C13)^2+($D6-$D13)^2+($E6-$E13)^2)</f>
        <v>2179.3194576137753</v>
      </c>
      <c r="M6" s="9">
        <f>SQRT(($C6-$C14)^2+($D6-$D14)^2+($E6-$E14)^2)</f>
        <v>483.24752845099994</v>
      </c>
      <c r="N6" s="9">
        <f>SQRT(($C6-$C15)^2+($D6-$D15)^2+($E6-$E15)^2)</f>
        <v>934.8484616203847</v>
      </c>
      <c r="O6" s="9">
        <f>SQRT(($C6-$C16)^2+($D6-$D16)^2+($E6-$E16)^2)</f>
        <v>981.1345450375295</v>
      </c>
      <c r="P6" s="9">
        <f>SQRT(($C6-$C17)^2+($D6-$D17)^2+($E6-$E17)^2)</f>
        <v>2127.354512841242</v>
      </c>
      <c r="Q6" s="9"/>
    </row>
    <row r="7" spans="1:17" ht="12.75">
      <c r="A7" s="1" t="s">
        <v>63</v>
      </c>
      <c r="B7" t="s">
        <v>8</v>
      </c>
      <c r="C7">
        <v>439.16</v>
      </c>
      <c r="D7">
        <v>292.27</v>
      </c>
      <c r="E7">
        <v>433.262</v>
      </c>
      <c r="F7" s="5">
        <f t="shared" si="0"/>
        <v>508.1401931534249</v>
      </c>
      <c r="G7" s="5">
        <f t="shared" si="1"/>
        <v>558.4341930111372</v>
      </c>
      <c r="H7" s="5">
        <f t="shared" si="2"/>
        <v>1381.9112442327837</v>
      </c>
      <c r="I7" s="5">
        <f t="shared" si="3"/>
        <v>1667.8512977343034</v>
      </c>
      <c r="J7" s="5">
        <f t="shared" si="4"/>
        <v>547.3873572535267</v>
      </c>
      <c r="K7" s="5">
        <f t="shared" si="5"/>
        <v>1824.2274709133728</v>
      </c>
      <c r="L7" s="5">
        <f>SQRT(($C7-$C14)^2+($D7-$D14)^2+($E7-$E14)^2)</f>
        <v>643.6051730067122</v>
      </c>
      <c r="M7" s="5">
        <f>SQRT(($C7-$C15)^2+($D7-$D15)^2+($E7-$E15)^2)</f>
        <v>633.6285965555847</v>
      </c>
      <c r="N7" s="5">
        <f>SQRT(($C7-$C16)^2+($D7-$D16)^2+($E7-$E16)^2)</f>
        <v>674.0305845204653</v>
      </c>
      <c r="O7" s="5">
        <f>SQRT(($C7-$C17)^2+($D7-$D17)^2+($E7-$E17)^2)</f>
        <v>1785.9593760561856</v>
      </c>
      <c r="P7" s="5"/>
      <c r="Q7" s="3"/>
    </row>
    <row r="8" spans="1:16" ht="12.75">
      <c r="A8" s="1" t="s">
        <v>26</v>
      </c>
      <c r="B8" t="s">
        <v>9</v>
      </c>
      <c r="C8">
        <v>477.859</v>
      </c>
      <c r="D8">
        <v>-205.371</v>
      </c>
      <c r="E8">
        <v>528.458</v>
      </c>
      <c r="F8" s="5">
        <f t="shared" si="0"/>
        <v>51.31880503285321</v>
      </c>
      <c r="G8" s="5">
        <f t="shared" si="1"/>
        <v>886.0224171853667</v>
      </c>
      <c r="H8" s="5">
        <f t="shared" si="2"/>
        <v>1170.2966402387044</v>
      </c>
      <c r="I8" s="5">
        <f t="shared" si="3"/>
        <v>1028.0654437150392</v>
      </c>
      <c r="J8" s="5">
        <f t="shared" si="4"/>
        <v>1320.6299987494604</v>
      </c>
      <c r="K8" s="5">
        <f t="shared" si="5"/>
        <v>1020.5617554048359</v>
      </c>
      <c r="L8" s="5">
        <f>SQRT(($C8-$C15)^2+($D8-$D15)^2+($E8-$E15)^2)</f>
        <v>347.10195254276516</v>
      </c>
      <c r="M8" s="5">
        <f>SQRT(($C8-$C16)^2+($D8-$D16)^2+($E8-$E16)^2)</f>
        <v>350.6861352306361</v>
      </c>
      <c r="N8" s="5">
        <f>SQRT(($C8-$C17)^2+($D8-$D17)^2+($E8-$E17)^2)</f>
        <v>1298.6748223974314</v>
      </c>
      <c r="O8" s="5"/>
      <c r="P8" s="5"/>
    </row>
    <row r="9" spans="1:16" ht="12.75">
      <c r="A9" s="1" t="s">
        <v>27</v>
      </c>
      <c r="B9" t="s">
        <v>10</v>
      </c>
      <c r="C9">
        <v>478.532</v>
      </c>
      <c r="D9">
        <v>-256.682</v>
      </c>
      <c r="E9">
        <v>527.868</v>
      </c>
      <c r="F9" s="5">
        <f t="shared" si="0"/>
        <v>834.8273965036126</v>
      </c>
      <c r="G9" s="5">
        <f t="shared" si="1"/>
        <v>1119.010977090931</v>
      </c>
      <c r="H9" s="5">
        <f t="shared" si="2"/>
        <v>1079.325932024706</v>
      </c>
      <c r="I9" s="5">
        <f t="shared" si="3"/>
        <v>1269.4605426538471</v>
      </c>
      <c r="J9" s="5">
        <f t="shared" si="4"/>
        <v>1066.7046283995396</v>
      </c>
      <c r="K9" s="5">
        <f t="shared" si="5"/>
        <v>350.92505948279046</v>
      </c>
      <c r="L9" s="5">
        <f>SQRT(($C9-$C16)^2+($D9-$D16)^2+($E9-$E16)^2)</f>
        <v>347.11130419650704</v>
      </c>
      <c r="M9" s="5">
        <f>SQRT(($C9-$C17)^2+($D9-$D17)^2+($E9-$E17)^2)</f>
        <v>1250.7785418542326</v>
      </c>
      <c r="N9" s="5"/>
      <c r="O9" s="5"/>
      <c r="P9" s="6"/>
    </row>
    <row r="10" spans="1:16" ht="12.75">
      <c r="A10" s="1" t="s">
        <v>62</v>
      </c>
      <c r="B10" t="s">
        <v>11</v>
      </c>
      <c r="C10">
        <v>457.436</v>
      </c>
      <c r="D10">
        <v>-1089.086</v>
      </c>
      <c r="E10">
        <v>467.907</v>
      </c>
      <c r="F10" s="5">
        <f t="shared" si="0"/>
        <v>286.1982081862148</v>
      </c>
      <c r="G10" s="5">
        <f t="shared" si="1"/>
        <v>1912.822679059928</v>
      </c>
      <c r="H10" s="5">
        <f t="shared" si="2"/>
        <v>455.9900862146018</v>
      </c>
      <c r="I10" s="5">
        <f t="shared" si="3"/>
        <v>1861.6161592207993</v>
      </c>
      <c r="J10" s="5">
        <f t="shared" si="4"/>
        <v>963.7129427396936</v>
      </c>
      <c r="K10" s="5">
        <f t="shared" si="5"/>
        <v>917.8609837333755</v>
      </c>
      <c r="L10" s="5">
        <f>SQRT(($C10-$C17)^2+($D10-$D17)^2+($E10-$E17)^2)</f>
        <v>596.443722329274</v>
      </c>
      <c r="M10" s="5"/>
      <c r="N10" s="5"/>
      <c r="O10" s="6"/>
      <c r="P10" s="6"/>
    </row>
    <row r="11" spans="1:14" s="8" customFormat="1" ht="12.75">
      <c r="A11" s="7" t="s">
        <v>64</v>
      </c>
      <c r="B11" s="8" t="s">
        <v>12</v>
      </c>
      <c r="C11" s="8">
        <v>474.092</v>
      </c>
      <c r="D11" s="8">
        <v>-1374.599</v>
      </c>
      <c r="E11" s="8">
        <v>478.599</v>
      </c>
      <c r="F11" s="9">
        <f t="shared" si="0"/>
        <v>2197.675850004044</v>
      </c>
      <c r="G11" s="9">
        <f t="shared" si="1"/>
        <v>196.52031094266061</v>
      </c>
      <c r="H11" s="9">
        <f t="shared" si="2"/>
        <v>2135.59253317879</v>
      </c>
      <c r="I11" s="9">
        <f t="shared" si="3"/>
        <v>1226.5490187778878</v>
      </c>
      <c r="J11" s="9">
        <f t="shared" si="4"/>
        <v>1178.7165457398992</v>
      </c>
      <c r="K11" s="9">
        <f t="shared" si="5"/>
        <v>483.0631020032476</v>
      </c>
      <c r="L11" s="9"/>
      <c r="M11" s="9"/>
      <c r="N11" s="9"/>
    </row>
    <row r="12" spans="1:16" ht="12.75">
      <c r="A12" s="1" t="s">
        <v>28</v>
      </c>
      <c r="B12" t="s">
        <v>13</v>
      </c>
      <c r="C12">
        <v>429.901</v>
      </c>
      <c r="D12">
        <v>820.44</v>
      </c>
      <c r="E12">
        <v>576.732</v>
      </c>
      <c r="F12" s="5">
        <f t="shared" si="0"/>
        <v>2344.4512023179327</v>
      </c>
      <c r="G12" s="5">
        <f t="shared" si="1"/>
        <v>508.1245957184123</v>
      </c>
      <c r="H12" s="5">
        <f t="shared" si="2"/>
        <v>1095.6069567440688</v>
      </c>
      <c r="I12" s="5">
        <f t="shared" si="3"/>
        <v>1142.8228467413485</v>
      </c>
      <c r="J12" s="5">
        <f t="shared" si="4"/>
        <v>2295.259296656916</v>
      </c>
      <c r="K12" s="5"/>
      <c r="L12" s="5"/>
      <c r="M12" s="5"/>
      <c r="N12" s="5"/>
      <c r="O12" s="6"/>
      <c r="P12" s="6"/>
    </row>
    <row r="13" spans="1:16" ht="12.75">
      <c r="A13" s="1" t="s">
        <v>24</v>
      </c>
      <c r="B13" t="s">
        <v>14</v>
      </c>
      <c r="C13">
        <v>461.453</v>
      </c>
      <c r="D13">
        <v>-1523.615</v>
      </c>
      <c r="E13">
        <v>606.093</v>
      </c>
      <c r="F13" s="5">
        <f t="shared" si="0"/>
        <v>2286.3155947589566</v>
      </c>
      <c r="G13" s="5">
        <f t="shared" si="1"/>
        <v>1374.077072285976</v>
      </c>
      <c r="H13" s="5">
        <f t="shared" si="2"/>
        <v>1325.815671202449</v>
      </c>
      <c r="I13" s="5">
        <f t="shared" si="3"/>
        <v>503.3002113649466</v>
      </c>
      <c r="J13" s="5"/>
      <c r="K13" s="5"/>
      <c r="L13" s="6"/>
      <c r="M13" s="6"/>
      <c r="N13" s="6"/>
      <c r="O13" s="6"/>
      <c r="P13" s="6"/>
    </row>
    <row r="14" spans="1:16" ht="12.75">
      <c r="A14" s="1" t="s">
        <v>30</v>
      </c>
      <c r="B14" t="s">
        <v>15</v>
      </c>
      <c r="C14">
        <v>920.904</v>
      </c>
      <c r="D14">
        <v>713.606</v>
      </c>
      <c r="E14">
        <v>501.279</v>
      </c>
      <c r="F14" s="5">
        <f t="shared" si="0"/>
        <v>919.6858696076612</v>
      </c>
      <c r="G14" s="5">
        <f t="shared" si="1"/>
        <v>969.6848906505659</v>
      </c>
      <c r="H14" s="5">
        <f t="shared" si="2"/>
        <v>2129.405554173746</v>
      </c>
      <c r="I14" s="5"/>
      <c r="J14" s="5"/>
      <c r="K14" s="5"/>
      <c r="L14" s="5"/>
      <c r="M14" s="5"/>
      <c r="N14" s="5"/>
      <c r="O14" s="6"/>
      <c r="P14" s="6"/>
    </row>
    <row r="15" spans="1:16" ht="12.75">
      <c r="A15" s="1" t="s">
        <v>29</v>
      </c>
      <c r="B15" t="s">
        <v>16</v>
      </c>
      <c r="C15">
        <v>824.904</v>
      </c>
      <c r="D15">
        <v>-200.524</v>
      </c>
      <c r="E15">
        <v>532.463</v>
      </c>
      <c r="F15" s="5">
        <f t="shared" si="0"/>
        <v>50.3313688270049</v>
      </c>
      <c r="G15" s="5">
        <f t="shared" si="1"/>
        <v>1221.045858923407</v>
      </c>
      <c r="H15" s="5"/>
      <c r="I15" s="5"/>
      <c r="J15" s="5"/>
      <c r="K15" s="5"/>
      <c r="L15" s="5"/>
      <c r="M15" s="5"/>
      <c r="N15" s="5"/>
      <c r="O15" s="6"/>
      <c r="P15" s="6"/>
    </row>
    <row r="16" spans="1:16" ht="12.75">
      <c r="A16" s="1" t="s">
        <v>25</v>
      </c>
      <c r="B16" t="s">
        <v>17</v>
      </c>
      <c r="C16">
        <v>825.548</v>
      </c>
      <c r="D16">
        <v>-250.84</v>
      </c>
      <c r="E16">
        <v>533.527</v>
      </c>
      <c r="F16" s="5">
        <f t="shared" si="0"/>
        <v>1170.9264070854326</v>
      </c>
      <c r="G16" s="5"/>
      <c r="H16" s="5"/>
      <c r="I16" s="6"/>
      <c r="J16" s="6"/>
      <c r="K16" s="5"/>
      <c r="L16" s="5"/>
      <c r="M16" s="5"/>
      <c r="N16" s="5"/>
      <c r="O16" s="6"/>
      <c r="P16" s="6"/>
    </row>
    <row r="17" spans="1:16" ht="12.75">
      <c r="A17" s="1" t="s">
        <v>23</v>
      </c>
      <c r="B17" t="s">
        <v>18</v>
      </c>
      <c r="C17">
        <v>949.877</v>
      </c>
      <c r="D17">
        <v>-1415.005</v>
      </c>
      <c r="E17">
        <v>551.715</v>
      </c>
      <c r="F17" s="5"/>
      <c r="G17" s="5"/>
      <c r="H17" s="6"/>
      <c r="I17" s="6"/>
      <c r="J17" s="6"/>
      <c r="K17" s="6"/>
      <c r="L17" s="6"/>
      <c r="M17" s="6"/>
      <c r="N17" s="6"/>
      <c r="O17" s="6"/>
      <c r="P17" s="6"/>
    </row>
    <row r="18" spans="2:6" ht="12.75">
      <c r="B18" s="1" t="s">
        <v>48</v>
      </c>
      <c r="F18" s="3"/>
    </row>
    <row r="19" spans="2:16" ht="12.75">
      <c r="B19" t="s">
        <v>33</v>
      </c>
      <c r="C19" t="s">
        <v>34</v>
      </c>
      <c r="D19">
        <v>11</v>
      </c>
      <c r="E19">
        <v>7</v>
      </c>
      <c r="M19" s="2"/>
      <c r="N19" s="2"/>
      <c r="O19" s="2"/>
      <c r="P19" s="2"/>
    </row>
    <row r="20" spans="2:5" ht="12.75">
      <c r="B20" t="s">
        <v>36</v>
      </c>
      <c r="C20" t="s">
        <v>37</v>
      </c>
      <c r="D20" t="s">
        <v>38</v>
      </c>
      <c r="E20" t="s">
        <v>39</v>
      </c>
    </row>
    <row r="21" spans="2:16" ht="12.75">
      <c r="B21" t="s">
        <v>45</v>
      </c>
      <c r="C21" s="1" t="s">
        <v>51</v>
      </c>
      <c r="D21" s="1" t="s">
        <v>50</v>
      </c>
      <c r="E21" t="s">
        <v>49</v>
      </c>
      <c r="F21" s="4" t="s">
        <v>71</v>
      </c>
      <c r="G21" s="4" t="s">
        <v>72</v>
      </c>
      <c r="H21" s="4" t="s">
        <v>73</v>
      </c>
      <c r="I21" s="4" t="s">
        <v>74</v>
      </c>
      <c r="J21" s="4" t="s">
        <v>75</v>
      </c>
      <c r="K21" s="4" t="s">
        <v>76</v>
      </c>
      <c r="L21" s="4" t="s">
        <v>77</v>
      </c>
      <c r="M21" s="4" t="s">
        <v>78</v>
      </c>
      <c r="N21" s="4" t="s">
        <v>79</v>
      </c>
      <c r="O21" s="4" t="s">
        <v>80</v>
      </c>
      <c r="P21" s="4" t="s">
        <v>81</v>
      </c>
    </row>
    <row r="22" spans="1:16" s="8" customFormat="1" ht="12.75">
      <c r="A22" s="7" t="s">
        <v>65</v>
      </c>
      <c r="B22" s="8" t="s">
        <v>7</v>
      </c>
      <c r="C22" s="8">
        <v>0.3155</v>
      </c>
      <c r="D22" s="8">
        <v>50.0469</v>
      </c>
      <c r="E22" s="8">
        <v>9.7563</v>
      </c>
      <c r="F22" s="9">
        <f aca="true" t="shared" si="6" ref="F22:F32">SQRT(($C22-$C23)^2+($D22-$D23)^2+($E22-$E23)^2)</f>
        <v>365.78570555967605</v>
      </c>
      <c r="G22" s="9">
        <f aca="true" t="shared" si="7" ref="G22:G31">SQRT(($C22-$C24)^2+($D22-$D24)^2+($E22-$E24)^2)</f>
        <v>856.3433421182475</v>
      </c>
      <c r="H22" s="9">
        <f aca="true" t="shared" si="8" ref="H22:H30">SQRT(($C22-$C25)^2+($D22-$D25)^2+($E22-$E25)^2)</f>
        <v>907.6311785815535</v>
      </c>
      <c r="I22" s="9">
        <f aca="true" t="shared" si="9" ref="I22:I29">SQRT(($C22-$C26)^2+($D22-$D26)^2+($E22-$E26)^2)</f>
        <v>1739.8870848248084</v>
      </c>
      <c r="J22" s="9">
        <f aca="true" t="shared" si="10" ref="J22:J28">SQRT(($C22-$C27)^2+($D22-$D27)^2+($E22-$E27)^2)</f>
        <v>2021.2737154734536</v>
      </c>
      <c r="K22" s="9">
        <f aca="true" t="shared" si="11" ref="K22:K27">SQRT(($C22-$C28)^2+($D22-$D28)^2+($E22-$E28)^2)</f>
        <v>185.14670054262373</v>
      </c>
      <c r="L22" s="9">
        <f>SQRT(($C22-$C29)^2+($D22-$D29)^2+($E22-$E29)^2)</f>
        <v>2176.2475279427686</v>
      </c>
      <c r="M22" s="9">
        <f>SQRT(($C22-$C30)^2+($D22-$D30)^2+($E22-$E30)^2)</f>
        <v>473.43647493763086</v>
      </c>
      <c r="N22" s="9">
        <f>SQRT(($C22-$C31)^2+($D22-$D31)^2+($E22-$E31)^2)</f>
        <v>929.3821936159418</v>
      </c>
      <c r="O22" s="9">
        <f>SQRT(($C22-$C32)^2+($D22-$D32)^2+($E22-$E32)^2)</f>
        <v>975.9313988250044</v>
      </c>
      <c r="P22" s="9">
        <f>SQRT(($C22-$C33)^2+($D22-$D33)^2+($E22-$E33)^2)</f>
        <v>2125.037438425971</v>
      </c>
    </row>
    <row r="23" spans="1:16" ht="12.75">
      <c r="A23" s="1" t="s">
        <v>63</v>
      </c>
      <c r="B23" t="s">
        <v>8</v>
      </c>
      <c r="C23">
        <v>-81.5586</v>
      </c>
      <c r="D23">
        <v>406.0546</v>
      </c>
      <c r="E23">
        <v>-9.0674</v>
      </c>
      <c r="F23" s="5">
        <f t="shared" si="6"/>
        <v>508.1748934728082</v>
      </c>
      <c r="G23" s="5">
        <f t="shared" si="7"/>
        <v>558.4760699707822</v>
      </c>
      <c r="H23" s="5">
        <f t="shared" si="8"/>
        <v>1381.9813524414214</v>
      </c>
      <c r="I23" s="5">
        <f t="shared" si="9"/>
        <v>1667.3719372024018</v>
      </c>
      <c r="J23" s="5">
        <f t="shared" si="10"/>
        <v>547.4272950958967</v>
      </c>
      <c r="K23" s="5">
        <f t="shared" si="11"/>
        <v>1824.3145900095246</v>
      </c>
      <c r="L23" s="5">
        <f>SQRT(($C23-$C30)^2+($D23-$D30)^2+($E23-$E30)^2)</f>
        <v>643.6520953778524</v>
      </c>
      <c r="M23" s="5">
        <f>SQRT(($C23-$C31)^2+($D23-$D31)^2+($E23-$E31)^2)</f>
        <v>633.6547984819889</v>
      </c>
      <c r="N23" s="5">
        <f>SQRT(($C23-$C32)^2+($D23-$D32)^2+($E23-$E32)^2)</f>
        <v>674.057152513064</v>
      </c>
      <c r="O23" s="5">
        <f>SQRT(($C23-$C33)^2+($D23-$D33)^2+($E23-$E33)^2)</f>
        <v>1786.0345381358727</v>
      </c>
      <c r="P23" s="5"/>
    </row>
    <row r="24" spans="1:16" ht="12.75">
      <c r="A24" s="1" t="s">
        <v>26</v>
      </c>
      <c r="B24" t="s">
        <v>9</v>
      </c>
      <c r="C24">
        <v>1.5409</v>
      </c>
      <c r="D24">
        <v>906.2619</v>
      </c>
      <c r="E24">
        <v>24.531</v>
      </c>
      <c r="F24" s="5">
        <f t="shared" si="6"/>
        <v>51.32721303879657</v>
      </c>
      <c r="G24" s="5">
        <f t="shared" si="7"/>
        <v>886.0579779967337</v>
      </c>
      <c r="H24" s="5">
        <f t="shared" si="8"/>
        <v>1165.1529104137148</v>
      </c>
      <c r="I24" s="5">
        <f t="shared" si="9"/>
        <v>1028.142213700133</v>
      </c>
      <c r="J24" s="5">
        <f t="shared" si="10"/>
        <v>1320.681885917824</v>
      </c>
      <c r="K24" s="5">
        <f t="shared" si="11"/>
        <v>1020.6449030115714</v>
      </c>
      <c r="L24" s="5">
        <f>SQRT(($C24-$C31)^2+($D24-$D31)^2+($E24-$E31)^2)</f>
        <v>347.1370607273876</v>
      </c>
      <c r="M24" s="5">
        <f>SQRT(($C24-$C32)^2+($D24-$D32)^2+($E24-$E32)^2)</f>
        <v>350.7093054558148</v>
      </c>
      <c r="N24" s="5">
        <f>SQRT(($C24-$C33)^2+($D24-$D33)^2+($E24-$E33)^2)</f>
        <v>1298.7175253960577</v>
      </c>
      <c r="O24" s="5"/>
      <c r="P24" s="5"/>
    </row>
    <row r="25" spans="1:16" ht="12.75">
      <c r="A25" s="1" t="s">
        <v>27</v>
      </c>
      <c r="B25" t="s">
        <v>10</v>
      </c>
      <c r="C25">
        <v>-0.2399</v>
      </c>
      <c r="D25">
        <v>957.5582</v>
      </c>
      <c r="E25">
        <v>24.497</v>
      </c>
      <c r="F25" s="5">
        <f t="shared" si="6"/>
        <v>834.8542302391777</v>
      </c>
      <c r="G25" s="5">
        <f t="shared" si="7"/>
        <v>1113.8595673198035</v>
      </c>
      <c r="H25" s="5">
        <f t="shared" si="8"/>
        <v>1079.411495094276</v>
      </c>
      <c r="I25" s="5">
        <f t="shared" si="9"/>
        <v>1269.5046861024305</v>
      </c>
      <c r="J25" s="5">
        <f t="shared" si="10"/>
        <v>1066.7939442344853</v>
      </c>
      <c r="K25" s="5">
        <f t="shared" si="11"/>
        <v>350.96180946427774</v>
      </c>
      <c r="L25" s="5">
        <f>SQRT(($C25-$C32)^2+($D25-$D32)^2+($E25-$E32)^2)</f>
        <v>347.1347391493251</v>
      </c>
      <c r="M25" s="5">
        <f>SQRT(($C25-$C33)^2+($D25-$D33)^2+($E25-$E33)^2)</f>
        <v>1250.8123996673642</v>
      </c>
      <c r="N25" s="5"/>
      <c r="O25" s="5"/>
      <c r="P25" s="6"/>
    </row>
    <row r="26" spans="1:16" ht="12.75">
      <c r="A26" s="1" t="s">
        <v>62</v>
      </c>
      <c r="B26" t="s">
        <v>11</v>
      </c>
      <c r="C26">
        <v>-78.8017</v>
      </c>
      <c r="D26">
        <v>1788.0332</v>
      </c>
      <c r="E26">
        <v>-8.9829</v>
      </c>
      <c r="F26" s="5">
        <f t="shared" si="6"/>
        <v>294.6598528239128</v>
      </c>
      <c r="G26" s="5">
        <f t="shared" si="7"/>
        <v>1912.9361811304918</v>
      </c>
      <c r="H26" s="5">
        <f t="shared" si="8"/>
        <v>456.0126913293752</v>
      </c>
      <c r="I26" s="5">
        <f t="shared" si="9"/>
        <v>1861.7268110112825</v>
      </c>
      <c r="J26" s="5">
        <f t="shared" si="10"/>
        <v>963.7736766639407</v>
      </c>
      <c r="K26" s="5">
        <f t="shared" si="11"/>
        <v>917.9132188144259</v>
      </c>
      <c r="L26" s="5">
        <f>SQRT(($C26-$C33)^2+($D26-$D33)^2+($E26-$E33)^2)</f>
        <v>596.4343885896084</v>
      </c>
      <c r="M26" s="5"/>
      <c r="N26" s="5"/>
      <c r="O26" s="6"/>
      <c r="P26" s="6"/>
    </row>
    <row r="27" spans="1:14" s="8" customFormat="1" ht="12.75">
      <c r="A27" s="7" t="s">
        <v>64</v>
      </c>
      <c r="B27" s="8" t="s">
        <v>12</v>
      </c>
      <c r="C27" s="8">
        <v>0.0674</v>
      </c>
      <c r="D27" s="8">
        <v>2071.3206</v>
      </c>
      <c r="E27" s="8">
        <v>9.7879</v>
      </c>
      <c r="F27" s="9">
        <f t="shared" si="6"/>
        <v>2191.4321896518495</v>
      </c>
      <c r="G27" s="9">
        <f t="shared" si="7"/>
        <v>163.04878886814834</v>
      </c>
      <c r="H27" s="9">
        <f t="shared" si="8"/>
        <v>2131.0181599262755</v>
      </c>
      <c r="I27" s="9">
        <f t="shared" si="9"/>
        <v>1220.1484347626645</v>
      </c>
      <c r="J27" s="9">
        <f t="shared" si="10"/>
        <v>1172.1612834408797</v>
      </c>
      <c r="K27" s="9">
        <f t="shared" si="11"/>
        <v>473.470214613475</v>
      </c>
      <c r="L27" s="9"/>
      <c r="M27" s="9"/>
      <c r="N27" s="9"/>
    </row>
    <row r="28" spans="1:16" ht="12.75">
      <c r="A28" s="1" t="s">
        <v>28</v>
      </c>
      <c r="B28" t="s">
        <v>13</v>
      </c>
      <c r="C28">
        <v>74.0688</v>
      </c>
      <c r="D28">
        <v>-118.7849</v>
      </c>
      <c r="E28">
        <v>-8.5624</v>
      </c>
      <c r="F28" s="5">
        <f t="shared" si="6"/>
        <v>2344.580611479019</v>
      </c>
      <c r="G28" s="5">
        <f t="shared" si="7"/>
        <v>508.1401105184573</v>
      </c>
      <c r="H28" s="5">
        <f t="shared" si="8"/>
        <v>1095.6630485567448</v>
      </c>
      <c r="I28" s="5">
        <f t="shared" si="9"/>
        <v>1142.8809792443174</v>
      </c>
      <c r="J28" s="5">
        <f t="shared" si="10"/>
        <v>2295.3758854550797</v>
      </c>
      <c r="K28" s="5"/>
      <c r="L28" s="5"/>
      <c r="M28" s="5"/>
      <c r="N28" s="5"/>
      <c r="O28" s="6"/>
      <c r="P28" s="6"/>
    </row>
    <row r="29" spans="1:16" ht="12.75">
      <c r="A29" s="1" t="s">
        <v>24</v>
      </c>
      <c r="B29" t="s">
        <v>14</v>
      </c>
      <c r="C29">
        <v>49.3594</v>
      </c>
      <c r="D29">
        <v>2225.6655</v>
      </c>
      <c r="E29">
        <v>-8.4565</v>
      </c>
      <c r="F29" s="5">
        <f t="shared" si="6"/>
        <v>2286.449461618852</v>
      </c>
      <c r="G29" s="5">
        <f t="shared" si="7"/>
        <v>1374.162118299013</v>
      </c>
      <c r="H29" s="5">
        <f t="shared" si="8"/>
        <v>1325.8921900038179</v>
      </c>
      <c r="I29" s="5">
        <f t="shared" si="9"/>
        <v>503.31538288456875</v>
      </c>
      <c r="J29" s="5"/>
      <c r="K29" s="5"/>
      <c r="L29" s="6"/>
      <c r="M29" s="6"/>
      <c r="N29" s="6"/>
      <c r="O29" s="6"/>
      <c r="P29" s="6"/>
    </row>
    <row r="30" spans="1:16" ht="12.75">
      <c r="A30" s="1" t="s">
        <v>30</v>
      </c>
      <c r="B30" t="s">
        <v>15</v>
      </c>
      <c r="C30">
        <v>-12.6821</v>
      </c>
      <c r="D30">
        <v>-7.24</v>
      </c>
      <c r="E30">
        <v>479.5343</v>
      </c>
      <c r="F30" s="5">
        <f t="shared" si="6"/>
        <v>919.7372314311572</v>
      </c>
      <c r="G30" s="5">
        <f t="shared" si="7"/>
        <v>969.7434170764244</v>
      </c>
      <c r="H30" s="5">
        <f t="shared" si="8"/>
        <v>2129.5258595305995</v>
      </c>
      <c r="I30" s="5"/>
      <c r="J30" s="5"/>
      <c r="K30" s="5"/>
      <c r="L30" s="5"/>
      <c r="M30" s="5"/>
      <c r="N30" s="5"/>
      <c r="O30" s="6"/>
      <c r="P30" s="6"/>
    </row>
    <row r="31" spans="1:16" ht="12.75">
      <c r="A31" s="1" t="s">
        <v>29</v>
      </c>
      <c r="B31" t="s">
        <v>16</v>
      </c>
      <c r="C31">
        <v>-0.6331</v>
      </c>
      <c r="D31">
        <v>906.0698</v>
      </c>
      <c r="E31">
        <v>371.6612</v>
      </c>
      <c r="F31" s="5">
        <f t="shared" si="6"/>
        <v>50.33738327515647</v>
      </c>
      <c r="G31" s="5">
        <f t="shared" si="7"/>
        <v>1221.11131561182</v>
      </c>
      <c r="H31" s="5"/>
      <c r="I31" s="5"/>
      <c r="J31" s="5"/>
      <c r="K31" s="5"/>
      <c r="L31" s="5"/>
      <c r="M31" s="5"/>
      <c r="N31" s="5"/>
      <c r="O31" s="6"/>
      <c r="P31" s="6"/>
    </row>
    <row r="32" spans="1:16" ht="12.75">
      <c r="A32" s="1" t="s">
        <v>25</v>
      </c>
      <c r="B32" t="s">
        <v>17</v>
      </c>
      <c r="C32">
        <v>-0.719</v>
      </c>
      <c r="D32">
        <v>956.4071</v>
      </c>
      <c r="E32">
        <v>371.6295</v>
      </c>
      <c r="F32" s="5">
        <f t="shared" si="6"/>
        <v>1170.986649582411</v>
      </c>
      <c r="G32" s="5"/>
      <c r="H32" s="5"/>
      <c r="I32" s="6"/>
      <c r="J32" s="6"/>
      <c r="K32" s="5"/>
      <c r="L32" s="5"/>
      <c r="M32" s="5"/>
      <c r="N32" s="5"/>
      <c r="O32" s="6"/>
      <c r="P32" s="6"/>
    </row>
    <row r="33" spans="1:5" ht="12.75">
      <c r="A33" s="1" t="s">
        <v>23</v>
      </c>
      <c r="B33" t="s">
        <v>18</v>
      </c>
      <c r="C33">
        <v>-11.3828</v>
      </c>
      <c r="D33">
        <v>2122.2853</v>
      </c>
      <c r="E33">
        <v>480.3679</v>
      </c>
    </row>
    <row r="35" spans="6:16" ht="12.75">
      <c r="F35" s="3">
        <f aca="true" t="shared" si="12" ref="F35:F45">F6-F22</f>
        <v>-9.373615869946264</v>
      </c>
      <c r="G35" s="3">
        <f aca="true" t="shared" si="13" ref="G35:P35">G6-G22</f>
        <v>3.7411542569632275</v>
      </c>
      <c r="H35" s="3">
        <f t="shared" si="13"/>
        <v>3.3785080897793023</v>
      </c>
      <c r="I35" s="3">
        <f t="shared" si="13"/>
        <v>-1.7915770111555958</v>
      </c>
      <c r="J35" s="3">
        <f t="shared" si="13"/>
        <v>2.6514905252759036</v>
      </c>
      <c r="K35" s="3">
        <f t="shared" si="13"/>
        <v>41.128585023431896</v>
      </c>
      <c r="L35" s="3">
        <f t="shared" si="13"/>
        <v>3.0719296710067283</v>
      </c>
      <c r="M35" s="3">
        <f t="shared" si="13"/>
        <v>9.811053513369075</v>
      </c>
      <c r="N35" s="3">
        <f t="shared" si="13"/>
        <v>5.466268004442895</v>
      </c>
      <c r="O35" s="3">
        <f t="shared" si="13"/>
        <v>5.203146212525098</v>
      </c>
      <c r="P35" s="3">
        <f t="shared" si="13"/>
        <v>2.317074415271236</v>
      </c>
    </row>
    <row r="36" spans="6:16" ht="12.75">
      <c r="F36" s="3">
        <f t="shared" si="12"/>
        <v>-0.034700319383318856</v>
      </c>
      <c r="G36" s="3">
        <f aca="true" t="shared" si="14" ref="G36:O36">G7-G23</f>
        <v>-0.04187695964503746</v>
      </c>
      <c r="H36" s="3">
        <f t="shared" si="14"/>
        <v>-0.07010820863774825</v>
      </c>
      <c r="I36" s="3">
        <f t="shared" si="14"/>
        <v>0.47936053190164785</v>
      </c>
      <c r="J36" s="3">
        <f t="shared" si="14"/>
        <v>-0.039937842370022736</v>
      </c>
      <c r="K36" s="3">
        <f t="shared" si="14"/>
        <v>-0.08711909615180957</v>
      </c>
      <c r="L36" s="3">
        <f t="shared" si="14"/>
        <v>-0.04692237114022646</v>
      </c>
      <c r="M36" s="3">
        <f t="shared" si="14"/>
        <v>-0.02620192640415553</v>
      </c>
      <c r="N36" s="3">
        <f t="shared" si="14"/>
        <v>-0.026567992598756973</v>
      </c>
      <c r="O36" s="3">
        <f t="shared" si="14"/>
        <v>-0.07516207968706112</v>
      </c>
      <c r="P36" s="3"/>
    </row>
    <row r="37" spans="6:16" ht="12.75">
      <c r="F37" s="3">
        <f t="shared" si="12"/>
        <v>-0.008408005943358887</v>
      </c>
      <c r="G37" s="3">
        <f aca="true" t="shared" si="15" ref="G37:N37">G8-G24</f>
        <v>-0.03556081136696321</v>
      </c>
      <c r="H37" s="3">
        <f t="shared" si="15"/>
        <v>5.1437298249895775</v>
      </c>
      <c r="I37" s="3">
        <f t="shared" si="15"/>
        <v>-0.07676998509373334</v>
      </c>
      <c r="J37" s="3">
        <f t="shared" si="15"/>
        <v>-0.05188716836369167</v>
      </c>
      <c r="K37" s="3">
        <f t="shared" si="15"/>
        <v>-0.08314760673545152</v>
      </c>
      <c r="L37" s="3">
        <f t="shared" si="15"/>
        <v>-0.03510818462245879</v>
      </c>
      <c r="M37" s="3">
        <f t="shared" si="15"/>
        <v>-0.023170225178660075</v>
      </c>
      <c r="N37" s="3">
        <f t="shared" si="15"/>
        <v>-0.04270299862628235</v>
      </c>
      <c r="O37" s="3"/>
      <c r="P37" s="3"/>
    </row>
    <row r="38" spans="6:16" ht="12.75">
      <c r="F38" s="3">
        <f t="shared" si="12"/>
        <v>-0.0268337355651056</v>
      </c>
      <c r="G38" s="3">
        <f aca="true" t="shared" si="16" ref="G38:M38">G9-G25</f>
        <v>5.151409771127419</v>
      </c>
      <c r="H38" s="3">
        <f t="shared" si="16"/>
        <v>-0.08556306957007109</v>
      </c>
      <c r="I38" s="3">
        <f t="shared" si="16"/>
        <v>-0.04414344858332697</v>
      </c>
      <c r="J38" s="3">
        <f t="shared" si="16"/>
        <v>-0.08931583494563711</v>
      </c>
      <c r="K38" s="3">
        <f t="shared" si="16"/>
        <v>-0.03674998148727582</v>
      </c>
      <c r="L38" s="3">
        <f t="shared" si="16"/>
        <v>-0.023434952818092825</v>
      </c>
      <c r="M38" s="3">
        <f t="shared" si="16"/>
        <v>-0.033857813131589864</v>
      </c>
      <c r="N38" s="3"/>
      <c r="O38" s="3"/>
      <c r="P38" s="3"/>
    </row>
    <row r="39" spans="6:16" ht="12.75">
      <c r="F39" s="3">
        <f t="shared" si="12"/>
        <v>-8.461644637697987</v>
      </c>
      <c r="G39" s="3">
        <f aca="true" t="shared" si="17" ref="G39:L39">G10-G26</f>
        <v>-0.11350207056375439</v>
      </c>
      <c r="H39" s="3">
        <f t="shared" si="17"/>
        <v>-0.022605114773398327</v>
      </c>
      <c r="I39" s="3">
        <f t="shared" si="17"/>
        <v>-0.11065179048318896</v>
      </c>
      <c r="J39" s="3">
        <f t="shared" si="17"/>
        <v>-0.060733924247074356</v>
      </c>
      <c r="K39" s="3">
        <f t="shared" si="17"/>
        <v>-0.05223508105041219</v>
      </c>
      <c r="L39" s="3">
        <f t="shared" si="17"/>
        <v>0.009333739665635221</v>
      </c>
      <c r="M39" s="3"/>
      <c r="N39" s="3"/>
      <c r="O39" s="3"/>
      <c r="P39" s="3"/>
    </row>
    <row r="40" spans="6:16" ht="12.75">
      <c r="F40" s="3">
        <f t="shared" si="12"/>
        <v>6.243660352194638</v>
      </c>
      <c r="G40" s="3">
        <f>G11-G27</f>
        <v>33.47152207451228</v>
      </c>
      <c r="H40" s="3">
        <f>H11-H27</f>
        <v>4.574373252514306</v>
      </c>
      <c r="I40" s="3">
        <f>I11-I27</f>
        <v>6.40058401522333</v>
      </c>
      <c r="J40" s="3">
        <f>J11-J27</f>
        <v>6.555262299019432</v>
      </c>
      <c r="K40" s="3">
        <f>K11-K27</f>
        <v>9.592887389772613</v>
      </c>
      <c r="L40" s="3"/>
      <c r="M40" s="3"/>
      <c r="N40" s="3"/>
      <c r="O40" s="3"/>
      <c r="P40" s="3"/>
    </row>
    <row r="41" spans="6:16" ht="12.75">
      <c r="F41" s="3">
        <f t="shared" si="12"/>
        <v>-0.12940916108618694</v>
      </c>
      <c r="G41" s="3">
        <f>G12-G28</f>
        <v>-0.015514800044968524</v>
      </c>
      <c r="H41" s="3">
        <f>H12-H28</f>
        <v>-0.05609181267595886</v>
      </c>
      <c r="I41" s="3">
        <f>I12-I28</f>
        <v>-0.05813250296887418</v>
      </c>
      <c r="J41" s="3">
        <f>J12-J28</f>
        <v>-0.11658879816377521</v>
      </c>
      <c r="K41" s="3"/>
      <c r="L41" s="3"/>
      <c r="M41" s="3"/>
      <c r="N41" s="3"/>
      <c r="O41" s="3"/>
      <c r="P41" s="3"/>
    </row>
    <row r="42" spans="6:16" ht="12.75">
      <c r="F42" s="3">
        <f t="shared" si="12"/>
        <v>-0.1338668598955337</v>
      </c>
      <c r="G42" s="3">
        <f>G13-G29</f>
        <v>-0.08504601303684467</v>
      </c>
      <c r="H42" s="3">
        <f>H13-H29</f>
        <v>-0.07651880136882028</v>
      </c>
      <c r="I42" s="3">
        <f>I13-I29</f>
        <v>-0.015171519622128926</v>
      </c>
      <c r="J42" s="3"/>
      <c r="K42" s="3"/>
      <c r="L42" s="3"/>
      <c r="M42" s="3"/>
      <c r="N42" s="3"/>
      <c r="O42" s="3"/>
      <c r="P42" s="3"/>
    </row>
    <row r="43" spans="6:16" ht="12.75">
      <c r="F43" s="3">
        <f t="shared" si="12"/>
        <v>-0.05136182349599494</v>
      </c>
      <c r="G43" s="3">
        <f>G14-G30</f>
        <v>-0.058526425858531184</v>
      </c>
      <c r="H43" s="3">
        <f>H14-H30</f>
        <v>-0.12030535685335053</v>
      </c>
      <c r="I43" s="3"/>
      <c r="J43" s="3"/>
      <c r="K43" s="3"/>
      <c r="L43" s="3"/>
      <c r="M43" s="3"/>
      <c r="N43" s="3"/>
      <c r="O43" s="3"/>
      <c r="P43" s="3"/>
    </row>
    <row r="44" spans="6:16" ht="12.75">
      <c r="F44" s="3">
        <f t="shared" si="12"/>
        <v>-0.006014448151567819</v>
      </c>
      <c r="G44" s="3">
        <f>G15-G31</f>
        <v>-0.06545668841295083</v>
      </c>
      <c r="H44" s="3"/>
      <c r="I44" s="3"/>
      <c r="J44" s="3"/>
      <c r="K44" s="3"/>
      <c r="L44" s="3"/>
      <c r="M44" s="3"/>
      <c r="N44" s="3"/>
      <c r="O44" s="3"/>
      <c r="P44" s="3"/>
    </row>
    <row r="45" spans="6:16" ht="12.75">
      <c r="F45" s="3">
        <f t="shared" si="12"/>
        <v>-0.06024249697838968</v>
      </c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6:16" ht="12.75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6:16" ht="12.75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6:16" ht="12.75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6:16" ht="12.75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</sheetData>
  <printOptions/>
  <pageMargins left="0.75" right="0.75" top="1" bottom="1" header="0.5" footer="0.5"/>
  <pageSetup horizontalDpi="600" verticalDpi="600" orientation="landscape" scale="80" r:id="rId1"/>
  <headerFooter alignWithMargins="0">
    <oddHeader>&amp;C&amp;F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="75" zoomScaleNormal="75" workbookViewId="0" topLeftCell="A3">
      <selection activeCell="C6" sqref="C6:E17"/>
    </sheetView>
  </sheetViews>
  <sheetFormatPr defaultColWidth="9.140625" defaultRowHeight="12.75"/>
  <cols>
    <col min="1" max="1" width="6.7109375" style="0" customWidth="1"/>
    <col min="2" max="2" width="12.57421875" style="0" customWidth="1"/>
    <col min="3" max="3" width="8.00390625" style="0" bestFit="1" customWidth="1"/>
    <col min="4" max="4" width="9.7109375" style="0" bestFit="1" customWidth="1"/>
    <col min="5" max="5" width="8.00390625" style="0" bestFit="1" customWidth="1"/>
    <col min="6" max="8" width="6.00390625" style="0" bestFit="1" customWidth="1"/>
    <col min="9" max="9" width="7.57421875" style="0" customWidth="1"/>
    <col min="10" max="10" width="7.7109375" style="0" customWidth="1"/>
    <col min="11" max="11" width="7.8515625" style="0" customWidth="1"/>
    <col min="12" max="12" width="8.421875" style="0" customWidth="1"/>
  </cols>
  <sheetData>
    <row r="1" spans="1:9" ht="12.75">
      <c r="A1" s="1" t="s">
        <v>31</v>
      </c>
      <c r="C1" s="1" t="s">
        <v>32</v>
      </c>
      <c r="I1" s="1" t="s">
        <v>48</v>
      </c>
    </row>
    <row r="2" spans="1:13" ht="12.75">
      <c r="A2" s="1" t="s">
        <v>19</v>
      </c>
      <c r="I2" t="s">
        <v>33</v>
      </c>
      <c r="J2" t="s">
        <v>34</v>
      </c>
      <c r="K2">
        <v>11</v>
      </c>
      <c r="L2">
        <v>7</v>
      </c>
      <c r="M2" t="s">
        <v>35</v>
      </c>
    </row>
    <row r="3" spans="1:8" ht="12.75">
      <c r="A3" t="s">
        <v>21</v>
      </c>
      <c r="B3" s="1" t="s">
        <v>20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</row>
    <row r="4" spans="1:12" ht="12.75">
      <c r="A4" s="1" t="s">
        <v>22</v>
      </c>
      <c r="B4" t="s">
        <v>0</v>
      </c>
      <c r="C4" t="s">
        <v>52</v>
      </c>
      <c r="D4" s="1" t="s">
        <v>57</v>
      </c>
      <c r="E4" t="s">
        <v>53</v>
      </c>
      <c r="I4" t="s">
        <v>36</v>
      </c>
      <c r="J4" t="s">
        <v>37</v>
      </c>
      <c r="K4" t="s">
        <v>38</v>
      </c>
      <c r="L4" t="s">
        <v>39</v>
      </c>
    </row>
    <row r="5" spans="1:15" ht="12.75">
      <c r="A5" s="1" t="s">
        <v>19</v>
      </c>
      <c r="I5" t="s">
        <v>45</v>
      </c>
      <c r="J5" s="1" t="s">
        <v>51</v>
      </c>
      <c r="K5" s="1" t="s">
        <v>50</v>
      </c>
      <c r="L5" t="s">
        <v>49</v>
      </c>
      <c r="M5" t="s">
        <v>54</v>
      </c>
      <c r="N5" t="s">
        <v>55</v>
      </c>
      <c r="O5" t="s">
        <v>56</v>
      </c>
    </row>
    <row r="6" spans="1:18" ht="12.75">
      <c r="A6" s="1" t="s">
        <v>65</v>
      </c>
      <c r="B6" t="s">
        <v>7</v>
      </c>
      <c r="C6">
        <v>447.3</v>
      </c>
      <c r="D6">
        <v>648.579</v>
      </c>
      <c r="E6">
        <v>430.576</v>
      </c>
      <c r="F6">
        <v>0.008</v>
      </c>
      <c r="G6">
        <v>0.005</v>
      </c>
      <c r="H6">
        <v>0.008</v>
      </c>
      <c r="I6" t="s">
        <v>41</v>
      </c>
      <c r="J6">
        <v>0.3155</v>
      </c>
      <c r="K6">
        <v>50.0469</v>
      </c>
      <c r="L6">
        <v>9.7563</v>
      </c>
      <c r="M6">
        <f aca="true" t="shared" si="0" ref="M6:M17">C6-L6</f>
        <v>437.5437</v>
      </c>
      <c r="N6">
        <f aca="true" t="shared" si="1" ref="N6:N17">D6+K6</f>
        <v>698.6259</v>
      </c>
      <c r="O6">
        <f aca="true" t="shared" si="2" ref="O6:O17">E6-J6</f>
        <v>430.26050000000004</v>
      </c>
      <c r="Q6" t="s">
        <v>40</v>
      </c>
      <c r="R6" t="s">
        <v>66</v>
      </c>
    </row>
    <row r="7" spans="1:18" ht="12.75">
      <c r="A7" s="1" t="s">
        <v>63</v>
      </c>
      <c r="B7" t="s">
        <v>8</v>
      </c>
      <c r="C7">
        <v>439.16</v>
      </c>
      <c r="D7">
        <v>292.27</v>
      </c>
      <c r="E7">
        <v>433.262</v>
      </c>
      <c r="F7">
        <v>0.01</v>
      </c>
      <c r="G7">
        <v>0.006</v>
      </c>
      <c r="H7">
        <v>0.01</v>
      </c>
      <c r="I7" s="1" t="s">
        <v>67</v>
      </c>
      <c r="J7">
        <v>-81.5586</v>
      </c>
      <c r="K7">
        <v>406.0546</v>
      </c>
      <c r="L7">
        <v>-9.0674</v>
      </c>
      <c r="M7">
        <f t="shared" si="0"/>
        <v>448.22740000000005</v>
      </c>
      <c r="N7">
        <f t="shared" si="1"/>
        <v>698.3245999999999</v>
      </c>
      <c r="O7">
        <f t="shared" si="2"/>
        <v>514.8206</v>
      </c>
      <c r="Q7" t="s">
        <v>1</v>
      </c>
      <c r="R7">
        <v>-81.5586</v>
      </c>
    </row>
    <row r="8" spans="1:18" ht="12.75">
      <c r="A8" s="1" t="s">
        <v>26</v>
      </c>
      <c r="B8" t="s">
        <v>9</v>
      </c>
      <c r="C8">
        <v>477.859</v>
      </c>
      <c r="D8">
        <v>-205.371</v>
      </c>
      <c r="E8">
        <v>528.458</v>
      </c>
      <c r="F8">
        <v>0.012</v>
      </c>
      <c r="G8">
        <v>0.025</v>
      </c>
      <c r="H8">
        <v>0.045</v>
      </c>
      <c r="I8" t="s">
        <v>58</v>
      </c>
      <c r="J8">
        <v>1.5409</v>
      </c>
      <c r="K8">
        <v>906.2619</v>
      </c>
      <c r="L8">
        <v>24.531</v>
      </c>
      <c r="M8">
        <f t="shared" si="0"/>
        <v>453.328</v>
      </c>
      <c r="N8">
        <f t="shared" si="1"/>
        <v>700.8909</v>
      </c>
      <c r="O8">
        <f t="shared" si="2"/>
        <v>526.9171</v>
      </c>
      <c r="Q8" t="s">
        <v>2</v>
      </c>
      <c r="R8">
        <v>406.0546</v>
      </c>
    </row>
    <row r="9" spans="1:18" ht="12.75">
      <c r="A9" s="1" t="s">
        <v>27</v>
      </c>
      <c r="B9" t="s">
        <v>10</v>
      </c>
      <c r="C9">
        <v>478.532</v>
      </c>
      <c r="D9">
        <v>-256.682</v>
      </c>
      <c r="E9">
        <v>527.868</v>
      </c>
      <c r="F9">
        <v>0.012</v>
      </c>
      <c r="G9">
        <v>0.02</v>
      </c>
      <c r="H9">
        <v>0.038</v>
      </c>
      <c r="I9" t="s">
        <v>59</v>
      </c>
      <c r="J9">
        <v>-0.2399</v>
      </c>
      <c r="K9">
        <v>957.5582</v>
      </c>
      <c r="L9">
        <v>24.497</v>
      </c>
      <c r="M9">
        <f t="shared" si="0"/>
        <v>454.03499999999997</v>
      </c>
      <c r="N9">
        <f t="shared" si="1"/>
        <v>700.8762</v>
      </c>
      <c r="O9">
        <f t="shared" si="2"/>
        <v>528.1079000000001</v>
      </c>
      <c r="Q9" t="s">
        <v>3</v>
      </c>
      <c r="R9">
        <v>-9.0674</v>
      </c>
    </row>
    <row r="10" spans="1:18" ht="12.75">
      <c r="A10" s="1" t="s">
        <v>62</v>
      </c>
      <c r="B10" t="s">
        <v>11</v>
      </c>
      <c r="C10">
        <v>457.436</v>
      </c>
      <c r="D10">
        <v>-1089.086</v>
      </c>
      <c r="E10">
        <v>467.907</v>
      </c>
      <c r="F10">
        <v>0.009</v>
      </c>
      <c r="G10">
        <v>0.005</v>
      </c>
      <c r="H10">
        <v>0.008</v>
      </c>
      <c r="I10" t="s">
        <v>69</v>
      </c>
      <c r="J10">
        <v>-78.8017</v>
      </c>
      <c r="K10">
        <v>1788.0332</v>
      </c>
      <c r="L10">
        <v>-8.9829</v>
      </c>
      <c r="M10">
        <f t="shared" si="0"/>
        <v>466.4189</v>
      </c>
      <c r="N10">
        <f t="shared" si="1"/>
        <v>698.9472000000001</v>
      </c>
      <c r="O10">
        <f t="shared" si="2"/>
        <v>546.7087</v>
      </c>
      <c r="Q10" t="s">
        <v>40</v>
      </c>
      <c r="R10" t="s">
        <v>68</v>
      </c>
    </row>
    <row r="11" spans="1:18" ht="12.75">
      <c r="A11" s="1" t="s">
        <v>64</v>
      </c>
      <c r="B11" t="s">
        <v>12</v>
      </c>
      <c r="C11">
        <v>474.092</v>
      </c>
      <c r="D11">
        <v>-1374.599</v>
      </c>
      <c r="E11">
        <v>478.599</v>
      </c>
      <c r="F11">
        <v>0.006</v>
      </c>
      <c r="G11">
        <v>0.005</v>
      </c>
      <c r="H11">
        <v>0.006</v>
      </c>
      <c r="I11" t="s">
        <v>42</v>
      </c>
      <c r="J11">
        <v>0.0674</v>
      </c>
      <c r="K11">
        <v>2071.3206</v>
      </c>
      <c r="L11">
        <v>9.7879</v>
      </c>
      <c r="M11">
        <f t="shared" si="0"/>
        <v>464.3041</v>
      </c>
      <c r="N11">
        <f t="shared" si="1"/>
        <v>696.7216000000001</v>
      </c>
      <c r="O11">
        <f t="shared" si="2"/>
        <v>478.53159999999997</v>
      </c>
      <c r="Q11" t="s">
        <v>40</v>
      </c>
      <c r="R11" t="s">
        <v>70</v>
      </c>
    </row>
    <row r="12" spans="1:18" ht="12.75">
      <c r="A12" s="1" t="s">
        <v>28</v>
      </c>
      <c r="B12" t="s">
        <v>13</v>
      </c>
      <c r="C12">
        <v>429.901</v>
      </c>
      <c r="D12">
        <v>820.44</v>
      </c>
      <c r="E12">
        <v>576.732</v>
      </c>
      <c r="F12">
        <v>0.01</v>
      </c>
      <c r="G12">
        <v>0.007</v>
      </c>
      <c r="H12">
        <v>0.013</v>
      </c>
      <c r="I12" s="1" t="s">
        <v>46</v>
      </c>
      <c r="J12">
        <v>74.0688</v>
      </c>
      <c r="K12">
        <v>-118.7849</v>
      </c>
      <c r="L12">
        <v>-8.5624</v>
      </c>
      <c r="M12">
        <f t="shared" si="0"/>
        <v>438.46340000000004</v>
      </c>
      <c r="N12">
        <f t="shared" si="1"/>
        <v>701.6551000000001</v>
      </c>
      <c r="O12">
        <f t="shared" si="2"/>
        <v>502.66319999999996</v>
      </c>
      <c r="Q12" t="s">
        <v>1</v>
      </c>
      <c r="R12">
        <v>0.0674</v>
      </c>
    </row>
    <row r="13" spans="1:18" ht="12.75">
      <c r="A13" s="1" t="s">
        <v>24</v>
      </c>
      <c r="B13" t="s">
        <v>14</v>
      </c>
      <c r="C13">
        <v>461.453</v>
      </c>
      <c r="D13">
        <v>-1523.615</v>
      </c>
      <c r="E13">
        <v>606.093</v>
      </c>
      <c r="F13">
        <v>0.009</v>
      </c>
      <c r="G13">
        <v>0.007</v>
      </c>
      <c r="H13">
        <v>0.008</v>
      </c>
      <c r="I13" t="s">
        <v>47</v>
      </c>
      <c r="J13">
        <v>49.3594</v>
      </c>
      <c r="K13">
        <v>2225.6655</v>
      </c>
      <c r="L13">
        <v>-8.4565</v>
      </c>
      <c r="M13">
        <f t="shared" si="0"/>
        <v>469.9095</v>
      </c>
      <c r="N13">
        <f t="shared" si="1"/>
        <v>702.0505</v>
      </c>
      <c r="O13">
        <f t="shared" si="2"/>
        <v>556.7335999999999</v>
      </c>
      <c r="Q13" t="s">
        <v>2</v>
      </c>
      <c r="R13">
        <v>2071.3206</v>
      </c>
    </row>
    <row r="14" spans="1:18" ht="12.75">
      <c r="A14" s="1" t="s">
        <v>30</v>
      </c>
      <c r="B14" t="s">
        <v>15</v>
      </c>
      <c r="C14">
        <v>920.904</v>
      </c>
      <c r="D14">
        <v>713.606</v>
      </c>
      <c r="E14">
        <v>501.279</v>
      </c>
      <c r="F14">
        <v>0.008</v>
      </c>
      <c r="G14">
        <v>0.008</v>
      </c>
      <c r="H14">
        <v>0.018</v>
      </c>
      <c r="I14" t="s">
        <v>43</v>
      </c>
      <c r="J14">
        <v>-12.6821</v>
      </c>
      <c r="K14">
        <v>-7.24</v>
      </c>
      <c r="L14">
        <v>479.5343</v>
      </c>
      <c r="M14">
        <f t="shared" si="0"/>
        <v>441.3697</v>
      </c>
      <c r="N14">
        <f t="shared" si="1"/>
        <v>706.366</v>
      </c>
      <c r="O14">
        <f t="shared" si="2"/>
        <v>513.9611</v>
      </c>
      <c r="Q14" t="s">
        <v>3</v>
      </c>
      <c r="R14">
        <v>9.7879</v>
      </c>
    </row>
    <row r="15" spans="1:15" ht="12.75">
      <c r="A15" s="1" t="s">
        <v>29</v>
      </c>
      <c r="B15" t="s">
        <v>16</v>
      </c>
      <c r="C15">
        <v>824.904</v>
      </c>
      <c r="D15">
        <v>-200.524</v>
      </c>
      <c r="E15">
        <v>532.463</v>
      </c>
      <c r="F15">
        <v>0.008</v>
      </c>
      <c r="G15">
        <v>0.008</v>
      </c>
      <c r="H15">
        <v>0.012</v>
      </c>
      <c r="I15" t="s">
        <v>60</v>
      </c>
      <c r="J15">
        <v>-0.6331</v>
      </c>
      <c r="K15">
        <v>906.0698</v>
      </c>
      <c r="L15">
        <v>371.6612</v>
      </c>
      <c r="M15">
        <f t="shared" si="0"/>
        <v>453.2428</v>
      </c>
      <c r="N15">
        <f t="shared" si="1"/>
        <v>705.5458</v>
      </c>
      <c r="O15">
        <f t="shared" si="2"/>
        <v>533.0961</v>
      </c>
    </row>
    <row r="16" spans="1:15" ht="12.75">
      <c r="A16" s="1" t="s">
        <v>25</v>
      </c>
      <c r="B16" t="s">
        <v>17</v>
      </c>
      <c r="C16">
        <v>825.548</v>
      </c>
      <c r="D16">
        <v>-250.84</v>
      </c>
      <c r="E16">
        <v>533.527</v>
      </c>
      <c r="F16">
        <v>0.006</v>
      </c>
      <c r="G16">
        <v>0.006</v>
      </c>
      <c r="H16">
        <v>0.009</v>
      </c>
      <c r="I16" t="s">
        <v>61</v>
      </c>
      <c r="J16">
        <v>-0.719</v>
      </c>
      <c r="K16">
        <v>956.4071</v>
      </c>
      <c r="L16">
        <v>371.6295</v>
      </c>
      <c r="M16">
        <f t="shared" si="0"/>
        <v>453.9185</v>
      </c>
      <c r="N16">
        <f t="shared" si="1"/>
        <v>705.5671</v>
      </c>
      <c r="O16">
        <f t="shared" si="2"/>
        <v>534.2460000000001</v>
      </c>
    </row>
    <row r="17" spans="1:15" ht="12.75">
      <c r="A17" s="1" t="s">
        <v>23</v>
      </c>
      <c r="B17" t="s">
        <v>18</v>
      </c>
      <c r="C17">
        <v>949.877</v>
      </c>
      <c r="D17">
        <v>-1415.005</v>
      </c>
      <c r="E17">
        <v>551.715</v>
      </c>
      <c r="F17">
        <v>0.01</v>
      </c>
      <c r="G17">
        <v>0.012</v>
      </c>
      <c r="H17">
        <v>0.012</v>
      </c>
      <c r="I17" t="s">
        <v>44</v>
      </c>
      <c r="J17">
        <v>-11.3828</v>
      </c>
      <c r="K17">
        <v>2122.2853</v>
      </c>
      <c r="L17">
        <v>480.3679</v>
      </c>
      <c r="M17">
        <f t="shared" si="0"/>
        <v>469.50909999999993</v>
      </c>
      <c r="N17">
        <f t="shared" si="1"/>
        <v>707.2802999999999</v>
      </c>
      <c r="O17">
        <f t="shared" si="2"/>
        <v>563.0978</v>
      </c>
    </row>
    <row r="19" spans="1:15" ht="12.75">
      <c r="A19">
        <v>0</v>
      </c>
      <c r="B19">
        <v>447.3</v>
      </c>
      <c r="C19">
        <v>648.579</v>
      </c>
      <c r="D19">
        <v>440.01680000000005</v>
      </c>
      <c r="E19">
        <v>648.579</v>
      </c>
      <c r="M19">
        <f aca="true" t="shared" si="3" ref="M19:M30">J6+M$6</f>
        <v>437.8592</v>
      </c>
      <c r="N19">
        <f aca="true" t="shared" si="4" ref="N19:N30">-K6+N$6</f>
        <v>648.579</v>
      </c>
      <c r="O19">
        <f aca="true" t="shared" si="5" ref="O19:O30">L6+O$6</f>
        <v>440.01680000000005</v>
      </c>
    </row>
    <row r="20" spans="1:15" ht="12.75">
      <c r="A20">
        <v>0</v>
      </c>
      <c r="B20">
        <v>439.16</v>
      </c>
      <c r="C20">
        <v>292.27</v>
      </c>
      <c r="D20">
        <v>421.1931</v>
      </c>
      <c r="E20">
        <v>292.5713</v>
      </c>
      <c r="M20">
        <f t="shared" si="3"/>
        <v>355.9851</v>
      </c>
      <c r="N20">
        <f t="shared" si="4"/>
        <v>292.5713</v>
      </c>
      <c r="O20">
        <f t="shared" si="5"/>
        <v>421.1931</v>
      </c>
    </row>
    <row r="21" spans="1:15" ht="12.75">
      <c r="A21">
        <v>0</v>
      </c>
      <c r="B21">
        <v>477.859</v>
      </c>
      <c r="C21">
        <v>-205.371</v>
      </c>
      <c r="D21">
        <v>454.79150000000004</v>
      </c>
      <c r="E21">
        <v>-207.63599999999997</v>
      </c>
      <c r="M21">
        <f t="shared" si="3"/>
        <v>439.0846</v>
      </c>
      <c r="N21">
        <f t="shared" si="4"/>
        <v>-207.63599999999997</v>
      </c>
      <c r="O21">
        <f t="shared" si="5"/>
        <v>454.79150000000004</v>
      </c>
    </row>
    <row r="22" spans="1:15" ht="12.75">
      <c r="A22">
        <v>1</v>
      </c>
      <c r="B22">
        <v>478.532</v>
      </c>
      <c r="C22">
        <v>-256.682</v>
      </c>
      <c r="D22">
        <v>454.7575</v>
      </c>
      <c r="E22">
        <v>-258.93230000000005</v>
      </c>
      <c r="M22">
        <f t="shared" si="3"/>
        <v>437.3038</v>
      </c>
      <c r="N22">
        <f t="shared" si="4"/>
        <v>-258.93230000000005</v>
      </c>
      <c r="O22">
        <f t="shared" si="5"/>
        <v>454.75750000000005</v>
      </c>
    </row>
    <row r="23" spans="1:15" ht="12.75">
      <c r="A23">
        <v>0</v>
      </c>
      <c r="B23">
        <v>457.436</v>
      </c>
      <c r="C23">
        <v>-1089.086</v>
      </c>
      <c r="D23">
        <v>421.2776</v>
      </c>
      <c r="E23">
        <v>-1089.4073</v>
      </c>
      <c r="M23">
        <f t="shared" si="3"/>
        <v>358.742</v>
      </c>
      <c r="N23">
        <f t="shared" si="4"/>
        <v>-1089.4073</v>
      </c>
      <c r="O23">
        <f t="shared" si="5"/>
        <v>421.2776</v>
      </c>
    </row>
    <row r="24" spans="1:15" ht="12.75">
      <c r="A24">
        <v>0</v>
      </c>
      <c r="B24">
        <v>474.092</v>
      </c>
      <c r="C24">
        <v>-1374.599</v>
      </c>
      <c r="D24">
        <v>440.0484</v>
      </c>
      <c r="E24">
        <v>-1372.6947</v>
      </c>
      <c r="M24">
        <f t="shared" si="3"/>
        <v>437.6111</v>
      </c>
      <c r="N24">
        <f t="shared" si="4"/>
        <v>-1372.6947</v>
      </c>
      <c r="O24">
        <f t="shared" si="5"/>
        <v>440.0484</v>
      </c>
    </row>
    <row r="25" spans="1:15" ht="12.75">
      <c r="A25">
        <v>0</v>
      </c>
      <c r="B25">
        <v>429.901</v>
      </c>
      <c r="C25">
        <v>820.44</v>
      </c>
      <c r="D25">
        <v>421.6981</v>
      </c>
      <c r="E25">
        <v>817.4108</v>
      </c>
      <c r="M25">
        <f t="shared" si="3"/>
        <v>511.6125</v>
      </c>
      <c r="N25">
        <f t="shared" si="4"/>
        <v>817.4108</v>
      </c>
      <c r="O25">
        <f t="shared" si="5"/>
        <v>421.6981</v>
      </c>
    </row>
    <row r="26" spans="1:15" ht="12.75">
      <c r="A26">
        <v>0</v>
      </c>
      <c r="B26">
        <v>461.453</v>
      </c>
      <c r="C26">
        <v>-1523.615</v>
      </c>
      <c r="D26">
        <v>421.80400000000003</v>
      </c>
      <c r="E26">
        <v>-1527.0396</v>
      </c>
      <c r="M26">
        <f t="shared" si="3"/>
        <v>486.9031</v>
      </c>
      <c r="N26">
        <f t="shared" si="4"/>
        <v>-1527.0396</v>
      </c>
      <c r="O26">
        <f t="shared" si="5"/>
        <v>421.80400000000003</v>
      </c>
    </row>
    <row r="27" spans="1:15" ht="12.75">
      <c r="A27">
        <v>0</v>
      </c>
      <c r="B27">
        <v>920.904</v>
      </c>
      <c r="C27">
        <v>713.606</v>
      </c>
      <c r="D27">
        <v>909.7948</v>
      </c>
      <c r="E27">
        <v>705.8659</v>
      </c>
      <c r="M27">
        <f t="shared" si="3"/>
        <v>424.8616</v>
      </c>
      <c r="N27">
        <f t="shared" si="4"/>
        <v>705.8659</v>
      </c>
      <c r="O27">
        <f t="shared" si="5"/>
        <v>909.7948</v>
      </c>
    </row>
    <row r="28" spans="1:15" ht="12.75">
      <c r="A28">
        <v>1</v>
      </c>
      <c r="B28">
        <v>824.904</v>
      </c>
      <c r="C28">
        <v>-200.524</v>
      </c>
      <c r="D28">
        <v>801.9217000000001</v>
      </c>
      <c r="E28">
        <v>-207.44389999999999</v>
      </c>
      <c r="M28">
        <f t="shared" si="3"/>
        <v>436.9106</v>
      </c>
      <c r="N28">
        <f t="shared" si="4"/>
        <v>-207.44389999999999</v>
      </c>
      <c r="O28">
        <f t="shared" si="5"/>
        <v>801.9217000000001</v>
      </c>
    </row>
    <row r="29" spans="1:15" ht="12.75">
      <c r="A29">
        <v>1</v>
      </c>
      <c r="B29">
        <v>825.548</v>
      </c>
      <c r="C29">
        <v>-250.84</v>
      </c>
      <c r="D29">
        <v>801.89</v>
      </c>
      <c r="E29">
        <v>-257.7812</v>
      </c>
      <c r="M29">
        <f t="shared" si="3"/>
        <v>436.8247</v>
      </c>
      <c r="N29">
        <f t="shared" si="4"/>
        <v>-257.7812</v>
      </c>
      <c r="O29">
        <f t="shared" si="5"/>
        <v>801.8900000000001</v>
      </c>
    </row>
    <row r="30" spans="1:15" ht="12.75">
      <c r="A30">
        <v>0</v>
      </c>
      <c r="B30">
        <v>949.877</v>
      </c>
      <c r="C30">
        <v>-1415.005</v>
      </c>
      <c r="D30">
        <v>910.6284</v>
      </c>
      <c r="E30">
        <v>-1423.6594</v>
      </c>
      <c r="M30">
        <f t="shared" si="3"/>
        <v>426.1609</v>
      </c>
      <c r="N30">
        <f t="shared" si="4"/>
        <v>-1423.6594</v>
      </c>
      <c r="O30">
        <f t="shared" si="5"/>
        <v>910.6284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&amp;C&amp;F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zoomScale="75" zoomScaleNormal="75" workbookViewId="0" topLeftCell="A12">
      <selection activeCell="J41" sqref="J41"/>
    </sheetView>
  </sheetViews>
  <sheetFormatPr defaultColWidth="9.140625" defaultRowHeight="12.75"/>
  <cols>
    <col min="1" max="1" width="6.7109375" style="0" customWidth="1"/>
    <col min="2" max="2" width="12.57421875" style="0" customWidth="1"/>
    <col min="3" max="3" width="8.00390625" style="0" bestFit="1" customWidth="1"/>
    <col min="4" max="4" width="9.7109375" style="0" bestFit="1" customWidth="1"/>
    <col min="5" max="5" width="8.00390625" style="0" bestFit="1" customWidth="1"/>
    <col min="6" max="8" width="6.00390625" style="0" bestFit="1" customWidth="1"/>
    <col min="9" max="9" width="7.57421875" style="0" customWidth="1"/>
    <col min="10" max="10" width="7.7109375" style="0" customWidth="1"/>
    <col min="11" max="11" width="7.8515625" style="0" customWidth="1"/>
    <col min="12" max="12" width="8.421875" style="0" customWidth="1"/>
  </cols>
  <sheetData>
    <row r="1" spans="1:9" ht="12.75">
      <c r="A1" s="1" t="s">
        <v>31</v>
      </c>
      <c r="C1" s="1" t="s">
        <v>32</v>
      </c>
      <c r="I1" s="1" t="s">
        <v>48</v>
      </c>
    </row>
    <row r="2" spans="1:13" ht="12.75">
      <c r="A2" s="1" t="s">
        <v>19</v>
      </c>
      <c r="I2" t="s">
        <v>33</v>
      </c>
      <c r="J2" t="s">
        <v>34</v>
      </c>
      <c r="K2">
        <v>11</v>
      </c>
      <c r="L2">
        <v>7</v>
      </c>
      <c r="M2" t="s">
        <v>35</v>
      </c>
    </row>
    <row r="3" spans="1:8" ht="12.75">
      <c r="A3" t="s">
        <v>21</v>
      </c>
      <c r="B3" s="1" t="s">
        <v>20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</row>
    <row r="4" spans="1:12" ht="12.75">
      <c r="A4" s="1" t="s">
        <v>22</v>
      </c>
      <c r="B4" t="s">
        <v>0</v>
      </c>
      <c r="C4" t="s">
        <v>52</v>
      </c>
      <c r="D4" s="1" t="s">
        <v>57</v>
      </c>
      <c r="E4" t="s">
        <v>53</v>
      </c>
      <c r="I4" t="s">
        <v>36</v>
      </c>
      <c r="J4" t="s">
        <v>37</v>
      </c>
      <c r="K4" t="s">
        <v>38</v>
      </c>
      <c r="L4" t="s">
        <v>39</v>
      </c>
    </row>
    <row r="5" spans="1:15" ht="12.75">
      <c r="A5" s="1" t="s">
        <v>19</v>
      </c>
      <c r="I5" t="s">
        <v>45</v>
      </c>
      <c r="J5" s="1" t="s">
        <v>51</v>
      </c>
      <c r="K5" s="1" t="s">
        <v>50</v>
      </c>
      <c r="L5" t="s">
        <v>49</v>
      </c>
      <c r="M5" t="s">
        <v>54</v>
      </c>
      <c r="N5" t="s">
        <v>55</v>
      </c>
      <c r="O5" t="s">
        <v>56</v>
      </c>
    </row>
    <row r="6" spans="1:18" ht="12.75">
      <c r="A6" s="1" t="s">
        <v>65</v>
      </c>
      <c r="B6" t="s">
        <v>7</v>
      </c>
      <c r="C6">
        <v>447.3</v>
      </c>
      <c r="D6">
        <v>648.579</v>
      </c>
      <c r="E6">
        <v>430.576</v>
      </c>
      <c r="F6">
        <v>0.008</v>
      </c>
      <c r="G6">
        <v>0.005</v>
      </c>
      <c r="H6">
        <v>0.008</v>
      </c>
      <c r="I6" t="s">
        <v>41</v>
      </c>
      <c r="J6">
        <v>0.3155</v>
      </c>
      <c r="K6">
        <v>50.0469</v>
      </c>
      <c r="L6">
        <v>9.7563</v>
      </c>
      <c r="M6">
        <f aca="true" t="shared" si="0" ref="M6:M11">C6-L6</f>
        <v>437.5437</v>
      </c>
      <c r="N6">
        <f>D6+K6</f>
        <v>698.6259</v>
      </c>
      <c r="O6">
        <f>E6-J6</f>
        <v>430.26050000000004</v>
      </c>
      <c r="Q6" t="s">
        <v>40</v>
      </c>
      <c r="R6" t="s">
        <v>66</v>
      </c>
    </row>
    <row r="7" spans="1:18" ht="12.75">
      <c r="A7" s="1" t="s">
        <v>63</v>
      </c>
      <c r="B7" t="s">
        <v>8</v>
      </c>
      <c r="C7">
        <v>439.16</v>
      </c>
      <c r="D7">
        <v>292.27</v>
      </c>
      <c r="E7">
        <v>433.262</v>
      </c>
      <c r="F7">
        <v>0.01</v>
      </c>
      <c r="G7">
        <v>0.006</v>
      </c>
      <c r="H7">
        <v>0.01</v>
      </c>
      <c r="I7" s="1" t="s">
        <v>67</v>
      </c>
      <c r="J7">
        <v>-81.5586</v>
      </c>
      <c r="K7">
        <v>406.0546</v>
      </c>
      <c r="L7">
        <v>-9.0674</v>
      </c>
      <c r="M7">
        <f t="shared" si="0"/>
        <v>448.22740000000005</v>
      </c>
      <c r="N7">
        <f>D7+K7</f>
        <v>698.3245999999999</v>
      </c>
      <c r="O7">
        <f>E7-J7</f>
        <v>514.8206</v>
      </c>
      <c r="Q7" t="s">
        <v>1</v>
      </c>
      <c r="R7">
        <v>-81.5586</v>
      </c>
    </row>
    <row r="8" spans="1:18" ht="12.75">
      <c r="A8" s="1" t="s">
        <v>26</v>
      </c>
      <c r="B8" t="s">
        <v>9</v>
      </c>
      <c r="C8">
        <v>477.859</v>
      </c>
      <c r="D8">
        <v>-205.371</v>
      </c>
      <c r="E8">
        <v>528.458</v>
      </c>
      <c r="F8">
        <v>0.012</v>
      </c>
      <c r="G8">
        <v>0.025</v>
      </c>
      <c r="H8">
        <v>0.045</v>
      </c>
      <c r="I8" t="s">
        <v>58</v>
      </c>
      <c r="J8">
        <v>1.5409</v>
      </c>
      <c r="K8">
        <v>906.2619</v>
      </c>
      <c r="L8">
        <v>24.531</v>
      </c>
      <c r="M8">
        <f t="shared" si="0"/>
        <v>453.328</v>
      </c>
      <c r="N8">
        <f aca="true" t="shared" si="1" ref="N8:N17">D8+K8</f>
        <v>700.8909</v>
      </c>
      <c r="O8">
        <f aca="true" t="shared" si="2" ref="O8:O17">E8-J8</f>
        <v>526.9171</v>
      </c>
      <c r="Q8" t="s">
        <v>2</v>
      </c>
      <c r="R8">
        <v>406.0546</v>
      </c>
    </row>
    <row r="9" spans="1:18" ht="12.75">
      <c r="A9" s="1" t="s">
        <v>27</v>
      </c>
      <c r="B9" t="s">
        <v>10</v>
      </c>
      <c r="C9">
        <v>478.532</v>
      </c>
      <c r="D9">
        <v>-256.682</v>
      </c>
      <c r="E9">
        <v>527.868</v>
      </c>
      <c r="F9">
        <v>0.012</v>
      </c>
      <c r="G9">
        <v>0.02</v>
      </c>
      <c r="H9">
        <v>0.038</v>
      </c>
      <c r="I9" t="s">
        <v>59</v>
      </c>
      <c r="J9">
        <v>-0.2399</v>
      </c>
      <c r="K9">
        <v>957.5582</v>
      </c>
      <c r="L9">
        <v>24.497</v>
      </c>
      <c r="M9">
        <f t="shared" si="0"/>
        <v>454.03499999999997</v>
      </c>
      <c r="N9">
        <f t="shared" si="1"/>
        <v>700.8762</v>
      </c>
      <c r="O9">
        <f t="shared" si="2"/>
        <v>528.1079000000001</v>
      </c>
      <c r="Q9" t="s">
        <v>3</v>
      </c>
      <c r="R9">
        <v>-9.0674</v>
      </c>
    </row>
    <row r="10" spans="1:18" ht="12.75">
      <c r="A10" s="1" t="s">
        <v>62</v>
      </c>
      <c r="B10" t="s">
        <v>11</v>
      </c>
      <c r="C10">
        <v>457.436</v>
      </c>
      <c r="D10">
        <v>-1089.086</v>
      </c>
      <c r="E10">
        <v>467.907</v>
      </c>
      <c r="F10">
        <v>0.009</v>
      </c>
      <c r="G10">
        <v>0.005</v>
      </c>
      <c r="H10">
        <v>0.008</v>
      </c>
      <c r="I10" t="s">
        <v>69</v>
      </c>
      <c r="J10">
        <v>-78.8017</v>
      </c>
      <c r="K10">
        <v>1788.0332</v>
      </c>
      <c r="L10">
        <v>-8.9829</v>
      </c>
      <c r="M10">
        <f t="shared" si="0"/>
        <v>466.4189</v>
      </c>
      <c r="N10">
        <f>D10+K10</f>
        <v>698.9472000000001</v>
      </c>
      <c r="O10">
        <f>E10-J10</f>
        <v>546.7087</v>
      </c>
      <c r="Q10" t="s">
        <v>40</v>
      </c>
      <c r="R10" t="s">
        <v>68</v>
      </c>
    </row>
    <row r="11" spans="1:18" ht="12.75">
      <c r="A11" s="1" t="s">
        <v>64</v>
      </c>
      <c r="B11" t="s">
        <v>12</v>
      </c>
      <c r="C11">
        <v>474.092</v>
      </c>
      <c r="D11">
        <v>-1374.599</v>
      </c>
      <c r="E11">
        <v>478.599</v>
      </c>
      <c r="F11">
        <v>0.006</v>
      </c>
      <c r="G11">
        <v>0.005</v>
      </c>
      <c r="H11">
        <v>0.006</v>
      </c>
      <c r="I11" t="s">
        <v>42</v>
      </c>
      <c r="J11">
        <v>0.0674</v>
      </c>
      <c r="K11">
        <v>2071.3206</v>
      </c>
      <c r="L11">
        <v>9.7879</v>
      </c>
      <c r="M11">
        <f t="shared" si="0"/>
        <v>464.3041</v>
      </c>
      <c r="N11">
        <f>D11+K11</f>
        <v>696.7216000000001</v>
      </c>
      <c r="O11">
        <f>E11-J11</f>
        <v>478.53159999999997</v>
      </c>
      <c r="Q11" t="s">
        <v>40</v>
      </c>
      <c r="R11" t="s">
        <v>70</v>
      </c>
    </row>
    <row r="12" spans="1:18" ht="12.75">
      <c r="A12" s="1" t="s">
        <v>28</v>
      </c>
      <c r="B12" t="s">
        <v>13</v>
      </c>
      <c r="C12">
        <v>429.901</v>
      </c>
      <c r="D12">
        <v>820.44</v>
      </c>
      <c r="E12">
        <v>576.732</v>
      </c>
      <c r="F12">
        <v>0.01</v>
      </c>
      <c r="G12">
        <v>0.007</v>
      </c>
      <c r="H12">
        <v>0.013</v>
      </c>
      <c r="I12" s="1" t="s">
        <v>46</v>
      </c>
      <c r="J12">
        <v>74.0688</v>
      </c>
      <c r="K12">
        <v>-118.7849</v>
      </c>
      <c r="L12">
        <v>-8.5624</v>
      </c>
      <c r="M12">
        <f aca="true" t="shared" si="3" ref="M12:M17">C12-L12</f>
        <v>438.46340000000004</v>
      </c>
      <c r="N12">
        <f t="shared" si="1"/>
        <v>701.6551000000001</v>
      </c>
      <c r="O12">
        <f t="shared" si="2"/>
        <v>502.66319999999996</v>
      </c>
      <c r="Q12" t="s">
        <v>1</v>
      </c>
      <c r="R12">
        <v>0.0674</v>
      </c>
    </row>
    <row r="13" spans="1:18" ht="12.75">
      <c r="A13" s="1" t="s">
        <v>24</v>
      </c>
      <c r="B13" t="s">
        <v>14</v>
      </c>
      <c r="C13">
        <v>461.453</v>
      </c>
      <c r="D13">
        <v>-1523.615</v>
      </c>
      <c r="E13">
        <v>606.093</v>
      </c>
      <c r="F13">
        <v>0.009</v>
      </c>
      <c r="G13">
        <v>0.007</v>
      </c>
      <c r="H13">
        <v>0.008</v>
      </c>
      <c r="I13" t="s">
        <v>47</v>
      </c>
      <c r="J13">
        <v>49.3594</v>
      </c>
      <c r="K13">
        <v>2225.6655</v>
      </c>
      <c r="L13">
        <v>-8.4565</v>
      </c>
      <c r="M13">
        <f t="shared" si="3"/>
        <v>469.9095</v>
      </c>
      <c r="N13">
        <f t="shared" si="1"/>
        <v>702.0505</v>
      </c>
      <c r="O13">
        <f t="shared" si="2"/>
        <v>556.7335999999999</v>
      </c>
      <c r="Q13" t="s">
        <v>2</v>
      </c>
      <c r="R13">
        <v>2071.3206</v>
      </c>
    </row>
    <row r="14" spans="1:18" ht="12.75">
      <c r="A14" s="1" t="s">
        <v>30</v>
      </c>
      <c r="B14" t="s">
        <v>15</v>
      </c>
      <c r="C14">
        <v>920.904</v>
      </c>
      <c r="D14">
        <v>713.606</v>
      </c>
      <c r="E14">
        <v>501.279</v>
      </c>
      <c r="F14">
        <v>0.008</v>
      </c>
      <c r="G14">
        <v>0.008</v>
      </c>
      <c r="H14">
        <v>0.018</v>
      </c>
      <c r="I14" t="s">
        <v>43</v>
      </c>
      <c r="J14">
        <v>-12.6821</v>
      </c>
      <c r="K14">
        <v>-7.24</v>
      </c>
      <c r="L14">
        <v>479.5343</v>
      </c>
      <c r="M14">
        <f t="shared" si="3"/>
        <v>441.3697</v>
      </c>
      <c r="N14">
        <f t="shared" si="1"/>
        <v>706.366</v>
      </c>
      <c r="O14">
        <f t="shared" si="2"/>
        <v>513.9611</v>
      </c>
      <c r="Q14" t="s">
        <v>3</v>
      </c>
      <c r="R14">
        <v>9.7879</v>
      </c>
    </row>
    <row r="15" spans="1:15" ht="12.75">
      <c r="A15" s="1" t="s">
        <v>29</v>
      </c>
      <c r="B15" t="s">
        <v>16</v>
      </c>
      <c r="C15">
        <v>824.904</v>
      </c>
      <c r="D15">
        <v>-200.524</v>
      </c>
      <c r="E15">
        <v>532.463</v>
      </c>
      <c r="F15">
        <v>0.008</v>
      </c>
      <c r="G15">
        <v>0.008</v>
      </c>
      <c r="H15">
        <v>0.012</v>
      </c>
      <c r="I15" t="s">
        <v>60</v>
      </c>
      <c r="J15">
        <v>-0.6331</v>
      </c>
      <c r="K15">
        <v>906.0698</v>
      </c>
      <c r="L15">
        <v>371.6612</v>
      </c>
      <c r="M15">
        <f t="shared" si="3"/>
        <v>453.2428</v>
      </c>
      <c r="N15">
        <f t="shared" si="1"/>
        <v>705.5458</v>
      </c>
      <c r="O15">
        <f t="shared" si="2"/>
        <v>533.0961</v>
      </c>
    </row>
    <row r="16" spans="1:15" ht="12.75">
      <c r="A16" s="1" t="s">
        <v>25</v>
      </c>
      <c r="B16" t="s">
        <v>17</v>
      </c>
      <c r="C16">
        <v>825.548</v>
      </c>
      <c r="D16">
        <v>-250.84</v>
      </c>
      <c r="E16">
        <v>533.527</v>
      </c>
      <c r="F16">
        <v>0.006</v>
      </c>
      <c r="G16">
        <v>0.006</v>
      </c>
      <c r="H16">
        <v>0.009</v>
      </c>
      <c r="I16" t="s">
        <v>61</v>
      </c>
      <c r="J16">
        <v>-0.719</v>
      </c>
      <c r="K16">
        <v>956.4071</v>
      </c>
      <c r="L16">
        <v>371.6295</v>
      </c>
      <c r="M16">
        <f t="shared" si="3"/>
        <v>453.9185</v>
      </c>
      <c r="N16">
        <f t="shared" si="1"/>
        <v>705.5671</v>
      </c>
      <c r="O16">
        <f t="shared" si="2"/>
        <v>534.2460000000001</v>
      </c>
    </row>
    <row r="17" spans="1:15" ht="12.75">
      <c r="A17" s="1" t="s">
        <v>23</v>
      </c>
      <c r="B17" t="s">
        <v>18</v>
      </c>
      <c r="C17">
        <v>949.877</v>
      </c>
      <c r="D17">
        <v>-1415.005</v>
      </c>
      <c r="E17">
        <v>551.715</v>
      </c>
      <c r="F17">
        <v>0.01</v>
      </c>
      <c r="G17">
        <v>0.012</v>
      </c>
      <c r="H17">
        <v>0.012</v>
      </c>
      <c r="I17" t="s">
        <v>44</v>
      </c>
      <c r="J17">
        <v>-11.3828</v>
      </c>
      <c r="K17">
        <v>2122.2853</v>
      </c>
      <c r="L17">
        <v>480.3679</v>
      </c>
      <c r="M17">
        <f t="shared" si="3"/>
        <v>469.50909999999993</v>
      </c>
      <c r="N17">
        <f t="shared" si="1"/>
        <v>707.2802999999999</v>
      </c>
      <c r="O17">
        <f t="shared" si="2"/>
        <v>563.0978</v>
      </c>
    </row>
    <row r="19" spans="13:15" ht="12.75">
      <c r="M19">
        <f>J6+M$6</f>
        <v>437.8592</v>
      </c>
      <c r="N19">
        <f>-K6+N$6</f>
        <v>648.579</v>
      </c>
      <c r="O19">
        <f>L6+O$6</f>
        <v>440.01680000000005</v>
      </c>
    </row>
    <row r="20" spans="13:15" ht="12.75">
      <c r="M20">
        <f aca="true" t="shared" si="4" ref="M20:M30">J7+M$6</f>
        <v>355.9851</v>
      </c>
      <c r="N20">
        <f aca="true" t="shared" si="5" ref="N20:N30">-K7+N$6</f>
        <v>292.5713</v>
      </c>
      <c r="O20">
        <f aca="true" t="shared" si="6" ref="O20:O30">L7+O$6</f>
        <v>421.1931</v>
      </c>
    </row>
    <row r="21" spans="13:15" ht="12.75">
      <c r="M21">
        <f t="shared" si="4"/>
        <v>439.0846</v>
      </c>
      <c r="N21">
        <f t="shared" si="5"/>
        <v>-207.63599999999997</v>
      </c>
      <c r="O21">
        <f t="shared" si="6"/>
        <v>454.79150000000004</v>
      </c>
    </row>
    <row r="22" spans="13:15" ht="12.75">
      <c r="M22">
        <f t="shared" si="4"/>
        <v>437.3038</v>
      </c>
      <c r="N22">
        <f t="shared" si="5"/>
        <v>-258.93230000000005</v>
      </c>
      <c r="O22">
        <f t="shared" si="6"/>
        <v>454.75750000000005</v>
      </c>
    </row>
    <row r="23" spans="13:15" ht="12.75">
      <c r="M23">
        <f t="shared" si="4"/>
        <v>358.742</v>
      </c>
      <c r="N23">
        <f t="shared" si="5"/>
        <v>-1089.4073</v>
      </c>
      <c r="O23">
        <f t="shared" si="6"/>
        <v>421.2776</v>
      </c>
    </row>
    <row r="24" spans="13:15" ht="12.75">
      <c r="M24">
        <f t="shared" si="4"/>
        <v>437.6111</v>
      </c>
      <c r="N24">
        <f t="shared" si="5"/>
        <v>-1372.6947</v>
      </c>
      <c r="O24">
        <f t="shared" si="6"/>
        <v>440.0484</v>
      </c>
    </row>
    <row r="25" spans="13:15" ht="12.75">
      <c r="M25">
        <f t="shared" si="4"/>
        <v>511.6125</v>
      </c>
      <c r="N25">
        <f t="shared" si="5"/>
        <v>817.4108</v>
      </c>
      <c r="O25">
        <f t="shared" si="6"/>
        <v>421.6981</v>
      </c>
    </row>
    <row r="26" spans="13:15" ht="12.75">
      <c r="M26">
        <f t="shared" si="4"/>
        <v>486.9031</v>
      </c>
      <c r="N26">
        <f t="shared" si="5"/>
        <v>-1527.0396</v>
      </c>
      <c r="O26">
        <f t="shared" si="6"/>
        <v>421.80400000000003</v>
      </c>
    </row>
    <row r="27" spans="13:15" ht="12.75">
      <c r="M27">
        <f t="shared" si="4"/>
        <v>424.8616</v>
      </c>
      <c r="N27">
        <f t="shared" si="5"/>
        <v>705.8659</v>
      </c>
      <c r="O27">
        <f t="shared" si="6"/>
        <v>909.7948</v>
      </c>
    </row>
    <row r="28" spans="13:15" ht="12.75">
      <c r="M28">
        <f t="shared" si="4"/>
        <v>436.9106</v>
      </c>
      <c r="N28">
        <f t="shared" si="5"/>
        <v>-207.44389999999999</v>
      </c>
      <c r="O28">
        <f t="shared" si="6"/>
        <v>801.9217000000001</v>
      </c>
    </row>
    <row r="29" spans="13:15" ht="12.75">
      <c r="M29">
        <f t="shared" si="4"/>
        <v>436.8247</v>
      </c>
      <c r="N29">
        <f t="shared" si="5"/>
        <v>-257.7812</v>
      </c>
      <c r="O29">
        <f t="shared" si="6"/>
        <v>801.8900000000001</v>
      </c>
    </row>
    <row r="30" spans="13:15" ht="12.75">
      <c r="M30">
        <f t="shared" si="4"/>
        <v>426.1609</v>
      </c>
      <c r="N30">
        <f t="shared" si="5"/>
        <v>-1423.6594</v>
      </c>
      <c r="O30">
        <f t="shared" si="6"/>
        <v>910.6284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&amp;C&amp;F</oddHeader>
    <oddFooter>&amp;C&amp;A&amp;RPage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6">
      <selection activeCell="A6" sqref="A6:A17"/>
    </sheetView>
  </sheetViews>
  <sheetFormatPr defaultColWidth="9.140625" defaultRowHeight="12.75"/>
  <cols>
    <col min="1" max="1" width="10.421875" style="0" customWidth="1"/>
    <col min="2" max="2" width="13.28125" style="0" customWidth="1"/>
    <col min="3" max="3" width="8.00390625" style="0" bestFit="1" customWidth="1"/>
    <col min="4" max="4" width="9.7109375" style="0" bestFit="1" customWidth="1"/>
    <col min="5" max="5" width="8.00390625" style="0" bestFit="1" customWidth="1"/>
    <col min="6" max="8" width="6.00390625" style="0" bestFit="1" customWidth="1"/>
    <col min="9" max="9" width="3.28125" style="0" bestFit="1" customWidth="1"/>
  </cols>
  <sheetData>
    <row r="1" spans="1:2" ht="12.75">
      <c r="A1" s="1" t="s">
        <v>31</v>
      </c>
      <c r="B1" s="1" t="s">
        <v>32</v>
      </c>
    </row>
    <row r="2" ht="12.75">
      <c r="A2" s="1" t="s">
        <v>19</v>
      </c>
    </row>
    <row r="3" spans="1:8" ht="12.75">
      <c r="A3" t="s">
        <v>21</v>
      </c>
      <c r="B3" s="1" t="s">
        <v>20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</row>
    <row r="4" spans="1:2" ht="12.75">
      <c r="A4" s="1" t="s">
        <v>22</v>
      </c>
      <c r="B4" t="s">
        <v>0</v>
      </c>
    </row>
    <row r="5" ht="12.75">
      <c r="A5" s="1" t="s">
        <v>19</v>
      </c>
    </row>
    <row r="6" spans="1:8" ht="12.75">
      <c r="A6" s="1" t="s">
        <v>65</v>
      </c>
      <c r="B6" t="s">
        <v>7</v>
      </c>
      <c r="C6">
        <v>447.3</v>
      </c>
      <c r="D6">
        <v>648.579</v>
      </c>
      <c r="E6">
        <v>430.576</v>
      </c>
      <c r="F6">
        <v>0.008</v>
      </c>
      <c r="G6">
        <v>0.005</v>
      </c>
      <c r="H6">
        <v>0.008</v>
      </c>
    </row>
    <row r="7" spans="1:8" ht="12.75">
      <c r="A7" s="1" t="s">
        <v>63</v>
      </c>
      <c r="B7" t="s">
        <v>8</v>
      </c>
      <c r="C7">
        <v>439.16</v>
      </c>
      <c r="D7">
        <v>292.27</v>
      </c>
      <c r="E7">
        <v>433.262</v>
      </c>
      <c r="F7">
        <v>0.01</v>
      </c>
      <c r="G7">
        <v>0.006</v>
      </c>
      <c r="H7">
        <v>0.01</v>
      </c>
    </row>
    <row r="8" spans="1:8" ht="12.75">
      <c r="A8" s="1" t="s">
        <v>26</v>
      </c>
      <c r="B8" t="s">
        <v>9</v>
      </c>
      <c r="C8">
        <v>477.859</v>
      </c>
      <c r="D8">
        <v>-205.371</v>
      </c>
      <c r="E8">
        <v>528.458</v>
      </c>
      <c r="F8">
        <v>0.012</v>
      </c>
      <c r="G8">
        <v>0.025</v>
      </c>
      <c r="H8">
        <v>0.045</v>
      </c>
    </row>
    <row r="9" spans="1:8" ht="12.75">
      <c r="A9" s="1" t="s">
        <v>27</v>
      </c>
      <c r="B9" t="s">
        <v>10</v>
      </c>
      <c r="C9">
        <v>478.532</v>
      </c>
      <c r="D9">
        <v>-256.682</v>
      </c>
      <c r="E9">
        <v>527.868</v>
      </c>
      <c r="F9">
        <v>0.012</v>
      </c>
      <c r="G9">
        <v>0.02</v>
      </c>
      <c r="H9">
        <v>0.038</v>
      </c>
    </row>
    <row r="10" spans="1:8" ht="12.75">
      <c r="A10" s="1" t="s">
        <v>62</v>
      </c>
      <c r="B10" t="s">
        <v>11</v>
      </c>
      <c r="C10">
        <v>457.436</v>
      </c>
      <c r="D10">
        <v>-1089.086</v>
      </c>
      <c r="E10">
        <v>467.907</v>
      </c>
      <c r="F10">
        <v>0.009</v>
      </c>
      <c r="G10">
        <v>0.005</v>
      </c>
      <c r="H10">
        <v>0.008</v>
      </c>
    </row>
    <row r="11" spans="1:8" ht="12.75">
      <c r="A11" s="1" t="s">
        <v>64</v>
      </c>
      <c r="B11" t="s">
        <v>12</v>
      </c>
      <c r="C11">
        <v>474.092</v>
      </c>
      <c r="D11">
        <v>-1374.599</v>
      </c>
      <c r="E11">
        <v>478.599</v>
      </c>
      <c r="F11">
        <v>0.006</v>
      </c>
      <c r="G11">
        <v>0.005</v>
      </c>
      <c r="H11">
        <v>0.006</v>
      </c>
    </row>
    <row r="12" spans="1:8" ht="12.75">
      <c r="A12" s="1" t="s">
        <v>28</v>
      </c>
      <c r="B12" t="s">
        <v>13</v>
      </c>
      <c r="C12">
        <v>429.901</v>
      </c>
      <c r="D12">
        <v>820.44</v>
      </c>
      <c r="E12">
        <v>576.732</v>
      </c>
      <c r="F12">
        <v>0.01</v>
      </c>
      <c r="G12">
        <v>0.007</v>
      </c>
      <c r="H12">
        <v>0.013</v>
      </c>
    </row>
    <row r="13" spans="1:8" ht="12.75">
      <c r="A13" s="1" t="s">
        <v>24</v>
      </c>
      <c r="B13" t="s">
        <v>14</v>
      </c>
      <c r="C13">
        <v>461.453</v>
      </c>
      <c r="D13">
        <v>-1523.615</v>
      </c>
      <c r="E13">
        <v>606.093</v>
      </c>
      <c r="F13">
        <v>0.009</v>
      </c>
      <c r="G13">
        <v>0.007</v>
      </c>
      <c r="H13">
        <v>0.008</v>
      </c>
    </row>
    <row r="14" spans="1:8" ht="12.75">
      <c r="A14" s="1" t="s">
        <v>30</v>
      </c>
      <c r="B14" t="s">
        <v>15</v>
      </c>
      <c r="C14">
        <v>920.904</v>
      </c>
      <c r="D14">
        <v>713.606</v>
      </c>
      <c r="E14">
        <v>501.279</v>
      </c>
      <c r="F14">
        <v>0.008</v>
      </c>
      <c r="G14">
        <v>0.008</v>
      </c>
      <c r="H14">
        <v>0.018</v>
      </c>
    </row>
    <row r="15" spans="1:8" ht="12.75">
      <c r="A15" s="1" t="s">
        <v>29</v>
      </c>
      <c r="B15" t="s">
        <v>16</v>
      </c>
      <c r="C15">
        <v>824.904</v>
      </c>
      <c r="D15">
        <v>-200.524</v>
      </c>
      <c r="E15">
        <v>532.463</v>
      </c>
      <c r="F15">
        <v>0.008</v>
      </c>
      <c r="G15">
        <v>0.008</v>
      </c>
      <c r="H15">
        <v>0.012</v>
      </c>
    </row>
    <row r="16" spans="1:8" ht="12.75">
      <c r="A16" s="1" t="s">
        <v>25</v>
      </c>
      <c r="B16" t="s">
        <v>17</v>
      </c>
      <c r="C16">
        <v>825.548</v>
      </c>
      <c r="D16">
        <v>-250.84</v>
      </c>
      <c r="E16">
        <v>533.527</v>
      </c>
      <c r="F16">
        <v>0.006</v>
      </c>
      <c r="G16">
        <v>0.006</v>
      </c>
      <c r="H16">
        <v>0.009</v>
      </c>
    </row>
    <row r="17" spans="1:8" ht="12.75">
      <c r="A17" s="1" t="s">
        <v>23</v>
      </c>
      <c r="B17" t="s">
        <v>18</v>
      </c>
      <c r="C17">
        <v>949.877</v>
      </c>
      <c r="D17">
        <v>-1415.005</v>
      </c>
      <c r="E17">
        <v>551.715</v>
      </c>
      <c r="F17">
        <v>0.01</v>
      </c>
      <c r="G17">
        <v>0.012</v>
      </c>
      <c r="H17">
        <v>0.012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Header>&amp;C&amp;F</oddHead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kubants</cp:lastModifiedBy>
  <cp:lastPrinted>2007-01-31T23:06:12Z</cp:lastPrinted>
  <dcterms:created xsi:type="dcterms:W3CDTF">1996-10-14T23:33:28Z</dcterms:created>
  <dcterms:modified xsi:type="dcterms:W3CDTF">2007-01-31T23:09:29Z</dcterms:modified>
  <cp:category/>
  <cp:version/>
  <cp:contentType/>
  <cp:contentStatus/>
</cp:coreProperties>
</file>