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00" windowHeight="4815" activeTab="0"/>
  </bookViews>
  <sheets>
    <sheet name="Sheet1" sheetId="1" r:id="rId1"/>
    <sheet name="l" sheetId="2" r:id="rId2"/>
  </sheets>
  <externalReferences>
    <externalReference r:id="rId5"/>
  </externalReferences>
  <definedNames>
    <definedName name="CRITERIA" localSheetId="1">'l'!#REF!</definedName>
    <definedName name="DATABASE" localSheetId="1">'l'!#REF!</definedName>
    <definedName name="_xlnm.Print_Area" localSheetId="1">'l'!#REF!</definedName>
    <definedName name="_xlnm.Print_Area" localSheetId="0">'Sheet1'!$B$1:$P$48</definedName>
  </definedNames>
  <calcPr fullCalcOnLoad="1"/>
</workbook>
</file>

<file path=xl/sharedStrings.xml><?xml version="1.0" encoding="utf-8"?>
<sst xmlns="http://schemas.openxmlformats.org/spreadsheetml/2006/main" count="95" uniqueCount="62">
  <si>
    <t xml:space="preserve"> CODE</t>
  </si>
  <si>
    <t>LAB</t>
  </si>
  <si>
    <t>PROJECT TITLE</t>
  </si>
  <si>
    <t>SF Added</t>
  </si>
  <si>
    <t>SF Re-moved</t>
  </si>
  <si>
    <t>SF Net</t>
  </si>
  <si>
    <t>TEC</t>
  </si>
  <si>
    <t xml:space="preserve">FY04 </t>
  </si>
  <si>
    <t xml:space="preserve">FY05 </t>
  </si>
  <si>
    <t xml:space="preserve">FY06 </t>
  </si>
  <si>
    <t xml:space="preserve">FY07 </t>
  </si>
  <si>
    <t xml:space="preserve">FY08 </t>
  </si>
  <si>
    <t xml:space="preserve">FY09 </t>
  </si>
  <si>
    <t xml:space="preserve">FY10 </t>
  </si>
  <si>
    <t>ANL-E</t>
  </si>
  <si>
    <t>LBNL</t>
  </si>
  <si>
    <t>BNL</t>
  </si>
  <si>
    <t>ORNL</t>
  </si>
  <si>
    <t xml:space="preserve"> FY 2002 PROJECTS</t>
  </si>
  <si>
    <t>Mech&amp;Control Sys Up PH I (ES&amp;H)</t>
  </si>
  <si>
    <t>PNNL</t>
  </si>
  <si>
    <t>Laboratory Systems Upgrade (GPF)</t>
  </si>
  <si>
    <t>Research Support Center (GPF)</t>
  </si>
  <si>
    <t>FY 2003 PROJECTS</t>
  </si>
  <si>
    <t xml:space="preserve">Research Support Building  PH I </t>
  </si>
  <si>
    <t xml:space="preserve">Building 77 Rehab. - PH II </t>
  </si>
  <si>
    <t>TJNAF</t>
  </si>
  <si>
    <t xml:space="preserve">CEBAF Center Addition - PH I </t>
  </si>
  <si>
    <t>FY 2004 PROJECTS</t>
  </si>
  <si>
    <t>SLAC</t>
  </si>
  <si>
    <t>Safety &amp; Operational Reliability Improve.</t>
  </si>
  <si>
    <t>FY 2005 PROJECTS</t>
  </si>
  <si>
    <t>User Research Center</t>
  </si>
  <si>
    <t xml:space="preserve">User Support Building  </t>
  </si>
  <si>
    <t>FY 2006 PROJECTS</t>
  </si>
  <si>
    <t>Modern. Main Chem. Lab (4500 N), PH I</t>
  </si>
  <si>
    <t>FERMI</t>
  </si>
  <si>
    <t xml:space="preserve">High Voltage Distribution Sys. Upgrades </t>
  </si>
  <si>
    <t xml:space="preserve">Bldg. Elec. Service Upgrades - PH II </t>
  </si>
  <si>
    <t>FY 2007 PROJECTS</t>
  </si>
  <si>
    <t>PPPL</t>
  </si>
  <si>
    <t xml:space="preserve">Central Office Building Addition  </t>
  </si>
  <si>
    <t>Mech&amp;Control Sys Up PH I I</t>
  </si>
  <si>
    <t>FY 2008 PROJECTS</t>
  </si>
  <si>
    <t>Primary Substation Upgrades</t>
  </si>
  <si>
    <t xml:space="preserve">CEBAF Center Addition - PH II </t>
  </si>
  <si>
    <t>FY 2009 PROJECTS</t>
  </si>
  <si>
    <t>TOTAL</t>
  </si>
  <si>
    <t># of</t>
  </si>
  <si>
    <t>AMES</t>
  </si>
  <si>
    <t>ORISE</t>
  </si>
  <si>
    <t>Multiprogram Science Lab - PH I</t>
  </si>
  <si>
    <t>Bldg. 71 Structural &amp; Infrastructure Upgr.</t>
  </si>
  <si>
    <t>Cet Chill Wtr Fac. Capacity Increase-PH I</t>
  </si>
  <si>
    <t>FY 2010 PROJECTS</t>
  </si>
  <si>
    <t xml:space="preserve">FY11 </t>
  </si>
  <si>
    <t>Multiprogram Science Lab - PH II</t>
  </si>
  <si>
    <t>FY12</t>
  </si>
  <si>
    <t>Sum FY 04 to     FY 12</t>
  </si>
  <si>
    <t>Total FY 06 to FY 10</t>
  </si>
  <si>
    <t>Summary New Projects - FY 06 to FY 10</t>
  </si>
  <si>
    <t>Outyears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</si>
</sst>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,##0.0_);\(#,##0.0\)"/>
    <numFmt numFmtId="169" formatCode="0.0_)"/>
    <numFmt numFmtId="170" formatCode="&quot;$&quot;#,##0.000_);\(&quot;$&quot;#,##0.000\)"/>
    <numFmt numFmtId="171" formatCode="&quot;$&quot;#,##0.000_);[Red]\(&quot;$&quot;#,##0.000\)"/>
    <numFmt numFmtId="172" formatCode="&quot;$&quot;#,##0.0000_);[Red]\(&quot;$&quot;#,##0.0000\)"/>
    <numFmt numFmtId="173" formatCode="&quot;$&quot;#,##0.00000_);[Red]\(&quot;$&quot;#,##0.00000\)"/>
    <numFmt numFmtId="174" formatCode="&quot;$&quot;#,##0.0_);[Red]\(&quot;$&quot;#,##0.0\)"/>
    <numFmt numFmtId="175" formatCode="&quot;$&quot;#,##0.0_);\(&quot;$&quot;#,##0.0\)"/>
    <numFmt numFmtId="176" formatCode="#,##0.0_);[Red]\(#,##0.0\)"/>
    <numFmt numFmtId="177" formatCode="0_)"/>
    <numFmt numFmtId="178" formatCode="mmmmm\-yy"/>
    <numFmt numFmtId="179" formatCode="m/yy"/>
    <numFmt numFmtId="180" formatCode="m/yyyy"/>
    <numFmt numFmtId="181" formatCode="&quot;$&quot;#,##0"/>
    <numFmt numFmtId="182" formatCode="m/d/yy"/>
    <numFmt numFmtId="183" formatCode="m/d"/>
    <numFmt numFmtId="184" formatCode="0.0%"/>
    <numFmt numFmtId="185" formatCode="&quot;$&quot;#,##0.00;\(&quot;$&quot;#,##0.00\)"/>
    <numFmt numFmtId="186" formatCode="&quot;$&quot;#,##0.0;\(&quot;$&quot;#,##0.0\)"/>
    <numFmt numFmtId="187" formatCode="&quot;$&quot;#,##0;\(&quot;$&quot;#,##0\)"/>
    <numFmt numFmtId="188" formatCode="#,##0.0"/>
    <numFmt numFmtId="189" formatCode="&quot;$&quot;#,##0.0"/>
    <numFmt numFmtId="190" formatCode="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.00"/>
    <numFmt numFmtId="194" formatCode="0.000"/>
    <numFmt numFmtId="195" formatCode="mm/dd/yy"/>
    <numFmt numFmtId="196" formatCode="[$€-2]\ #,##0.00_);[Red]\([$€-2]\ #,##0.00\)"/>
    <numFmt numFmtId="197" formatCode="_(* #,##0.0_);_(* \(#,##0.0\);_(* &quot;-&quot;??_);_(@_)"/>
    <numFmt numFmtId="198" formatCode="_(* #,##0_);_(* \(#,##0\);_(* &quot;-&quot;??_);_(@_)"/>
  </numFmts>
  <fonts count="21">
    <font>
      <sz val="10"/>
      <name val="Arial"/>
      <family val="0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8"/>
      <color indexed="8"/>
      <name val="Arial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Arial"/>
      <family val="0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4" fillId="0" borderId="0">
      <alignment horizontal="left"/>
      <protection locked="0"/>
    </xf>
    <xf numFmtId="167" fontId="4" fillId="0" borderId="0">
      <alignment horizontal="left"/>
      <protection locked="0"/>
    </xf>
    <xf numFmtId="167" fontId="4" fillId="0" borderId="0">
      <alignment horizontal="left"/>
      <protection locked="0"/>
    </xf>
    <xf numFmtId="0" fontId="0" fillId="0" borderId="0">
      <alignment/>
      <protection/>
    </xf>
    <xf numFmtId="167" fontId="4" fillId="0" borderId="0">
      <alignment horizontal="left"/>
      <protection locked="0"/>
    </xf>
    <xf numFmtId="167" fontId="4" fillId="0" borderId="0">
      <alignment horizontal="left"/>
      <protection locked="0"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67" fontId="5" fillId="0" borderId="1" xfId="27" applyNumberFormat="1" applyFont="1" applyBorder="1" applyAlignment="1" applyProtection="1">
      <alignment horizontal="center" vertical="center"/>
      <protection/>
    </xf>
    <xf numFmtId="167" fontId="5" fillId="0" borderId="1" xfId="27" applyFont="1" applyBorder="1" applyAlignment="1" applyProtection="1">
      <alignment horizontal="center" vertical="center"/>
      <protection/>
    </xf>
    <xf numFmtId="167" fontId="5" fillId="0" borderId="1" xfId="27" applyNumberFormat="1" applyFont="1" applyBorder="1" applyAlignment="1" applyProtection="1">
      <alignment horizontal="center" vertical="center" wrapText="1"/>
      <protection/>
    </xf>
    <xf numFmtId="168" fontId="5" fillId="0" borderId="1" xfId="27" applyNumberFormat="1" applyFont="1" applyBorder="1" applyAlignment="1" applyProtection="1">
      <alignment horizontal="center" vertical="center"/>
      <protection/>
    </xf>
    <xf numFmtId="6" fontId="5" fillId="0" borderId="1" xfId="20" applyNumberFormat="1" applyFont="1" applyBorder="1" applyAlignment="1" applyProtection="1">
      <alignment horizontal="center" vertical="center" wrapText="1"/>
      <protection/>
    </xf>
    <xf numFmtId="167" fontId="6" fillId="0" borderId="0" xfId="27" applyFont="1" applyAlignment="1" applyProtection="1">
      <alignment horizontal="center" vertical="center"/>
      <protection/>
    </xf>
    <xf numFmtId="167" fontId="5" fillId="0" borderId="1" xfId="27" applyFont="1" applyBorder="1" applyProtection="1">
      <alignment horizontal="left"/>
      <protection/>
    </xf>
    <xf numFmtId="167" fontId="7" fillId="0" borderId="1" xfId="27" applyFont="1" applyBorder="1" applyProtection="1">
      <alignment horizontal="left"/>
      <protection/>
    </xf>
    <xf numFmtId="167" fontId="10" fillId="0" borderId="0" xfId="27" applyFont="1" applyProtection="1">
      <alignment horizontal="left"/>
      <protection/>
    </xf>
    <xf numFmtId="6" fontId="5" fillId="0" borderId="1" xfId="20" applyNumberFormat="1" applyFont="1" applyBorder="1" applyAlignment="1" applyProtection="1">
      <alignment horizontal="right"/>
      <protection/>
    </xf>
    <xf numFmtId="1" fontId="7" fillId="0" borderId="1" xfId="27" applyNumberFormat="1" applyFont="1" applyBorder="1" applyAlignment="1" applyProtection="1">
      <alignment horizontal="center"/>
      <protection/>
    </xf>
    <xf numFmtId="5" fontId="8" fillId="0" borderId="1" xfId="27" applyNumberFormat="1" applyFont="1" applyBorder="1" applyAlignment="1" applyProtection="1">
      <alignment horizontal="right"/>
      <protection/>
    </xf>
    <xf numFmtId="167" fontId="5" fillId="0" borderId="1" xfId="27" applyFont="1" applyBorder="1" applyAlignment="1" applyProtection="1">
      <alignment horizontal="left"/>
      <protection/>
    </xf>
    <xf numFmtId="167" fontId="7" fillId="0" borderId="1" xfId="27" applyFont="1" applyBorder="1" applyAlignment="1" applyProtection="1">
      <alignment horizontal="center"/>
      <protection/>
    </xf>
    <xf numFmtId="3" fontId="7" fillId="0" borderId="1" xfId="27" applyNumberFormat="1" applyFont="1" applyBorder="1" applyAlignment="1" applyProtection="1">
      <alignment horizontal="center"/>
      <protection/>
    </xf>
    <xf numFmtId="167" fontId="13" fillId="0" borderId="1" xfId="27" applyFont="1" applyBorder="1" applyProtection="1">
      <alignment horizontal="left"/>
      <protection/>
    </xf>
    <xf numFmtId="167" fontId="13" fillId="0" borderId="0" xfId="27" applyFont="1" applyProtection="1">
      <alignment horizontal="left"/>
      <protection/>
    </xf>
    <xf numFmtId="3" fontId="7" fillId="0" borderId="2" xfId="27" applyNumberFormat="1" applyFont="1" applyBorder="1" applyAlignment="1" applyProtection="1">
      <alignment horizontal="center"/>
      <protection/>
    </xf>
    <xf numFmtId="167" fontId="7" fillId="0" borderId="2" xfId="27" applyFont="1" applyBorder="1" applyAlignment="1" applyProtection="1">
      <alignment horizontal="center"/>
      <protection/>
    </xf>
    <xf numFmtId="167" fontId="7" fillId="0" borderId="0" xfId="27" applyFont="1" applyBorder="1" applyProtection="1">
      <alignment horizontal="left"/>
      <protection/>
    </xf>
    <xf numFmtId="167" fontId="7" fillId="0" borderId="1" xfId="29" applyFont="1" applyBorder="1" applyProtection="1">
      <alignment horizontal="left"/>
      <protection/>
    </xf>
    <xf numFmtId="167" fontId="7" fillId="0" borderId="1" xfId="29" applyFont="1" applyBorder="1" applyAlignment="1" applyProtection="1">
      <alignment horizontal="center"/>
      <protection/>
    </xf>
    <xf numFmtId="167" fontId="7" fillId="0" borderId="2" xfId="29" applyFont="1" applyBorder="1" applyAlignment="1" applyProtection="1">
      <alignment horizontal="center"/>
      <protection/>
    </xf>
    <xf numFmtId="0" fontId="14" fillId="0" borderId="1" xfId="28" applyFont="1" applyBorder="1" applyAlignment="1">
      <alignment horizontal="left"/>
      <protection/>
    </xf>
    <xf numFmtId="3" fontId="7" fillId="0" borderId="1" xfId="30" applyNumberFormat="1" applyFont="1" applyBorder="1" applyAlignment="1" applyProtection="1">
      <alignment horizontal="center"/>
      <protection/>
    </xf>
    <xf numFmtId="3" fontId="7" fillId="0" borderId="1" xfId="27" applyNumberFormat="1" applyFont="1" applyFill="1" applyBorder="1" applyAlignment="1" applyProtection="1">
      <alignment horizontal="center"/>
      <protection/>
    </xf>
    <xf numFmtId="0" fontId="14" fillId="0" borderId="1" xfId="0" applyFont="1" applyBorder="1" applyAlignment="1">
      <alignment/>
    </xf>
    <xf numFmtId="0" fontId="7" fillId="0" borderId="1" xfId="0" applyFont="1" applyBorder="1" applyAlignment="1">
      <alignment/>
    </xf>
    <xf numFmtId="167" fontId="7" fillId="0" borderId="1" xfId="30" applyFont="1" applyBorder="1" applyAlignment="1" applyProtection="1">
      <alignment horizontal="center"/>
      <protection/>
    </xf>
    <xf numFmtId="167" fontId="7" fillId="0" borderId="2" xfId="30" applyFont="1" applyBorder="1" applyAlignment="1" applyProtection="1">
      <alignment horizontal="center"/>
      <protection/>
    </xf>
    <xf numFmtId="167" fontId="10" fillId="0" borderId="0" xfId="27" applyFont="1" applyAlignment="1" applyProtection="1">
      <alignment horizontal="center"/>
      <protection/>
    </xf>
    <xf numFmtId="167" fontId="10" fillId="0" borderId="0" xfId="27" applyFont="1" applyFill="1" applyProtection="1">
      <alignment horizontal="left"/>
      <protection/>
    </xf>
    <xf numFmtId="167" fontId="7" fillId="0" borderId="1" xfId="27" applyFont="1" applyFill="1" applyBorder="1" applyProtection="1">
      <alignment horizontal="left"/>
      <protection/>
    </xf>
    <xf numFmtId="167" fontId="8" fillId="0" borderId="1" xfId="27" applyFont="1" applyFill="1" applyBorder="1" applyAlignment="1" applyProtection="1">
      <alignment horizontal="center"/>
      <protection/>
    </xf>
    <xf numFmtId="167" fontId="8" fillId="0" borderId="2" xfId="27" applyFont="1" applyFill="1" applyBorder="1" applyAlignment="1" applyProtection="1">
      <alignment horizontal="center"/>
      <protection/>
    </xf>
    <xf numFmtId="5" fontId="15" fillId="0" borderId="3" xfId="27" applyNumberFormat="1" applyFont="1" applyBorder="1" applyAlignment="1" applyProtection="1">
      <alignment horizontal="center"/>
      <protection/>
    </xf>
    <xf numFmtId="5" fontId="9" fillId="0" borderId="1" xfId="27" applyNumberFormat="1" applyFont="1" applyBorder="1" applyAlignment="1" applyProtection="1">
      <alignment horizontal="center"/>
      <protection/>
    </xf>
    <xf numFmtId="167" fontId="13" fillId="0" borderId="0" xfId="27" applyFont="1" applyBorder="1" applyProtection="1">
      <alignment horizontal="left"/>
      <protection/>
    </xf>
    <xf numFmtId="5" fontId="15" fillId="0" borderId="0" xfId="27" applyNumberFormat="1" applyFont="1" applyBorder="1" applyAlignment="1" applyProtection="1">
      <alignment horizontal="center"/>
      <protection/>
    </xf>
    <xf numFmtId="5" fontId="9" fillId="0" borderId="0" xfId="27" applyNumberFormat="1" applyFont="1" applyBorder="1" applyAlignment="1" applyProtection="1">
      <alignment horizontal="center"/>
      <protection/>
    </xf>
    <xf numFmtId="167" fontId="5" fillId="0" borderId="1" xfId="27" applyFont="1" applyBorder="1" applyAlignment="1" applyProtection="1">
      <alignment horizontal="right"/>
      <protection/>
    </xf>
    <xf numFmtId="167" fontId="5" fillId="0" borderId="1" xfId="27" applyFont="1" applyBorder="1" applyAlignment="1" applyProtection="1">
      <alignment horizontal="center"/>
      <protection/>
    </xf>
    <xf numFmtId="3" fontId="5" fillId="0" borderId="1" xfId="27" applyNumberFormat="1" applyFont="1" applyBorder="1" applyAlignment="1" applyProtection="1">
      <alignment horizontal="center"/>
      <protection/>
    </xf>
    <xf numFmtId="3" fontId="5" fillId="0" borderId="2" xfId="27" applyNumberFormat="1" applyFont="1" applyBorder="1" applyAlignment="1" applyProtection="1">
      <alignment horizontal="center"/>
      <protection/>
    </xf>
    <xf numFmtId="167" fontId="5" fillId="2" borderId="1" xfId="27" applyFont="1" applyFill="1" applyBorder="1" applyAlignment="1" applyProtection="1">
      <alignment horizontal="center"/>
      <protection/>
    </xf>
    <xf numFmtId="167" fontId="16" fillId="0" borderId="1" xfId="27" applyFont="1" applyBorder="1" applyAlignment="1" applyProtection="1">
      <alignment horizontal="center"/>
      <protection/>
    </xf>
    <xf numFmtId="167" fontId="17" fillId="2" borderId="0" xfId="27" applyFont="1" applyFill="1" applyBorder="1" applyProtection="1">
      <alignment horizontal="left"/>
      <protection/>
    </xf>
    <xf numFmtId="167" fontId="5" fillId="2" borderId="1" xfId="27" applyNumberFormat="1" applyFont="1" applyFill="1" applyBorder="1" applyAlignment="1" applyProtection="1">
      <alignment horizontal="center"/>
      <protection/>
    </xf>
    <xf numFmtId="6" fontId="10" fillId="0" borderId="0" xfId="20" applyNumberFormat="1" applyFont="1" applyAlignment="1" applyProtection="1">
      <alignment horizontal="right"/>
      <protection/>
    </xf>
    <xf numFmtId="167" fontId="10" fillId="0" borderId="0" xfId="27" applyFont="1" applyAlignment="1" applyProtection="1">
      <alignment horizontal="right"/>
      <protection/>
    </xf>
    <xf numFmtId="181" fontId="5" fillId="0" borderId="1" xfId="27" applyNumberFormat="1" applyFont="1" applyBorder="1" applyAlignment="1" applyProtection="1">
      <alignment horizontal="right"/>
      <protection/>
    </xf>
    <xf numFmtId="6" fontId="5" fillId="0" borderId="2" xfId="20" applyNumberFormat="1" applyFont="1" applyBorder="1" applyAlignment="1" applyProtection="1">
      <alignment horizontal="right"/>
      <protection/>
    </xf>
    <xf numFmtId="167" fontId="7" fillId="0" borderId="1" xfId="27" applyFont="1" applyBorder="1" applyAlignment="1" applyProtection="1">
      <alignment horizontal="right"/>
      <protection/>
    </xf>
    <xf numFmtId="167" fontId="10" fillId="0" borderId="3" xfId="27" applyFont="1" applyBorder="1" applyProtection="1">
      <alignment horizontal="left"/>
      <protection/>
    </xf>
    <xf numFmtId="167" fontId="13" fillId="0" borderId="3" xfId="27" applyFont="1" applyBorder="1" applyProtection="1">
      <alignment horizontal="left"/>
      <protection/>
    </xf>
    <xf numFmtId="6" fontId="5" fillId="3" borderId="1" xfId="20" applyNumberFormat="1" applyFont="1" applyFill="1" applyBorder="1" applyAlignment="1" applyProtection="1">
      <alignment horizontal="center" vertical="center" wrapText="1"/>
      <protection/>
    </xf>
    <xf numFmtId="181" fontId="5" fillId="3" borderId="1" xfId="27" applyNumberFormat="1" applyFont="1" applyFill="1" applyBorder="1" applyAlignment="1" applyProtection="1">
      <alignment horizontal="right"/>
      <protection/>
    </xf>
    <xf numFmtId="167" fontId="4" fillId="3" borderId="1" xfId="27" applyFont="1" applyFill="1" applyBorder="1" applyAlignment="1" applyProtection="1">
      <alignment horizontal="right"/>
      <protection/>
    </xf>
    <xf numFmtId="5" fontId="8" fillId="3" borderId="1" xfId="27" applyNumberFormat="1" applyFont="1" applyFill="1" applyBorder="1" applyAlignment="1" applyProtection="1">
      <alignment horizontal="right"/>
      <protection/>
    </xf>
    <xf numFmtId="5" fontId="12" fillId="0" borderId="1" xfId="27" applyNumberFormat="1" applyFont="1" applyBorder="1" applyAlignment="1" applyProtection="1">
      <alignment horizontal="right"/>
      <protection/>
    </xf>
    <xf numFmtId="5" fontId="12" fillId="3" borderId="1" xfId="27" applyNumberFormat="1" applyFont="1" applyFill="1" applyBorder="1" applyAlignment="1" applyProtection="1">
      <alignment horizontal="right"/>
      <protection/>
    </xf>
    <xf numFmtId="167" fontId="19" fillId="0" borderId="0" xfId="27" applyFont="1" applyAlignment="1" applyProtection="1">
      <alignment horizontal="center" wrapText="1"/>
      <protection/>
    </xf>
    <xf numFmtId="181" fontId="19" fillId="0" borderId="0" xfId="27" applyNumberFormat="1" applyFont="1" applyAlignment="1" applyProtection="1">
      <alignment horizontal="center"/>
      <protection/>
    </xf>
    <xf numFmtId="167" fontId="7" fillId="0" borderId="1" xfId="29" applyFont="1" applyFill="1" applyBorder="1" applyAlignment="1" applyProtection="1">
      <alignment horizontal="center"/>
      <protection/>
    </xf>
    <xf numFmtId="37" fontId="8" fillId="0" borderId="1" xfId="27" applyNumberFormat="1" applyFont="1" applyBorder="1" applyAlignment="1" applyProtection="1">
      <alignment horizontal="center"/>
      <protection/>
    </xf>
    <xf numFmtId="198" fontId="18" fillId="0" borderId="1" xfId="15" applyNumberFormat="1" applyFont="1" applyBorder="1" applyAlignment="1" applyProtection="1">
      <alignment horizontal="center"/>
      <protection/>
    </xf>
    <xf numFmtId="3" fontId="7" fillId="0" borderId="1" xfId="15" applyNumberFormat="1" applyFont="1" applyBorder="1" applyAlignment="1" applyProtection="1">
      <alignment horizontal="center"/>
      <protection/>
    </xf>
    <xf numFmtId="3" fontId="7" fillId="0" borderId="2" xfId="15" applyNumberFormat="1" applyFont="1" applyBorder="1" applyAlignment="1" applyProtection="1">
      <alignment horizontal="center"/>
      <protection/>
    </xf>
    <xf numFmtId="181" fontId="5" fillId="0" borderId="1" xfId="27" applyNumberFormat="1" applyFont="1" applyBorder="1" applyAlignment="1" applyProtection="1">
      <alignment horizontal="center"/>
      <protection/>
    </xf>
    <xf numFmtId="181" fontId="5" fillId="3" borderId="1" xfId="27" applyNumberFormat="1" applyFont="1" applyFill="1" applyBorder="1" applyAlignment="1" applyProtection="1">
      <alignment horizontal="center"/>
      <protection/>
    </xf>
    <xf numFmtId="6" fontId="5" fillId="0" borderId="1" xfId="20" applyNumberFormat="1" applyFont="1" applyBorder="1" applyAlignment="1" applyProtection="1">
      <alignment horizontal="center"/>
      <protection/>
    </xf>
    <xf numFmtId="6" fontId="5" fillId="0" borderId="2" xfId="20" applyNumberFormat="1" applyFont="1" applyBorder="1" applyAlignment="1" applyProtection="1">
      <alignment horizontal="center"/>
      <protection/>
    </xf>
    <xf numFmtId="181" fontId="7" fillId="0" borderId="1" xfId="27" applyNumberFormat="1" applyFont="1" applyBorder="1" applyAlignment="1" applyProtection="1">
      <alignment horizontal="center"/>
      <protection/>
    </xf>
    <xf numFmtId="5" fontId="7" fillId="0" borderId="1" xfId="27" applyNumberFormat="1" applyFont="1" applyBorder="1" applyAlignment="1" applyProtection="1">
      <alignment horizontal="center"/>
      <protection/>
    </xf>
    <xf numFmtId="5" fontId="5" fillId="2" borderId="1" xfId="27" applyNumberFormat="1" applyFont="1" applyFill="1" applyBorder="1" applyAlignment="1" applyProtection="1">
      <alignment horizontal="center"/>
      <protection/>
    </xf>
    <xf numFmtId="6" fontId="7" fillId="2" borderId="1" xfId="20" applyNumberFormat="1" applyFont="1" applyFill="1" applyBorder="1" applyAlignment="1" applyProtection="1">
      <alignment horizontal="center"/>
      <protection/>
    </xf>
    <xf numFmtId="5" fontId="8" fillId="0" borderId="1" xfId="27" applyNumberFormat="1" applyFont="1" applyBorder="1" applyAlignment="1" applyProtection="1">
      <alignment horizontal="center"/>
      <protection/>
    </xf>
    <xf numFmtId="167" fontId="8" fillId="0" borderId="1" xfId="27" applyFont="1" applyBorder="1" applyAlignment="1" applyProtection="1">
      <alignment horizontal="center"/>
      <protection/>
    </xf>
    <xf numFmtId="167" fontId="8" fillId="3" borderId="1" xfId="27" applyFont="1" applyFill="1" applyBorder="1" applyAlignment="1" applyProtection="1">
      <alignment horizontal="center"/>
      <protection/>
    </xf>
    <xf numFmtId="167" fontId="10" fillId="3" borderId="1" xfId="27" applyFont="1" applyFill="1" applyBorder="1" applyAlignment="1" applyProtection="1">
      <alignment horizontal="center"/>
      <protection/>
    </xf>
    <xf numFmtId="6" fontId="7" fillId="0" borderId="1" xfId="20" applyNumberFormat="1" applyFont="1" applyBorder="1" applyAlignment="1" applyProtection="1">
      <alignment horizontal="center"/>
      <protection/>
    </xf>
    <xf numFmtId="167" fontId="10" fillId="0" borderId="1" xfId="27" applyFont="1" applyBorder="1" applyAlignment="1" applyProtection="1">
      <alignment horizontal="center"/>
      <protection/>
    </xf>
    <xf numFmtId="5" fontId="7" fillId="2" borderId="1" xfId="27" applyNumberFormat="1" applyFont="1" applyFill="1" applyBorder="1" applyAlignment="1" applyProtection="1">
      <alignment horizontal="center"/>
      <protection/>
    </xf>
    <xf numFmtId="167" fontId="13" fillId="0" borderId="1" xfId="27" applyFont="1" applyBorder="1" applyAlignment="1" applyProtection="1">
      <alignment horizontal="center"/>
      <protection/>
    </xf>
    <xf numFmtId="167" fontId="12" fillId="0" borderId="1" xfId="27" applyFont="1" applyBorder="1" applyAlignment="1" applyProtection="1">
      <alignment horizontal="center"/>
      <protection/>
    </xf>
    <xf numFmtId="167" fontId="12" fillId="3" borderId="1" xfId="27" applyFont="1" applyFill="1" applyBorder="1" applyAlignment="1" applyProtection="1">
      <alignment horizontal="center"/>
      <protection/>
    </xf>
    <xf numFmtId="167" fontId="13" fillId="3" borderId="1" xfId="27" applyFont="1" applyFill="1" applyBorder="1" applyAlignment="1" applyProtection="1">
      <alignment horizontal="center"/>
      <protection/>
    </xf>
    <xf numFmtId="5" fontId="7" fillId="2" borderId="1" xfId="26" applyNumberFormat="1" applyFont="1" applyFill="1" applyBorder="1" applyAlignment="1" applyProtection="1">
      <alignment horizontal="center"/>
      <protection/>
    </xf>
    <xf numFmtId="5" fontId="7" fillId="2" borderId="1" xfId="25" applyNumberFormat="1" applyFont="1" applyFill="1" applyBorder="1" applyAlignment="1" applyProtection="1">
      <alignment horizontal="center"/>
      <protection/>
    </xf>
    <xf numFmtId="6" fontId="7" fillId="0" borderId="1" xfId="21" applyNumberFormat="1" applyFont="1" applyBorder="1" applyAlignment="1" applyProtection="1">
      <alignment horizontal="center"/>
      <protection/>
    </xf>
    <xf numFmtId="6" fontId="7" fillId="2" borderId="1" xfId="19" applyNumberFormat="1" applyFont="1" applyFill="1" applyBorder="1" applyAlignment="1" applyProtection="1">
      <alignment horizontal="center"/>
      <protection/>
    </xf>
    <xf numFmtId="5" fontId="7" fillId="0" borderId="1" xfId="25" applyNumberFormat="1" applyFont="1" applyBorder="1" applyAlignment="1" applyProtection="1">
      <alignment horizontal="center"/>
      <protection/>
    </xf>
    <xf numFmtId="6" fontId="7" fillId="2" borderId="1" xfId="21" applyNumberFormat="1" applyFont="1" applyFill="1" applyBorder="1" applyAlignment="1" applyProtection="1">
      <alignment horizontal="center"/>
      <protection/>
    </xf>
    <xf numFmtId="167" fontId="13" fillId="2" borderId="1" xfId="27" applyFont="1" applyFill="1" applyBorder="1" applyAlignment="1" applyProtection="1">
      <alignment horizontal="center"/>
      <protection/>
    </xf>
    <xf numFmtId="6" fontId="7" fillId="2" borderId="1" xfId="22" applyNumberFormat="1" applyFont="1" applyFill="1" applyBorder="1" applyAlignment="1" applyProtection="1">
      <alignment horizontal="center"/>
      <protection/>
    </xf>
    <xf numFmtId="5" fontId="7" fillId="2" borderId="2" xfId="27" applyNumberFormat="1" applyFont="1" applyFill="1" applyBorder="1" applyAlignment="1" applyProtection="1">
      <alignment horizontal="center"/>
      <protection/>
    </xf>
    <xf numFmtId="167" fontId="12" fillId="2" borderId="1" xfId="27" applyFont="1" applyFill="1" applyBorder="1" applyAlignment="1" applyProtection="1">
      <alignment horizontal="center"/>
      <protection/>
    </xf>
    <xf numFmtId="6" fontId="7" fillId="2" borderId="2" xfId="20" applyNumberFormat="1" applyFont="1" applyFill="1" applyBorder="1" applyAlignment="1" applyProtection="1">
      <alignment horizontal="center"/>
      <protection/>
    </xf>
    <xf numFmtId="167" fontId="12" fillId="2" borderId="2" xfId="27" applyFont="1" applyFill="1" applyBorder="1" applyAlignment="1" applyProtection="1">
      <alignment horizontal="center"/>
      <protection/>
    </xf>
    <xf numFmtId="5" fontId="7" fillId="2" borderId="1" xfId="0" applyNumberFormat="1" applyFont="1" applyFill="1" applyBorder="1" applyAlignment="1">
      <alignment horizontal="center"/>
    </xf>
    <xf numFmtId="5" fontId="7" fillId="4" borderId="1" xfId="27" applyNumberFormat="1" applyFont="1" applyFill="1" applyBorder="1" applyAlignment="1" applyProtection="1">
      <alignment horizontal="center"/>
      <protection/>
    </xf>
    <xf numFmtId="181" fontId="7" fillId="4" borderId="1" xfId="27" applyNumberFormat="1" applyFont="1" applyFill="1" applyBorder="1" applyAlignment="1" applyProtection="1">
      <alignment horizontal="center"/>
      <protection/>
    </xf>
    <xf numFmtId="167" fontId="8" fillId="2" borderId="1" xfId="27" applyFont="1" applyFill="1" applyBorder="1" applyAlignment="1" applyProtection="1">
      <alignment horizontal="center"/>
      <protection/>
    </xf>
    <xf numFmtId="167" fontId="10" fillId="0" borderId="1" xfId="27" applyFont="1" applyBorder="1" applyAlignment="1" applyProtection="1">
      <alignment horizontal="right"/>
      <protection/>
    </xf>
    <xf numFmtId="5" fontId="7" fillId="2" borderId="4" xfId="27" applyNumberFormat="1" applyFont="1" applyFill="1" applyBorder="1" applyAlignment="1" applyProtection="1">
      <alignment horizontal="center"/>
      <protection/>
    </xf>
    <xf numFmtId="167" fontId="13" fillId="0" borderId="4" xfId="27" applyFont="1" applyBorder="1" applyAlignment="1" applyProtection="1">
      <alignment horizontal="center"/>
      <protection/>
    </xf>
    <xf numFmtId="167" fontId="13" fillId="3" borderId="4" xfId="27" applyFont="1" applyFill="1" applyBorder="1" applyAlignment="1" applyProtection="1">
      <alignment horizontal="center"/>
      <protection/>
    </xf>
    <xf numFmtId="167" fontId="10" fillId="0" borderId="1" xfId="27" applyFont="1" applyBorder="1" applyProtection="1">
      <alignment horizontal="left"/>
      <protection/>
    </xf>
    <xf numFmtId="167" fontId="11" fillId="0" borderId="1" xfId="27" applyFont="1" applyBorder="1" applyProtection="1">
      <alignment horizontal="left"/>
      <protection/>
    </xf>
    <xf numFmtId="167" fontId="9" fillId="0" borderId="1" xfId="27" applyFont="1" applyFill="1" applyBorder="1" applyProtection="1">
      <alignment horizontal="left"/>
      <protection/>
    </xf>
    <xf numFmtId="167" fontId="10" fillId="0" borderId="1" xfId="27" applyFont="1" applyFill="1" applyBorder="1" applyAlignment="1" applyProtection="1">
      <alignment horizontal="center"/>
      <protection/>
    </xf>
    <xf numFmtId="167" fontId="10" fillId="0" borderId="1" xfId="27" applyFont="1" applyFill="1" applyBorder="1" applyProtection="1">
      <alignment horizontal="left"/>
      <protection/>
    </xf>
    <xf numFmtId="167" fontId="13" fillId="3" borderId="1" xfId="27" applyFont="1" applyFill="1" applyBorder="1" applyProtection="1">
      <alignment horizontal="left"/>
      <protection/>
    </xf>
    <xf numFmtId="5" fontId="7" fillId="4" borderId="1" xfId="0" applyNumberFormat="1" applyFont="1" applyFill="1" applyBorder="1" applyAlignment="1">
      <alignment horizontal="center"/>
    </xf>
    <xf numFmtId="3" fontId="7" fillId="0" borderId="2" xfId="27" applyNumberFormat="1" applyFont="1" applyFill="1" applyBorder="1" applyAlignment="1" applyProtection="1">
      <alignment horizontal="center"/>
      <protection/>
    </xf>
    <xf numFmtId="198" fontId="12" fillId="0" borderId="1" xfId="15" applyNumberFormat="1" applyFont="1" applyBorder="1" applyAlignment="1" applyProtection="1">
      <alignment horizontal="center"/>
      <protection/>
    </xf>
    <xf numFmtId="167" fontId="8" fillId="0" borderId="0" xfId="27" applyFont="1" applyAlignment="1" applyProtection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Currency_03-08 $32M flat(03 w inflat) " xfId="19"/>
    <cellStyle name="Currency_Budget Final 10-28-02" xfId="20"/>
    <cellStyle name="Currency_FY03-04 flat OMB" xfId="21"/>
    <cellStyle name="Currency_Project Budget Summary 4-11-01" xfId="22"/>
    <cellStyle name="Followed Hyperlink" xfId="23"/>
    <cellStyle name="Hyperlink" xfId="24"/>
    <cellStyle name="Normal_03-08 $32M flat(03 w inflat) " xfId="25"/>
    <cellStyle name="Normal_03-08 flat (04 pass w inflat) " xfId="26"/>
    <cellStyle name="Normal_Budget Final 10-28-02" xfId="27"/>
    <cellStyle name="Normal_FY 04 Initiative summary 4-18-02" xfId="28"/>
    <cellStyle name="Normal_FY03-04 flat OMB" xfId="29"/>
    <cellStyle name="Normal_Project Budget Summary 4-11-01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ates\Local%20Settings\Temporary%20Internet%20Files\OLK2A\FY2004\FY%202004%20PPL%20$50M%2012-14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 04 $50M PPL"/>
      <sheetName val="FY 04 $50M PP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="75" zoomScaleNormal="75" workbookViewId="0" topLeftCell="B1">
      <pane xSplit="6" ySplit="1" topLeftCell="H2" activePane="bottomRight" state="frozen"/>
      <selection pane="topLeft" activeCell="B1" sqref="B1"/>
      <selection pane="topRight" activeCell="H1" sqref="H1"/>
      <selection pane="bottomLeft" activeCell="B2" sqref="B2"/>
      <selection pane="bottomRight" activeCell="K11" sqref="K11"/>
    </sheetView>
  </sheetViews>
  <sheetFormatPr defaultColWidth="8.421875" defaultRowHeight="12.75"/>
  <cols>
    <col min="1" max="1" width="6.00390625" style="9" hidden="1" customWidth="1"/>
    <col min="2" max="2" width="11.140625" style="31" customWidth="1"/>
    <col min="3" max="3" width="38.421875" style="9" customWidth="1"/>
    <col min="4" max="4" width="12.7109375" style="31" bestFit="1" customWidth="1"/>
    <col min="5" max="6" width="11.8515625" style="117" hidden="1" customWidth="1"/>
    <col min="7" max="7" width="12.421875" style="50" bestFit="1" customWidth="1"/>
    <col min="8" max="8" width="11.28125" style="49" customWidth="1"/>
    <col min="9" max="9" width="11.00390625" style="49" customWidth="1"/>
    <col min="10" max="10" width="11.8515625" style="49" customWidth="1"/>
    <col min="11" max="14" width="11.57421875" style="50" bestFit="1" customWidth="1"/>
    <col min="15" max="15" width="10.7109375" style="50" bestFit="1" customWidth="1"/>
    <col min="16" max="16" width="11.140625" style="50" bestFit="1" customWidth="1"/>
    <col min="17" max="17" width="13.7109375" style="9" bestFit="1" customWidth="1"/>
    <col min="18" max="16384" width="8.421875" style="9" customWidth="1"/>
  </cols>
  <sheetData>
    <row r="1" spans="1:16" s="6" customFormat="1" ht="41.2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6" t="s">
        <v>55</v>
      </c>
      <c r="P1" s="56" t="s">
        <v>57</v>
      </c>
    </row>
    <row r="2" spans="1:17" ht="12.75">
      <c r="A2" s="8"/>
      <c r="B2" s="14"/>
      <c r="C2" s="13" t="s">
        <v>18</v>
      </c>
      <c r="D2" s="11"/>
      <c r="E2" s="11"/>
      <c r="F2" s="11"/>
      <c r="G2" s="73"/>
      <c r="H2" s="74"/>
      <c r="I2" s="75"/>
      <c r="J2" s="76"/>
      <c r="K2" s="77"/>
      <c r="L2" s="77"/>
      <c r="M2" s="77"/>
      <c r="N2" s="78"/>
      <c r="O2" s="79"/>
      <c r="P2" s="80"/>
      <c r="Q2" s="54"/>
    </row>
    <row r="3" spans="1:17" ht="12.75">
      <c r="A3" s="8">
        <v>1120</v>
      </c>
      <c r="B3" s="14" t="s">
        <v>14</v>
      </c>
      <c r="C3" s="8" t="s">
        <v>19</v>
      </c>
      <c r="D3" s="14"/>
      <c r="E3" s="14"/>
      <c r="F3" s="14"/>
      <c r="G3" s="81">
        <v>8962</v>
      </c>
      <c r="H3" s="76">
        <v>5152</v>
      </c>
      <c r="I3" s="77"/>
      <c r="J3" s="76"/>
      <c r="K3" s="82"/>
      <c r="L3" s="82"/>
      <c r="M3" s="77"/>
      <c r="N3" s="78"/>
      <c r="O3" s="79"/>
      <c r="P3" s="80"/>
      <c r="Q3" s="54"/>
    </row>
    <row r="4" spans="1:17" ht="12.75">
      <c r="A4" s="8">
        <v>1130</v>
      </c>
      <c r="B4" s="14" t="s">
        <v>20</v>
      </c>
      <c r="C4" s="8" t="s">
        <v>21</v>
      </c>
      <c r="D4" s="14"/>
      <c r="E4" s="14"/>
      <c r="F4" s="14"/>
      <c r="G4" s="81">
        <v>8950</v>
      </c>
      <c r="H4" s="76">
        <v>-3950</v>
      </c>
      <c r="I4" s="77"/>
      <c r="J4" s="76"/>
      <c r="K4" s="82"/>
      <c r="L4" s="82"/>
      <c r="M4" s="77"/>
      <c r="N4" s="78"/>
      <c r="O4" s="79"/>
      <c r="P4" s="80"/>
      <c r="Q4" s="54"/>
    </row>
    <row r="5" spans="1:17" s="17" customFormat="1" ht="12.75">
      <c r="A5" s="8">
        <v>2000</v>
      </c>
      <c r="B5" s="14" t="s">
        <v>17</v>
      </c>
      <c r="C5" s="8" t="s">
        <v>22</v>
      </c>
      <c r="D5" s="15">
        <v>50000</v>
      </c>
      <c r="E5" s="15"/>
      <c r="F5" s="15"/>
      <c r="G5" s="81">
        <v>16041</v>
      </c>
      <c r="H5" s="83">
        <v>9600</v>
      </c>
      <c r="I5" s="74"/>
      <c r="J5" s="74"/>
      <c r="K5" s="84"/>
      <c r="L5" s="84"/>
      <c r="M5" s="74"/>
      <c r="N5" s="85"/>
      <c r="O5" s="86"/>
      <c r="P5" s="87"/>
      <c r="Q5" s="55"/>
    </row>
    <row r="6" spans="1:17" s="17" customFormat="1" ht="12.75">
      <c r="A6" s="8"/>
      <c r="B6" s="14"/>
      <c r="C6" s="7" t="s">
        <v>23</v>
      </c>
      <c r="D6" s="15"/>
      <c r="E6" s="15"/>
      <c r="F6" s="15"/>
      <c r="G6" s="81"/>
      <c r="H6" s="74"/>
      <c r="I6" s="74"/>
      <c r="J6" s="83"/>
      <c r="K6" s="84"/>
      <c r="L6" s="84"/>
      <c r="M6" s="74"/>
      <c r="N6" s="85"/>
      <c r="O6" s="86"/>
      <c r="P6" s="87"/>
      <c r="Q6" s="55"/>
    </row>
    <row r="7" spans="1:17" s="17" customFormat="1" ht="12.75">
      <c r="A7" s="8"/>
      <c r="B7" s="14" t="s">
        <v>16</v>
      </c>
      <c r="C7" s="8" t="s">
        <v>24</v>
      </c>
      <c r="D7" s="15">
        <v>55000</v>
      </c>
      <c r="E7" s="15">
        <v>23000</v>
      </c>
      <c r="F7" s="15">
        <f>D7-E7</f>
        <v>32000</v>
      </c>
      <c r="G7" s="81">
        <v>18200</v>
      </c>
      <c r="H7" s="83">
        <v>5971</v>
      </c>
      <c r="I7" s="88">
        <v>4458</v>
      </c>
      <c r="J7" s="88">
        <v>4565</v>
      </c>
      <c r="K7" s="84"/>
      <c r="L7" s="84"/>
      <c r="M7" s="74"/>
      <c r="N7" s="85"/>
      <c r="O7" s="86"/>
      <c r="P7" s="87"/>
      <c r="Q7" s="55"/>
    </row>
    <row r="8" spans="1:17" s="17" customFormat="1" ht="12.75">
      <c r="A8" s="8"/>
      <c r="B8" s="14" t="s">
        <v>15</v>
      </c>
      <c r="C8" s="8" t="s">
        <v>25</v>
      </c>
      <c r="D8" s="15"/>
      <c r="E8" s="18"/>
      <c r="F8" s="18"/>
      <c r="G8" s="81">
        <v>13360</v>
      </c>
      <c r="H8" s="83">
        <v>1988</v>
      </c>
      <c r="I8" s="88">
        <v>4825</v>
      </c>
      <c r="J8" s="88">
        <v>4812</v>
      </c>
      <c r="K8" s="84"/>
      <c r="L8" s="84"/>
      <c r="M8" s="74"/>
      <c r="N8" s="85"/>
      <c r="O8" s="86"/>
      <c r="P8" s="87"/>
      <c r="Q8" s="55"/>
    </row>
    <row r="9" spans="1:17" s="17" customFormat="1" ht="12.75">
      <c r="A9" s="8"/>
      <c r="B9" s="14" t="s">
        <v>26</v>
      </c>
      <c r="C9" s="8" t="s">
        <v>27</v>
      </c>
      <c r="D9" s="15">
        <v>59000</v>
      </c>
      <c r="E9" s="18">
        <v>22000</v>
      </c>
      <c r="F9" s="15">
        <f>D9-E9</f>
        <v>37000</v>
      </c>
      <c r="G9" s="81">
        <v>10500</v>
      </c>
      <c r="H9" s="89">
        <v>9019</v>
      </c>
      <c r="I9" s="88">
        <v>0</v>
      </c>
      <c r="J9" s="88"/>
      <c r="K9" s="84"/>
      <c r="L9" s="84"/>
      <c r="M9" s="74"/>
      <c r="N9" s="85"/>
      <c r="O9" s="86"/>
      <c r="P9" s="87"/>
      <c r="Q9" s="55"/>
    </row>
    <row r="10" spans="1:16" s="17" customFormat="1" ht="12.75">
      <c r="A10" s="8"/>
      <c r="B10" s="14"/>
      <c r="C10" s="7" t="s">
        <v>28</v>
      </c>
      <c r="D10" s="14"/>
      <c r="E10" s="19"/>
      <c r="F10" s="19"/>
      <c r="G10" s="81"/>
      <c r="H10" s="74"/>
      <c r="I10" s="74"/>
      <c r="J10" s="74"/>
      <c r="K10" s="85"/>
      <c r="L10" s="85"/>
      <c r="M10" s="84"/>
      <c r="N10" s="42"/>
      <c r="O10" s="87"/>
      <c r="P10" s="87"/>
    </row>
    <row r="11" spans="1:16" s="17" customFormat="1" ht="12.75">
      <c r="A11" s="20"/>
      <c r="B11" s="22" t="s">
        <v>29</v>
      </c>
      <c r="C11" s="21" t="s">
        <v>30</v>
      </c>
      <c r="D11" s="22"/>
      <c r="E11" s="23"/>
      <c r="F11" s="23"/>
      <c r="G11" s="90">
        <v>15600</v>
      </c>
      <c r="H11" s="74">
        <v>1988</v>
      </c>
      <c r="I11" s="91">
        <v>7108</v>
      </c>
      <c r="J11" s="92">
        <v>6504</v>
      </c>
      <c r="K11" s="85"/>
      <c r="L11" s="42"/>
      <c r="M11" s="84"/>
      <c r="N11" s="42"/>
      <c r="O11" s="87"/>
      <c r="P11" s="87"/>
    </row>
    <row r="12" spans="1:16" s="17" customFormat="1" ht="12.75">
      <c r="A12" s="20"/>
      <c r="B12" s="14"/>
      <c r="C12" s="7" t="s">
        <v>31</v>
      </c>
      <c r="D12" s="14"/>
      <c r="E12" s="19"/>
      <c r="F12" s="19"/>
      <c r="G12" s="81"/>
      <c r="H12" s="74"/>
      <c r="I12" s="74"/>
      <c r="J12" s="74"/>
      <c r="K12" s="85"/>
      <c r="L12" s="85"/>
      <c r="M12" s="84"/>
      <c r="N12" s="42"/>
      <c r="O12" s="87"/>
      <c r="P12" s="87"/>
    </row>
    <row r="13" spans="1:16" s="17" customFormat="1" ht="12.75">
      <c r="A13" s="20"/>
      <c r="B13" s="22"/>
      <c r="C13" s="7" t="s">
        <v>34</v>
      </c>
      <c r="D13" s="22"/>
      <c r="E13" s="23"/>
      <c r="F13" s="23"/>
      <c r="G13" s="93"/>
      <c r="H13" s="83"/>
      <c r="I13" s="83"/>
      <c r="J13" s="83"/>
      <c r="K13" s="83"/>
      <c r="L13" s="45"/>
      <c r="M13" s="94"/>
      <c r="N13" s="45"/>
      <c r="O13" s="87"/>
      <c r="P13" s="87"/>
    </row>
    <row r="14" spans="1:16" s="17" customFormat="1" ht="12.75">
      <c r="A14" s="20"/>
      <c r="B14" s="22" t="s">
        <v>16</v>
      </c>
      <c r="C14" s="24" t="s">
        <v>32</v>
      </c>
      <c r="D14" s="25">
        <v>54500</v>
      </c>
      <c r="E14" s="18">
        <v>7000</v>
      </c>
      <c r="F14" s="15">
        <f>D14-E14</f>
        <v>47500</v>
      </c>
      <c r="G14" s="93">
        <v>15400</v>
      </c>
      <c r="H14" s="83"/>
      <c r="I14" s="16"/>
      <c r="J14" s="83">
        <v>651</v>
      </c>
      <c r="K14" s="83">
        <v>14249</v>
      </c>
      <c r="L14" s="83">
        <f>G14-J14-K14</f>
        <v>500</v>
      </c>
      <c r="N14" s="45"/>
      <c r="O14" s="87"/>
      <c r="P14" s="87"/>
    </row>
    <row r="15" spans="1:16" s="17" customFormat="1" ht="12.75">
      <c r="A15" s="20"/>
      <c r="B15" s="22"/>
      <c r="C15" s="7" t="s">
        <v>39</v>
      </c>
      <c r="D15" s="22"/>
      <c r="E15" s="23"/>
      <c r="F15" s="23"/>
      <c r="G15" s="93"/>
      <c r="H15" s="96"/>
      <c r="I15" s="83"/>
      <c r="J15" s="83"/>
      <c r="K15" s="83"/>
      <c r="L15" s="105"/>
      <c r="M15" s="106"/>
      <c r="N15" s="106"/>
      <c r="O15" s="107"/>
      <c r="P15" s="107"/>
    </row>
    <row r="16" spans="1:16" s="17" customFormat="1" ht="12.75">
      <c r="A16" s="20"/>
      <c r="B16" s="14" t="s">
        <v>15</v>
      </c>
      <c r="C16" s="8" t="s">
        <v>33</v>
      </c>
      <c r="D16" s="26">
        <v>30000</v>
      </c>
      <c r="E16" s="115">
        <v>15600</v>
      </c>
      <c r="F16" s="26">
        <f>D16-E16</f>
        <v>14400</v>
      </c>
      <c r="G16" s="95">
        <v>19500</v>
      </c>
      <c r="H16" s="83"/>
      <c r="I16" s="16"/>
      <c r="J16" s="16"/>
      <c r="K16" s="83">
        <v>2200</v>
      </c>
      <c r="L16" s="83">
        <v>13200</v>
      </c>
      <c r="M16" s="83">
        <f>G16-K16-L16</f>
        <v>4100</v>
      </c>
      <c r="N16" s="45"/>
      <c r="O16" s="87"/>
      <c r="P16" s="87"/>
    </row>
    <row r="17" spans="1:17" s="17" customFormat="1" ht="12.75">
      <c r="A17" s="20"/>
      <c r="B17" s="22"/>
      <c r="C17" s="7" t="s">
        <v>43</v>
      </c>
      <c r="D17" s="22"/>
      <c r="E17" s="23"/>
      <c r="F17" s="23"/>
      <c r="G17" s="93"/>
      <c r="H17" s="96"/>
      <c r="I17" s="97"/>
      <c r="J17" s="84"/>
      <c r="K17" s="83"/>
      <c r="L17" s="83"/>
      <c r="M17" s="83"/>
      <c r="N17" s="45"/>
      <c r="O17" s="87"/>
      <c r="P17" s="87"/>
      <c r="Q17" s="16"/>
    </row>
    <row r="18" spans="1:16" s="17" customFormat="1" ht="12.75">
      <c r="A18" s="20"/>
      <c r="B18" s="22" t="s">
        <v>20</v>
      </c>
      <c r="C18" s="8" t="s">
        <v>51</v>
      </c>
      <c r="D18" s="67">
        <v>38000</v>
      </c>
      <c r="E18" s="68">
        <v>38000</v>
      </c>
      <c r="F18" s="26">
        <f>D18-E18</f>
        <v>0</v>
      </c>
      <c r="G18" s="93">
        <v>19000</v>
      </c>
      <c r="H18" s="83"/>
      <c r="I18" s="83"/>
      <c r="J18" s="16"/>
      <c r="L18" s="83">
        <v>3000</v>
      </c>
      <c r="M18" s="83">
        <v>11000</v>
      </c>
      <c r="N18" s="83">
        <f>G18-L18-M18</f>
        <v>5000</v>
      </c>
      <c r="O18" s="87"/>
      <c r="P18" s="87"/>
    </row>
    <row r="19" spans="1:20" s="17" customFormat="1" ht="15.75">
      <c r="A19" s="20"/>
      <c r="B19" s="14"/>
      <c r="C19" s="7" t="s">
        <v>46</v>
      </c>
      <c r="D19" s="15"/>
      <c r="E19" s="18"/>
      <c r="F19" s="18"/>
      <c r="G19" s="76"/>
      <c r="H19" s="99"/>
      <c r="I19" s="97"/>
      <c r="J19" s="97"/>
      <c r="K19" s="97"/>
      <c r="L19" s="100"/>
      <c r="M19" s="16"/>
      <c r="N19" s="83"/>
      <c r="O19" s="101"/>
      <c r="P19" s="87"/>
      <c r="Q19" s="109"/>
      <c r="R19" s="38"/>
      <c r="S19" s="39"/>
      <c r="T19" s="40"/>
    </row>
    <row r="20" spans="1:17" s="17" customFormat="1" ht="12.75">
      <c r="A20" s="20"/>
      <c r="B20" s="22" t="s">
        <v>17</v>
      </c>
      <c r="C20" s="24" t="s">
        <v>35</v>
      </c>
      <c r="D20" s="22"/>
      <c r="E20" s="23"/>
      <c r="F20" s="23"/>
      <c r="G20" s="93">
        <v>17500</v>
      </c>
      <c r="H20" s="96"/>
      <c r="I20" s="97"/>
      <c r="J20" s="84"/>
      <c r="K20" s="16"/>
      <c r="L20" s="16"/>
      <c r="M20" s="83">
        <v>2000</v>
      </c>
      <c r="N20" s="83">
        <v>8500</v>
      </c>
      <c r="O20" s="101">
        <f>G20-M20-N20</f>
        <v>7000</v>
      </c>
      <c r="P20" s="113"/>
      <c r="Q20" s="16"/>
    </row>
    <row r="21" spans="2:17" s="32" customFormat="1" ht="15" customHeight="1">
      <c r="B21" s="64"/>
      <c r="C21" s="7" t="s">
        <v>54</v>
      </c>
      <c r="D21" s="34"/>
      <c r="E21" s="35"/>
      <c r="F21" s="35"/>
      <c r="G21" s="83"/>
      <c r="H21" s="76"/>
      <c r="I21" s="76"/>
      <c r="J21" s="76"/>
      <c r="K21" s="103"/>
      <c r="L21" s="83"/>
      <c r="M21" s="83"/>
      <c r="N21" s="83"/>
      <c r="O21" s="80"/>
      <c r="P21" s="80"/>
      <c r="Q21" s="110"/>
    </row>
    <row r="22" spans="2:17" ht="15.75" customHeight="1">
      <c r="B22" s="22" t="s">
        <v>16</v>
      </c>
      <c r="C22" s="8" t="s">
        <v>53</v>
      </c>
      <c r="D22" s="14"/>
      <c r="E22" s="14"/>
      <c r="F22" s="14"/>
      <c r="G22" s="95">
        <v>9200</v>
      </c>
      <c r="H22" s="98"/>
      <c r="I22" s="76"/>
      <c r="J22" s="76"/>
      <c r="K22" s="82"/>
      <c r="L22" s="104"/>
      <c r="M22" s="104"/>
      <c r="N22" s="83">
        <v>3620</v>
      </c>
      <c r="O22" s="101">
        <v>3000</v>
      </c>
      <c r="P22" s="101">
        <f>G22-N22-O22</f>
        <v>2580</v>
      </c>
      <c r="Q22" s="108"/>
    </row>
    <row r="23" spans="1:17" s="17" customFormat="1" ht="12.75">
      <c r="A23" s="20"/>
      <c r="B23" s="22"/>
      <c r="C23" s="7" t="s">
        <v>61</v>
      </c>
      <c r="D23" s="22"/>
      <c r="E23" s="23"/>
      <c r="F23" s="23"/>
      <c r="G23" s="93"/>
      <c r="H23" s="96"/>
      <c r="I23" s="97"/>
      <c r="J23" s="83"/>
      <c r="K23" s="16"/>
      <c r="L23" s="16"/>
      <c r="M23" s="16"/>
      <c r="N23" s="83"/>
      <c r="O23" s="101"/>
      <c r="P23" s="101"/>
      <c r="Q23" s="16"/>
    </row>
    <row r="24" spans="1:17" s="17" customFormat="1" ht="12.75">
      <c r="A24" s="20"/>
      <c r="B24" s="22" t="s">
        <v>15</v>
      </c>
      <c r="C24" s="24" t="s">
        <v>52</v>
      </c>
      <c r="D24" s="22"/>
      <c r="E24" s="23"/>
      <c r="F24" s="23"/>
      <c r="G24" s="93">
        <v>11000</v>
      </c>
      <c r="H24" s="96"/>
      <c r="I24" s="97"/>
      <c r="J24" s="83"/>
      <c r="K24" s="16"/>
      <c r="L24" s="16"/>
      <c r="M24" s="16"/>
      <c r="O24" s="83">
        <v>7000</v>
      </c>
      <c r="P24" s="101">
        <v>4000</v>
      </c>
      <c r="Q24" s="16"/>
    </row>
    <row r="25" spans="2:17" s="32" customFormat="1" ht="18.75" customHeight="1">
      <c r="B25" s="64" t="s">
        <v>17</v>
      </c>
      <c r="C25" s="33" t="s">
        <v>44</v>
      </c>
      <c r="D25" s="34"/>
      <c r="E25" s="35"/>
      <c r="F25" s="35"/>
      <c r="G25" s="83">
        <v>7800</v>
      </c>
      <c r="H25" s="76"/>
      <c r="I25" s="76"/>
      <c r="J25" s="76"/>
      <c r="K25" s="103"/>
      <c r="L25" s="83"/>
      <c r="M25" s="111"/>
      <c r="N25" s="112"/>
      <c r="O25" s="101">
        <v>700</v>
      </c>
      <c r="P25" s="101">
        <v>7100</v>
      </c>
      <c r="Q25" s="80"/>
    </row>
    <row r="26" spans="1:17" s="17" customFormat="1" ht="12.75">
      <c r="A26" s="20"/>
      <c r="B26" s="14" t="s">
        <v>40</v>
      </c>
      <c r="C26" s="27" t="s">
        <v>41</v>
      </c>
      <c r="D26" s="15">
        <v>25000</v>
      </c>
      <c r="E26" s="18">
        <v>35000</v>
      </c>
      <c r="F26" s="15">
        <f>D26-E26</f>
        <v>-10000</v>
      </c>
      <c r="G26" s="95">
        <v>8300</v>
      </c>
      <c r="H26" s="96"/>
      <c r="I26" s="83"/>
      <c r="J26" s="97"/>
      <c r="K26" s="84"/>
      <c r="L26" s="16"/>
      <c r="M26" s="16"/>
      <c r="N26" s="16"/>
      <c r="O26" s="101">
        <v>800</v>
      </c>
      <c r="P26" s="101">
        <v>7500</v>
      </c>
      <c r="Q26" s="16"/>
    </row>
    <row r="27" spans="1:20" s="17" customFormat="1" ht="15.75">
      <c r="A27" s="8"/>
      <c r="B27" s="14" t="s">
        <v>26</v>
      </c>
      <c r="C27" s="8" t="s">
        <v>45</v>
      </c>
      <c r="D27" s="15">
        <v>83000</v>
      </c>
      <c r="E27" s="18">
        <v>10000</v>
      </c>
      <c r="F27" s="15">
        <f>D27-E27</f>
        <v>73000</v>
      </c>
      <c r="G27" s="76">
        <v>15000</v>
      </c>
      <c r="H27" s="99"/>
      <c r="I27" s="97"/>
      <c r="J27" s="97"/>
      <c r="K27" s="97"/>
      <c r="L27" s="16"/>
      <c r="M27" s="16"/>
      <c r="N27" s="16"/>
      <c r="O27" s="114">
        <v>1500</v>
      </c>
      <c r="P27" s="101">
        <v>5000</v>
      </c>
      <c r="Q27" s="83">
        <v>8500</v>
      </c>
      <c r="R27" s="55"/>
      <c r="S27" s="36"/>
      <c r="T27" s="37"/>
    </row>
    <row r="28" spans="1:17" s="17" customFormat="1" ht="12.75">
      <c r="A28" s="20"/>
      <c r="B28" s="22" t="s">
        <v>36</v>
      </c>
      <c r="C28" s="27" t="s">
        <v>37</v>
      </c>
      <c r="D28" s="22"/>
      <c r="E28" s="23"/>
      <c r="F28" s="23"/>
      <c r="G28" s="93">
        <v>11000</v>
      </c>
      <c r="H28" s="83"/>
      <c r="I28" s="83"/>
      <c r="J28" s="84"/>
      <c r="K28" s="84"/>
      <c r="L28" s="84"/>
      <c r="M28" s="16"/>
      <c r="N28" s="16"/>
      <c r="O28" s="101">
        <v>1000</v>
      </c>
      <c r="P28" s="101">
        <v>6000</v>
      </c>
      <c r="Q28" s="101">
        <v>4000</v>
      </c>
    </row>
    <row r="29" spans="1:17" s="17" customFormat="1" ht="12.75">
      <c r="A29" s="20"/>
      <c r="B29" s="14" t="s">
        <v>14</v>
      </c>
      <c r="C29" s="28" t="s">
        <v>38</v>
      </c>
      <c r="D29" s="29"/>
      <c r="E29" s="30"/>
      <c r="F29" s="30"/>
      <c r="G29" s="95">
        <v>9050</v>
      </c>
      <c r="H29" s="83"/>
      <c r="I29" s="83"/>
      <c r="J29" s="83"/>
      <c r="K29" s="83"/>
      <c r="L29" s="83"/>
      <c r="M29" s="16"/>
      <c r="N29" s="16"/>
      <c r="O29" s="101">
        <v>1000</v>
      </c>
      <c r="P29" s="101">
        <v>6000</v>
      </c>
      <c r="Q29" s="102">
        <v>2050</v>
      </c>
    </row>
    <row r="30" spans="1:17" s="17" customFormat="1" ht="12.75">
      <c r="A30" s="20"/>
      <c r="B30" s="14" t="s">
        <v>14</v>
      </c>
      <c r="C30" s="8" t="s">
        <v>42</v>
      </c>
      <c r="D30" s="29"/>
      <c r="E30" s="30"/>
      <c r="F30" s="30"/>
      <c r="G30" s="76">
        <v>10500</v>
      </c>
      <c r="H30" s="83"/>
      <c r="I30" s="83"/>
      <c r="J30" s="97"/>
      <c r="K30" s="83"/>
      <c r="L30" s="83"/>
      <c r="M30" s="84"/>
      <c r="N30" s="16"/>
      <c r="O30" s="114">
        <v>1500</v>
      </c>
      <c r="P30" s="101">
        <v>5000</v>
      </c>
      <c r="Q30" s="102">
        <v>4000</v>
      </c>
    </row>
    <row r="31" spans="1:17" s="17" customFormat="1" ht="12.75">
      <c r="A31" s="20"/>
      <c r="B31" s="22" t="s">
        <v>20</v>
      </c>
      <c r="C31" s="8" t="s">
        <v>56</v>
      </c>
      <c r="D31" s="67">
        <v>38000</v>
      </c>
      <c r="E31" s="68">
        <v>38000</v>
      </c>
      <c r="F31" s="26">
        <f>D31-E31</f>
        <v>0</v>
      </c>
      <c r="G31" s="93">
        <v>19000</v>
      </c>
      <c r="H31" s="83"/>
      <c r="I31" s="83"/>
      <c r="J31" s="84"/>
      <c r="K31" s="84"/>
      <c r="L31" s="84"/>
      <c r="M31" s="84"/>
      <c r="N31" s="16"/>
      <c r="O31" s="101">
        <v>2000</v>
      </c>
      <c r="P31" s="101">
        <v>8000</v>
      </c>
      <c r="Q31" s="101">
        <v>9000</v>
      </c>
    </row>
    <row r="32" spans="2:16" ht="12.75">
      <c r="B32" s="14"/>
      <c r="C32" s="41" t="s">
        <v>47</v>
      </c>
      <c r="D32" s="43">
        <f>SUM(D1:D31)</f>
        <v>432500</v>
      </c>
      <c r="E32" s="44">
        <f>SUM(E1:E31)</f>
        <v>188600</v>
      </c>
      <c r="F32" s="43">
        <f>D32-E32</f>
        <v>243900</v>
      </c>
      <c r="G32" s="51">
        <f>SUM(G1:G31)</f>
        <v>263863</v>
      </c>
      <c r="H32" s="71">
        <f>SUM(H1:H31)</f>
        <v>29768</v>
      </c>
      <c r="I32" s="71">
        <f>SUM(I1:I31)</f>
        <v>16391</v>
      </c>
      <c r="J32" s="71">
        <f>SUM(J1:J31)</f>
        <v>16532</v>
      </c>
      <c r="K32" s="69">
        <f aca="true" t="shared" si="0" ref="K32:P32">SUM(K6:K31)</f>
        <v>16449</v>
      </c>
      <c r="L32" s="69">
        <f t="shared" si="0"/>
        <v>16700</v>
      </c>
      <c r="M32" s="69">
        <f t="shared" si="0"/>
        <v>17100</v>
      </c>
      <c r="N32" s="69">
        <f t="shared" si="0"/>
        <v>17120</v>
      </c>
      <c r="O32" s="70">
        <f t="shared" si="0"/>
        <v>25500</v>
      </c>
      <c r="P32" s="70">
        <f t="shared" si="0"/>
        <v>51180</v>
      </c>
    </row>
    <row r="33" spans="2:16" ht="12.75">
      <c r="B33" s="14"/>
      <c r="C33" s="41" t="s">
        <v>59</v>
      </c>
      <c r="D33" s="43">
        <f>SUM(D18:D31)</f>
        <v>184000</v>
      </c>
      <c r="E33" s="43">
        <f>SUM(E18:E31)</f>
        <v>121000</v>
      </c>
      <c r="F33" s="43">
        <f>SUM(F18:F31)</f>
        <v>63000</v>
      </c>
      <c r="G33" s="69">
        <f>SUM(G18:G31)</f>
        <v>137350</v>
      </c>
      <c r="H33" s="71"/>
      <c r="I33" s="71"/>
      <c r="J33" s="72">
        <f>SUM(J7:J31)</f>
        <v>16532</v>
      </c>
      <c r="K33" s="72">
        <f>SUM(K13:K31)</f>
        <v>16449</v>
      </c>
      <c r="L33" s="72">
        <f>SUM(L13:L31)</f>
        <v>16700</v>
      </c>
      <c r="M33" s="72">
        <f>SUM(M13:M31)</f>
        <v>17100</v>
      </c>
      <c r="N33" s="72">
        <f>SUM(N13:N31)</f>
        <v>17120</v>
      </c>
      <c r="O33" s="70">
        <f>SUM(O18:O31)</f>
        <v>25500</v>
      </c>
      <c r="P33" s="70">
        <f>SUM(P18:P31)</f>
        <v>51180</v>
      </c>
    </row>
    <row r="34" spans="2:16" ht="12.75">
      <c r="B34" s="14"/>
      <c r="C34" s="41"/>
      <c r="D34" s="43"/>
      <c r="E34" s="44"/>
      <c r="F34" s="43"/>
      <c r="G34" s="51"/>
      <c r="H34" s="10"/>
      <c r="I34" s="10"/>
      <c r="J34" s="52"/>
      <c r="K34" s="51"/>
      <c r="L34" s="51"/>
      <c r="M34" s="51"/>
      <c r="N34" s="51"/>
      <c r="O34" s="57"/>
      <c r="P34" s="57"/>
    </row>
    <row r="35" spans="2:16" ht="12.75">
      <c r="B35" s="14"/>
      <c r="C35" s="42" t="s">
        <v>60</v>
      </c>
      <c r="D35" s="43"/>
      <c r="E35" s="44"/>
      <c r="F35" s="43"/>
      <c r="G35" s="51"/>
      <c r="H35" s="10"/>
      <c r="I35" s="10"/>
      <c r="J35" s="10"/>
      <c r="K35" s="51"/>
      <c r="L35" s="51"/>
      <c r="M35" s="51"/>
      <c r="N35" s="53"/>
      <c r="O35" s="58"/>
      <c r="P35" s="58"/>
    </row>
    <row r="36" spans="1:17" s="17" customFormat="1" ht="61.5" customHeight="1">
      <c r="A36" s="8"/>
      <c r="B36" s="14"/>
      <c r="C36" s="46" t="s">
        <v>48</v>
      </c>
      <c r="D36" s="3" t="s">
        <v>3</v>
      </c>
      <c r="E36" s="3" t="s">
        <v>4</v>
      </c>
      <c r="F36" s="3" t="s">
        <v>5</v>
      </c>
      <c r="G36" s="4" t="s">
        <v>6</v>
      </c>
      <c r="H36" s="5" t="s">
        <v>7</v>
      </c>
      <c r="I36" s="5" t="s">
        <v>8</v>
      </c>
      <c r="J36" s="5" t="s">
        <v>9</v>
      </c>
      <c r="K36" s="5" t="s">
        <v>10</v>
      </c>
      <c r="L36" s="5" t="s">
        <v>11</v>
      </c>
      <c r="M36" s="5" t="s">
        <v>12</v>
      </c>
      <c r="N36" s="5" t="s">
        <v>13</v>
      </c>
      <c r="O36" s="56" t="s">
        <v>55</v>
      </c>
      <c r="P36" s="56" t="s">
        <v>57</v>
      </c>
      <c r="Q36" s="62" t="s">
        <v>58</v>
      </c>
    </row>
    <row r="37" spans="1:17" s="17" customFormat="1" ht="15.75">
      <c r="A37" s="8"/>
      <c r="B37" s="14" t="s">
        <v>14</v>
      </c>
      <c r="C37" s="14">
        <f>COUNTIF(B$13:B$23,B37)</f>
        <v>0</v>
      </c>
      <c r="D37" s="65">
        <f aca="true" t="shared" si="1" ref="D37:G47">SUMIF($B$18:$B$23,$B37,D$18:D$23)</f>
        <v>0</v>
      </c>
      <c r="E37" s="65">
        <f t="shared" si="1"/>
        <v>0</v>
      </c>
      <c r="F37" s="65">
        <f t="shared" si="1"/>
        <v>0</v>
      </c>
      <c r="G37" s="12">
        <f t="shared" si="1"/>
        <v>0</v>
      </c>
      <c r="H37" s="12"/>
      <c r="I37" s="12"/>
      <c r="J37" s="12">
        <f aca="true" t="shared" si="2" ref="J37:P47">SUMIF($B$13:$B$23,$B37,J$13:J$23)</f>
        <v>0</v>
      </c>
      <c r="K37" s="12">
        <f t="shared" si="2"/>
        <v>0</v>
      </c>
      <c r="L37" s="12">
        <f t="shared" si="2"/>
        <v>0</v>
      </c>
      <c r="M37" s="12">
        <f t="shared" si="2"/>
        <v>0</v>
      </c>
      <c r="N37" s="12">
        <f t="shared" si="2"/>
        <v>0</v>
      </c>
      <c r="O37" s="59">
        <f t="shared" si="2"/>
        <v>0</v>
      </c>
      <c r="P37" s="59">
        <f t="shared" si="2"/>
        <v>0</v>
      </c>
      <c r="Q37" s="63">
        <f>SUM(H37:P37)</f>
        <v>0</v>
      </c>
    </row>
    <row r="38" spans="1:17" s="17" customFormat="1" ht="15.75">
      <c r="A38" s="8"/>
      <c r="B38" s="14" t="s">
        <v>16</v>
      </c>
      <c r="C38" s="14">
        <f aca="true" t="shared" si="3" ref="C38:C47">COUNTIF(B$13:B$23,B38)</f>
        <v>2</v>
      </c>
      <c r="D38" s="65">
        <f t="shared" si="1"/>
        <v>0</v>
      </c>
      <c r="E38" s="65">
        <f t="shared" si="1"/>
        <v>0</v>
      </c>
      <c r="F38" s="65">
        <f t="shared" si="1"/>
        <v>0</v>
      </c>
      <c r="G38" s="12">
        <f t="shared" si="1"/>
        <v>9200</v>
      </c>
      <c r="H38" s="12"/>
      <c r="I38" s="12"/>
      <c r="J38" s="12">
        <f t="shared" si="2"/>
        <v>651</v>
      </c>
      <c r="K38" s="12">
        <f t="shared" si="2"/>
        <v>14249</v>
      </c>
      <c r="L38" s="12">
        <f t="shared" si="2"/>
        <v>500</v>
      </c>
      <c r="M38" s="12">
        <f t="shared" si="2"/>
        <v>0</v>
      </c>
      <c r="N38" s="12">
        <f t="shared" si="2"/>
        <v>3620</v>
      </c>
      <c r="O38" s="59">
        <f t="shared" si="2"/>
        <v>3000</v>
      </c>
      <c r="P38" s="59">
        <f t="shared" si="2"/>
        <v>2580</v>
      </c>
      <c r="Q38" s="63">
        <f aca="true" t="shared" si="4" ref="Q38:Q47">SUM(H38:P38)</f>
        <v>24600</v>
      </c>
    </row>
    <row r="39" spans="1:17" s="17" customFormat="1" ht="15.75">
      <c r="A39" s="8"/>
      <c r="B39" s="14" t="s">
        <v>15</v>
      </c>
      <c r="C39" s="14">
        <f t="shared" si="3"/>
        <v>1</v>
      </c>
      <c r="D39" s="65">
        <f t="shared" si="1"/>
        <v>0</v>
      </c>
      <c r="E39" s="65">
        <f t="shared" si="1"/>
        <v>0</v>
      </c>
      <c r="F39" s="65">
        <f t="shared" si="1"/>
        <v>0</v>
      </c>
      <c r="G39" s="12">
        <f t="shared" si="1"/>
        <v>0</v>
      </c>
      <c r="H39" s="12"/>
      <c r="I39" s="12"/>
      <c r="J39" s="12">
        <f t="shared" si="2"/>
        <v>0</v>
      </c>
      <c r="K39" s="12">
        <f t="shared" si="2"/>
        <v>2200</v>
      </c>
      <c r="L39" s="12">
        <f t="shared" si="2"/>
        <v>13200</v>
      </c>
      <c r="M39" s="12">
        <f t="shared" si="2"/>
        <v>4100</v>
      </c>
      <c r="N39" s="12">
        <f t="shared" si="2"/>
        <v>0</v>
      </c>
      <c r="O39" s="59">
        <f t="shared" si="2"/>
        <v>0</v>
      </c>
      <c r="P39" s="59">
        <f t="shared" si="2"/>
        <v>0</v>
      </c>
      <c r="Q39" s="63">
        <f t="shared" si="4"/>
        <v>19500</v>
      </c>
    </row>
    <row r="40" spans="1:17" s="17" customFormat="1" ht="15.75">
      <c r="A40" s="8"/>
      <c r="B40" s="14" t="s">
        <v>17</v>
      </c>
      <c r="C40" s="14">
        <f t="shared" si="3"/>
        <v>1</v>
      </c>
      <c r="D40" s="65">
        <f t="shared" si="1"/>
        <v>0</v>
      </c>
      <c r="E40" s="65">
        <f t="shared" si="1"/>
        <v>0</v>
      </c>
      <c r="F40" s="65">
        <f t="shared" si="1"/>
        <v>0</v>
      </c>
      <c r="G40" s="12">
        <f t="shared" si="1"/>
        <v>17500</v>
      </c>
      <c r="H40" s="12"/>
      <c r="I40" s="12"/>
      <c r="J40" s="12">
        <f t="shared" si="2"/>
        <v>0</v>
      </c>
      <c r="K40" s="12">
        <f t="shared" si="2"/>
        <v>0</v>
      </c>
      <c r="L40" s="12">
        <f t="shared" si="2"/>
        <v>0</v>
      </c>
      <c r="M40" s="12">
        <f t="shared" si="2"/>
        <v>2000</v>
      </c>
      <c r="N40" s="12">
        <f t="shared" si="2"/>
        <v>8500</v>
      </c>
      <c r="O40" s="59">
        <f t="shared" si="2"/>
        <v>7000</v>
      </c>
      <c r="P40" s="59">
        <f t="shared" si="2"/>
        <v>0</v>
      </c>
      <c r="Q40" s="63">
        <f t="shared" si="4"/>
        <v>17500</v>
      </c>
    </row>
    <row r="41" spans="1:17" s="17" customFormat="1" ht="15.75">
      <c r="A41" s="8"/>
      <c r="B41" s="14" t="s">
        <v>20</v>
      </c>
      <c r="C41" s="14">
        <f t="shared" si="3"/>
        <v>1</v>
      </c>
      <c r="D41" s="65">
        <f t="shared" si="1"/>
        <v>38000</v>
      </c>
      <c r="E41" s="65">
        <f t="shared" si="1"/>
        <v>38000</v>
      </c>
      <c r="F41" s="65">
        <f t="shared" si="1"/>
        <v>0</v>
      </c>
      <c r="G41" s="12">
        <f t="shared" si="1"/>
        <v>19000</v>
      </c>
      <c r="H41" s="12"/>
      <c r="I41" s="12"/>
      <c r="J41" s="12">
        <f t="shared" si="2"/>
        <v>0</v>
      </c>
      <c r="K41" s="12">
        <f t="shared" si="2"/>
        <v>0</v>
      </c>
      <c r="L41" s="12">
        <f t="shared" si="2"/>
        <v>3000</v>
      </c>
      <c r="M41" s="12">
        <f t="shared" si="2"/>
        <v>11000</v>
      </c>
      <c r="N41" s="12">
        <f t="shared" si="2"/>
        <v>5000</v>
      </c>
      <c r="O41" s="59">
        <f t="shared" si="2"/>
        <v>0</v>
      </c>
      <c r="P41" s="59">
        <f t="shared" si="2"/>
        <v>0</v>
      </c>
      <c r="Q41" s="63">
        <f t="shared" si="4"/>
        <v>19000</v>
      </c>
    </row>
    <row r="42" spans="1:17" s="17" customFormat="1" ht="15.75">
      <c r="A42" s="8"/>
      <c r="B42" s="14" t="s">
        <v>49</v>
      </c>
      <c r="C42" s="14">
        <f t="shared" si="3"/>
        <v>0</v>
      </c>
      <c r="D42" s="65">
        <f t="shared" si="1"/>
        <v>0</v>
      </c>
      <c r="E42" s="65">
        <f t="shared" si="1"/>
        <v>0</v>
      </c>
      <c r="F42" s="65">
        <f t="shared" si="1"/>
        <v>0</v>
      </c>
      <c r="G42" s="12">
        <f t="shared" si="1"/>
        <v>0</v>
      </c>
      <c r="H42" s="12"/>
      <c r="I42" s="12"/>
      <c r="J42" s="12">
        <f t="shared" si="2"/>
        <v>0</v>
      </c>
      <c r="K42" s="12">
        <f t="shared" si="2"/>
        <v>0</v>
      </c>
      <c r="L42" s="12">
        <f t="shared" si="2"/>
        <v>0</v>
      </c>
      <c r="M42" s="12">
        <f t="shared" si="2"/>
        <v>0</v>
      </c>
      <c r="N42" s="12">
        <f t="shared" si="2"/>
        <v>0</v>
      </c>
      <c r="O42" s="59">
        <f t="shared" si="2"/>
        <v>0</v>
      </c>
      <c r="P42" s="59">
        <f t="shared" si="2"/>
        <v>0</v>
      </c>
      <c r="Q42" s="63">
        <f t="shared" si="4"/>
        <v>0</v>
      </c>
    </row>
    <row r="43" spans="1:17" s="17" customFormat="1" ht="15.75">
      <c r="A43" s="8"/>
      <c r="B43" s="14" t="s">
        <v>36</v>
      </c>
      <c r="C43" s="14">
        <f t="shared" si="3"/>
        <v>0</v>
      </c>
      <c r="D43" s="65">
        <f t="shared" si="1"/>
        <v>0</v>
      </c>
      <c r="E43" s="65">
        <f t="shared" si="1"/>
        <v>0</v>
      </c>
      <c r="F43" s="65">
        <f t="shared" si="1"/>
        <v>0</v>
      </c>
      <c r="G43" s="12">
        <f t="shared" si="1"/>
        <v>0</v>
      </c>
      <c r="H43" s="12"/>
      <c r="I43" s="12"/>
      <c r="J43" s="12">
        <f t="shared" si="2"/>
        <v>0</v>
      </c>
      <c r="K43" s="12">
        <f t="shared" si="2"/>
        <v>0</v>
      </c>
      <c r="L43" s="12">
        <f t="shared" si="2"/>
        <v>0</v>
      </c>
      <c r="M43" s="12">
        <f t="shared" si="2"/>
        <v>0</v>
      </c>
      <c r="N43" s="12">
        <f t="shared" si="2"/>
        <v>0</v>
      </c>
      <c r="O43" s="59">
        <f t="shared" si="2"/>
        <v>0</v>
      </c>
      <c r="P43" s="59">
        <f t="shared" si="2"/>
        <v>0</v>
      </c>
      <c r="Q43" s="63">
        <f t="shared" si="4"/>
        <v>0</v>
      </c>
    </row>
    <row r="44" spans="1:17" s="17" customFormat="1" ht="15.75">
      <c r="A44" s="8"/>
      <c r="B44" s="14" t="s">
        <v>50</v>
      </c>
      <c r="C44" s="14">
        <f t="shared" si="3"/>
        <v>0</v>
      </c>
      <c r="D44" s="65">
        <f t="shared" si="1"/>
        <v>0</v>
      </c>
      <c r="E44" s="65">
        <f t="shared" si="1"/>
        <v>0</v>
      </c>
      <c r="F44" s="65">
        <f t="shared" si="1"/>
        <v>0</v>
      </c>
      <c r="G44" s="12">
        <f t="shared" si="1"/>
        <v>0</v>
      </c>
      <c r="H44" s="12"/>
      <c r="I44" s="12"/>
      <c r="J44" s="12">
        <f t="shared" si="2"/>
        <v>0</v>
      </c>
      <c r="K44" s="12">
        <f t="shared" si="2"/>
        <v>0</v>
      </c>
      <c r="L44" s="12">
        <f t="shared" si="2"/>
        <v>0</v>
      </c>
      <c r="M44" s="12">
        <f t="shared" si="2"/>
        <v>0</v>
      </c>
      <c r="N44" s="12">
        <f t="shared" si="2"/>
        <v>0</v>
      </c>
      <c r="O44" s="59">
        <f t="shared" si="2"/>
        <v>0</v>
      </c>
      <c r="P44" s="59">
        <f t="shared" si="2"/>
        <v>0</v>
      </c>
      <c r="Q44" s="63">
        <f t="shared" si="4"/>
        <v>0</v>
      </c>
    </row>
    <row r="45" spans="1:17" s="17" customFormat="1" ht="15.75">
      <c r="A45" s="8"/>
      <c r="B45" s="14" t="s">
        <v>40</v>
      </c>
      <c r="C45" s="14">
        <f t="shared" si="3"/>
        <v>0</v>
      </c>
      <c r="D45" s="65">
        <f t="shared" si="1"/>
        <v>0</v>
      </c>
      <c r="E45" s="65">
        <f t="shared" si="1"/>
        <v>0</v>
      </c>
      <c r="F45" s="65">
        <f t="shared" si="1"/>
        <v>0</v>
      </c>
      <c r="G45" s="12">
        <f t="shared" si="1"/>
        <v>0</v>
      </c>
      <c r="H45" s="12"/>
      <c r="I45" s="12"/>
      <c r="J45" s="12">
        <f t="shared" si="2"/>
        <v>0</v>
      </c>
      <c r="K45" s="12">
        <f t="shared" si="2"/>
        <v>0</v>
      </c>
      <c r="L45" s="12">
        <f t="shared" si="2"/>
        <v>0</v>
      </c>
      <c r="M45" s="12">
        <f t="shared" si="2"/>
        <v>0</v>
      </c>
      <c r="N45" s="12">
        <f t="shared" si="2"/>
        <v>0</v>
      </c>
      <c r="O45" s="59">
        <f t="shared" si="2"/>
        <v>0</v>
      </c>
      <c r="P45" s="59">
        <f t="shared" si="2"/>
        <v>0</v>
      </c>
      <c r="Q45" s="63">
        <f t="shared" si="4"/>
        <v>0</v>
      </c>
    </row>
    <row r="46" spans="1:17" s="17" customFormat="1" ht="15.75">
      <c r="A46" s="8"/>
      <c r="B46" s="14" t="s">
        <v>29</v>
      </c>
      <c r="C46" s="14">
        <f t="shared" si="3"/>
        <v>0</v>
      </c>
      <c r="D46" s="65">
        <f t="shared" si="1"/>
        <v>0</v>
      </c>
      <c r="E46" s="65">
        <f t="shared" si="1"/>
        <v>0</v>
      </c>
      <c r="F46" s="65">
        <f t="shared" si="1"/>
        <v>0</v>
      </c>
      <c r="G46" s="12">
        <f t="shared" si="1"/>
        <v>0</v>
      </c>
      <c r="H46" s="12"/>
      <c r="I46" s="12"/>
      <c r="J46" s="12">
        <f t="shared" si="2"/>
        <v>0</v>
      </c>
      <c r="K46" s="12">
        <f t="shared" si="2"/>
        <v>0</v>
      </c>
      <c r="L46" s="12">
        <f t="shared" si="2"/>
        <v>0</v>
      </c>
      <c r="M46" s="12">
        <f t="shared" si="2"/>
        <v>0</v>
      </c>
      <c r="N46" s="12">
        <f t="shared" si="2"/>
        <v>0</v>
      </c>
      <c r="O46" s="59">
        <f t="shared" si="2"/>
        <v>0</v>
      </c>
      <c r="P46" s="59">
        <f t="shared" si="2"/>
        <v>0</v>
      </c>
      <c r="Q46" s="63">
        <f t="shared" si="4"/>
        <v>0</v>
      </c>
    </row>
    <row r="47" spans="1:17" s="17" customFormat="1" ht="12.75" customHeight="1">
      <c r="A47" s="8"/>
      <c r="B47" s="14" t="s">
        <v>26</v>
      </c>
      <c r="C47" s="14">
        <f t="shared" si="3"/>
        <v>0</v>
      </c>
      <c r="D47" s="65">
        <f t="shared" si="1"/>
        <v>0</v>
      </c>
      <c r="E47" s="65">
        <f t="shared" si="1"/>
        <v>0</v>
      </c>
      <c r="F47" s="65">
        <f t="shared" si="1"/>
        <v>0</v>
      </c>
      <c r="G47" s="12">
        <f t="shared" si="1"/>
        <v>0</v>
      </c>
      <c r="H47" s="12"/>
      <c r="I47" s="12"/>
      <c r="J47" s="12">
        <f t="shared" si="2"/>
        <v>0</v>
      </c>
      <c r="K47" s="12">
        <f t="shared" si="2"/>
        <v>0</v>
      </c>
      <c r="L47" s="12">
        <f t="shared" si="2"/>
        <v>0</v>
      </c>
      <c r="M47" s="12">
        <f t="shared" si="2"/>
        <v>0</v>
      </c>
      <c r="N47" s="12">
        <f t="shared" si="2"/>
        <v>0</v>
      </c>
      <c r="O47" s="59">
        <f t="shared" si="2"/>
        <v>0</v>
      </c>
      <c r="P47" s="59">
        <f t="shared" si="2"/>
        <v>0</v>
      </c>
      <c r="Q47" s="63">
        <f t="shared" si="4"/>
        <v>0</v>
      </c>
    </row>
    <row r="48" spans="1:16" s="17" customFormat="1" ht="16.5" customHeight="1">
      <c r="A48" s="47"/>
      <c r="B48" s="45"/>
      <c r="C48" s="48">
        <f>SUM(C37:C47)</f>
        <v>5</v>
      </c>
      <c r="D48" s="66">
        <f>SUM(D37:D47)</f>
        <v>38000</v>
      </c>
      <c r="E48" s="116">
        <f>SUM(E37:E47)</f>
        <v>38000</v>
      </c>
      <c r="F48" s="116">
        <f>SUM(F37:F47)</f>
        <v>0</v>
      </c>
      <c r="G48" s="60">
        <f aca="true" t="shared" si="5" ref="G48:P48">SUM(G37:G47)</f>
        <v>45700</v>
      </c>
      <c r="H48" s="60"/>
      <c r="I48" s="60"/>
      <c r="J48" s="60">
        <f t="shared" si="5"/>
        <v>651</v>
      </c>
      <c r="K48" s="60">
        <f t="shared" si="5"/>
        <v>16449</v>
      </c>
      <c r="L48" s="60">
        <f t="shared" si="5"/>
        <v>16700</v>
      </c>
      <c r="M48" s="60">
        <f t="shared" si="5"/>
        <v>17100</v>
      </c>
      <c r="N48" s="60">
        <f t="shared" si="5"/>
        <v>17120</v>
      </c>
      <c r="O48" s="61">
        <f t="shared" si="5"/>
        <v>10000</v>
      </c>
      <c r="P48" s="61">
        <f t="shared" si="5"/>
        <v>2580</v>
      </c>
    </row>
  </sheetData>
  <printOptions/>
  <pageMargins left="0.75" right="0.75" top="1" bottom="1" header="0.5" footer="0.5"/>
  <pageSetup fitToHeight="1" fitToWidth="1" horizontalDpi="600" verticalDpi="600" orientation="landscape" scale="64" r:id="rId1"/>
  <headerFooter alignWithMargins="0">
    <oddHeader>&amp;L&amp;D&amp;C&amp;"Arial,Bold"&amp;14SLI Construction Plan Based on $FY 05 President's Request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1"/>
  <sheetViews>
    <sheetView zoomScale="65" zoomScaleNormal="65" workbookViewId="0" topLeftCell="C1">
      <pane xSplit="1" ySplit="1" topLeftCell="D2" activePane="bottomRight" state="frozen"/>
      <selection pane="topLeft" activeCell="C1" sqref="C1"/>
      <selection pane="topRight" activeCell="D1" sqref="D1"/>
      <selection pane="bottomLeft" activeCell="C4" sqref="C4"/>
      <selection pane="bottomRight" activeCell="C1" sqref="A1:IV16384"/>
    </sheetView>
  </sheetViews>
  <sheetFormatPr defaultColWidth="8.421875" defaultRowHeight="12.75"/>
  <cols>
    <col min="1" max="2" width="8.421875" style="9" customWidth="1"/>
    <col min="3" max="3" width="8.421875" style="31" customWidth="1"/>
    <col min="4" max="4" width="8.421875" style="9" customWidth="1"/>
    <col min="5" max="7" width="8.421875" style="31" customWidth="1"/>
    <col min="8" max="8" width="8.421875" style="50" customWidth="1"/>
    <col min="9" max="11" width="8.421875" style="49" customWidth="1"/>
    <col min="12" max="17" width="8.421875" style="50" customWidth="1"/>
    <col min="18" max="16384" width="8.421875" style="9" customWidth="1"/>
  </cols>
  <sheetData/>
  <printOptions gridLines="1" horizontalCentered="1"/>
  <pageMargins left="0.3" right="0.3" top="1" bottom="0" header="0.25" footer="0"/>
  <pageSetup fitToHeight="1" fitToWidth="1" orientation="landscape" scale="67" r:id="rId1"/>
  <headerFooter alignWithMargins="0">
    <oddHeader xml:space="preserve">&amp;L&amp;"Arial,Bold"&amp;12 DRAFT  &amp;D&amp;C&amp;"Arial,Bold Italic"&amp;20 &amp;"Times New Roman,Bold Italic"&amp;16SLI CONSTRUCTION FIVE YEAR FUNDING PLAN 
&amp;14(Based on FY 05 President's request with inflation)&amp;12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Energy</dc:creator>
  <cp:keywords/>
  <dc:description/>
  <cp:lastModifiedBy>Department of Energy</cp:lastModifiedBy>
  <cp:lastPrinted>2004-05-19T14:39:58Z</cp:lastPrinted>
  <dcterms:created xsi:type="dcterms:W3CDTF">2003-11-06T19:32:53Z</dcterms:created>
  <dcterms:modified xsi:type="dcterms:W3CDTF">2004-05-19T14:40:09Z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948003965</vt:i4>
  </property>
  <property fmtid="{D5CDD505-2E9C-101B-9397-08002B2CF9AE}" pid="3" name="_EmailSubject">
    <vt:lpwstr>Posting on web</vt:lpwstr>
  </property>
  <property fmtid="{D5CDD505-2E9C-101B-9397-08002B2CF9AE}" pid="4" name="_AuthorEmail">
    <vt:lpwstr>Barry.Sullivan@science.doe.gov</vt:lpwstr>
  </property>
  <property fmtid="{D5CDD505-2E9C-101B-9397-08002B2CF9AE}" pid="5" name="_AuthorEmailDisplayName">
    <vt:lpwstr>Sullivan, Barry</vt:lpwstr>
  </property>
  <property fmtid="{D5CDD505-2E9C-101B-9397-08002B2CF9AE}" pid="6" name="_PreviousAdHocReviewCycleID">
    <vt:i4>-1690745380</vt:i4>
  </property>
</Properties>
</file>