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30" windowWidth="15480" windowHeight="11640" activeTab="0"/>
  </bookViews>
  <sheets>
    <sheet name="Platinum-group metals" sheetId="1" r:id="rId1"/>
    <sheet name="Notes" sheetId="2" r:id="rId2"/>
  </sheets>
  <definedNames>
    <definedName name="_xlnm.Print_Titles" localSheetId="0">'Platinum-group metals'!$1:$5</definedName>
  </definedNames>
  <calcPr fullCalcOnLoad="1" fullPrecision="0"/>
</workbook>
</file>

<file path=xl/sharedStrings.xml><?xml version="1.0" encoding="utf-8"?>
<sst xmlns="http://schemas.openxmlformats.org/spreadsheetml/2006/main" count="58" uniqueCount="56">
  <si>
    <t>Year</t>
  </si>
  <si>
    <t>Primary production</t>
  </si>
  <si>
    <t xml:space="preserve">Secondary production </t>
  </si>
  <si>
    <t>Secondary production toll-refined</t>
  </si>
  <si>
    <t>Imports</t>
  </si>
  <si>
    <t>Exports</t>
  </si>
  <si>
    <t>Apparent consumption</t>
  </si>
  <si>
    <t>Reported consumption</t>
  </si>
  <si>
    <t>World production</t>
  </si>
  <si>
    <t>Unit value ($/t)</t>
  </si>
  <si>
    <t>Unit value (98$/t)</t>
  </si>
  <si>
    <r>
      <t>PLATINUM-GROUP METALS STATISTICS</t>
    </r>
    <r>
      <rPr>
        <b/>
        <vertAlign val="superscript"/>
        <sz val="10"/>
        <rFont val="Times New Roman"/>
        <family val="1"/>
      </rPr>
      <t>1</t>
    </r>
  </si>
  <si>
    <t>U.S. GEOLOGICAL SURVEY</t>
  </si>
  <si>
    <t>Government stocks</t>
  </si>
  <si>
    <t>Industry stocks</t>
  </si>
  <si>
    <t>Data are calculated, estimated, or reported.  See notes for more information.</t>
  </si>
  <si>
    <t>[All values in metric tons (t) PGM unless otherwise noted]</t>
  </si>
  <si>
    <t>Platinum-Group Metals Worksheet Notes</t>
  </si>
  <si>
    <t>Data Sources</t>
  </si>
  <si>
    <t>Secondary Production</t>
  </si>
  <si>
    <t>Secondary Production Toll-Refined</t>
  </si>
  <si>
    <t>Apparent Consumption</t>
  </si>
  <si>
    <t>APPARENT CONSUMPTION = PRIMARY PRODUCTION + SECONDARY PRODUCTION + IMPORTS ± (CHANGES IN GOVERNMENT STOCKS) ± (CHANGES IN INDUSTRY STOCKS) – EXPORTS.</t>
  </si>
  <si>
    <t>Unit Value ($/t)</t>
  </si>
  <si>
    <t>Unit Value (98$/t)</t>
  </si>
  <si>
    <t>World Production</t>
  </si>
  <si>
    <t>References</t>
  </si>
  <si>
    <t>U.S. Bureau of Mines, 1927–34, Mineral Resources of the United States, 1924–31.</t>
  </si>
  <si>
    <t>U.S. Bureau of Mines, 1933–96, Minerals Yearbook, 1932–94.</t>
  </si>
  <si>
    <t>U.S. Bureau of Mines, 1978–95, Mineral Commodity Summaries, 1978–95.</t>
  </si>
  <si>
    <t>U.S. Geological Survey, 1901–27, Mineral Resources of the United States, 1900–23.</t>
  </si>
  <si>
    <t>U.S. Geological Survey, 1997–2003, Mineral Commodity Summaries, 1997–2003.</t>
  </si>
  <si>
    <t>U.S. Geological Survey, 1999, Metal Prices in the United States through 1998.</t>
  </si>
  <si>
    <t>U.S. Geological Survey and U.S. Bureau of Mines, 1996, Mineral Commodity Summaries, 1996.</t>
  </si>
  <si>
    <t>Recommended Citation Format:</t>
  </si>
  <si>
    <t>For more information, please contact:</t>
  </si>
  <si>
    <t>USGS Platinum-Group Metals Commodity Specialist</t>
  </si>
  <si>
    <t>The Consumer Price Index conversion factor, with 1998 as the base year, is used to adjust unit value in current U.S. dollars to the unit value in constant 1998 U.S. dollars.</t>
  </si>
  <si>
    <r>
      <t>Primary Production</t>
    </r>
    <r>
      <rPr>
        <b/>
        <u val="single"/>
        <sz val="10"/>
        <color indexed="21"/>
        <rFont val="Times New Roman"/>
        <family val="1"/>
      </rPr>
      <t xml:space="preserve"> </t>
    </r>
  </si>
  <si>
    <r>
      <t>Reported Consumption</t>
    </r>
    <r>
      <rPr>
        <b/>
        <u val="single"/>
        <sz val="10"/>
        <color indexed="21"/>
        <rFont val="Times New Roman"/>
        <family val="1"/>
      </rPr>
      <t xml:space="preserve"> </t>
    </r>
  </si>
  <si>
    <t>World production of PGM is recorded from the MR and MYB for the years 1900 to the most recent.</t>
  </si>
  <si>
    <t>U.S. Geological Survey, 1997–2008, Minerals Yearbook, v. I, 1995–2007.</t>
  </si>
  <si>
    <r>
      <t>1</t>
    </r>
    <r>
      <rPr>
        <b/>
        <sz val="10"/>
        <rFont val="Times New Roman"/>
        <family val="1"/>
      </rPr>
      <t>Compiled by T.D. Kelly (retired), H.E. Hilliard (retired), M.W. George, and P.J. Loferski.</t>
    </r>
  </si>
  <si>
    <t>Last modification:  October 1, 2008</t>
  </si>
  <si>
    <t>The sources of data for the platinum-group metals (PGM) worksheet are the mineral statistics publications of the U.S. Bureau of Mines and the U.S. Geological Survey—Minerals Yearbook (MYB) and its predecessor, Mineral Resources of the United States (MR); Mineral Commodity Summaries (MCS); and Metal Prices in the United States through 1998 (MP98). The years of publication and corresponding years of data coverage are listed in the References section below. Blank cells in the worksheet indicate that data were either not available or were withheld because they are proprietary.</t>
  </si>
  <si>
    <t>Primary production reports the palladium, platinum, and small amounts of the other PGM (iridium, osmium, rhodium, and ruthenium) recovered from placer production and byproduct production from gold and copper smelting for the years 1900–87 in the United States. In 1988, palladium and platinum production from the Stillwater Mine in Nye, MT, were added to the total reported primary production. For the years 1990–2000, primary production reports only the mine production of palladium and platinum at the Stillwater Mine. Data are withheld for 1985 and 1986. For the years 1900–83, data are recorded from the MR and MYB. For the years 1984–98, data are recorded from the MCS. For the years 1999 to the most recent, data are recorded from the MYB.</t>
  </si>
  <si>
    <t>Secondary production reports the PGM recovered from scrap metal, sweeps, and other waste products. Substantial quantities of catalysts, spinnerets, and laboratory-ware are returned for refining or reworking. These metals are not included in secondary production. Data are recorded from the MR and MYB for the years 1913–93. Data were not available for the years 1900–12 and 1994 to the most recent.</t>
  </si>
  <si>
    <t xml:space="preserve">The secondary production toll-refined category reports the depleted catalysts, worn-out extrusion dies, spinnerets, laboratory ware, and other used equipment that are sent to a refiner and/or fabricator for reworking. A toll is charged for this service. Data for the years 1960–65 and 1967–93 are reported in the MR and MYB. Data are not available for the years 1900–59, 1966, and 1994 to the most recent. </t>
  </si>
  <si>
    <t>Imports report the PGM in metal content imported for consumption into the United States. Data are recorded from the MR and MYB. Data are not available for the years 1900–01 and 1904.</t>
  </si>
  <si>
    <t>Exports report the PGM in metal content exported from the United States. Data are recorded from the MR and MYB. Data are not available for the years 1900–10.</t>
  </si>
  <si>
    <t>For the years 1900–01, apparent consumption was extrapolated. For the year 1904, apparent consumption was interpolated. For the years 1902, 1903, 1905–34, 1939–78, and 1994 to the most recent, apparent consumption for PGM was estimated with the formula:</t>
  </si>
  <si>
    <t xml:space="preserve">When using the equation, exports were assumed zero for the years 1900–12. For the years 1900–58, and 1997 to the most recent, secondary production, toll-refined data were not included. For the years 1900–12 and 1995 to the most recent, secondary production data were not included. Apparent consumption data for the years 1935–38 and 1979–93 are reported in the MYB. </t>
  </si>
  <si>
    <t>Reported consumption is recorded from the MR and MYB for the years 1918–93. Reported consumption is PGM “sold to industry.” Data are not available after 1993.</t>
  </si>
  <si>
    <t xml:space="preserve">was not available is a good estimate for the same reason. A graphical comparison of $/t for production and $/t for imports demonstrates a close overlap. For the years 1994–97, unit value was estimated by weight averaging the amounts of refined metals (palladium, platinum, iridium, ruthenium, and rhodium) imported with prices from the MYB. For the years 1998 to the most recent, unit value was estimated using the value of imports. </t>
  </si>
  <si>
    <t>U.S. Geological Survey, [year of last update, e.g., 2005], [Mineral commodity, e.g., Gold] statistics, in Kelly, T.D., and Matos, G.R., comps., Historical statistics for mineral and material commodities in the United States: U.S. Geological Survey Data Series 140, available online at http://pubs.usgs.gov/ds/2005/140/. (Accessed [date].)</t>
  </si>
  <si>
    <t>Unit value of PGM reports the value of 1 metric ton (t) of PGM apparent consumption. For the years 1918–94, unit value is estimated by weight averaging the amount of each metal sold to industry (from the MR and MYB) with price series for the metals from MP98.  For the years 1902–03 and 1905–17, unit value was estimated with the average value of imports.  For the year 1900–01 and 1904, production value was used to estimate unit value. A complete weight average of all six PGM is possible for the years 1957–94, because the reported consumption is given for all six metals during this period. For the years 1938–56, the reported consumption is published for palladium, platinum, and other PGM. For the years 1918–37, the reported consumption is published for iridium, palladium, platinum, and other PGM. However, a graphical comparison of $/t for imports and $/t for the weight-averaged values demonstrates a close overlap. This is because in the earlier years (prior to 1957) palladium and platinum were the primary metals consumed. For the years 1900–01 and 1904, using the production value to estimate unit value for years when import value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</si>
</sst>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E+00"/>
    <numFmt numFmtId="168" formatCode="#,##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2]\ #,##0.00_);[Red]\([$€-2]\ #,##0.00\)"/>
  </numFmts>
  <fonts count="8">
    <font>
      <sz val="10"/>
      <name val="Arial"/>
      <family val="0"/>
    </font>
    <font>
      <sz val="10"/>
      <name val="Times New Roman"/>
      <family val="1"/>
    </font>
    <font>
      <b/>
      <sz val="10"/>
      <name val="Times New Roman"/>
      <family val="1"/>
    </font>
    <font>
      <b/>
      <vertAlign val="superscript"/>
      <sz val="10"/>
      <name val="Times New Roman"/>
      <family val="1"/>
    </font>
    <font>
      <b/>
      <sz val="12"/>
      <name val="Times New Roman"/>
      <family val="1"/>
    </font>
    <font>
      <u val="single"/>
      <sz val="10"/>
      <color indexed="12"/>
      <name val="Times New Roman"/>
      <family val="1"/>
    </font>
    <font>
      <u val="single"/>
      <sz val="10"/>
      <color indexed="12"/>
      <name val="Arial"/>
      <family val="0"/>
    </font>
    <font>
      <b/>
      <u val="single"/>
      <sz val="10"/>
      <color indexed="21"/>
      <name val="Times New Roman"/>
      <family val="1"/>
    </font>
  </fonts>
  <fills count="2">
    <fill>
      <patternFill/>
    </fill>
    <fill>
      <patternFill patternType="gray125"/>
    </fill>
  </fills>
  <borders count="6">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1" fillId="0" borderId="0" xfId="0" applyFont="1" applyFill="1" applyAlignment="1">
      <alignment/>
    </xf>
    <xf numFmtId="0" fontId="1" fillId="0" borderId="1" xfId="0" applyFont="1" applyFill="1" applyBorder="1" applyAlignment="1">
      <alignment horizontal="center"/>
    </xf>
    <xf numFmtId="2" fontId="1" fillId="0" borderId="1" xfId="0" applyNumberFormat="1" applyFont="1" applyFill="1" applyBorder="1" applyAlignment="1">
      <alignment/>
    </xf>
    <xf numFmtId="3" fontId="1" fillId="0" borderId="1" xfId="0" applyNumberFormat="1" applyFont="1" applyFill="1" applyBorder="1" applyAlignment="1">
      <alignment/>
    </xf>
    <xf numFmtId="3" fontId="1" fillId="0" borderId="0" xfId="0" applyNumberFormat="1" applyFont="1" applyFill="1" applyAlignment="1">
      <alignment/>
    </xf>
    <xf numFmtId="166" fontId="1" fillId="0" borderId="1" xfId="0" applyNumberFormat="1" applyFont="1" applyFill="1" applyBorder="1" applyAlignment="1">
      <alignment/>
    </xf>
    <xf numFmtId="1" fontId="1" fillId="0" borderId="1" xfId="0" applyNumberFormat="1" applyFont="1" applyFill="1" applyBorder="1" applyAlignment="1">
      <alignment/>
    </xf>
    <xf numFmtId="0" fontId="1" fillId="0" borderId="0" xfId="0" applyFont="1" applyFill="1" applyBorder="1" applyAlignment="1">
      <alignment/>
    </xf>
    <xf numFmtId="11" fontId="1" fillId="0" borderId="0" xfId="0" applyNumberFormat="1" applyFont="1" applyFill="1" applyAlignment="1">
      <alignment/>
    </xf>
    <xf numFmtId="11" fontId="2" fillId="0" borderId="0" xfId="0" applyNumberFormat="1" applyFont="1" applyFill="1" applyAlignment="1">
      <alignment/>
    </xf>
    <xf numFmtId="49" fontId="2" fillId="0" borderId="1" xfId="0" applyNumberFormat="1" applyFont="1" applyFill="1" applyBorder="1" applyAlignment="1">
      <alignment horizontal="center" wrapText="1"/>
    </xf>
    <xf numFmtId="164" fontId="1" fillId="0" borderId="1" xfId="0" applyNumberFormat="1" applyFont="1" applyFill="1" applyBorder="1" applyAlignment="1">
      <alignment horizontal="right" vertical="justify"/>
    </xf>
    <xf numFmtId="2" fontId="1" fillId="0" borderId="1" xfId="0" applyNumberFormat="1" applyFont="1" applyFill="1" applyBorder="1" applyAlignment="1">
      <alignment horizontal="right" vertical="justify"/>
    </xf>
    <xf numFmtId="165" fontId="1" fillId="0" borderId="1" xfId="0" applyNumberFormat="1" applyFont="1" applyFill="1" applyBorder="1" applyAlignment="1">
      <alignment horizontal="right" vertical="justify"/>
    </xf>
    <xf numFmtId="166" fontId="1" fillId="0" borderId="1" xfId="0" applyNumberFormat="1" applyFont="1" applyFill="1" applyBorder="1" applyAlignment="1">
      <alignment horizontal="right" vertical="justify"/>
    </xf>
    <xf numFmtId="4" fontId="1" fillId="0" borderId="1" xfId="0" applyNumberFormat="1" applyFont="1" applyFill="1" applyBorder="1" applyAlignment="1">
      <alignment horizontal="right" vertical="justify"/>
    </xf>
    <xf numFmtId="1" fontId="1" fillId="0" borderId="1" xfId="0" applyNumberFormat="1" applyFont="1" applyFill="1" applyBorder="1" applyAlignment="1">
      <alignment horizontal="right" vertical="justify"/>
    </xf>
    <xf numFmtId="168" fontId="1" fillId="0" borderId="1" xfId="0" applyNumberFormat="1" applyFont="1" applyFill="1" applyBorder="1" applyAlignment="1">
      <alignment horizontal="right" vertical="justify"/>
    </xf>
    <xf numFmtId="169" fontId="1" fillId="0" borderId="1" xfId="0" applyNumberFormat="1" applyFont="1" applyFill="1" applyBorder="1" applyAlignment="1">
      <alignment horizontal="right" vertical="justify"/>
    </xf>
    <xf numFmtId="49" fontId="2" fillId="0" borderId="2" xfId="0" applyNumberFormat="1" applyFont="1" applyFill="1" applyBorder="1" applyAlignment="1">
      <alignment horizontal="center" wrapText="1"/>
    </xf>
    <xf numFmtId="164" fontId="1" fillId="0" borderId="2" xfId="0" applyNumberFormat="1" applyFont="1" applyFill="1" applyBorder="1" applyAlignment="1">
      <alignment horizontal="right" vertical="justify"/>
    </xf>
    <xf numFmtId="4" fontId="1" fillId="0" borderId="2" xfId="0" applyNumberFormat="1" applyFont="1" applyFill="1" applyBorder="1" applyAlignment="1">
      <alignment horizontal="right" vertical="justify"/>
    </xf>
    <xf numFmtId="49" fontId="2" fillId="0" borderId="3" xfId="0" applyNumberFormat="1" applyFont="1" applyFill="1" applyBorder="1" applyAlignment="1">
      <alignment horizontal="center" wrapText="1"/>
    </xf>
    <xf numFmtId="1" fontId="1" fillId="0" borderId="1" xfId="0" applyNumberFormat="1" applyFont="1" applyFill="1" applyBorder="1" applyAlignment="1">
      <alignment horizontal="center" vertical="center"/>
    </xf>
    <xf numFmtId="4" fontId="1" fillId="0" borderId="1" xfId="0" applyNumberFormat="1" applyFont="1" applyFill="1" applyBorder="1" applyAlignment="1">
      <alignment/>
    </xf>
    <xf numFmtId="0" fontId="1" fillId="0" borderId="1" xfId="0" applyFont="1" applyFill="1" applyBorder="1" applyAlignment="1">
      <alignment/>
    </xf>
    <xf numFmtId="168" fontId="1" fillId="0" borderId="1" xfId="0" applyNumberFormat="1" applyFont="1" applyFill="1" applyBorder="1" applyAlignment="1">
      <alignment/>
    </xf>
    <xf numFmtId="168" fontId="1" fillId="0" borderId="2" xfId="0" applyNumberFormat="1" applyFont="1" applyFill="1" applyBorder="1" applyAlignment="1">
      <alignment horizontal="right" vertical="justify"/>
    </xf>
    <xf numFmtId="3" fontId="1" fillId="0" borderId="1" xfId="0" applyNumberFormat="1" applyFont="1" applyFill="1" applyBorder="1" applyAlignment="1">
      <alignment horizontal="right" vertical="justify"/>
    </xf>
    <xf numFmtId="0" fontId="1" fillId="0" borderId="0" xfId="0" applyFont="1" applyAlignment="1">
      <alignment/>
    </xf>
    <xf numFmtId="0" fontId="4"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1" fillId="0" borderId="0" xfId="0" applyFont="1" applyAlignment="1">
      <alignment horizontal="center" wrapText="1"/>
    </xf>
    <xf numFmtId="0" fontId="1" fillId="0" borderId="0" xfId="0" applyFont="1" applyAlignment="1">
      <alignment horizontal="left" wrapText="1"/>
    </xf>
    <xf numFmtId="0" fontId="5" fillId="0" borderId="0" xfId="19" applyFont="1" applyAlignment="1">
      <alignment wrapText="1"/>
    </xf>
    <xf numFmtId="0" fontId="0" fillId="0" borderId="0" xfId="0" applyFont="1" applyAlignment="1">
      <alignment/>
    </xf>
    <xf numFmtId="0" fontId="1" fillId="0" borderId="0" xfId="0" applyNumberFormat="1" applyFont="1" applyAlignment="1">
      <alignment wrapText="1"/>
    </xf>
    <xf numFmtId="49" fontId="3" fillId="0" borderId="4" xfId="0" applyNumberFormat="1" applyFont="1" applyFill="1" applyBorder="1" applyAlignment="1" quotePrefix="1">
      <alignment horizontal="left"/>
    </xf>
    <xf numFmtId="49" fontId="2" fillId="0" borderId="0" xfId="0" applyNumberFormat="1" applyFont="1" applyFill="1" applyAlignment="1">
      <alignment horizontal="left"/>
    </xf>
    <xf numFmtId="49" fontId="2" fillId="0" borderId="0" xfId="0" applyNumberFormat="1" applyFont="1" applyFill="1" applyBorder="1" applyAlignment="1">
      <alignment horizontal="center"/>
    </xf>
    <xf numFmtId="49" fontId="2" fillId="0" borderId="0" xfId="0" applyNumberFormat="1" applyFont="1" applyFill="1" applyAlignment="1">
      <alignment horizontal="center"/>
    </xf>
    <xf numFmtId="49" fontId="0" fillId="0" borderId="0" xfId="0" applyNumberFormat="1" applyFill="1" applyAlignment="1">
      <alignment horizontal="center"/>
    </xf>
    <xf numFmtId="49" fontId="2" fillId="0" borderId="0" xfId="0" applyNumberFormat="1" applyFont="1" applyFill="1" applyBorder="1" applyAlignment="1" quotePrefix="1">
      <alignment horizontal="center"/>
    </xf>
    <xf numFmtId="49" fontId="2" fillId="0" borderId="5" xfId="0" applyNumberFormat="1" applyFont="1" applyFill="1" applyBorder="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inerals.usgs.gov/minerals/contacts/comdir.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15"/>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5" sqref="A5"/>
    </sheetView>
  </sheetViews>
  <sheetFormatPr defaultColWidth="9.140625" defaultRowHeight="12.75"/>
  <cols>
    <col min="1" max="1" width="4.7109375" style="1" bestFit="1" customWidth="1"/>
    <col min="2" max="3" width="9.28125" style="9" bestFit="1" customWidth="1"/>
    <col min="4" max="4" width="9.7109375" style="9" bestFit="1" customWidth="1"/>
    <col min="5" max="5" width="7.00390625" style="9" bestFit="1" customWidth="1"/>
    <col min="6" max="6" width="7.421875" style="9" bestFit="1" customWidth="1"/>
    <col min="7" max="7" width="10.421875" style="9" bestFit="1" customWidth="1"/>
    <col min="8" max="8" width="7.57421875" style="9" bestFit="1" customWidth="1"/>
    <col min="9" max="9" width="10.8515625" style="9" bestFit="1" customWidth="1"/>
    <col min="10" max="10" width="10.8515625" style="9" customWidth="1"/>
    <col min="11" max="12" width="8.7109375" style="9" bestFit="1" customWidth="1"/>
    <col min="13" max="13" width="9.28125" style="10" bestFit="1" customWidth="1"/>
    <col min="14" max="16384" width="8.8515625" style="1" customWidth="1"/>
  </cols>
  <sheetData>
    <row r="1" spans="1:13" ht="12.75" customHeight="1">
      <c r="A1" s="41" t="s">
        <v>11</v>
      </c>
      <c r="B1" s="41"/>
      <c r="C1" s="41"/>
      <c r="D1" s="41"/>
      <c r="E1" s="41"/>
      <c r="F1" s="41"/>
      <c r="G1" s="41"/>
      <c r="H1" s="41"/>
      <c r="I1" s="41"/>
      <c r="J1" s="41"/>
      <c r="K1" s="41"/>
      <c r="L1" s="41"/>
      <c r="M1" s="41"/>
    </row>
    <row r="2" spans="1:13" ht="12.75">
      <c r="A2" s="42" t="s">
        <v>12</v>
      </c>
      <c r="B2" s="43"/>
      <c r="C2" s="43"/>
      <c r="D2" s="43"/>
      <c r="E2" s="43"/>
      <c r="F2" s="43"/>
      <c r="G2" s="43"/>
      <c r="H2" s="43"/>
      <c r="I2" s="43"/>
      <c r="J2" s="43"/>
      <c r="K2" s="43"/>
      <c r="L2" s="43"/>
      <c r="M2" s="43"/>
    </row>
    <row r="3" spans="1:13" ht="12.75">
      <c r="A3" s="44" t="s">
        <v>16</v>
      </c>
      <c r="B3" s="41"/>
      <c r="C3" s="41"/>
      <c r="D3" s="41"/>
      <c r="E3" s="41"/>
      <c r="F3" s="41"/>
      <c r="G3" s="41"/>
      <c r="H3" s="41"/>
      <c r="I3" s="41"/>
      <c r="J3" s="41"/>
      <c r="K3" s="41"/>
      <c r="L3" s="41"/>
      <c r="M3" s="41"/>
    </row>
    <row r="4" spans="1:13" ht="12.75">
      <c r="A4" s="45" t="s">
        <v>43</v>
      </c>
      <c r="B4" s="45"/>
      <c r="C4" s="45"/>
      <c r="D4" s="45"/>
      <c r="E4" s="45"/>
      <c r="F4" s="45"/>
      <c r="G4" s="45"/>
      <c r="H4" s="45"/>
      <c r="I4" s="45"/>
      <c r="J4" s="45"/>
      <c r="K4" s="45"/>
      <c r="L4" s="45"/>
      <c r="M4" s="45"/>
    </row>
    <row r="5" spans="1:13" ht="63.75">
      <c r="A5" s="11" t="s">
        <v>0</v>
      </c>
      <c r="B5" s="11" t="s">
        <v>1</v>
      </c>
      <c r="C5" s="11" t="s">
        <v>2</v>
      </c>
      <c r="D5" s="11" t="s">
        <v>3</v>
      </c>
      <c r="E5" s="11" t="s">
        <v>4</v>
      </c>
      <c r="F5" s="11" t="s">
        <v>5</v>
      </c>
      <c r="G5" s="11" t="s">
        <v>13</v>
      </c>
      <c r="H5" s="11" t="s">
        <v>14</v>
      </c>
      <c r="I5" s="20" t="s">
        <v>7</v>
      </c>
      <c r="J5" s="11" t="s">
        <v>6</v>
      </c>
      <c r="K5" s="23" t="s">
        <v>9</v>
      </c>
      <c r="L5" s="11" t="s">
        <v>10</v>
      </c>
      <c r="M5" s="11" t="s">
        <v>8</v>
      </c>
    </row>
    <row r="6" spans="1:13" ht="12.75">
      <c r="A6" s="2">
        <v>1900</v>
      </c>
      <c r="B6" s="12">
        <v>0.0124</v>
      </c>
      <c r="C6" s="16"/>
      <c r="D6" s="18"/>
      <c r="E6" s="12"/>
      <c r="F6" s="12"/>
      <c r="G6" s="12"/>
      <c r="H6" s="12"/>
      <c r="I6" s="21"/>
      <c r="J6" s="16">
        <v>2.56</v>
      </c>
      <c r="K6" s="29">
        <v>201000</v>
      </c>
      <c r="L6" s="29">
        <v>3900000</v>
      </c>
      <c r="M6" s="3">
        <v>6.62</v>
      </c>
    </row>
    <row r="7" spans="1:13" ht="12.75">
      <c r="A7" s="2">
        <v>1901</v>
      </c>
      <c r="B7" s="12">
        <v>0.0438</v>
      </c>
      <c r="C7" s="16"/>
      <c r="D7" s="18"/>
      <c r="E7" s="12"/>
      <c r="F7" s="12"/>
      <c r="G7" s="12"/>
      <c r="H7" s="12"/>
      <c r="I7" s="21"/>
      <c r="J7" s="16">
        <v>2.65</v>
      </c>
      <c r="K7" s="29">
        <v>629000</v>
      </c>
      <c r="L7" s="29">
        <v>12000000</v>
      </c>
      <c r="M7" s="3">
        <v>9.85</v>
      </c>
    </row>
    <row r="8" spans="1:13" ht="12.75">
      <c r="A8" s="2">
        <v>1902</v>
      </c>
      <c r="B8" s="12">
        <v>0.0029</v>
      </c>
      <c r="C8" s="16"/>
      <c r="D8" s="18"/>
      <c r="E8" s="13">
        <v>2.74</v>
      </c>
      <c r="F8" s="12"/>
      <c r="G8" s="12"/>
      <c r="H8" s="12"/>
      <c r="I8" s="21"/>
      <c r="J8" s="25">
        <v>2.74</v>
      </c>
      <c r="K8" s="29">
        <v>725000</v>
      </c>
      <c r="L8" s="29">
        <v>14000000</v>
      </c>
      <c r="M8" s="3">
        <v>9.33</v>
      </c>
    </row>
    <row r="9" spans="1:13" ht="12.75">
      <c r="A9" s="2">
        <v>1903</v>
      </c>
      <c r="B9" s="12">
        <v>0.0034</v>
      </c>
      <c r="C9" s="16"/>
      <c r="D9" s="18"/>
      <c r="E9" s="13">
        <v>2.89</v>
      </c>
      <c r="F9" s="12"/>
      <c r="G9" s="12"/>
      <c r="H9" s="12"/>
      <c r="I9" s="21"/>
      <c r="J9" s="25">
        <v>2.89</v>
      </c>
      <c r="K9" s="29">
        <v>712000</v>
      </c>
      <c r="L9" s="29">
        <v>13000000</v>
      </c>
      <c r="M9" s="3">
        <v>7.03</v>
      </c>
    </row>
    <row r="10" spans="1:13" ht="12.75">
      <c r="A10" s="2">
        <v>1904</v>
      </c>
      <c r="B10" s="12">
        <v>0.0062</v>
      </c>
      <c r="C10" s="16"/>
      <c r="D10" s="18"/>
      <c r="E10" s="13"/>
      <c r="F10" s="12"/>
      <c r="G10" s="12"/>
      <c r="H10" s="12"/>
      <c r="I10" s="21"/>
      <c r="J10" s="16">
        <v>2.91</v>
      </c>
      <c r="K10" s="29">
        <v>669000</v>
      </c>
      <c r="L10" s="29">
        <v>12000000</v>
      </c>
      <c r="M10" s="3">
        <v>9.03</v>
      </c>
    </row>
    <row r="11" spans="1:13" ht="12.75">
      <c r="A11" s="2">
        <v>1905</v>
      </c>
      <c r="B11" s="12">
        <v>0.0099</v>
      </c>
      <c r="C11" s="16"/>
      <c r="D11" s="18"/>
      <c r="E11" s="13">
        <v>2.92</v>
      </c>
      <c r="F11" s="12"/>
      <c r="G11" s="12"/>
      <c r="H11" s="12"/>
      <c r="I11" s="21"/>
      <c r="J11" s="16">
        <v>2.93</v>
      </c>
      <c r="K11" s="29">
        <v>744000</v>
      </c>
      <c r="L11" s="29">
        <v>14000000</v>
      </c>
      <c r="M11" s="3">
        <v>6.24</v>
      </c>
    </row>
    <row r="12" spans="1:14" ht="12.75">
      <c r="A12" s="2">
        <v>1906</v>
      </c>
      <c r="B12" s="12">
        <v>0.0448</v>
      </c>
      <c r="C12" s="16"/>
      <c r="D12" s="18"/>
      <c r="E12" s="13">
        <v>4.29</v>
      </c>
      <c r="F12" s="12"/>
      <c r="G12" s="12"/>
      <c r="H12" s="12"/>
      <c r="I12" s="21"/>
      <c r="J12" s="16">
        <v>4.33</v>
      </c>
      <c r="K12" s="29">
        <v>883000</v>
      </c>
      <c r="L12" s="29">
        <v>16000000</v>
      </c>
      <c r="M12" s="3">
        <v>6.59</v>
      </c>
      <c r="N12" s="5"/>
    </row>
    <row r="13" spans="1:13" ht="12.75">
      <c r="A13" s="2">
        <v>1907</v>
      </c>
      <c r="B13" s="12">
        <v>0.0111</v>
      </c>
      <c r="C13" s="16"/>
      <c r="D13" s="18"/>
      <c r="E13" s="13">
        <v>2.31</v>
      </c>
      <c r="F13" s="12"/>
      <c r="G13" s="12"/>
      <c r="H13" s="12"/>
      <c r="I13" s="21"/>
      <c r="J13" s="16">
        <v>2.32</v>
      </c>
      <c r="K13" s="29">
        <v>1160000</v>
      </c>
      <c r="L13" s="29">
        <v>20000000</v>
      </c>
      <c r="M13" s="3">
        <v>9.65</v>
      </c>
    </row>
    <row r="14" spans="1:13" ht="12.75">
      <c r="A14" s="2">
        <v>1908</v>
      </c>
      <c r="B14" s="12">
        <v>0.0233</v>
      </c>
      <c r="C14" s="16"/>
      <c r="D14" s="18"/>
      <c r="E14" s="13">
        <v>1.58</v>
      </c>
      <c r="F14" s="12"/>
      <c r="G14" s="12"/>
      <c r="H14" s="12"/>
      <c r="I14" s="21"/>
      <c r="J14" s="16">
        <v>1.6</v>
      </c>
      <c r="K14" s="29">
        <v>778000</v>
      </c>
      <c r="L14" s="29">
        <v>14000000</v>
      </c>
      <c r="M14" s="3">
        <v>8</v>
      </c>
    </row>
    <row r="15" spans="1:13" ht="12.75">
      <c r="A15" s="2">
        <v>1909</v>
      </c>
      <c r="B15" s="12">
        <v>0.0198</v>
      </c>
      <c r="C15" s="16"/>
      <c r="D15" s="18"/>
      <c r="E15" s="13">
        <v>3.7</v>
      </c>
      <c r="F15" s="12"/>
      <c r="G15" s="12"/>
      <c r="H15" s="12"/>
      <c r="I15" s="21"/>
      <c r="J15" s="25">
        <v>3.72</v>
      </c>
      <c r="K15" s="29">
        <v>802000</v>
      </c>
      <c r="L15" s="29">
        <v>15000000</v>
      </c>
      <c r="M15" s="3">
        <v>8.45</v>
      </c>
    </row>
    <row r="16" spans="1:13" ht="12.75">
      <c r="A16" s="2">
        <v>1910</v>
      </c>
      <c r="B16" s="12">
        <v>0.024</v>
      </c>
      <c r="C16" s="16"/>
      <c r="D16" s="18"/>
      <c r="E16" s="13">
        <v>3.81</v>
      </c>
      <c r="F16" s="12"/>
      <c r="G16" s="12"/>
      <c r="H16" s="12"/>
      <c r="I16" s="21"/>
      <c r="J16" s="16">
        <v>3.83</v>
      </c>
      <c r="K16" s="29">
        <v>960000</v>
      </c>
      <c r="L16" s="29">
        <v>17000000</v>
      </c>
      <c r="M16" s="3">
        <v>8.89</v>
      </c>
    </row>
    <row r="17" spans="1:13" ht="12.75">
      <c r="A17" s="2">
        <v>1911</v>
      </c>
      <c r="B17" s="12">
        <v>0.0292</v>
      </c>
      <c r="C17" s="16"/>
      <c r="D17" s="18"/>
      <c r="E17" s="13">
        <v>3.87</v>
      </c>
      <c r="F17" s="12"/>
      <c r="G17" s="12"/>
      <c r="H17" s="12"/>
      <c r="I17" s="21"/>
      <c r="J17" s="16">
        <v>3.9</v>
      </c>
      <c r="K17" s="29">
        <v>1260000</v>
      </c>
      <c r="L17" s="29">
        <v>22000000</v>
      </c>
      <c r="M17" s="3">
        <v>9.74</v>
      </c>
    </row>
    <row r="18" spans="1:13" ht="12.75">
      <c r="A18" s="2">
        <v>1912</v>
      </c>
      <c r="B18" s="12">
        <v>0.0313</v>
      </c>
      <c r="C18" s="16"/>
      <c r="D18" s="18"/>
      <c r="E18" s="13">
        <v>3.41</v>
      </c>
      <c r="F18" s="12"/>
      <c r="G18" s="12"/>
      <c r="H18" s="12"/>
      <c r="I18" s="21"/>
      <c r="J18" s="16">
        <v>3.44</v>
      </c>
      <c r="K18" s="29">
        <v>1320000</v>
      </c>
      <c r="L18" s="29">
        <v>22000000</v>
      </c>
      <c r="M18" s="3">
        <v>9.77</v>
      </c>
    </row>
    <row r="19" spans="1:14" ht="12.75">
      <c r="A19" s="2">
        <v>1913</v>
      </c>
      <c r="B19" s="12">
        <v>0.0322</v>
      </c>
      <c r="C19" s="16">
        <v>1.27</v>
      </c>
      <c r="D19" s="18"/>
      <c r="E19" s="13">
        <v>3.67</v>
      </c>
      <c r="F19" s="12"/>
      <c r="G19" s="12"/>
      <c r="H19" s="12"/>
      <c r="I19" s="21"/>
      <c r="J19" s="16">
        <v>4.97</v>
      </c>
      <c r="K19" s="29">
        <v>1370000</v>
      </c>
      <c r="L19" s="29">
        <v>22600000</v>
      </c>
      <c r="M19" s="3">
        <v>8.31</v>
      </c>
      <c r="N19" s="37"/>
    </row>
    <row r="20" spans="1:14" ht="12.75">
      <c r="A20" s="2">
        <v>1914</v>
      </c>
      <c r="B20" s="12">
        <v>0.0778</v>
      </c>
      <c r="C20" s="16">
        <v>1.33</v>
      </c>
      <c r="D20" s="18"/>
      <c r="E20" s="13">
        <v>2.33</v>
      </c>
      <c r="F20" s="12"/>
      <c r="G20" s="12"/>
      <c r="H20" s="12"/>
      <c r="I20" s="21"/>
      <c r="J20" s="16">
        <v>3.74</v>
      </c>
      <c r="K20" s="29">
        <v>1250000</v>
      </c>
      <c r="L20" s="29">
        <v>20400000</v>
      </c>
      <c r="M20" s="3">
        <v>8.11</v>
      </c>
      <c r="N20" s="37"/>
    </row>
    <row r="21" spans="1:14" ht="12.75">
      <c r="A21" s="2">
        <v>1915</v>
      </c>
      <c r="B21" s="12">
        <v>0.0479</v>
      </c>
      <c r="C21" s="16">
        <v>1.37</v>
      </c>
      <c r="D21" s="18"/>
      <c r="E21" s="13">
        <v>2.14</v>
      </c>
      <c r="F21" s="12"/>
      <c r="G21" s="12"/>
      <c r="H21" s="12"/>
      <c r="I21" s="21"/>
      <c r="J21" s="16">
        <v>3.56</v>
      </c>
      <c r="K21" s="29">
        <v>1290000</v>
      </c>
      <c r="L21" s="29">
        <v>20800000</v>
      </c>
      <c r="M21" s="3">
        <v>4.45</v>
      </c>
      <c r="N21" s="37"/>
    </row>
    <row r="22" spans="1:14" ht="12.75">
      <c r="A22" s="2">
        <v>1916</v>
      </c>
      <c r="B22" s="12">
        <v>0.0989</v>
      </c>
      <c r="C22" s="16">
        <v>1.49</v>
      </c>
      <c r="D22" s="18"/>
      <c r="E22" s="13">
        <v>1.98</v>
      </c>
      <c r="F22" s="12"/>
      <c r="G22" s="12"/>
      <c r="H22" s="12"/>
      <c r="I22" s="21"/>
      <c r="J22" s="16">
        <v>3.57</v>
      </c>
      <c r="K22" s="29">
        <v>1870000</v>
      </c>
      <c r="L22" s="29">
        <v>28000000</v>
      </c>
      <c r="M22" s="3">
        <v>2.8</v>
      </c>
      <c r="N22" s="37"/>
    </row>
    <row r="23" spans="1:14" ht="12.75">
      <c r="A23" s="2">
        <v>1917</v>
      </c>
      <c r="B23" s="12">
        <v>0.333</v>
      </c>
      <c r="C23" s="16">
        <v>2.25</v>
      </c>
      <c r="D23" s="18"/>
      <c r="E23" s="13">
        <v>1.11</v>
      </c>
      <c r="F23" s="12"/>
      <c r="G23" s="12"/>
      <c r="H23" s="12"/>
      <c r="I23" s="21"/>
      <c r="J23" s="16">
        <v>3.69</v>
      </c>
      <c r="K23" s="29">
        <v>2660000</v>
      </c>
      <c r="L23" s="29">
        <v>33900000</v>
      </c>
      <c r="M23" s="3">
        <v>2.59</v>
      </c>
      <c r="N23" s="37"/>
    </row>
    <row r="24" spans="1:14" ht="12.75">
      <c r="A24" s="2">
        <v>1918</v>
      </c>
      <c r="B24" s="12">
        <v>0.23</v>
      </c>
      <c r="C24" s="16">
        <v>1.42</v>
      </c>
      <c r="D24" s="18"/>
      <c r="E24" s="13">
        <v>1.77</v>
      </c>
      <c r="F24" s="12"/>
      <c r="G24" s="12"/>
      <c r="H24" s="16">
        <v>2.1</v>
      </c>
      <c r="I24" s="22">
        <v>3.58</v>
      </c>
      <c r="J24" s="16">
        <v>3.42</v>
      </c>
      <c r="K24" s="29">
        <v>2930000</v>
      </c>
      <c r="L24" s="29">
        <v>31600000</v>
      </c>
      <c r="M24" s="3">
        <v>1.96</v>
      </c>
      <c r="N24" s="37"/>
    </row>
    <row r="25" spans="1:14" ht="12.75">
      <c r="A25" s="2">
        <v>1919</v>
      </c>
      <c r="B25" s="12">
        <v>0.3657</v>
      </c>
      <c r="C25" s="16">
        <v>1.91</v>
      </c>
      <c r="D25" s="18"/>
      <c r="E25" s="13">
        <v>2.12</v>
      </c>
      <c r="F25" s="12"/>
      <c r="G25" s="12"/>
      <c r="H25" s="16">
        <v>1.35</v>
      </c>
      <c r="I25" s="22">
        <v>4.81</v>
      </c>
      <c r="J25" s="25">
        <v>5.2</v>
      </c>
      <c r="K25" s="29">
        <v>3190000</v>
      </c>
      <c r="L25" s="29">
        <v>30100000</v>
      </c>
      <c r="M25" s="3">
        <v>2.11</v>
      </c>
      <c r="N25" s="37"/>
    </row>
    <row r="26" spans="1:14" ht="12.75">
      <c r="A26" s="2">
        <v>1920</v>
      </c>
      <c r="B26" s="12">
        <v>0.412</v>
      </c>
      <c r="C26" s="16">
        <v>1.8</v>
      </c>
      <c r="D26" s="18"/>
      <c r="E26" s="13">
        <v>3.13</v>
      </c>
      <c r="F26" s="12"/>
      <c r="G26" s="12"/>
      <c r="H26" s="16">
        <v>2.11</v>
      </c>
      <c r="I26" s="22">
        <v>4.39</v>
      </c>
      <c r="J26" s="25">
        <v>4.54</v>
      </c>
      <c r="K26" s="29">
        <v>3390000</v>
      </c>
      <c r="L26" s="29">
        <v>27600000</v>
      </c>
      <c r="M26" s="3">
        <v>2.3</v>
      </c>
      <c r="N26" s="37"/>
    </row>
    <row r="27" spans="1:14" ht="12.75">
      <c r="A27" s="2">
        <v>1921</v>
      </c>
      <c r="B27" s="12">
        <v>0.149</v>
      </c>
      <c r="C27" s="16">
        <v>1.43</v>
      </c>
      <c r="D27" s="18"/>
      <c r="E27" s="13">
        <v>2.44</v>
      </c>
      <c r="F27" s="14">
        <v>0.016</v>
      </c>
      <c r="G27" s="14"/>
      <c r="H27" s="16">
        <v>2.1</v>
      </c>
      <c r="I27" s="22">
        <v>5.48</v>
      </c>
      <c r="J27" s="25">
        <v>4</v>
      </c>
      <c r="K27" s="29">
        <v>2220000</v>
      </c>
      <c r="L27" s="29">
        <v>20200000</v>
      </c>
      <c r="M27" s="3">
        <v>1.84</v>
      </c>
      <c r="N27" s="37"/>
    </row>
    <row r="28" spans="1:14" ht="12.75">
      <c r="A28" s="2">
        <v>1922</v>
      </c>
      <c r="B28" s="12">
        <v>0.105</v>
      </c>
      <c r="C28" s="16">
        <v>1.45</v>
      </c>
      <c r="D28" s="18"/>
      <c r="E28" s="13">
        <v>3.42</v>
      </c>
      <c r="F28" s="14">
        <v>0.04</v>
      </c>
      <c r="G28" s="14"/>
      <c r="H28" s="16">
        <v>2.36</v>
      </c>
      <c r="I28" s="22">
        <v>5.69</v>
      </c>
      <c r="J28" s="25">
        <v>4.64</v>
      </c>
      <c r="K28" s="29">
        <v>2630000</v>
      </c>
      <c r="L28" s="29">
        <v>25500000</v>
      </c>
      <c r="M28" s="3">
        <v>2.17</v>
      </c>
      <c r="N28" s="37"/>
    </row>
    <row r="29" spans="1:14" ht="12.75">
      <c r="A29" s="2">
        <v>1923</v>
      </c>
      <c r="B29" s="12">
        <v>0.105</v>
      </c>
      <c r="C29" s="16">
        <v>1.49</v>
      </c>
      <c r="D29" s="18"/>
      <c r="E29" s="13">
        <v>3.32</v>
      </c>
      <c r="F29" s="14">
        <v>0.054</v>
      </c>
      <c r="G29" s="14"/>
      <c r="H29" s="16">
        <v>2.2</v>
      </c>
      <c r="I29" s="22">
        <v>5.93</v>
      </c>
      <c r="J29" s="25">
        <v>5.06</v>
      </c>
      <c r="K29" s="29">
        <v>3160000</v>
      </c>
      <c r="L29" s="29">
        <v>30100000</v>
      </c>
      <c r="M29" s="3">
        <v>2.56</v>
      </c>
      <c r="N29" s="37"/>
    </row>
    <row r="30" spans="1:14" ht="12.75">
      <c r="A30" s="2">
        <v>1924</v>
      </c>
      <c r="B30" s="12">
        <v>0.226</v>
      </c>
      <c r="C30" s="16">
        <v>1.69</v>
      </c>
      <c r="D30" s="18"/>
      <c r="E30" s="13">
        <v>3.46</v>
      </c>
      <c r="F30" s="14">
        <v>0.222</v>
      </c>
      <c r="G30" s="14"/>
      <c r="H30" s="16">
        <v>2.32</v>
      </c>
      <c r="I30" s="22">
        <v>5.35</v>
      </c>
      <c r="J30" s="25">
        <v>5.05</v>
      </c>
      <c r="K30" s="29">
        <v>3180000</v>
      </c>
      <c r="L30" s="29">
        <v>30300000</v>
      </c>
      <c r="M30" s="3">
        <v>3.56</v>
      </c>
      <c r="N30" s="37"/>
    </row>
    <row r="31" spans="1:14" ht="12.75">
      <c r="A31" s="2">
        <v>1925</v>
      </c>
      <c r="B31" s="12">
        <v>0.349</v>
      </c>
      <c r="C31" s="16">
        <v>1.35</v>
      </c>
      <c r="D31" s="18"/>
      <c r="E31" s="13">
        <v>3.91</v>
      </c>
      <c r="F31" s="14">
        <v>0.615</v>
      </c>
      <c r="G31" s="14"/>
      <c r="H31" s="16">
        <v>2.46</v>
      </c>
      <c r="I31" s="22">
        <v>5.26</v>
      </c>
      <c r="J31" s="25">
        <v>4.89</v>
      </c>
      <c r="K31" s="29">
        <v>3380000</v>
      </c>
      <c r="L31" s="29">
        <v>31600000</v>
      </c>
      <c r="M31" s="3">
        <v>3.23</v>
      </c>
      <c r="N31" s="37"/>
    </row>
    <row r="32" spans="1:14" ht="12.75">
      <c r="A32" s="2">
        <v>1926</v>
      </c>
      <c r="B32" s="12">
        <v>0.347</v>
      </c>
      <c r="C32" s="16">
        <v>1.44</v>
      </c>
      <c r="D32" s="18"/>
      <c r="E32" s="13">
        <v>4.19</v>
      </c>
      <c r="F32" s="14">
        <v>0.419</v>
      </c>
      <c r="G32" s="14"/>
      <c r="H32" s="16">
        <v>3.28</v>
      </c>
      <c r="I32" s="22">
        <v>4.6</v>
      </c>
      <c r="J32" s="25">
        <v>4.76</v>
      </c>
      <c r="K32" s="29">
        <v>3210000</v>
      </c>
      <c r="L32" s="29">
        <v>29400000</v>
      </c>
      <c r="M32" s="3">
        <v>4.42</v>
      </c>
      <c r="N32" s="37"/>
    </row>
    <row r="33" spans="1:14" ht="12.75">
      <c r="A33" s="2">
        <v>1927</v>
      </c>
      <c r="B33" s="12">
        <v>0.254</v>
      </c>
      <c r="C33" s="16">
        <v>1.65</v>
      </c>
      <c r="D33" s="18"/>
      <c r="E33" s="13">
        <v>4.63</v>
      </c>
      <c r="F33" s="14">
        <v>0.668</v>
      </c>
      <c r="G33" s="14"/>
      <c r="H33" s="16">
        <v>3.17</v>
      </c>
      <c r="I33" s="22">
        <v>4.66</v>
      </c>
      <c r="J33" s="25">
        <v>5.97</v>
      </c>
      <c r="K33" s="29">
        <v>2680000</v>
      </c>
      <c r="L33" s="29">
        <v>25000000</v>
      </c>
      <c r="M33" s="3">
        <v>4.64</v>
      </c>
      <c r="N33" s="37"/>
    </row>
    <row r="34" spans="1:14" ht="12.75">
      <c r="A34" s="2">
        <v>1928</v>
      </c>
      <c r="B34" s="12">
        <v>0.298</v>
      </c>
      <c r="C34" s="16">
        <v>1.74</v>
      </c>
      <c r="D34" s="18"/>
      <c r="E34" s="13">
        <v>4.21</v>
      </c>
      <c r="F34" s="14">
        <v>0.349</v>
      </c>
      <c r="G34" s="14"/>
      <c r="H34" s="16">
        <v>2.43</v>
      </c>
      <c r="I34" s="22">
        <v>5.82</v>
      </c>
      <c r="J34" s="25">
        <f>I34</f>
        <v>5.82</v>
      </c>
      <c r="K34" s="29">
        <v>2220000</v>
      </c>
      <c r="L34" s="29">
        <v>21100000</v>
      </c>
      <c r="M34" s="3">
        <v>4.31</v>
      </c>
      <c r="N34" s="37"/>
    </row>
    <row r="35" spans="1:14" ht="12.75">
      <c r="A35" s="2">
        <v>1929</v>
      </c>
      <c r="B35" s="12">
        <v>0.339</v>
      </c>
      <c r="C35" s="16">
        <v>1.33</v>
      </c>
      <c r="D35" s="18"/>
      <c r="E35" s="13">
        <v>4.82</v>
      </c>
      <c r="F35" s="14">
        <v>0.125</v>
      </c>
      <c r="G35" s="14"/>
      <c r="H35" s="16">
        <v>2.64</v>
      </c>
      <c r="I35" s="22">
        <v>5.96</v>
      </c>
      <c r="J35" s="25">
        <f aca="true" t="shared" si="0" ref="J35:J49">I35</f>
        <v>5.96</v>
      </c>
      <c r="K35" s="29">
        <v>1890000</v>
      </c>
      <c r="L35" s="29">
        <v>18000000</v>
      </c>
      <c r="M35" s="3">
        <v>4.84</v>
      </c>
      <c r="N35" s="37"/>
    </row>
    <row r="36" spans="1:14" ht="12.75">
      <c r="A36" s="2">
        <v>1930</v>
      </c>
      <c r="B36" s="12">
        <v>0.267</v>
      </c>
      <c r="C36" s="16">
        <v>1.47</v>
      </c>
      <c r="D36" s="18"/>
      <c r="E36" s="13">
        <v>4.33</v>
      </c>
      <c r="F36" s="14">
        <v>0.056</v>
      </c>
      <c r="G36" s="14"/>
      <c r="H36" s="16">
        <v>2.85</v>
      </c>
      <c r="I36" s="22">
        <v>3.7</v>
      </c>
      <c r="J36" s="25">
        <f t="shared" si="0"/>
        <v>3.7</v>
      </c>
      <c r="K36" s="29">
        <v>1350000</v>
      </c>
      <c r="L36" s="29">
        <v>13200000</v>
      </c>
      <c r="M36" s="3">
        <v>4.75</v>
      </c>
      <c r="N36" s="37"/>
    </row>
    <row r="37" spans="1:14" ht="12.75">
      <c r="A37" s="2">
        <v>1931</v>
      </c>
      <c r="B37" s="12">
        <v>0.262</v>
      </c>
      <c r="C37" s="16">
        <v>1.36</v>
      </c>
      <c r="D37" s="18"/>
      <c r="E37" s="13">
        <v>4.03</v>
      </c>
      <c r="F37" s="14">
        <v>0.075</v>
      </c>
      <c r="G37" s="14"/>
      <c r="H37" s="16">
        <v>2.75</v>
      </c>
      <c r="I37" s="22">
        <v>3.7</v>
      </c>
      <c r="J37" s="25">
        <f t="shared" si="0"/>
        <v>3.7</v>
      </c>
      <c r="K37" s="29">
        <v>876000</v>
      </c>
      <c r="L37" s="29">
        <v>9390000</v>
      </c>
      <c r="M37" s="3">
        <v>8.94</v>
      </c>
      <c r="N37" s="37"/>
    </row>
    <row r="38" spans="1:14" ht="12.75">
      <c r="A38" s="2">
        <v>1932</v>
      </c>
      <c r="B38" s="12">
        <v>0.086</v>
      </c>
      <c r="C38" s="16">
        <v>1.01</v>
      </c>
      <c r="D38" s="18"/>
      <c r="E38" s="13">
        <v>1.74</v>
      </c>
      <c r="F38" s="14">
        <v>0.689</v>
      </c>
      <c r="G38" s="14"/>
      <c r="H38" s="16">
        <v>2.36</v>
      </c>
      <c r="I38" s="22">
        <v>2.59</v>
      </c>
      <c r="J38" s="25">
        <f t="shared" si="0"/>
        <v>2.59</v>
      </c>
      <c r="K38" s="29">
        <v>813000</v>
      </c>
      <c r="L38" s="29">
        <v>9680000</v>
      </c>
      <c r="M38" s="3">
        <v>6.53</v>
      </c>
      <c r="N38" s="37"/>
    </row>
    <row r="39" spans="1:14" ht="12.75">
      <c r="A39" s="2">
        <v>1933</v>
      </c>
      <c r="B39" s="12">
        <v>0.072</v>
      </c>
      <c r="C39" s="16">
        <v>1.29</v>
      </c>
      <c r="D39" s="18"/>
      <c r="E39" s="13">
        <v>5.04</v>
      </c>
      <c r="F39" s="14">
        <v>0.778</v>
      </c>
      <c r="G39" s="14"/>
      <c r="H39" s="16">
        <v>2.4</v>
      </c>
      <c r="I39" s="22">
        <v>3.35</v>
      </c>
      <c r="J39" s="25">
        <f t="shared" si="0"/>
        <v>3.35</v>
      </c>
      <c r="K39" s="29">
        <v>782000</v>
      </c>
      <c r="L39" s="29">
        <v>9800000</v>
      </c>
      <c r="M39" s="3">
        <v>6.77</v>
      </c>
      <c r="N39" s="37"/>
    </row>
    <row r="40" spans="1:14" ht="12.75">
      <c r="A40" s="2">
        <v>1934</v>
      </c>
      <c r="B40" s="14">
        <v>0.148</v>
      </c>
      <c r="C40" s="16">
        <v>1.36</v>
      </c>
      <c r="D40" s="18"/>
      <c r="E40" s="13">
        <v>5.42</v>
      </c>
      <c r="F40" s="14">
        <v>0.083</v>
      </c>
      <c r="G40" s="14"/>
      <c r="H40" s="16">
        <v>2.61</v>
      </c>
      <c r="I40" s="22">
        <v>2.98</v>
      </c>
      <c r="J40" s="25">
        <f t="shared" si="0"/>
        <v>2.98</v>
      </c>
      <c r="K40" s="29">
        <v>767000</v>
      </c>
      <c r="L40" s="29">
        <v>9330000</v>
      </c>
      <c r="M40" s="6">
        <v>12.9</v>
      </c>
      <c r="N40" s="37"/>
    </row>
    <row r="41" spans="1:14" ht="12.75">
      <c r="A41" s="2">
        <v>1935</v>
      </c>
      <c r="B41" s="14">
        <v>0.287</v>
      </c>
      <c r="C41" s="16">
        <v>1.84</v>
      </c>
      <c r="D41" s="18"/>
      <c r="E41" s="13">
        <v>5.11</v>
      </c>
      <c r="F41" s="14">
        <v>0.163</v>
      </c>
      <c r="G41" s="14"/>
      <c r="H41" s="16">
        <v>2.91</v>
      </c>
      <c r="I41" s="22">
        <v>3.89</v>
      </c>
      <c r="J41" s="25">
        <f t="shared" si="0"/>
        <v>3.89</v>
      </c>
      <c r="K41" s="29">
        <v>828000</v>
      </c>
      <c r="L41" s="29">
        <v>9860000</v>
      </c>
      <c r="M41" s="6">
        <v>12.1</v>
      </c>
      <c r="N41" s="37"/>
    </row>
    <row r="42" spans="1:14" ht="12.75">
      <c r="A42" s="2">
        <v>1936</v>
      </c>
      <c r="B42" s="14">
        <v>0.304</v>
      </c>
      <c r="C42" s="16">
        <v>2.06</v>
      </c>
      <c r="D42" s="18"/>
      <c r="E42" s="13">
        <v>6.55</v>
      </c>
      <c r="F42" s="13">
        <v>1.81</v>
      </c>
      <c r="G42" s="13"/>
      <c r="H42" s="16">
        <v>3.23</v>
      </c>
      <c r="I42" s="22">
        <v>5.13</v>
      </c>
      <c r="J42" s="25">
        <f t="shared" si="0"/>
        <v>5.13</v>
      </c>
      <c r="K42" s="29">
        <v>916000</v>
      </c>
      <c r="L42" s="29">
        <v>10700000</v>
      </c>
      <c r="M42" s="6">
        <v>14.2</v>
      </c>
      <c r="N42" s="37"/>
    </row>
    <row r="43" spans="1:14" ht="12.75">
      <c r="A43" s="2">
        <v>1937</v>
      </c>
      <c r="B43" s="14">
        <v>0.665</v>
      </c>
      <c r="C43" s="16">
        <v>2.25</v>
      </c>
      <c r="D43" s="18"/>
      <c r="E43" s="13">
        <v>6.44</v>
      </c>
      <c r="F43" s="13">
        <v>1.94</v>
      </c>
      <c r="G43" s="13"/>
      <c r="H43" s="16">
        <v>3.9</v>
      </c>
      <c r="I43" s="22">
        <v>5.35</v>
      </c>
      <c r="J43" s="25">
        <f t="shared" si="0"/>
        <v>5.35</v>
      </c>
      <c r="K43" s="29">
        <v>1150000</v>
      </c>
      <c r="L43" s="29">
        <v>13000000</v>
      </c>
      <c r="M43" s="6">
        <v>14.8</v>
      </c>
      <c r="N43" s="37"/>
    </row>
    <row r="44" spans="1:14" ht="12.75">
      <c r="A44" s="2">
        <v>1938</v>
      </c>
      <c r="B44" s="14">
        <v>1.5</v>
      </c>
      <c r="C44" s="16">
        <v>2</v>
      </c>
      <c r="D44" s="18"/>
      <c r="E44" s="13">
        <v>5.01</v>
      </c>
      <c r="F44" s="13">
        <v>1.07</v>
      </c>
      <c r="G44" s="13"/>
      <c r="H44" s="16">
        <v>3.67</v>
      </c>
      <c r="I44" s="22">
        <v>3.96</v>
      </c>
      <c r="J44" s="25">
        <f t="shared" si="0"/>
        <v>3.96</v>
      </c>
      <c r="K44" s="29">
        <v>871000</v>
      </c>
      <c r="L44" s="29">
        <v>10100000</v>
      </c>
      <c r="M44" s="6">
        <v>16.8</v>
      </c>
      <c r="N44" s="37"/>
    </row>
    <row r="45" spans="1:14" ht="12.75">
      <c r="A45" s="2">
        <v>1939</v>
      </c>
      <c r="B45" s="14">
        <v>1.28</v>
      </c>
      <c r="C45" s="16">
        <v>1.97</v>
      </c>
      <c r="D45" s="18"/>
      <c r="E45" s="13">
        <v>9.54</v>
      </c>
      <c r="F45" s="13">
        <v>1.57</v>
      </c>
      <c r="G45" s="13"/>
      <c r="H45" s="16">
        <v>3.66</v>
      </c>
      <c r="I45" s="22">
        <v>4.92</v>
      </c>
      <c r="J45" s="26">
        <v>11.2</v>
      </c>
      <c r="K45" s="29">
        <v>1040000</v>
      </c>
      <c r="L45" s="29">
        <v>12200000</v>
      </c>
      <c r="M45" s="6">
        <v>16.9</v>
      </c>
      <c r="N45" s="37"/>
    </row>
    <row r="46" spans="1:14" ht="12.75">
      <c r="A46" s="2">
        <v>1940</v>
      </c>
      <c r="B46" s="14">
        <v>1.38</v>
      </c>
      <c r="C46" s="16">
        <v>2.07</v>
      </c>
      <c r="D46" s="18"/>
      <c r="E46" s="13">
        <v>6.09</v>
      </c>
      <c r="F46" s="13">
        <v>1.77</v>
      </c>
      <c r="G46" s="13"/>
      <c r="H46" s="16">
        <v>8.39</v>
      </c>
      <c r="I46" s="22">
        <v>6.4</v>
      </c>
      <c r="J46" s="25">
        <f t="shared" si="0"/>
        <v>6.4</v>
      </c>
      <c r="K46" s="29">
        <v>945000</v>
      </c>
      <c r="L46" s="29">
        <v>11000000</v>
      </c>
      <c r="M46" s="6">
        <v>14.5</v>
      </c>
      <c r="N46" s="37"/>
    </row>
    <row r="47" spans="1:14" ht="12.75">
      <c r="A47" s="2">
        <v>1941</v>
      </c>
      <c r="B47" s="14">
        <v>1.02</v>
      </c>
      <c r="C47" s="16">
        <v>1.6</v>
      </c>
      <c r="D47" s="18"/>
      <c r="E47" s="13">
        <v>9.64</v>
      </c>
      <c r="F47" s="14">
        <v>0.586</v>
      </c>
      <c r="G47" s="14"/>
      <c r="H47" s="18">
        <v>10</v>
      </c>
      <c r="I47" s="22">
        <v>8.37</v>
      </c>
      <c r="J47" s="27">
        <v>10.1</v>
      </c>
      <c r="K47" s="29">
        <v>741000</v>
      </c>
      <c r="L47" s="29">
        <v>8220000</v>
      </c>
      <c r="M47" s="6">
        <v>14.9</v>
      </c>
      <c r="N47" s="37"/>
    </row>
    <row r="48" spans="1:14" ht="12.75">
      <c r="A48" s="2">
        <v>1942</v>
      </c>
      <c r="B48" s="14">
        <v>1.03</v>
      </c>
      <c r="C48" s="16">
        <v>2.38</v>
      </c>
      <c r="D48" s="18"/>
      <c r="E48" s="13">
        <v>9.8</v>
      </c>
      <c r="F48" s="13">
        <v>3.23</v>
      </c>
      <c r="G48" s="13"/>
      <c r="H48" s="16">
        <v>9.43</v>
      </c>
      <c r="I48" s="28">
        <v>10.3</v>
      </c>
      <c r="J48" s="26">
        <v>10.6</v>
      </c>
      <c r="K48" s="29">
        <v>1150000</v>
      </c>
      <c r="L48" s="29">
        <v>11500000</v>
      </c>
      <c r="M48" s="6">
        <v>16.9</v>
      </c>
      <c r="N48" s="37"/>
    </row>
    <row r="49" spans="1:14" ht="12.75">
      <c r="A49" s="2">
        <v>1943</v>
      </c>
      <c r="B49" s="14">
        <v>1.17</v>
      </c>
      <c r="C49" s="16">
        <v>3.16</v>
      </c>
      <c r="D49" s="18"/>
      <c r="E49" s="15">
        <v>11.3</v>
      </c>
      <c r="F49" s="14">
        <v>0.102</v>
      </c>
      <c r="G49" s="14"/>
      <c r="H49" s="18">
        <v>10</v>
      </c>
      <c r="I49" s="28">
        <v>15.8</v>
      </c>
      <c r="J49" s="27">
        <f t="shared" si="0"/>
        <v>15.8</v>
      </c>
      <c r="K49" s="29">
        <v>971000</v>
      </c>
      <c r="L49" s="29">
        <v>9160000</v>
      </c>
      <c r="M49" s="6">
        <v>19.6</v>
      </c>
      <c r="N49" s="37"/>
    </row>
    <row r="50" spans="1:14" ht="12.75">
      <c r="A50" s="2">
        <v>1944</v>
      </c>
      <c r="B50" s="13">
        <v>1.26</v>
      </c>
      <c r="C50" s="16">
        <v>3.71</v>
      </c>
      <c r="D50" s="18"/>
      <c r="E50" s="15">
        <v>11.1</v>
      </c>
      <c r="F50" s="14">
        <v>0.269</v>
      </c>
      <c r="G50" s="14"/>
      <c r="H50" s="18">
        <v>10</v>
      </c>
      <c r="I50" s="28">
        <v>14.1</v>
      </c>
      <c r="J50" s="18">
        <v>15.8</v>
      </c>
      <c r="K50" s="29">
        <v>964000</v>
      </c>
      <c r="L50" s="29">
        <v>8930000</v>
      </c>
      <c r="M50" s="6">
        <v>16</v>
      </c>
      <c r="N50" s="37"/>
    </row>
    <row r="51" spans="1:14" ht="12.75">
      <c r="A51" s="2">
        <v>1945</v>
      </c>
      <c r="B51" s="14">
        <v>0.967</v>
      </c>
      <c r="C51" s="16">
        <v>2.99</v>
      </c>
      <c r="D51" s="18"/>
      <c r="E51" s="15">
        <v>11.9</v>
      </c>
      <c r="F51" s="14">
        <v>0.766</v>
      </c>
      <c r="G51" s="14"/>
      <c r="H51" s="16">
        <v>9.39</v>
      </c>
      <c r="I51" s="28">
        <v>17.1</v>
      </c>
      <c r="J51" s="18">
        <v>15.7</v>
      </c>
      <c r="K51" s="29">
        <v>971000</v>
      </c>
      <c r="L51" s="29">
        <v>8830000</v>
      </c>
      <c r="M51" s="6">
        <v>30</v>
      </c>
      <c r="N51" s="37"/>
    </row>
    <row r="52" spans="1:14" ht="12.75">
      <c r="A52" s="2">
        <v>1946</v>
      </c>
      <c r="B52" s="14">
        <v>0.818</v>
      </c>
      <c r="C52" s="16">
        <v>2.26</v>
      </c>
      <c r="D52" s="18"/>
      <c r="E52" s="15">
        <v>12.9</v>
      </c>
      <c r="F52" s="14">
        <v>0.826</v>
      </c>
      <c r="G52" s="14"/>
      <c r="H52" s="18">
        <v>11.3</v>
      </c>
      <c r="I52" s="28">
        <v>15.1</v>
      </c>
      <c r="J52" s="26">
        <v>13.3</v>
      </c>
      <c r="K52" s="29">
        <v>1140000</v>
      </c>
      <c r="L52" s="29">
        <v>9500000</v>
      </c>
      <c r="M52" s="6">
        <v>17.9</v>
      </c>
      <c r="N52" s="37"/>
    </row>
    <row r="53" spans="1:14" ht="12.75">
      <c r="A53" s="2">
        <v>1947</v>
      </c>
      <c r="B53" s="14">
        <v>0.542</v>
      </c>
      <c r="C53" s="16">
        <v>2.71</v>
      </c>
      <c r="D53" s="18"/>
      <c r="E53" s="13">
        <v>9.61</v>
      </c>
      <c r="F53" s="14">
        <v>0.993</v>
      </c>
      <c r="G53" s="14"/>
      <c r="H53" s="18">
        <v>10.5</v>
      </c>
      <c r="I53" s="28">
        <v>12.1</v>
      </c>
      <c r="J53" s="18">
        <v>12.7</v>
      </c>
      <c r="K53" s="29">
        <v>1230000</v>
      </c>
      <c r="L53" s="29">
        <v>8980000</v>
      </c>
      <c r="M53" s="6">
        <v>15.6</v>
      </c>
      <c r="N53" s="37"/>
    </row>
    <row r="54" spans="1:14" ht="12.75">
      <c r="A54" s="2">
        <v>1948</v>
      </c>
      <c r="B54" s="14">
        <v>0.53</v>
      </c>
      <c r="C54" s="16">
        <v>2.92</v>
      </c>
      <c r="D54" s="18"/>
      <c r="E54" s="13">
        <v>8.48</v>
      </c>
      <c r="F54" s="13">
        <v>1.29</v>
      </c>
      <c r="G54" s="13"/>
      <c r="H54" s="18">
        <v>10.1</v>
      </c>
      <c r="I54" s="28">
        <v>11.4</v>
      </c>
      <c r="J54" s="18">
        <v>11</v>
      </c>
      <c r="K54" s="29">
        <v>1770000</v>
      </c>
      <c r="L54" s="29">
        <v>12000000</v>
      </c>
      <c r="M54" s="6">
        <v>16.3</v>
      </c>
      <c r="N54" s="37"/>
    </row>
    <row r="55" spans="1:14" ht="12.75">
      <c r="A55" s="2">
        <v>1949</v>
      </c>
      <c r="B55" s="14">
        <v>0.772</v>
      </c>
      <c r="C55" s="16">
        <v>2.6</v>
      </c>
      <c r="D55" s="18"/>
      <c r="E55" s="13">
        <v>6.79</v>
      </c>
      <c r="F55" s="13">
        <v>1.92</v>
      </c>
      <c r="G55" s="13"/>
      <c r="H55" s="16">
        <v>9.21</v>
      </c>
      <c r="I55" s="22">
        <v>8.98</v>
      </c>
      <c r="J55" s="26">
        <v>9.14</v>
      </c>
      <c r="K55" s="29">
        <v>1750000</v>
      </c>
      <c r="L55" s="29">
        <v>12000000</v>
      </c>
      <c r="M55" s="6">
        <v>17.9</v>
      </c>
      <c r="N55" s="37"/>
    </row>
    <row r="56" spans="1:14" ht="12.75">
      <c r="A56" s="2">
        <v>1950</v>
      </c>
      <c r="B56" s="13">
        <v>1.18</v>
      </c>
      <c r="C56" s="16">
        <v>1.81</v>
      </c>
      <c r="D56" s="18"/>
      <c r="E56" s="15">
        <v>13.3</v>
      </c>
      <c r="F56" s="13">
        <v>1.57</v>
      </c>
      <c r="G56" s="13"/>
      <c r="H56" s="16">
        <v>8.29</v>
      </c>
      <c r="I56" s="28">
        <v>14.3</v>
      </c>
      <c r="J56" s="18">
        <v>15.6</v>
      </c>
      <c r="K56" s="29">
        <v>1750000</v>
      </c>
      <c r="L56" s="29">
        <v>11800000</v>
      </c>
      <c r="M56" s="6">
        <v>18.7</v>
      </c>
      <c r="N56" s="37"/>
    </row>
    <row r="57" spans="1:14" ht="12.75">
      <c r="A57" s="2">
        <v>1951</v>
      </c>
      <c r="B57" s="13">
        <v>1.15</v>
      </c>
      <c r="C57" s="16">
        <v>1.66</v>
      </c>
      <c r="D57" s="18"/>
      <c r="E57" s="15">
        <v>18.7</v>
      </c>
      <c r="F57" s="13">
        <v>2.45</v>
      </c>
      <c r="G57" s="13"/>
      <c r="H57" s="16">
        <v>9.76</v>
      </c>
      <c r="I57" s="28">
        <v>14.4</v>
      </c>
      <c r="J57" s="18">
        <v>17.6</v>
      </c>
      <c r="K57" s="29">
        <v>1940000</v>
      </c>
      <c r="L57" s="29">
        <v>12100000</v>
      </c>
      <c r="M57" s="6">
        <v>21</v>
      </c>
      <c r="N57" s="37"/>
    </row>
    <row r="58" spans="1:14" ht="12.75">
      <c r="A58" s="2">
        <v>1952</v>
      </c>
      <c r="B58" s="13">
        <v>1.07</v>
      </c>
      <c r="C58" s="16">
        <v>1.82</v>
      </c>
      <c r="D58" s="18"/>
      <c r="E58" s="15">
        <v>14.1</v>
      </c>
      <c r="F58" s="14">
        <v>0.738</v>
      </c>
      <c r="G58" s="14"/>
      <c r="H58" s="16">
        <v>8.78</v>
      </c>
      <c r="I58" s="28">
        <v>14.1</v>
      </c>
      <c r="J58" s="26">
        <v>17.3</v>
      </c>
      <c r="K58" s="29">
        <v>1810000</v>
      </c>
      <c r="L58" s="29">
        <v>11100000</v>
      </c>
      <c r="M58" s="6">
        <v>21.8</v>
      </c>
      <c r="N58" s="37"/>
    </row>
    <row r="59" spans="1:14" ht="12.75">
      <c r="A59" s="2">
        <v>1953</v>
      </c>
      <c r="B59" s="14">
        <v>0.811</v>
      </c>
      <c r="C59" s="16">
        <v>2.02</v>
      </c>
      <c r="D59" s="18"/>
      <c r="E59" s="15">
        <v>19.7</v>
      </c>
      <c r="F59" s="14">
        <v>0.801</v>
      </c>
      <c r="G59" s="14"/>
      <c r="H59" s="16">
        <v>8.7</v>
      </c>
      <c r="I59" s="28">
        <v>16.6</v>
      </c>
      <c r="J59" s="18">
        <v>21.8</v>
      </c>
      <c r="K59" s="29">
        <v>2000000</v>
      </c>
      <c r="L59" s="29">
        <v>12200000</v>
      </c>
      <c r="M59" s="6">
        <v>24.1</v>
      </c>
      <c r="N59" s="37"/>
    </row>
    <row r="60" spans="1:14" ht="12.75">
      <c r="A60" s="2">
        <v>1954</v>
      </c>
      <c r="B60" s="14">
        <v>0.752</v>
      </c>
      <c r="C60" s="16">
        <v>2.04</v>
      </c>
      <c r="D60" s="18"/>
      <c r="E60" s="15">
        <v>18.9</v>
      </c>
      <c r="F60" s="14">
        <v>0.885</v>
      </c>
      <c r="G60" s="14"/>
      <c r="H60" s="16">
        <v>8</v>
      </c>
      <c r="I60" s="28">
        <v>18.1</v>
      </c>
      <c r="J60" s="18">
        <v>21.5</v>
      </c>
      <c r="K60" s="29">
        <v>1870000</v>
      </c>
      <c r="L60" s="29">
        <v>11300000</v>
      </c>
      <c r="M60" s="6">
        <v>29.2</v>
      </c>
      <c r="N60" s="37"/>
    </row>
    <row r="61" spans="1:14" ht="12.75">
      <c r="A61" s="2">
        <v>1955</v>
      </c>
      <c r="B61" s="14">
        <v>0.721</v>
      </c>
      <c r="C61" s="16">
        <v>2</v>
      </c>
      <c r="D61" s="18"/>
      <c r="E61" s="15">
        <v>31.4</v>
      </c>
      <c r="F61" s="14">
        <v>0.901</v>
      </c>
      <c r="G61" s="14"/>
      <c r="H61" s="18">
        <v>15.6</v>
      </c>
      <c r="I61" s="28">
        <v>26.5</v>
      </c>
      <c r="J61" s="18">
        <v>25.6</v>
      </c>
      <c r="K61" s="29">
        <v>1530000</v>
      </c>
      <c r="L61" s="29">
        <v>9330000</v>
      </c>
      <c r="M61" s="6">
        <v>33.9</v>
      </c>
      <c r="N61" s="37"/>
    </row>
    <row r="62" spans="1:14" ht="12.75">
      <c r="A62" s="2">
        <v>1956</v>
      </c>
      <c r="B62" s="14">
        <v>0.665</v>
      </c>
      <c r="C62" s="16">
        <v>3.31</v>
      </c>
      <c r="D62" s="18"/>
      <c r="E62" s="15">
        <v>32.2</v>
      </c>
      <c r="F62" s="13">
        <v>1.31</v>
      </c>
      <c r="G62" s="13"/>
      <c r="H62" s="18">
        <v>17.6</v>
      </c>
      <c r="I62" s="28">
        <v>26.7</v>
      </c>
      <c r="J62" s="26">
        <v>32.9</v>
      </c>
      <c r="K62" s="29">
        <v>1800000</v>
      </c>
      <c r="L62" s="29">
        <v>10800000</v>
      </c>
      <c r="M62" s="6">
        <v>34.5</v>
      </c>
      <c r="N62" s="37"/>
    </row>
    <row r="63" spans="1:14" ht="12.75">
      <c r="A63" s="2">
        <v>1957</v>
      </c>
      <c r="B63" s="14">
        <v>0.576</v>
      </c>
      <c r="C63" s="16">
        <v>2.72</v>
      </c>
      <c r="D63" s="18"/>
      <c r="E63" s="15">
        <v>21.2</v>
      </c>
      <c r="F63" s="13">
        <v>1.26</v>
      </c>
      <c r="G63" s="13"/>
      <c r="H63" s="18">
        <v>15.8</v>
      </c>
      <c r="I63" s="28">
        <v>23.1</v>
      </c>
      <c r="J63" s="18">
        <v>25</v>
      </c>
      <c r="K63" s="29">
        <v>1690000</v>
      </c>
      <c r="L63" s="29">
        <v>9830000</v>
      </c>
      <c r="M63" s="6">
        <v>41.1</v>
      </c>
      <c r="N63" s="37"/>
    </row>
    <row r="64" spans="1:14" ht="12.75">
      <c r="A64" s="2">
        <v>1958</v>
      </c>
      <c r="B64" s="14">
        <v>0.447</v>
      </c>
      <c r="C64" s="16">
        <v>2.54</v>
      </c>
      <c r="D64" s="18"/>
      <c r="E64" s="15">
        <v>20.9</v>
      </c>
      <c r="F64" s="13">
        <v>1.47</v>
      </c>
      <c r="G64" s="13"/>
      <c r="H64" s="18">
        <v>15.3</v>
      </c>
      <c r="I64" s="28">
        <v>21.5</v>
      </c>
      <c r="J64" s="18">
        <v>22.9</v>
      </c>
      <c r="K64" s="29">
        <v>1200000</v>
      </c>
      <c r="L64" s="29">
        <v>6780000</v>
      </c>
      <c r="M64" s="6">
        <v>27.7</v>
      </c>
      <c r="N64" s="37"/>
    </row>
    <row r="65" spans="1:14" ht="12.75">
      <c r="A65" s="2">
        <v>1959</v>
      </c>
      <c r="B65" s="14">
        <v>0.482</v>
      </c>
      <c r="C65" s="16">
        <v>4.23</v>
      </c>
      <c r="D65" s="18">
        <v>16.7</v>
      </c>
      <c r="E65" s="15">
        <v>31</v>
      </c>
      <c r="F65" s="14">
        <v>0.977</v>
      </c>
      <c r="G65" s="14"/>
      <c r="H65" s="18">
        <v>15.4</v>
      </c>
      <c r="I65" s="28">
        <v>27.9</v>
      </c>
      <c r="J65" s="18">
        <v>51.3</v>
      </c>
      <c r="K65" s="29">
        <v>1190000</v>
      </c>
      <c r="L65" s="29">
        <v>6650000</v>
      </c>
      <c r="M65" s="6">
        <v>32.8</v>
      </c>
      <c r="N65" s="37"/>
    </row>
    <row r="66" spans="1:14" ht="12.75">
      <c r="A66" s="2">
        <v>1960</v>
      </c>
      <c r="B66" s="14">
        <v>0.734</v>
      </c>
      <c r="C66" s="16">
        <v>2.39</v>
      </c>
      <c r="D66" s="18">
        <v>23.7</v>
      </c>
      <c r="E66" s="15">
        <v>21.2</v>
      </c>
      <c r="F66" s="13">
        <v>2.03</v>
      </c>
      <c r="G66" s="18">
        <v>49.6</v>
      </c>
      <c r="H66" s="18">
        <v>16</v>
      </c>
      <c r="I66" s="28">
        <v>24.1</v>
      </c>
      <c r="J66" s="18">
        <v>45.4</v>
      </c>
      <c r="K66" s="29">
        <v>1610000</v>
      </c>
      <c r="L66" s="29">
        <v>8850000</v>
      </c>
      <c r="M66" s="6">
        <v>39.7</v>
      </c>
      <c r="N66" s="37"/>
    </row>
    <row r="67" spans="1:14" ht="12.75">
      <c r="A67" s="2">
        <v>1961</v>
      </c>
      <c r="B67" s="13">
        <v>1.34</v>
      </c>
      <c r="C67" s="16">
        <v>2.67</v>
      </c>
      <c r="D67" s="18">
        <v>21.8</v>
      </c>
      <c r="E67" s="15">
        <v>27.5</v>
      </c>
      <c r="F67" s="13">
        <v>1.92</v>
      </c>
      <c r="G67" s="18">
        <v>48</v>
      </c>
      <c r="H67" s="18">
        <v>17.3</v>
      </c>
      <c r="I67" s="28">
        <v>24.1</v>
      </c>
      <c r="J67" s="18">
        <v>51.7</v>
      </c>
      <c r="K67" s="29">
        <v>1340000</v>
      </c>
      <c r="L67" s="29">
        <v>7320000</v>
      </c>
      <c r="M67" s="6">
        <v>41.8</v>
      </c>
      <c r="N67" s="37"/>
    </row>
    <row r="68" spans="1:14" ht="12.75">
      <c r="A68" s="2">
        <v>1962</v>
      </c>
      <c r="B68" s="19">
        <v>0.89</v>
      </c>
      <c r="C68" s="16">
        <v>4.11</v>
      </c>
      <c r="D68" s="18">
        <v>27.8</v>
      </c>
      <c r="E68" s="15">
        <v>22.4</v>
      </c>
      <c r="F68" s="13">
        <v>1.88</v>
      </c>
      <c r="G68" s="18">
        <v>49.3</v>
      </c>
      <c r="H68" s="18">
        <v>18.6</v>
      </c>
      <c r="I68" s="28">
        <v>27</v>
      </c>
      <c r="J68" s="26">
        <v>50.7</v>
      </c>
      <c r="K68" s="29">
        <v>1460000</v>
      </c>
      <c r="L68" s="29">
        <v>7890000</v>
      </c>
      <c r="M68" s="6">
        <v>50.5</v>
      </c>
      <c r="N68" s="37"/>
    </row>
    <row r="69" spans="1:14" ht="12.75">
      <c r="A69" s="2">
        <v>1963</v>
      </c>
      <c r="B69" s="13">
        <v>1.55</v>
      </c>
      <c r="C69" s="16">
        <v>3.64</v>
      </c>
      <c r="D69" s="18">
        <v>26</v>
      </c>
      <c r="E69" s="15">
        <v>31.2</v>
      </c>
      <c r="F69" s="13">
        <v>1.96</v>
      </c>
      <c r="G69" s="18">
        <v>49.3</v>
      </c>
      <c r="H69" s="18">
        <v>21.8</v>
      </c>
      <c r="I69" s="28">
        <v>31.2</v>
      </c>
      <c r="J69" s="18">
        <v>57.2</v>
      </c>
      <c r="K69" s="29">
        <v>1610000</v>
      </c>
      <c r="L69" s="29">
        <v>8560000</v>
      </c>
      <c r="M69" s="6">
        <v>63.4</v>
      </c>
      <c r="N69" s="37"/>
    </row>
    <row r="70" spans="1:14" ht="12.75">
      <c r="A70" s="2">
        <v>1964</v>
      </c>
      <c r="B70" s="13">
        <v>1.26</v>
      </c>
      <c r="C70" s="16">
        <v>3.74</v>
      </c>
      <c r="D70" s="18">
        <v>31.1</v>
      </c>
      <c r="E70" s="15">
        <v>27.5</v>
      </c>
      <c r="F70" s="13">
        <v>4.55</v>
      </c>
      <c r="G70" s="18">
        <v>43.4</v>
      </c>
      <c r="H70" s="18">
        <v>23.9</v>
      </c>
      <c r="I70" s="28">
        <v>34.8</v>
      </c>
      <c r="J70" s="18">
        <v>62.9</v>
      </c>
      <c r="K70" s="29">
        <v>1840000</v>
      </c>
      <c r="L70" s="29">
        <v>9680000</v>
      </c>
      <c r="M70" s="6">
        <v>79.2</v>
      </c>
      <c r="N70" s="37"/>
    </row>
    <row r="71" spans="1:14" ht="12.75">
      <c r="A71" s="2">
        <v>1965</v>
      </c>
      <c r="B71" s="13">
        <v>1.09</v>
      </c>
      <c r="C71" s="16">
        <v>3.28</v>
      </c>
      <c r="D71" s="18">
        <v>33.4</v>
      </c>
      <c r="E71" s="15">
        <v>36.3</v>
      </c>
      <c r="F71" s="13">
        <v>3.21</v>
      </c>
      <c r="G71" s="18">
        <v>43.4</v>
      </c>
      <c r="H71" s="18">
        <v>28.8</v>
      </c>
      <c r="I71" s="28">
        <v>36.9</v>
      </c>
      <c r="J71" s="27">
        <v>66</v>
      </c>
      <c r="K71" s="29">
        <v>1900000</v>
      </c>
      <c r="L71" s="29">
        <v>9840000</v>
      </c>
      <c r="M71" s="6">
        <v>92.3</v>
      </c>
      <c r="N71" s="37"/>
    </row>
    <row r="72" spans="1:14" ht="12.75">
      <c r="A72" s="2">
        <v>1966</v>
      </c>
      <c r="B72" s="13">
        <v>1.6</v>
      </c>
      <c r="C72" s="16">
        <v>3.21</v>
      </c>
      <c r="D72" s="18">
        <v>49.5</v>
      </c>
      <c r="E72" s="15">
        <v>42.1</v>
      </c>
      <c r="F72" s="13">
        <v>6.39</v>
      </c>
      <c r="G72" s="18">
        <v>45.8</v>
      </c>
      <c r="H72" s="18">
        <v>35.3</v>
      </c>
      <c r="I72" s="28">
        <v>52.1</v>
      </c>
      <c r="J72" s="18">
        <v>81.1</v>
      </c>
      <c r="K72" s="29">
        <v>1980000</v>
      </c>
      <c r="L72" s="29">
        <v>9950000</v>
      </c>
      <c r="M72" s="6">
        <v>94.5</v>
      </c>
      <c r="N72" s="37"/>
    </row>
    <row r="73" spans="1:14" ht="12.75">
      <c r="A73" s="2">
        <v>1967</v>
      </c>
      <c r="B73" s="14">
        <v>0.509</v>
      </c>
      <c r="C73" s="18">
        <v>11.4</v>
      </c>
      <c r="D73" s="18">
        <v>57.5</v>
      </c>
      <c r="E73" s="15">
        <v>41.1</v>
      </c>
      <c r="F73" s="13">
        <v>8.7</v>
      </c>
      <c r="G73" s="18">
        <v>44.3</v>
      </c>
      <c r="H73" s="18">
        <v>27</v>
      </c>
      <c r="I73" s="28">
        <v>41.5</v>
      </c>
      <c r="J73" s="29">
        <v>112</v>
      </c>
      <c r="K73" s="29">
        <v>2240000</v>
      </c>
      <c r="L73" s="29">
        <v>10900000</v>
      </c>
      <c r="M73" s="6">
        <v>98.8</v>
      </c>
      <c r="N73" s="37"/>
    </row>
    <row r="74" spans="1:14" ht="12.75">
      <c r="A74" s="2">
        <v>1968</v>
      </c>
      <c r="B74" s="14">
        <v>0.46</v>
      </c>
      <c r="C74" s="18">
        <v>10.3</v>
      </c>
      <c r="D74" s="18">
        <v>64.7</v>
      </c>
      <c r="E74" s="15">
        <v>55.2</v>
      </c>
      <c r="F74" s="15">
        <v>12.3</v>
      </c>
      <c r="G74" s="18">
        <v>48.8</v>
      </c>
      <c r="H74" s="18">
        <v>25</v>
      </c>
      <c r="I74" s="28">
        <v>42.5</v>
      </c>
      <c r="J74" s="26">
        <v>116</v>
      </c>
      <c r="K74" s="29">
        <v>2280000</v>
      </c>
      <c r="L74" s="29">
        <v>10700000</v>
      </c>
      <c r="M74" s="7">
        <v>106</v>
      </c>
      <c r="N74" s="37"/>
    </row>
    <row r="75" spans="1:14" ht="12.75">
      <c r="A75" s="2">
        <v>1969</v>
      </c>
      <c r="B75" s="14">
        <v>0.671</v>
      </c>
      <c r="C75" s="18">
        <v>11.6</v>
      </c>
      <c r="D75" s="18">
        <v>62.2</v>
      </c>
      <c r="E75" s="15">
        <v>38.1</v>
      </c>
      <c r="F75" s="15">
        <v>15.6</v>
      </c>
      <c r="G75" s="18">
        <v>48</v>
      </c>
      <c r="H75" s="18">
        <v>33.5</v>
      </c>
      <c r="I75" s="28">
        <v>42.7</v>
      </c>
      <c r="J75" s="26">
        <v>89.3</v>
      </c>
      <c r="K75" s="29">
        <v>2460000</v>
      </c>
      <c r="L75" s="29">
        <v>10900000</v>
      </c>
      <c r="M75" s="7">
        <v>107</v>
      </c>
      <c r="N75" s="37"/>
    </row>
    <row r="76" spans="1:14" ht="12.75">
      <c r="A76" s="2">
        <v>1970</v>
      </c>
      <c r="B76" s="14">
        <v>0.539</v>
      </c>
      <c r="C76" s="18">
        <v>10.9</v>
      </c>
      <c r="D76" s="18">
        <v>45.1</v>
      </c>
      <c r="E76" s="15">
        <v>47.6</v>
      </c>
      <c r="F76" s="15">
        <v>13</v>
      </c>
      <c r="G76" s="18">
        <v>55.7</v>
      </c>
      <c r="H76" s="18">
        <v>22.1</v>
      </c>
      <c r="I76" s="28">
        <v>40.3</v>
      </c>
      <c r="J76" s="26">
        <v>94.3</v>
      </c>
      <c r="K76" s="29">
        <v>2390000</v>
      </c>
      <c r="L76" s="29">
        <v>10000000</v>
      </c>
      <c r="M76" s="7">
        <v>132</v>
      </c>
      <c r="N76" s="37"/>
    </row>
    <row r="77" spans="1:14" ht="12.75">
      <c r="A77" s="2">
        <v>1971</v>
      </c>
      <c r="B77" s="14">
        <v>0.561</v>
      </c>
      <c r="C77" s="16">
        <v>8.65</v>
      </c>
      <c r="D77" s="18">
        <v>37.1</v>
      </c>
      <c r="E77" s="15">
        <v>43.2</v>
      </c>
      <c r="F77" s="15">
        <v>12.6</v>
      </c>
      <c r="G77" s="18">
        <v>53.6</v>
      </c>
      <c r="H77" s="18">
        <v>24.8</v>
      </c>
      <c r="I77" s="28">
        <v>39.3</v>
      </c>
      <c r="J77" s="15">
        <v>76.3</v>
      </c>
      <c r="K77" s="29">
        <v>2310000</v>
      </c>
      <c r="L77" s="29">
        <v>9300000</v>
      </c>
      <c r="M77" s="7">
        <v>127</v>
      </c>
      <c r="N77" s="37"/>
    </row>
    <row r="78" spans="1:14" ht="12.75">
      <c r="A78" s="2">
        <v>1972</v>
      </c>
      <c r="B78" s="14">
        <v>0.532</v>
      </c>
      <c r="C78" s="16">
        <v>7.95</v>
      </c>
      <c r="D78" s="18">
        <v>39.7</v>
      </c>
      <c r="E78" s="15">
        <v>57.1</v>
      </c>
      <c r="F78" s="15">
        <v>16.5</v>
      </c>
      <c r="G78" s="18">
        <v>53.6</v>
      </c>
      <c r="H78" s="18">
        <v>28.9</v>
      </c>
      <c r="I78" s="28">
        <v>48.6</v>
      </c>
      <c r="J78" s="26">
        <v>84.7</v>
      </c>
      <c r="K78" s="29">
        <v>2520000</v>
      </c>
      <c r="L78" s="29">
        <v>9830000</v>
      </c>
      <c r="M78" s="7">
        <v>133</v>
      </c>
      <c r="N78" s="37"/>
    </row>
    <row r="79" spans="1:14" ht="12.75">
      <c r="A79" s="2">
        <v>1973</v>
      </c>
      <c r="B79" s="14">
        <v>0.621</v>
      </c>
      <c r="C79" s="16">
        <v>8.27</v>
      </c>
      <c r="D79" s="18">
        <v>31.1</v>
      </c>
      <c r="E79" s="15">
        <v>77.9</v>
      </c>
      <c r="F79" s="15">
        <v>19.5</v>
      </c>
      <c r="G79" s="18">
        <v>53.6</v>
      </c>
      <c r="H79" s="18">
        <v>32.1</v>
      </c>
      <c r="I79" s="28">
        <v>57</v>
      </c>
      <c r="J79" s="15">
        <v>95.2</v>
      </c>
      <c r="K79" s="29">
        <v>3460000</v>
      </c>
      <c r="L79" s="29">
        <v>12700000</v>
      </c>
      <c r="M79" s="7">
        <v>163</v>
      </c>
      <c r="N79" s="37"/>
    </row>
    <row r="80" spans="1:14" ht="12.75">
      <c r="A80" s="2">
        <v>1974</v>
      </c>
      <c r="B80" s="14">
        <v>0.394</v>
      </c>
      <c r="C80" s="18">
        <v>10.1</v>
      </c>
      <c r="D80" s="18">
        <v>33.2</v>
      </c>
      <c r="E80" s="17">
        <v>101</v>
      </c>
      <c r="F80" s="15">
        <v>26</v>
      </c>
      <c r="G80" s="18">
        <v>53.6</v>
      </c>
      <c r="H80" s="18">
        <v>34.9</v>
      </c>
      <c r="I80" s="28">
        <v>61.6</v>
      </c>
      <c r="J80" s="29">
        <v>116</v>
      </c>
      <c r="K80" s="29">
        <v>4990000</v>
      </c>
      <c r="L80" s="29">
        <v>16500000</v>
      </c>
      <c r="M80" s="7">
        <v>179</v>
      </c>
      <c r="N80" s="37"/>
    </row>
    <row r="81" spans="1:14" ht="12.75">
      <c r="A81" s="2">
        <v>1975</v>
      </c>
      <c r="B81" s="14">
        <v>0.588</v>
      </c>
      <c r="C81" s="16">
        <v>8.4</v>
      </c>
      <c r="D81" s="18">
        <v>36</v>
      </c>
      <c r="E81" s="15">
        <v>56.6</v>
      </c>
      <c r="F81" s="15">
        <v>20.5</v>
      </c>
      <c r="G81" s="18">
        <v>53.6</v>
      </c>
      <c r="H81" s="18">
        <v>26.4</v>
      </c>
      <c r="I81" s="28">
        <v>40.7</v>
      </c>
      <c r="J81" s="15">
        <v>89.6</v>
      </c>
      <c r="K81" s="29">
        <v>4820000</v>
      </c>
      <c r="L81" s="29">
        <v>14600000</v>
      </c>
      <c r="M81" s="7">
        <v>178</v>
      </c>
      <c r="N81" s="37"/>
    </row>
    <row r="82" spans="1:14" ht="12.75">
      <c r="A82" s="2">
        <v>1976</v>
      </c>
      <c r="B82" s="14">
        <v>0.19</v>
      </c>
      <c r="C82" s="16">
        <v>6.7</v>
      </c>
      <c r="D82" s="18">
        <v>26.7</v>
      </c>
      <c r="E82" s="15">
        <v>83</v>
      </c>
      <c r="F82" s="15">
        <v>15.9</v>
      </c>
      <c r="G82" s="18">
        <v>53.6</v>
      </c>
      <c r="H82" s="18">
        <v>33.8</v>
      </c>
      <c r="I82" s="28">
        <v>51.1</v>
      </c>
      <c r="J82" s="15">
        <v>93.3</v>
      </c>
      <c r="K82" s="29">
        <v>3510000</v>
      </c>
      <c r="L82" s="29">
        <v>10100000</v>
      </c>
      <c r="M82" s="7">
        <v>194</v>
      </c>
      <c r="N82" s="37"/>
    </row>
    <row r="83" spans="1:14" ht="12.75">
      <c r="A83" s="2">
        <v>1977</v>
      </c>
      <c r="B83" s="14">
        <v>0.172</v>
      </c>
      <c r="C83" s="16">
        <v>6.07</v>
      </c>
      <c r="D83" s="18">
        <v>31.3</v>
      </c>
      <c r="E83" s="15">
        <v>78.1</v>
      </c>
      <c r="F83" s="15">
        <v>13.3</v>
      </c>
      <c r="G83" s="18">
        <v>53.6</v>
      </c>
      <c r="H83" s="18">
        <v>31.5</v>
      </c>
      <c r="I83" s="28">
        <v>49.5</v>
      </c>
      <c r="J83" s="29">
        <v>105</v>
      </c>
      <c r="K83" s="29">
        <v>3500000</v>
      </c>
      <c r="L83" s="29">
        <v>9410000</v>
      </c>
      <c r="M83" s="7">
        <v>203</v>
      </c>
      <c r="N83" s="37"/>
    </row>
    <row r="84" spans="1:14" ht="12.75">
      <c r="A84" s="2">
        <v>1978</v>
      </c>
      <c r="B84" s="14">
        <v>0.256</v>
      </c>
      <c r="C84" s="16">
        <v>8</v>
      </c>
      <c r="D84" s="18">
        <v>31.8</v>
      </c>
      <c r="E84" s="15">
        <v>90.9</v>
      </c>
      <c r="F84" s="15">
        <v>21.9</v>
      </c>
      <c r="G84" s="18">
        <v>53.6</v>
      </c>
      <c r="H84" s="18">
        <v>26.8</v>
      </c>
      <c r="I84" s="28">
        <v>70.3</v>
      </c>
      <c r="J84" s="29">
        <v>114</v>
      </c>
      <c r="K84" s="29">
        <v>4950000</v>
      </c>
      <c r="L84" s="29">
        <v>12400000</v>
      </c>
      <c r="M84" s="7">
        <v>200</v>
      </c>
      <c r="N84" s="37"/>
    </row>
    <row r="85" spans="1:14" ht="12.75">
      <c r="A85" s="2">
        <v>1979</v>
      </c>
      <c r="B85" s="14">
        <v>0.218</v>
      </c>
      <c r="C85" s="16">
        <v>9.61</v>
      </c>
      <c r="D85" s="18">
        <v>33.9</v>
      </c>
      <c r="E85" s="17">
        <v>108</v>
      </c>
      <c r="F85" s="15">
        <v>28</v>
      </c>
      <c r="G85" s="18">
        <v>53.6</v>
      </c>
      <c r="H85" s="18">
        <v>23.7</v>
      </c>
      <c r="I85" s="28">
        <v>85.7</v>
      </c>
      <c r="J85" s="29">
        <v>127</v>
      </c>
      <c r="K85" s="29">
        <v>7770000</v>
      </c>
      <c r="L85" s="29">
        <v>17400000</v>
      </c>
      <c r="M85" s="7">
        <v>202</v>
      </c>
      <c r="N85" s="37"/>
    </row>
    <row r="86" spans="1:14" ht="12.75">
      <c r="A86" s="2">
        <v>1980</v>
      </c>
      <c r="B86" s="14">
        <v>0.093</v>
      </c>
      <c r="C86" s="18">
        <v>10.3</v>
      </c>
      <c r="D86" s="18">
        <v>33.6</v>
      </c>
      <c r="E86" s="17">
        <v>109</v>
      </c>
      <c r="F86" s="15">
        <v>23.8</v>
      </c>
      <c r="G86" s="18">
        <v>53.6</v>
      </c>
      <c r="H86" s="18">
        <v>30.3</v>
      </c>
      <c r="I86" s="28">
        <v>68.6</v>
      </c>
      <c r="J86" s="29">
        <v>123</v>
      </c>
      <c r="K86" s="29">
        <v>10800000</v>
      </c>
      <c r="L86" s="29">
        <v>21400000</v>
      </c>
      <c r="M86" s="7">
        <v>213</v>
      </c>
      <c r="N86" s="37"/>
    </row>
    <row r="87" spans="1:14" ht="12.75">
      <c r="A87" s="2">
        <v>1981</v>
      </c>
      <c r="B87" s="14">
        <v>0.218</v>
      </c>
      <c r="C87" s="18">
        <v>12.2</v>
      </c>
      <c r="D87" s="18">
        <v>37</v>
      </c>
      <c r="E87" s="15">
        <v>88.6</v>
      </c>
      <c r="F87" s="15">
        <v>26.9</v>
      </c>
      <c r="G87" s="18">
        <v>53.6</v>
      </c>
      <c r="H87" s="18">
        <v>28.6</v>
      </c>
      <c r="I87" s="28">
        <v>59.8</v>
      </c>
      <c r="J87" s="29">
        <v>113</v>
      </c>
      <c r="K87" s="29">
        <v>9030000</v>
      </c>
      <c r="L87" s="29">
        <v>16200000</v>
      </c>
      <c r="M87" s="7">
        <v>216</v>
      </c>
      <c r="N87" s="37"/>
    </row>
    <row r="88" spans="1:14" ht="12.75">
      <c r="A88" s="2">
        <v>1982</v>
      </c>
      <c r="B88" s="14">
        <v>0.249</v>
      </c>
      <c r="C88" s="18">
        <v>10.6</v>
      </c>
      <c r="D88" s="18">
        <v>27</v>
      </c>
      <c r="E88" s="15">
        <v>77.6</v>
      </c>
      <c r="F88" s="15">
        <v>26</v>
      </c>
      <c r="G88" s="15">
        <v>53.9</v>
      </c>
      <c r="H88" s="18">
        <v>34.9</v>
      </c>
      <c r="I88" s="28">
        <v>58.3</v>
      </c>
      <c r="J88" s="15">
        <v>82.8</v>
      </c>
      <c r="K88" s="29">
        <v>7140000</v>
      </c>
      <c r="L88" s="29">
        <v>12100000</v>
      </c>
      <c r="M88" s="7">
        <v>200</v>
      </c>
      <c r="N88" s="37"/>
    </row>
    <row r="89" spans="1:14" ht="12.75">
      <c r="A89" s="2">
        <v>1983</v>
      </c>
      <c r="B89" s="14">
        <v>0.187</v>
      </c>
      <c r="C89" s="16">
        <v>9.43</v>
      </c>
      <c r="D89" s="18">
        <v>30.9</v>
      </c>
      <c r="E89" s="17">
        <v>100</v>
      </c>
      <c r="F89" s="15">
        <v>38.2</v>
      </c>
      <c r="G89" s="15">
        <v>54</v>
      </c>
      <c r="H89" s="18">
        <v>29.3</v>
      </c>
      <c r="I89" s="28">
        <v>59.5</v>
      </c>
      <c r="J89" s="29">
        <v>108</v>
      </c>
      <c r="K89" s="29">
        <v>7520000</v>
      </c>
      <c r="L89" s="29">
        <v>12300000</v>
      </c>
      <c r="M89" s="7">
        <v>203</v>
      </c>
      <c r="N89" s="37"/>
    </row>
    <row r="90" spans="1:14" ht="12.75">
      <c r="A90" s="2">
        <v>1984</v>
      </c>
      <c r="B90" s="14">
        <v>0.467</v>
      </c>
      <c r="C90" s="18">
        <v>10.6</v>
      </c>
      <c r="D90" s="18">
        <v>36</v>
      </c>
      <c r="E90" s="17">
        <v>139</v>
      </c>
      <c r="F90" s="15">
        <v>36.1</v>
      </c>
      <c r="G90" s="15">
        <v>54.3</v>
      </c>
      <c r="H90" s="18">
        <v>41</v>
      </c>
      <c r="I90" s="28">
        <v>68.4</v>
      </c>
      <c r="J90" s="29">
        <v>138</v>
      </c>
      <c r="K90" s="29">
        <v>8030000</v>
      </c>
      <c r="L90" s="29">
        <v>12600000</v>
      </c>
      <c r="M90" s="7">
        <v>238</v>
      </c>
      <c r="N90" s="37"/>
    </row>
    <row r="91" spans="1:14" ht="12.75">
      <c r="A91" s="2">
        <v>1985</v>
      </c>
      <c r="B91" s="12"/>
      <c r="C91" s="16">
        <v>8.05</v>
      </c>
      <c r="D91" s="18">
        <v>32.3</v>
      </c>
      <c r="E91" s="17">
        <v>124</v>
      </c>
      <c r="F91" s="15">
        <v>27.6</v>
      </c>
      <c r="G91" s="15">
        <v>54.3</v>
      </c>
      <c r="H91" s="18">
        <v>35.1</v>
      </c>
      <c r="I91" s="28">
        <v>70.6</v>
      </c>
      <c r="J91" s="29">
        <v>143</v>
      </c>
      <c r="K91" s="29">
        <v>8270000</v>
      </c>
      <c r="L91" s="29">
        <v>12500000</v>
      </c>
      <c r="M91" s="7">
        <v>247</v>
      </c>
      <c r="N91" s="37"/>
    </row>
    <row r="92" spans="1:14" ht="12.75">
      <c r="A92" s="2">
        <v>1986</v>
      </c>
      <c r="B92" s="12"/>
      <c r="C92" s="18">
        <v>11</v>
      </c>
      <c r="D92" s="18">
        <v>35.9</v>
      </c>
      <c r="E92" s="17">
        <v>139</v>
      </c>
      <c r="F92" s="15">
        <v>23.3</v>
      </c>
      <c r="G92" s="15">
        <v>54.3</v>
      </c>
      <c r="H92" s="18">
        <v>40.2</v>
      </c>
      <c r="I92" s="28">
        <v>64.7</v>
      </c>
      <c r="J92" s="26">
        <v>158</v>
      </c>
      <c r="K92" s="29">
        <v>9670000</v>
      </c>
      <c r="L92" s="29">
        <v>14400000</v>
      </c>
      <c r="M92" s="7">
        <v>260</v>
      </c>
      <c r="N92" s="37"/>
    </row>
    <row r="93" spans="1:14" ht="12.75">
      <c r="A93" s="2">
        <v>1987</v>
      </c>
      <c r="B93" s="13">
        <v>3.11</v>
      </c>
      <c r="C93" s="16">
        <v>5.12</v>
      </c>
      <c r="D93" s="18">
        <v>44.9</v>
      </c>
      <c r="E93" s="17">
        <v>118</v>
      </c>
      <c r="F93" s="15">
        <v>22</v>
      </c>
      <c r="G93" s="15">
        <v>54.3</v>
      </c>
      <c r="H93" s="18">
        <v>38.4</v>
      </c>
      <c r="I93" s="28">
        <v>60.3</v>
      </c>
      <c r="J93" s="26">
        <v>151</v>
      </c>
      <c r="K93" s="29">
        <v>10500000</v>
      </c>
      <c r="L93" s="29">
        <v>15100000</v>
      </c>
      <c r="M93" s="7">
        <v>271</v>
      </c>
      <c r="N93" s="37"/>
    </row>
    <row r="94" spans="1:14" ht="12.75">
      <c r="A94" s="2">
        <v>1988</v>
      </c>
      <c r="B94" s="13">
        <v>4.97</v>
      </c>
      <c r="C94" s="16">
        <v>4.79</v>
      </c>
      <c r="D94" s="18">
        <v>46.4</v>
      </c>
      <c r="E94" s="17">
        <v>124</v>
      </c>
      <c r="F94" s="15">
        <v>28.8</v>
      </c>
      <c r="G94" s="15">
        <v>54.3</v>
      </c>
      <c r="H94" s="18">
        <v>35.5</v>
      </c>
      <c r="I94" s="28">
        <v>71</v>
      </c>
      <c r="J94" s="29">
        <v>154</v>
      </c>
      <c r="K94" s="29">
        <v>10800000</v>
      </c>
      <c r="L94" s="29">
        <v>14900000</v>
      </c>
      <c r="M94" s="7">
        <v>280</v>
      </c>
      <c r="N94" s="37"/>
    </row>
    <row r="95" spans="1:14" ht="12.75">
      <c r="A95" s="2">
        <v>1989</v>
      </c>
      <c r="B95" s="13">
        <v>6.28</v>
      </c>
      <c r="C95" s="16">
        <v>3.93</v>
      </c>
      <c r="D95" s="18">
        <v>46.3</v>
      </c>
      <c r="E95" s="17">
        <v>113</v>
      </c>
      <c r="F95" s="15">
        <v>38.1</v>
      </c>
      <c r="G95" s="15">
        <v>54.3</v>
      </c>
      <c r="H95" s="18">
        <v>32.5</v>
      </c>
      <c r="I95" s="28">
        <v>78.5</v>
      </c>
      <c r="J95" s="29">
        <v>134</v>
      </c>
      <c r="K95" s="29">
        <v>12200000</v>
      </c>
      <c r="L95" s="29">
        <v>16000000</v>
      </c>
      <c r="M95" s="7">
        <v>282</v>
      </c>
      <c r="N95" s="37"/>
    </row>
    <row r="96" spans="1:14" ht="12.75">
      <c r="A96" s="2">
        <v>1990</v>
      </c>
      <c r="B96" s="13">
        <v>7.74</v>
      </c>
      <c r="C96" s="16">
        <v>5.82</v>
      </c>
      <c r="D96" s="18">
        <v>65.4</v>
      </c>
      <c r="E96" s="17">
        <v>125</v>
      </c>
      <c r="F96" s="15">
        <v>55</v>
      </c>
      <c r="G96" s="15">
        <v>54.3</v>
      </c>
      <c r="H96" s="18">
        <v>30.3</v>
      </c>
      <c r="I96" s="28">
        <v>77.5</v>
      </c>
      <c r="J96" s="29">
        <v>151</v>
      </c>
      <c r="K96" s="29">
        <v>15200000</v>
      </c>
      <c r="L96" s="29">
        <v>19000000</v>
      </c>
      <c r="M96" s="7">
        <v>291</v>
      </c>
      <c r="N96" s="37"/>
    </row>
    <row r="97" spans="1:14" ht="12.75">
      <c r="A97" s="2">
        <v>1991</v>
      </c>
      <c r="B97" s="13">
        <v>7.78</v>
      </c>
      <c r="C97" s="16">
        <v>4.81</v>
      </c>
      <c r="D97" s="18">
        <v>67.5</v>
      </c>
      <c r="E97" s="17">
        <v>126</v>
      </c>
      <c r="F97" s="15">
        <v>39.6</v>
      </c>
      <c r="G97" s="15">
        <v>54.3</v>
      </c>
      <c r="H97" s="18">
        <v>24.3</v>
      </c>
      <c r="I97" s="28">
        <v>62.6</v>
      </c>
      <c r="J97" s="29">
        <v>172</v>
      </c>
      <c r="K97" s="29">
        <v>13900000</v>
      </c>
      <c r="L97" s="29">
        <v>16600000</v>
      </c>
      <c r="M97" s="7">
        <v>287</v>
      </c>
      <c r="N97" s="37"/>
    </row>
    <row r="98" spans="1:14" ht="12.75">
      <c r="A98" s="2">
        <v>1992</v>
      </c>
      <c r="B98" s="13">
        <v>7.74</v>
      </c>
      <c r="C98" s="16">
        <v>5.33</v>
      </c>
      <c r="D98" s="18">
        <v>59</v>
      </c>
      <c r="E98" s="17">
        <v>132</v>
      </c>
      <c r="F98" s="15">
        <v>57.8</v>
      </c>
      <c r="G98" s="15">
        <v>54.3</v>
      </c>
      <c r="H98" s="18">
        <v>26.9</v>
      </c>
      <c r="I98" s="28">
        <v>66.8</v>
      </c>
      <c r="J98" s="29">
        <v>144</v>
      </c>
      <c r="K98" s="29">
        <v>11200000</v>
      </c>
      <c r="L98" s="29">
        <v>13000000</v>
      </c>
      <c r="M98" s="7">
        <v>280</v>
      </c>
      <c r="N98" s="37"/>
    </row>
    <row r="99" spans="1:14" ht="12.75">
      <c r="A99" s="2">
        <v>1993</v>
      </c>
      <c r="B99" s="13">
        <v>8.83</v>
      </c>
      <c r="C99" s="16">
        <v>4.84</v>
      </c>
      <c r="D99" s="18">
        <v>61</v>
      </c>
      <c r="E99" s="17">
        <v>153</v>
      </c>
      <c r="F99" s="15">
        <v>78.5</v>
      </c>
      <c r="G99" s="15">
        <v>54.3</v>
      </c>
      <c r="H99" s="18">
        <v>20.2</v>
      </c>
      <c r="I99" s="28">
        <v>60.3</v>
      </c>
      <c r="J99" s="29">
        <v>156</v>
      </c>
      <c r="K99" s="29">
        <v>8560000</v>
      </c>
      <c r="L99" s="29">
        <v>9660000</v>
      </c>
      <c r="M99" s="7">
        <v>276</v>
      </c>
      <c r="N99" s="37"/>
    </row>
    <row r="100" spans="1:14" ht="12.75">
      <c r="A100" s="2">
        <v>1994</v>
      </c>
      <c r="B100" s="13">
        <v>8.4</v>
      </c>
      <c r="C100" s="16">
        <v>3</v>
      </c>
      <c r="D100" s="18">
        <v>60</v>
      </c>
      <c r="E100" s="17">
        <v>171</v>
      </c>
      <c r="F100" s="15">
        <v>88.6</v>
      </c>
      <c r="G100" s="15">
        <v>54.3</v>
      </c>
      <c r="H100" s="16">
        <v>8.7</v>
      </c>
      <c r="I100" s="28"/>
      <c r="J100" s="29">
        <v>165</v>
      </c>
      <c r="K100" s="29">
        <v>8327043</v>
      </c>
      <c r="L100" s="29">
        <v>9160000</v>
      </c>
      <c r="M100" s="7">
        <v>269</v>
      </c>
      <c r="N100" s="37"/>
    </row>
    <row r="101" spans="1:14" ht="12.75">
      <c r="A101" s="2">
        <v>1995</v>
      </c>
      <c r="B101" s="13">
        <v>6.85</v>
      </c>
      <c r="C101" s="16"/>
      <c r="D101" s="18">
        <v>60</v>
      </c>
      <c r="E101" s="17">
        <v>221</v>
      </c>
      <c r="F101" s="15">
        <v>50.6</v>
      </c>
      <c r="G101" s="15">
        <v>54.3</v>
      </c>
      <c r="H101" s="16">
        <v>3.4</v>
      </c>
      <c r="I101" s="28"/>
      <c r="J101" s="29">
        <v>243</v>
      </c>
      <c r="K101" s="29">
        <v>7201766</v>
      </c>
      <c r="L101" s="29">
        <v>7700000</v>
      </c>
      <c r="M101" s="7">
        <v>326</v>
      </c>
      <c r="N101" s="37"/>
    </row>
    <row r="102" spans="1:14" ht="12.75">
      <c r="A102" s="2">
        <v>1996</v>
      </c>
      <c r="B102" s="13">
        <v>7.94</v>
      </c>
      <c r="C102" s="16"/>
      <c r="D102" s="18">
        <v>60</v>
      </c>
      <c r="E102" s="17">
        <v>256</v>
      </c>
      <c r="F102" s="15">
        <v>48.8</v>
      </c>
      <c r="G102" s="15">
        <v>54.3</v>
      </c>
      <c r="H102" s="18"/>
      <c r="I102" s="28"/>
      <c r="J102" s="26">
        <v>275</v>
      </c>
      <c r="K102" s="29">
        <v>8391344</v>
      </c>
      <c r="L102" s="29">
        <v>8720000</v>
      </c>
      <c r="M102" s="7">
        <v>324</v>
      </c>
      <c r="N102" s="37"/>
    </row>
    <row r="103" spans="1:14" ht="12.75">
      <c r="A103" s="2">
        <v>1997</v>
      </c>
      <c r="B103" s="15">
        <v>11</v>
      </c>
      <c r="C103" s="16"/>
      <c r="D103" s="18"/>
      <c r="E103" s="17">
        <v>258</v>
      </c>
      <c r="F103" s="15">
        <v>81.2</v>
      </c>
      <c r="G103" s="15">
        <v>53.4</v>
      </c>
      <c r="H103" s="18"/>
      <c r="I103" s="28"/>
      <c r="J103" s="26">
        <v>189</v>
      </c>
      <c r="K103" s="29">
        <v>8455645</v>
      </c>
      <c r="L103" s="29">
        <v>8590000</v>
      </c>
      <c r="M103" s="7">
        <v>339</v>
      </c>
      <c r="N103" s="37"/>
    </row>
    <row r="104" spans="1:14" ht="12.75">
      <c r="A104" s="2">
        <v>1998</v>
      </c>
      <c r="B104" s="15">
        <v>13.8</v>
      </c>
      <c r="C104" s="16"/>
      <c r="D104" s="18"/>
      <c r="E104" s="17">
        <v>302</v>
      </c>
      <c r="F104" s="15">
        <v>59.3</v>
      </c>
      <c r="G104" s="15">
        <v>36</v>
      </c>
      <c r="H104" s="18"/>
      <c r="I104" s="28"/>
      <c r="J104" s="26">
        <v>274</v>
      </c>
      <c r="K104" s="29">
        <v>10200000</v>
      </c>
      <c r="L104" s="29">
        <v>10200000</v>
      </c>
      <c r="M104" s="7">
        <v>354</v>
      </c>
      <c r="N104" s="37"/>
    </row>
    <row r="105" spans="1:14" s="8" customFormat="1" ht="12.75">
      <c r="A105" s="2">
        <v>1999</v>
      </c>
      <c r="B105" s="15">
        <v>12.7</v>
      </c>
      <c r="C105" s="16"/>
      <c r="D105" s="18"/>
      <c r="E105" s="17">
        <v>338</v>
      </c>
      <c r="F105" s="15">
        <v>71.8</v>
      </c>
      <c r="G105" s="15">
        <v>25</v>
      </c>
      <c r="H105" s="18"/>
      <c r="I105" s="28"/>
      <c r="J105" s="26">
        <v>290</v>
      </c>
      <c r="K105" s="29">
        <v>10500000</v>
      </c>
      <c r="L105" s="29">
        <v>10300000</v>
      </c>
      <c r="M105" s="7">
        <v>366</v>
      </c>
      <c r="N105" s="37"/>
    </row>
    <row r="106" spans="1:14" ht="12.75">
      <c r="A106" s="2">
        <v>2000</v>
      </c>
      <c r="B106" s="15">
        <v>13.4</v>
      </c>
      <c r="C106" s="16"/>
      <c r="D106" s="18"/>
      <c r="E106" s="17">
        <v>318</v>
      </c>
      <c r="F106" s="15">
        <v>93.2</v>
      </c>
      <c r="G106" s="15">
        <v>20.8</v>
      </c>
      <c r="H106" s="18"/>
      <c r="I106" s="28"/>
      <c r="J106" s="26">
        <v>242</v>
      </c>
      <c r="K106" s="29">
        <v>18000000</v>
      </c>
      <c r="L106" s="29">
        <v>17000000</v>
      </c>
      <c r="M106" s="7">
        <v>364</v>
      </c>
      <c r="N106" s="37"/>
    </row>
    <row r="107" spans="1:14" ht="12.75">
      <c r="A107" s="24">
        <v>2001</v>
      </c>
      <c r="B107" s="18">
        <v>15.7</v>
      </c>
      <c r="C107" s="16"/>
      <c r="D107" s="18"/>
      <c r="E107" s="29">
        <v>268</v>
      </c>
      <c r="F107" s="18">
        <v>67.3</v>
      </c>
      <c r="G107" s="18">
        <v>7.3</v>
      </c>
      <c r="H107" s="18"/>
      <c r="I107" s="28"/>
      <c r="J107" s="4">
        <v>230</v>
      </c>
      <c r="K107" s="29">
        <v>19800000</v>
      </c>
      <c r="L107" s="29">
        <v>18200000</v>
      </c>
      <c r="M107" s="29">
        <v>395</v>
      </c>
      <c r="N107" s="37"/>
    </row>
    <row r="108" spans="1:14" ht="12.75">
      <c r="A108" s="24">
        <v>2002</v>
      </c>
      <c r="B108" s="18">
        <v>19.1</v>
      </c>
      <c r="C108" s="16"/>
      <c r="D108" s="18"/>
      <c r="E108" s="29">
        <v>222</v>
      </c>
      <c r="F108" s="18">
        <v>70.9</v>
      </c>
      <c r="G108" s="18">
        <f>0.784+5.87+0.649</f>
        <v>7.3</v>
      </c>
      <c r="H108" s="18"/>
      <c r="I108" s="28"/>
      <c r="J108" s="4">
        <v>170.2</v>
      </c>
      <c r="K108" s="29">
        <v>9620000</v>
      </c>
      <c r="L108" s="29">
        <v>8710000</v>
      </c>
      <c r="M108" s="29">
        <v>414</v>
      </c>
      <c r="N108" s="37"/>
    </row>
    <row r="109" spans="1:14" ht="12.75">
      <c r="A109" s="24">
        <v>2003</v>
      </c>
      <c r="B109" s="18">
        <v>18.1</v>
      </c>
      <c r="C109" s="16"/>
      <c r="D109" s="18"/>
      <c r="E109" s="29">
        <v>224</v>
      </c>
      <c r="F109" s="18">
        <v>45.1</v>
      </c>
      <c r="G109" s="18">
        <f>0.562+1.17+0.649</f>
        <v>2.4</v>
      </c>
      <c r="H109" s="18"/>
      <c r="I109" s="28"/>
      <c r="J109" s="4">
        <v>202</v>
      </c>
      <c r="K109" s="29">
        <v>13000000</v>
      </c>
      <c r="L109" s="29">
        <v>11500000</v>
      </c>
      <c r="M109" s="29">
        <v>466</v>
      </c>
      <c r="N109" s="37"/>
    </row>
    <row r="110" spans="1:14" ht="12.75">
      <c r="A110" s="24">
        <v>2004</v>
      </c>
      <c r="B110" s="18">
        <v>17.4</v>
      </c>
      <c r="C110" s="16"/>
      <c r="D110" s="18"/>
      <c r="E110" s="29">
        <v>249</v>
      </c>
      <c r="F110" s="18">
        <v>52.3</v>
      </c>
      <c r="G110" s="18">
        <f>0.501+0.568+0.649</f>
        <v>1.7</v>
      </c>
      <c r="H110" s="18"/>
      <c r="I110" s="28"/>
      <c r="J110" s="4">
        <v>215</v>
      </c>
      <c r="K110" s="29">
        <v>14500000</v>
      </c>
      <c r="L110" s="29">
        <v>12500000</v>
      </c>
      <c r="M110" s="29">
        <v>481</v>
      </c>
      <c r="N110" s="37"/>
    </row>
    <row r="111" spans="1:14" ht="12.75">
      <c r="A111" s="24">
        <v>2005</v>
      </c>
      <c r="B111" s="18">
        <f>3.919+13.312</f>
        <v>17.2</v>
      </c>
      <c r="C111" s="16"/>
      <c r="D111" s="18"/>
      <c r="E111" s="29">
        <f>3.01+0.039+139+106+13.6+23.2</f>
        <v>285</v>
      </c>
      <c r="F111" s="18">
        <f>1.075+27+20.7+0.615</f>
        <v>49.4</v>
      </c>
      <c r="G111" s="18">
        <f>0.189+0.261</f>
        <v>0.5</v>
      </c>
      <c r="H111" s="18"/>
      <c r="I111" s="18"/>
      <c r="J111" s="4">
        <v>254</v>
      </c>
      <c r="K111" s="29">
        <v>14100000</v>
      </c>
      <c r="L111" s="29">
        <v>11800000</v>
      </c>
      <c r="M111" s="29">
        <v>504</v>
      </c>
      <c r="N111" s="37"/>
    </row>
    <row r="112" spans="1:14" ht="12.75">
      <c r="A112" s="24">
        <v>2006</v>
      </c>
      <c r="B112" s="18">
        <f>4.292+14.401</f>
        <v>18.7</v>
      </c>
      <c r="C112" s="16"/>
      <c r="D112" s="18"/>
      <c r="E112" s="29">
        <v>288</v>
      </c>
      <c r="F112" s="18">
        <f>3.39+53.071+45.4465+1.597</f>
        <v>103.5</v>
      </c>
      <c r="G112" s="18">
        <f>0.111+0.261</f>
        <v>0.4</v>
      </c>
      <c r="H112" s="18"/>
      <c r="I112" s="18"/>
      <c r="J112" s="4">
        <v>165</v>
      </c>
      <c r="K112" s="29">
        <v>21100000</v>
      </c>
      <c r="L112" s="29">
        <v>17100000</v>
      </c>
      <c r="M112" s="29">
        <v>513</v>
      </c>
      <c r="N112" s="37"/>
    </row>
    <row r="113" spans="1:14" ht="12.75">
      <c r="A113" s="24">
        <v>2007</v>
      </c>
      <c r="B113" s="18">
        <v>16.7</v>
      </c>
      <c r="C113" s="16"/>
      <c r="D113" s="18"/>
      <c r="E113" s="29">
        <v>363</v>
      </c>
      <c r="F113" s="18">
        <v>81.1</v>
      </c>
      <c r="G113" s="18">
        <v>0.3</v>
      </c>
      <c r="H113" s="18"/>
      <c r="I113" s="18"/>
      <c r="J113" s="4">
        <v>264</v>
      </c>
      <c r="K113" s="29">
        <v>22500000</v>
      </c>
      <c r="L113" s="29">
        <v>17700000</v>
      </c>
      <c r="M113" s="29">
        <v>509</v>
      </c>
      <c r="N113" s="37"/>
    </row>
    <row r="114" spans="1:13" ht="15.75">
      <c r="A114" s="39" t="s">
        <v>42</v>
      </c>
      <c r="B114" s="39"/>
      <c r="C114" s="39"/>
      <c r="D114" s="39"/>
      <c r="E114" s="39"/>
      <c r="F114" s="39"/>
      <c r="G114" s="39"/>
      <c r="H114" s="39"/>
      <c r="I114" s="39"/>
      <c r="J114" s="39"/>
      <c r="K114" s="39"/>
      <c r="L114" s="39"/>
      <c r="M114" s="39"/>
    </row>
    <row r="115" spans="1:13" ht="12.75">
      <c r="A115" s="40" t="s">
        <v>15</v>
      </c>
      <c r="B115" s="40"/>
      <c r="C115" s="40"/>
      <c r="D115" s="40"/>
      <c r="E115" s="40"/>
      <c r="F115" s="40"/>
      <c r="G115" s="40"/>
      <c r="H115" s="40"/>
      <c r="I115" s="40"/>
      <c r="J115" s="40"/>
      <c r="K115" s="40"/>
      <c r="L115" s="40"/>
      <c r="M115" s="40"/>
    </row>
  </sheetData>
  <mergeCells count="6">
    <mergeCell ref="A114:M114"/>
    <mergeCell ref="A115:M115"/>
    <mergeCell ref="A1:M1"/>
    <mergeCell ref="A2:M2"/>
    <mergeCell ref="A3:M3"/>
    <mergeCell ref="A4:M4"/>
  </mergeCells>
  <printOptions horizontalCentered="1"/>
  <pageMargins left="0.5" right="0.5" top="0.5" bottom="0.5" header="0" footer="0"/>
  <pageSetup fitToHeight="3" horizontalDpi="600" verticalDpi="600" orientation="landscape" scale="98" r:id="rId3"/>
  <legacyDrawing r:id="rId2"/>
  <oleObjects>
    <oleObject progId="Document" dvAspect="DVASPECT_ICON" shapeId="1582490" r:id="rId1"/>
  </oleObjects>
</worksheet>
</file>

<file path=xl/worksheets/sheet2.xml><?xml version="1.0" encoding="utf-8"?>
<worksheet xmlns="http://schemas.openxmlformats.org/spreadsheetml/2006/main" xmlns:r="http://schemas.openxmlformats.org/officeDocument/2006/relationships">
  <dimension ref="A1:A56"/>
  <sheetViews>
    <sheetView workbookViewId="0" topLeftCell="A1">
      <selection activeCell="A1" sqref="A1"/>
    </sheetView>
  </sheetViews>
  <sheetFormatPr defaultColWidth="9.140625" defaultRowHeight="12.75"/>
  <cols>
    <col min="1" max="1" width="114.28125" style="30" customWidth="1"/>
    <col min="2" max="16384" width="9.140625" style="30" customWidth="1"/>
  </cols>
  <sheetData>
    <row r="1" ht="12.75" customHeight="1">
      <c r="A1" s="31" t="s">
        <v>17</v>
      </c>
    </row>
    <row r="2" ht="12.75">
      <c r="A2" s="32"/>
    </row>
    <row r="3" ht="12.75">
      <c r="A3" s="33" t="s">
        <v>18</v>
      </c>
    </row>
    <row r="4" ht="63.75">
      <c r="A4" s="32" t="s">
        <v>44</v>
      </c>
    </row>
    <row r="5" ht="12.75">
      <c r="A5" s="32"/>
    </row>
    <row r="6" ht="12.75">
      <c r="A6" s="33" t="s">
        <v>38</v>
      </c>
    </row>
    <row r="7" ht="76.5">
      <c r="A7" s="32" t="s">
        <v>45</v>
      </c>
    </row>
    <row r="8" ht="12.75">
      <c r="A8" s="32"/>
    </row>
    <row r="9" ht="12.75">
      <c r="A9" s="33" t="s">
        <v>19</v>
      </c>
    </row>
    <row r="10" ht="51" customHeight="1">
      <c r="A10" s="32" t="s">
        <v>46</v>
      </c>
    </row>
    <row r="11" ht="12.75">
      <c r="A11" s="32"/>
    </row>
    <row r="12" ht="12.75">
      <c r="A12" s="33" t="s">
        <v>20</v>
      </c>
    </row>
    <row r="13" ht="51" customHeight="1">
      <c r="A13" s="32" t="s">
        <v>47</v>
      </c>
    </row>
    <row r="14" ht="12.75">
      <c r="A14" s="32"/>
    </row>
    <row r="15" ht="12.75">
      <c r="A15" s="33" t="s">
        <v>4</v>
      </c>
    </row>
    <row r="16" ht="25.5">
      <c r="A16" s="32" t="s">
        <v>48</v>
      </c>
    </row>
    <row r="17" ht="12.75">
      <c r="A17" s="32"/>
    </row>
    <row r="18" ht="12.75">
      <c r="A18" s="33" t="s">
        <v>5</v>
      </c>
    </row>
    <row r="19" ht="25.5">
      <c r="A19" s="32" t="s">
        <v>49</v>
      </c>
    </row>
    <row r="20" ht="12.75">
      <c r="A20" s="32"/>
    </row>
    <row r="21" ht="12.75">
      <c r="A21" s="33" t="s">
        <v>21</v>
      </c>
    </row>
    <row r="22" ht="25.5">
      <c r="A22" s="32" t="s">
        <v>50</v>
      </c>
    </row>
    <row r="23" ht="12.75">
      <c r="A23" s="32"/>
    </row>
    <row r="24" ht="25.5">
      <c r="A24" s="34" t="s">
        <v>22</v>
      </c>
    </row>
    <row r="25" ht="12.75">
      <c r="A25" s="32"/>
    </row>
    <row r="26" ht="38.25">
      <c r="A26" s="32" t="s">
        <v>51</v>
      </c>
    </row>
    <row r="27" ht="12.75">
      <c r="A27" s="32"/>
    </row>
    <row r="28" ht="12.75">
      <c r="A28" s="33" t="s">
        <v>39</v>
      </c>
    </row>
    <row r="29" ht="25.5">
      <c r="A29" s="32" t="s">
        <v>52</v>
      </c>
    </row>
    <row r="30" ht="12.75">
      <c r="A30" s="32"/>
    </row>
    <row r="31" ht="12.75">
      <c r="A31" s="33" t="s">
        <v>23</v>
      </c>
    </row>
    <row r="32" ht="114.75" customHeight="1">
      <c r="A32" s="32" t="s">
        <v>55</v>
      </c>
    </row>
    <row r="33" ht="51">
      <c r="A33" s="38" t="s">
        <v>53</v>
      </c>
    </row>
    <row r="34" ht="12.75">
      <c r="A34" s="32"/>
    </row>
    <row r="35" ht="12.75">
      <c r="A35" s="33" t="s">
        <v>24</v>
      </c>
    </row>
    <row r="36" ht="25.5">
      <c r="A36" s="32" t="s">
        <v>37</v>
      </c>
    </row>
    <row r="37" ht="12.75">
      <c r="A37" s="32"/>
    </row>
    <row r="38" ht="12.75">
      <c r="A38" s="33" t="s">
        <v>25</v>
      </c>
    </row>
    <row r="39" ht="12.75">
      <c r="A39" s="32" t="s">
        <v>40</v>
      </c>
    </row>
    <row r="40" ht="12.75">
      <c r="A40" s="32"/>
    </row>
    <row r="41" ht="12.75">
      <c r="A41" s="33" t="s">
        <v>26</v>
      </c>
    </row>
    <row r="42" ht="12.75">
      <c r="A42" s="32" t="s">
        <v>27</v>
      </c>
    </row>
    <row r="43" ht="12.75">
      <c r="A43" s="32" t="s">
        <v>28</v>
      </c>
    </row>
    <row r="44" ht="12.75">
      <c r="A44" s="32" t="s">
        <v>29</v>
      </c>
    </row>
    <row r="45" ht="12.75">
      <c r="A45" s="32" t="s">
        <v>30</v>
      </c>
    </row>
    <row r="46" ht="12.75">
      <c r="A46" s="32" t="s">
        <v>31</v>
      </c>
    </row>
    <row r="47" ht="12.75">
      <c r="A47" s="32" t="s">
        <v>41</v>
      </c>
    </row>
    <row r="48" ht="12.75">
      <c r="A48" s="32" t="s">
        <v>32</v>
      </c>
    </row>
    <row r="49" ht="12.75">
      <c r="A49" s="32" t="s">
        <v>33</v>
      </c>
    </row>
    <row r="50" ht="12.75">
      <c r="A50" s="32"/>
    </row>
    <row r="51" ht="12.75">
      <c r="A51" s="33" t="s">
        <v>34</v>
      </c>
    </row>
    <row r="52" ht="38.25">
      <c r="A52" s="35" t="s">
        <v>54</v>
      </c>
    </row>
    <row r="53" ht="12.75">
      <c r="A53" s="32"/>
    </row>
    <row r="54" ht="12.75">
      <c r="A54" s="33" t="s">
        <v>35</v>
      </c>
    </row>
    <row r="55" ht="12.75">
      <c r="A55" s="32"/>
    </row>
    <row r="56" ht="12.75">
      <c r="A56" s="36" t="s">
        <v>36</v>
      </c>
    </row>
  </sheetData>
  <hyperlinks>
    <hyperlink ref="A56" r:id="rId1" display="USGS Platinum-Group Metals Commodity Specialist"/>
  </hyperlinks>
  <printOptions/>
  <pageMargins left="0.5" right="0.5" top="0.5" bottom="0.5" header="0.5" footer="0.5"/>
  <pageSetup horizontalDpi="1200" verticalDpi="12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Platinum-group metals statistics</dc:title>
  <dc:subject/>
  <dc:creator>Tom Kelly</dc:creator>
  <cp:keywords/>
  <dc:description>Last modification:  October 1, 2008</dc:description>
  <cp:lastModifiedBy>dkramer</cp:lastModifiedBy>
  <cp:lastPrinted>2008-09-26T17:51:40Z</cp:lastPrinted>
  <dcterms:created xsi:type="dcterms:W3CDTF">2001-03-29T19:36:18Z</dcterms:created>
  <dcterms:modified xsi:type="dcterms:W3CDTF">2008-12-02T19:31:52Z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