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420" windowWidth="6270" windowHeight="5910" activeTab="0"/>
  </bookViews>
  <sheets>
    <sheet name="SoF V53-66" sheetId="1" r:id="rId1"/>
    <sheet name="SGLDATA" sheetId="2" r:id="rId2"/>
  </sheets>
  <definedNames>
    <definedName name="_xlnm.Print_Area" localSheetId="0">'SoF V53-66'!$A$6:$F$411</definedName>
    <definedName name="_xlnm.Print_Titles" localSheetId="0">'SoF V53-66'!$1:$5</definedName>
  </definedNames>
  <calcPr fullCalcOnLoad="1"/>
</workbook>
</file>

<file path=xl/sharedStrings.xml><?xml version="1.0" encoding="utf-8"?>
<sst xmlns="http://schemas.openxmlformats.org/spreadsheetml/2006/main" count="1640" uniqueCount="811">
  <si>
    <t xml:space="preserve">3E* Comment: An option for recording the decrease in cost that results from a receivable for a vendor     </t>
  </si>
  <si>
    <t xml:space="preserve"> Section 4.</t>
  </si>
  <si>
    <t>Budget Authority (Unobligated)."</t>
  </si>
  <si>
    <t>and/or SGL account 6850, "Employer Contributions to Employee Benefit Programs Not Requiring Current-Year</t>
  </si>
  <si>
    <t>2990.0052</t>
  </si>
  <si>
    <t>5A3TOTAL</t>
  </si>
  <si>
    <t>2110.0053</t>
  </si>
  <si>
    <t>2120.0053</t>
  </si>
  <si>
    <t>2130.0053</t>
  </si>
  <si>
    <t>2190.0053</t>
  </si>
  <si>
    <t>5B1TOTAL</t>
  </si>
  <si>
    <t>2510.0053</t>
  </si>
  <si>
    <t>2520.0053</t>
  </si>
  <si>
    <t>2530.0053</t>
  </si>
  <si>
    <t>2540.0053</t>
  </si>
  <si>
    <t>2590.0053</t>
  </si>
  <si>
    <t>5B2TOTAL</t>
  </si>
  <si>
    <t>2940.0053</t>
  </si>
  <si>
    <t>5B3TOTAL</t>
  </si>
  <si>
    <t>2610.0053</t>
  </si>
  <si>
    <t>2620.0053</t>
  </si>
  <si>
    <t>2690.0053</t>
  </si>
  <si>
    <t>5B4TOTAL</t>
  </si>
  <si>
    <t>2220.0053</t>
  </si>
  <si>
    <t>2310.0053</t>
  </si>
  <si>
    <t>2400.0053</t>
  </si>
  <si>
    <t>2910.0053</t>
  </si>
  <si>
    <t>2920.0053</t>
  </si>
  <si>
    <t>2990.0053</t>
  </si>
  <si>
    <t>5B5TOTAL</t>
  </si>
  <si>
    <t>6TOTAL</t>
  </si>
  <si>
    <t>3100</t>
  </si>
  <si>
    <t>3105</t>
  </si>
  <si>
    <t>7ATOTAL</t>
  </si>
  <si>
    <t>3210</t>
  </si>
  <si>
    <t>3220</t>
  </si>
  <si>
    <t>3230</t>
  </si>
  <si>
    <t>7BTOTAL</t>
  </si>
  <si>
    <t>3310</t>
  </si>
  <si>
    <t>3320</t>
  </si>
  <si>
    <t>7CTOTAL</t>
  </si>
  <si>
    <t>3400</t>
  </si>
  <si>
    <t>3500</t>
  </si>
  <si>
    <t>3610</t>
  </si>
  <si>
    <t>7DTOTAL</t>
  </si>
  <si>
    <t>3501</t>
  </si>
  <si>
    <t>7ETOTAL</t>
  </si>
  <si>
    <t>7FTOTAL</t>
  </si>
  <si>
    <t>8TOTAL</t>
  </si>
  <si>
    <t>Statement of Financing for Fiscal 2001 Reporting</t>
  </si>
  <si>
    <t>Expended Appropriations</t>
  </si>
  <si>
    <t>Tax Revenue Refunds</t>
  </si>
  <si>
    <t>Employer Contributions to Employee Benefit Programs Not Requiring Current-Year Budget Authority (Unobligated)</t>
  </si>
  <si>
    <t>Contra Bad Debt Expense - Incurred for Others</t>
  </si>
  <si>
    <t>Unexpended Obligations, Transferred - Unpaid</t>
  </si>
  <si>
    <t>Unexpended Obligations, Transferred - Prepaid/Advance</t>
  </si>
  <si>
    <t>Expended Authority, Transferred - Unpaid</t>
  </si>
  <si>
    <t>deleted</t>
  </si>
  <si>
    <t>{SelectBlock Report:A1..Report:A1}</t>
  </si>
  <si>
    <t>{Query.Extract}</t>
  </si>
  <si>
    <t>{ClearContents 0}{Down}</t>
  </si>
  <si>
    <t>GL Account No</t>
  </si>
  <si>
    <t>Unexpended Obligations - Unpaid</t>
  </si>
  <si>
    <t>Unexpended Obligations - Prepaid/Advance</t>
  </si>
  <si>
    <t>Upward Adjustments of Prior-Year Prepaid/Advanced Unexpended Obligations</t>
  </si>
  <si>
    <t>Expended Authority - Unpaid</t>
  </si>
  <si>
    <t>Expended Authority - Paid</t>
  </si>
  <si>
    <t>Upward Adjustments of Prior-Year Unpaid Expended Authority</t>
  </si>
  <si>
    <t>Upward Adjustments of Prior-Year Paid Expended Authority</t>
  </si>
  <si>
    <t>Downward Adjustments of Prior-Year Paid Expended Authority Refunds Collected</t>
  </si>
  <si>
    <t>Downward Adjustments of Prior-Year Unpaid Unexpended Obligations</t>
  </si>
  <si>
    <t>Downward Adjustments of Prior-Year Unpaid Expended Authority</t>
  </si>
  <si>
    <t>Upward Adjustments of Prior-Year Unpaid Unexpended Obligations</t>
  </si>
  <si>
    <t>Account Title</t>
  </si>
  <si>
    <t>Assets</t>
  </si>
  <si>
    <t>Fund Balance with Treasury</t>
  </si>
  <si>
    <t>Cash</t>
  </si>
  <si>
    <t>Undeposited Collections</t>
  </si>
  <si>
    <t>Imprest Funds</t>
  </si>
  <si>
    <t>\G</t>
  </si>
  <si>
    <t>{SelectBlock SGL Data:A6..B330}</t>
  </si>
  <si>
    <t>Other Cash</t>
  </si>
  <si>
    <t>Other Monetary Assets</t>
  </si>
  <si>
    <t>{Query.Database_Block "[\vision\SGLTable.db]a1..a2"}</t>
  </si>
  <si>
    <t>Foreign Currency</t>
  </si>
  <si>
    <t>{Query.Criteria_Table SGL Data:B1..B2}</t>
  </si>
  <si>
    <t>Receivables</t>
  </si>
  <si>
    <t>{Query.Output_Block "SGL Data:A5..B330"}</t>
  </si>
  <si>
    <t>{Links.Delete "\VISION\SGLTable.DB"}</t>
  </si>
  <si>
    <t>Employment Benefit Contributions Receivable</t>
  </si>
  <si>
    <t>Taxes Receivable</t>
  </si>
  <si>
    <t>Allowance for Loss on Taxes Receivable</t>
  </si>
  <si>
    <t>Receivable for Transfers of Currently Invested Balances</t>
  </si>
  <si>
    <t>Allowance for Loss on Loans Receivable</t>
  </si>
  <si>
    <t>Penalties, Fines and Administrative Fees Receivable</t>
  </si>
  <si>
    <t>Allowance for loss on Penalties, Fines and Administrative Fees Receivable</t>
  </si>
  <si>
    <t>Allowance for Subsidy</t>
  </si>
  <si>
    <t>Advances and Prepayments</t>
  </si>
  <si>
    <t>Advances to Others</t>
  </si>
  <si>
    <t>Prepayments</t>
  </si>
  <si>
    <t>Inventory and Related Property</t>
  </si>
  <si>
    <t>Operating Materials and Supplies</t>
  </si>
  <si>
    <t>Operating Materials and Supplies Held For Repair</t>
  </si>
  <si>
    <t>Operating Materials and Supplies - Allowance</t>
  </si>
  <si>
    <t>Inventory, Net</t>
  </si>
  <si>
    <t>Seized Property - Monetary Instruments</t>
  </si>
  <si>
    <t>Seized Monetary Instruments</t>
  </si>
  <si>
    <t>Withholdings Payable</t>
  </si>
  <si>
    <t>Actuarial Pension Liability</t>
  </si>
  <si>
    <t>Actuarial Health Insurance Liability</t>
  </si>
  <si>
    <t>Actuarial Life Insurance Liability</t>
  </si>
  <si>
    <t>Actuarial FECA Liability</t>
  </si>
  <si>
    <t>Receipts Not Available for Obligation Upon Collection</t>
  </si>
  <si>
    <t>Authority Permanently Not Available Pursuant to Public Law</t>
  </si>
  <si>
    <t>Tax Revenue Accrual Adjustment</t>
  </si>
  <si>
    <t>Seized Cash Deposited</t>
  </si>
  <si>
    <t>Forfeited Property, Net</t>
  </si>
  <si>
    <t>Forfeited Property Held for Sale</t>
  </si>
  <si>
    <t>Forfeited Property Held for Donation or Use</t>
  </si>
  <si>
    <t>Forfeited Property - Allowance</t>
  </si>
  <si>
    <t>Foreclosed Property, Net</t>
  </si>
  <si>
    <t>Foreclosed Property</t>
  </si>
  <si>
    <t>Foreclosed Property - Allowance</t>
  </si>
  <si>
    <t>Commodities, Net</t>
  </si>
  <si>
    <t>Stockpile Materials</t>
  </si>
  <si>
    <t>Other Related Property, Net</t>
  </si>
  <si>
    <t>Investments, Net</t>
  </si>
  <si>
    <t>Investments in U.S. Treasury Securities Issued by Public Debt</t>
  </si>
  <si>
    <t>Discount on U.S. Treasury Securities Issued by Public Debt</t>
  </si>
  <si>
    <t>Premium on U.S. Treasury Securities Issued by Public Debt</t>
  </si>
  <si>
    <t>Amortization of Discount and Premium on U.S. Treasury Securities Issued by Public Debt</t>
  </si>
  <si>
    <t>Market Adjustment - Investments</t>
  </si>
  <si>
    <t>Discount on Securities Other Than Public Debt Securities</t>
  </si>
  <si>
    <t>Premium on Securities Other Than Public Debt Securities</t>
  </si>
  <si>
    <t>Amortization of Premium and Discount on Securities Other Than Public Debt</t>
  </si>
  <si>
    <t>Investments in U.S. Treasury Zero Coupon Bonds Issued by Public Debt</t>
  </si>
  <si>
    <t>Discount on U.S. Treasury Zero Coupon Bonds Issued by Public Debt</t>
  </si>
  <si>
    <t>Amortization of Discount U.S. Treasury Zero Coupon Bonds Issued by Public Debt</t>
  </si>
  <si>
    <t>Market Adjustment - Investments in U.S. Treasury Zero Coupon Bonds</t>
  </si>
  <si>
    <t>Contra Market Adjustment - Investments in U.S. Treasury Zero Coupon Bonds</t>
  </si>
  <si>
    <t>General Property, Plant and Equipment</t>
  </si>
  <si>
    <t>Land</t>
  </si>
  <si>
    <t>Military Equipment</t>
  </si>
  <si>
    <t>Accumulated Depreciation on Military Equipment</t>
  </si>
  <si>
    <t>Internal-Use Software in Development</t>
  </si>
  <si>
    <t>Other Assets, Net</t>
  </si>
  <si>
    <t>Unrequisitioned Authorized Appropriations</t>
  </si>
  <si>
    <t>Receivable from Appropriations</t>
  </si>
  <si>
    <t>Borrowings Receivable from Treasury</t>
  </si>
  <si>
    <t>Other Assets</t>
  </si>
  <si>
    <t>Liabilities</t>
  </si>
  <si>
    <t>Accrued Liabilities - Other</t>
  </si>
  <si>
    <t>Accounts Payable</t>
  </si>
  <si>
    <t>Disbursements in Transit</t>
  </si>
  <si>
    <t>Contract Holdbacks</t>
  </si>
  <si>
    <t>Accrued Interest Payable</t>
  </si>
  <si>
    <t>Payable for Transfers of Currently Invested Balances</t>
  </si>
  <si>
    <t>Expenditure Transfers Payable</t>
  </si>
  <si>
    <t>Loan Guarantee Liability</t>
  </si>
  <si>
    <t>Accrued Liabilities - Payroll and Benefits</t>
  </si>
  <si>
    <t>Accrued Funded Payroll and Leave</t>
  </si>
  <si>
    <t>Employer Contributions and Payroll Taxes Payable</t>
  </si>
  <si>
    <t>Other Post-Employment Benefits Due and Payable</t>
  </si>
  <si>
    <t>Pension Benefits Due and Payable to Beneficiaries</t>
  </si>
  <si>
    <t>Benefit Premiums Payable to Carriers</t>
  </si>
  <si>
    <t>Life Insurance Benefits Due and Payable to Beneficiaries</t>
  </si>
  <si>
    <t>Unearned Revenue (Advances)</t>
  </si>
  <si>
    <t>Advances from Others</t>
  </si>
  <si>
    <t>Deferred Credits</t>
  </si>
  <si>
    <t>Liability for Deposit Funds, Clearing Accounts and Undeposited Collections</t>
  </si>
  <si>
    <t>Debt</t>
  </si>
  <si>
    <t>Principal Payable to Treasury</t>
  </si>
  <si>
    <t>Principal Payable to Federal Financing Bank</t>
  </si>
  <si>
    <t>Securities Issued by Federal Agencies Under General and Special Financing Authority, Net</t>
  </si>
  <si>
    <t>Participation Certificates</t>
  </si>
  <si>
    <t>Other Debt</t>
  </si>
  <si>
    <t>Actuarial Liabilities</t>
  </si>
  <si>
    <t>Prior Liens Outstanding on Acquired Collateral</t>
  </si>
  <si>
    <t>Liability for Borrowings to be Received</t>
  </si>
  <si>
    <t>Liability for Subsidy Related to Undisbursed Loans</t>
  </si>
  <si>
    <t>Resources Payable to Treasury</t>
  </si>
  <si>
    <t>Custodial Liability</t>
  </si>
  <si>
    <t>Net Position</t>
  </si>
  <si>
    <t>Unexpended Appropriations</t>
  </si>
  <si>
    <t>Appropriated Capital Funding Canceled Payables</t>
  </si>
  <si>
    <t>Invested Capital</t>
  </si>
  <si>
    <t>Capital Investments</t>
  </si>
  <si>
    <t>Transfers-in from Others without Reimbursement</t>
  </si>
  <si>
    <t>Transfers-out to Others without Reimbursement</t>
  </si>
  <si>
    <t>Results of Operations</t>
  </si>
  <si>
    <t>Cumulative Results of Operations</t>
  </si>
  <si>
    <t>Reserved for FACTS Rounding Differences</t>
  </si>
  <si>
    <t>Donations and Other Items</t>
  </si>
  <si>
    <t>Deferred Liquidating Cash Authority</t>
  </si>
  <si>
    <t>Future Funding Requirements</t>
  </si>
  <si>
    <t>Budgetary</t>
  </si>
  <si>
    <t>Anticipated Total Resources</t>
  </si>
  <si>
    <t>Anticipated Contract Authority</t>
  </si>
  <si>
    <t>Anticipated Adjustments to Contract Authority</t>
  </si>
  <si>
    <t>Estimated Borrowing Authority - Indefinite</t>
  </si>
  <si>
    <t>Anticipated Reductions to Borrowing Authority</t>
  </si>
  <si>
    <t>Anticipated Transfers to Treasury</t>
  </si>
  <si>
    <t>Anticipated Collections from Non-Federal Sources</t>
  </si>
  <si>
    <t>Anticipated Collections from Federal Sources</t>
  </si>
  <si>
    <t>Appropriations Realized</t>
  </si>
  <si>
    <t>Debt Liquidation Appropriations</t>
  </si>
  <si>
    <t>Deficiency Appropriations</t>
  </si>
  <si>
    <t>Appropriated Trust or Special Fund Receipts</t>
  </si>
  <si>
    <t>Loan Subsidy Appropriation - Definite - Current</t>
  </si>
  <si>
    <t>Entitlement Loan Subsidy Appropriation - Indefinite</t>
  </si>
  <si>
    <t>Loan Administrative Expense Appropriation - Definite - Current</t>
  </si>
  <si>
    <t>Re-estimated Discretionary Loan Subsidy Appropriation - Indefinite - Permanent</t>
  </si>
  <si>
    <t>Other Appropriations Realized</t>
  </si>
  <si>
    <t>Appropriations Anticipated - Indefinite</t>
  </si>
  <si>
    <t>Loan Subsidy Appropriation - Indefinite - Current</t>
  </si>
  <si>
    <t>Loan Modification Adjustment Transfer Appropriation</t>
  </si>
  <si>
    <t>Amounts Appropriated from Specific Treasury-Managed Trust Fund TAFS-Receivable</t>
  </si>
  <si>
    <t>Amounts Appropriated from Specific Treasury-Managed Trust Fund TAFS-Payable</t>
  </si>
  <si>
    <t>Amounts Appropriated from Specific Treasury-Managed Trust Fund TAFS-Transfers-In</t>
  </si>
  <si>
    <t>Amounts Appropriated from Specific Treasury-Managed Trust Fund TAFS-Transfers-Out</t>
  </si>
  <si>
    <t>Contract Authority</t>
  </si>
  <si>
    <t>Current-Year Contract Authority Realized - Definite</t>
  </si>
  <si>
    <t>Current-Year Contract Authority Realized-Indefinite</t>
  </si>
  <si>
    <t>Actual Adjustments to Contract Authority</t>
  </si>
  <si>
    <t>Contract Authority Liquidated</t>
  </si>
  <si>
    <t>Contract Authority to be Liquidated by Trust Funds</t>
  </si>
  <si>
    <t>Transfers of Contract Authority</t>
  </si>
  <si>
    <t>Appropriation to Liquidate Contract Authority</t>
  </si>
  <si>
    <t>Contract Authority Carried Forward</t>
  </si>
  <si>
    <t>Borrowing Authority</t>
  </si>
  <si>
    <t>Current-Year Borrowing Authority Realized - Definite</t>
  </si>
  <si>
    <t>Current-Year Borrowing Authority Realized-Indefinite</t>
  </si>
  <si>
    <t>Actual Reductions to Borrowing Authority</t>
  </si>
  <si>
    <t>Borrowing Authority Converted to Cash</t>
  </si>
  <si>
    <t>Actual Repayments of Debt, Current-Year Authority</t>
  </si>
  <si>
    <t>Actual Repayments of Debt, Prior-Year Balances</t>
  </si>
  <si>
    <t>Resources Realized from Borrowing Authority</t>
  </si>
  <si>
    <t>Borrowing Authority Carried Forward</t>
  </si>
  <si>
    <t>Other New Budget Authority</t>
  </si>
  <si>
    <t>Actual Capital Transfers to the General Fund of the Treasury, Current-Year Authority</t>
  </si>
  <si>
    <t>Actual Capital Transfers to the General Fund of the Treasury, Prior-Year Balances</t>
  </si>
  <si>
    <t>Authority Made Available from Receipt or Appropriation Balances Previously Precluded from Obligation</t>
  </si>
  <si>
    <t>Authority Made Available from Offsetting Collection Balances Previously Precluded form Obligation</t>
  </si>
  <si>
    <t>Anticipated Transfers of Current Fiscal Year Authority</t>
  </si>
  <si>
    <t>Allocations of Authority - Anticipated from Invested Balances</t>
  </si>
  <si>
    <t>Allocations of Realized Authority - To Be Transferred from Invested Balances</t>
  </si>
  <si>
    <t>Allocations of Realized Authority - Transferred from Invested Balances</t>
  </si>
  <si>
    <t>Appropriation Transfers</t>
  </si>
  <si>
    <t>Allocation Transfers of Current-Year Authority for Non-Invested Accounts</t>
  </si>
  <si>
    <t>Allocation Transfers of Prior-Year Balances</t>
  </si>
  <si>
    <t>Anticipated Transfers of Prior Fiscal Year Authority</t>
  </si>
  <si>
    <t>Transfers - Prior-Year Budgetary Resources</t>
  </si>
  <si>
    <t>Transfers of Obligated Balances</t>
  </si>
  <si>
    <t>Total Actual Resources</t>
  </si>
  <si>
    <t>Anticipated Reimbursements and Other Income</t>
  </si>
  <si>
    <t>Anticipated Appropriation Trust Fund Expenditure Transfers</t>
  </si>
  <si>
    <t>Unfilled Customer Orders</t>
  </si>
  <si>
    <t>Unfilled Customer Orders - Unobligated</t>
  </si>
  <si>
    <t>Unfilled Customer Orders - Obligated</t>
  </si>
  <si>
    <t>Reimbursements and Other Income Earned</t>
  </si>
  <si>
    <t>Actual Collections of Governmental-Type Fees</t>
  </si>
  <si>
    <t>Other Actual Governmental-Type Collections from Non-Federal Sources</t>
  </si>
  <si>
    <t>Receivable from Liquidating Fund</t>
  </si>
  <si>
    <t>Anticipated Recoveries of Prior-Year Obligations</t>
  </si>
  <si>
    <t>Canceled Authority</t>
  </si>
  <si>
    <t>Balance Available for Restoration, Writeoff and Withdrawal</t>
  </si>
  <si>
    <t>Adjustments to Indefinite No-Year Authority</t>
  </si>
  <si>
    <t>Rescissions - Current Year</t>
  </si>
  <si>
    <t>Authority Unavailable Pursuant to Public Law - Temporarily</t>
  </si>
  <si>
    <t>Authority Unavailable Pursuant to Public Law</t>
  </si>
  <si>
    <t>Receipts and Appropriations Temporarily Precluded from Obligation</t>
  </si>
  <si>
    <t>Offsetting Collections Temporarily Precluded form Obligation</t>
  </si>
  <si>
    <t>Unapportioned Authority - Pending Rescission</t>
  </si>
  <si>
    <t>Unapportioned Authority - OMB Deferral</t>
  </si>
  <si>
    <t xml:space="preserve">Unapportioned Authority </t>
  </si>
  <si>
    <t>Apportionments</t>
  </si>
  <si>
    <t>Reserved for Agency Use</t>
  </si>
  <si>
    <t>Reserved for Agency use</t>
  </si>
  <si>
    <t>Apportionments Unavailable - Anticipated Resources</t>
  </si>
  <si>
    <t>Allotments - Realized Resources</t>
  </si>
  <si>
    <t>Unobligated Funds Not Subject to Apportionment</t>
  </si>
  <si>
    <t>Funds Not Available for Commitment/Obligation</t>
  </si>
  <si>
    <t>Allotments - Expired Authority</t>
  </si>
  <si>
    <t>Commitments</t>
  </si>
  <si>
    <t>Revenues and Financing Sources</t>
  </si>
  <si>
    <t>Interest and Penalties Revenue</t>
  </si>
  <si>
    <t>Insurance and Guarantee Premium Revenue</t>
  </si>
  <si>
    <t>Contra Revenue for Insurance and Guarantee Premium Revenue</t>
  </si>
  <si>
    <t>Donated Revenue - Financial Resources</t>
  </si>
  <si>
    <t>Contra Revenue for Donations - Financial Resources</t>
  </si>
  <si>
    <t>Contra Revenue for Donations</t>
  </si>
  <si>
    <t>Appropriated Earmarked Receipts Transferred In</t>
  </si>
  <si>
    <t>Appropriated Earmarked Receipts Transferred Out</t>
  </si>
  <si>
    <t>Expenditure Financing Sources - Transfers-In</t>
  </si>
  <si>
    <t>Nonexpenditure Trust Fund Financing Sources - Transfers-In</t>
  </si>
  <si>
    <t>Nonexpenditure Trust Fund Financing Sources - Transfers-Out</t>
  </si>
  <si>
    <t xml:space="preserve">Imputed Financing Sources </t>
  </si>
  <si>
    <t>Adjustment of Appropriated Capital Used</t>
  </si>
  <si>
    <t>Tax Revenues Collected</t>
  </si>
  <si>
    <t>Contra Revenue for Taxes</t>
  </si>
  <si>
    <t>Collections for Others</t>
  </si>
  <si>
    <t>Accrued Collections for Others</t>
  </si>
  <si>
    <t>Expense</t>
  </si>
  <si>
    <t>Operating Expenses/Program Costs</t>
  </si>
  <si>
    <t>Interest Expenses</t>
  </si>
  <si>
    <t>Interest Expenses on Borrowing from Treasury</t>
  </si>
  <si>
    <t>Interest Expenses on Securities</t>
  </si>
  <si>
    <t>Other Interest Expenses</t>
  </si>
  <si>
    <t>Benefit Expense</t>
  </si>
  <si>
    <t>Applied Overhead</t>
  </si>
  <si>
    <t>Cost Capitalization Offset</t>
  </si>
  <si>
    <t>Imputed Costs</t>
  </si>
  <si>
    <t>Nonproduction Costs</t>
  </si>
  <si>
    <t>Gains</t>
  </si>
  <si>
    <t>Unrealized Gains - Investments</t>
  </si>
  <si>
    <t>Losses</t>
  </si>
  <si>
    <t>Unrealized Losses - Investments</t>
  </si>
  <si>
    <t>Distribution of Income - Dividend</t>
  </si>
  <si>
    <t>Changes in Actuarial Liability</t>
  </si>
  <si>
    <t>Memorandum</t>
  </si>
  <si>
    <t>Guaranteed Loan Level (GLL)</t>
  </si>
  <si>
    <t>Guaranteed Loan Level - Unapportioned</t>
  </si>
  <si>
    <t>Guaranteed Loan Level - Apportioned</t>
  </si>
  <si>
    <t>Guaranteed Loan Level - Allotted and Available to Lenders</t>
  </si>
  <si>
    <t>Guaranteed Loan Level - Administrative Commitments Prior to Signing Contracts</t>
  </si>
  <si>
    <t>Guaranteed Loan Level - Contract Signed - Undisbursed by Lenders</t>
  </si>
  <si>
    <t>Guaranteed Loan Level - Used Authority</t>
  </si>
  <si>
    <t>Guaranteed Loan Level - Unused Authority</t>
  </si>
  <si>
    <t>Guaranteed Loan (GL) Principal Outstanding</t>
  </si>
  <si>
    <t>Guaranteed Loan New Disbursements by Lender</t>
  </si>
  <si>
    <t>Guaranteed Loan Repayments and Prepayments</t>
  </si>
  <si>
    <t>Guaranteed Loan Default - Loan Acquired</t>
  </si>
  <si>
    <t>Guaranteed Loan Default - Property Acquired</t>
  </si>
  <si>
    <t>Guaranteed Loan Collections, Defaults and Adjustments</t>
  </si>
  <si>
    <t>Guaranteed Loan Adjustments</t>
  </si>
  <si>
    <t>Guaranteed Loan Cumulative Disbursements by Lenders</t>
  </si>
  <si>
    <t xml:space="preserve">                 </t>
  </si>
  <si>
    <t xml:space="preserve"> </t>
  </si>
  <si>
    <t/>
  </si>
  <si>
    <t>Line</t>
  </si>
  <si>
    <t>Pre/</t>
  </si>
  <si>
    <t xml:space="preserve">Trial </t>
  </si>
  <si>
    <t>Acct</t>
  </si>
  <si>
    <t>Account</t>
  </si>
  <si>
    <t xml:space="preserve">Line </t>
  </si>
  <si>
    <t>No</t>
  </si>
  <si>
    <t>Post</t>
  </si>
  <si>
    <t>Bal</t>
  </si>
  <si>
    <t>Title</t>
  </si>
  <si>
    <t>Additional Information Required</t>
  </si>
  <si>
    <t>Account No</t>
  </si>
  <si>
    <t>Total - CFY</t>
  </si>
  <si>
    <t>Total - PFY</t>
  </si>
  <si>
    <t>Reference</t>
  </si>
  <si>
    <t>Total PFY</t>
  </si>
  <si>
    <t>1A</t>
  </si>
  <si>
    <t>Pre</t>
  </si>
  <si>
    <t>E-B</t>
  </si>
  <si>
    <t>1010.0046</t>
  </si>
  <si>
    <t>1A1TOTAL</t>
  </si>
  <si>
    <t>1610.0046</t>
  </si>
  <si>
    <t>E</t>
  </si>
  <si>
    <t>1611.0046</t>
  </si>
  <si>
    <t>1690.0046</t>
  </si>
  <si>
    <t>1A2TOTAL</t>
  </si>
  <si>
    <t>1310.0046</t>
  </si>
  <si>
    <t>1319.0046</t>
  </si>
  <si>
    <t>1A3TOTAL</t>
  </si>
  <si>
    <t>1340.0046</t>
  </si>
  <si>
    <t>1349.0046</t>
  </si>
  <si>
    <t>1A4TOTAL</t>
  </si>
  <si>
    <t xml:space="preserve">Comment: "Obligations incurred" reported on this line must equal the obligations incurred reported on the Statement of </t>
  </si>
  <si>
    <t>Budgetary Resources. Obligations incurred are defined in OMB Circular A-34.</t>
  </si>
  <si>
    <t>1B1a</t>
  </si>
  <si>
    <t>Reimbursements and Other Income Earned - Collected</t>
  </si>
  <si>
    <t>1450.0046</t>
  </si>
  <si>
    <t>1A5TOTAL</t>
  </si>
  <si>
    <t>1921.0046</t>
  </si>
  <si>
    <t>Actual Collection of Loan Principal</t>
  </si>
  <si>
    <t>1922.0046</t>
  </si>
  <si>
    <t>Actual Collection of Loan Interest</t>
  </si>
  <si>
    <t>1990.0046</t>
  </si>
  <si>
    <t>Actual Collection of Rent</t>
  </si>
  <si>
    <t>1591.0046</t>
  </si>
  <si>
    <t>Actual Collections from Sale of Foreclosed Property</t>
  </si>
  <si>
    <t>1599.0046</t>
  </si>
  <si>
    <t>1A6TOTAL</t>
  </si>
  <si>
    <t>1610.0048</t>
  </si>
  <si>
    <t>Actual Program Fund Subsidy Collected - Definite - Current</t>
  </si>
  <si>
    <t>1611.0048</t>
  </si>
  <si>
    <t>Actual Program Fund Subsidy Collected - Indefinite - Permanent</t>
  </si>
  <si>
    <t>1690.0048</t>
  </si>
  <si>
    <t>1B1TOTAL</t>
  </si>
  <si>
    <t>Interest Collected from Treasury</t>
  </si>
  <si>
    <t>1310.0048</t>
  </si>
  <si>
    <t>Actual Program Fund Subsidy Collected - Indefinite - Current</t>
  </si>
  <si>
    <t>1319.0048</t>
  </si>
  <si>
    <t>1B2TOTAL</t>
  </si>
  <si>
    <t>Actual Collections from Liquidating Fund</t>
  </si>
  <si>
    <t>Only use w/appns of certain loan type</t>
  </si>
  <si>
    <t>1340.0048</t>
  </si>
  <si>
    <t>Actual Collections from Financing Fund</t>
  </si>
  <si>
    <t>1350.0048</t>
  </si>
  <si>
    <t>Other Actual Collections - Federal</t>
  </si>
  <si>
    <t>1359.0048</t>
  </si>
  <si>
    <t>1551.0048</t>
  </si>
  <si>
    <t>1559.0048</t>
  </si>
  <si>
    <t>1B3TOTAL</t>
  </si>
  <si>
    <t>1B1b</t>
  </si>
  <si>
    <t>Reimbursements and Other Income Earned - Receivable</t>
  </si>
  <si>
    <t>Only use w/appns of no loan type</t>
  </si>
  <si>
    <t>Actual Program Fund Subsidy Receivable - Definite - Current</t>
  </si>
  <si>
    <t>1349.0048</t>
  </si>
  <si>
    <t>1B4TOTAL</t>
  </si>
  <si>
    <t>Actual Program Fund Subsidy Receivable - Indefinite - Permanent</t>
  </si>
  <si>
    <t>1410.0048</t>
  </si>
  <si>
    <t>Interest Receivable from Treasury</t>
  </si>
  <si>
    <t>1450.0048</t>
  </si>
  <si>
    <t>1B5TOTAL</t>
  </si>
  <si>
    <t>Actual Program Fund Subsidy Receivable - Indefinite - Current</t>
  </si>
  <si>
    <t>1920.0048</t>
  </si>
  <si>
    <t>Liquidating Fund</t>
  </si>
  <si>
    <t>1990.0048</t>
  </si>
  <si>
    <t>1B6TOTAL</t>
  </si>
  <si>
    <t>Receivable from the Financing Fund</t>
  </si>
  <si>
    <t>1110.0050</t>
  </si>
  <si>
    <t>Other Federal Receivables</t>
  </si>
  <si>
    <t>1120.0050</t>
  </si>
  <si>
    <t>1190.0050</t>
  </si>
  <si>
    <t>1B2</t>
  </si>
  <si>
    <t>Unfilled Customer Orders With Advance</t>
  </si>
  <si>
    <t>Obligated amounts only for final in year of expiration.</t>
  </si>
  <si>
    <t>1195.0050</t>
  </si>
  <si>
    <t xml:space="preserve"> (Decreases)/Increases</t>
  </si>
  <si>
    <t>Unfilled Customer Orders Without Advance</t>
  </si>
  <si>
    <t>1200.0050</t>
  </si>
  <si>
    <t>1CTOTAL</t>
  </si>
  <si>
    <t>1521.0050</t>
  </si>
  <si>
    <t>1B3</t>
  </si>
  <si>
    <t>Appropriation Trust Fund Expenditure Transfers - Receivable</t>
  </si>
  <si>
    <t>1523.0050</t>
  </si>
  <si>
    <t>Appropriation Trust Fund Expenditure Transfers - Collected</t>
  </si>
  <si>
    <t>1522.0050</t>
  </si>
  <si>
    <t>1524.0050</t>
  </si>
  <si>
    <t>1B4</t>
  </si>
  <si>
    <t>1529.0050</t>
  </si>
  <si>
    <t>1DTOTAL</t>
  </si>
  <si>
    <t>1511.0050</t>
  </si>
  <si>
    <t xml:space="preserve">Comment:  On line 1B, report offsetting collections, recoveries of authority and other items as defined in  </t>
  </si>
  <si>
    <t xml:space="preserve">OMB Circular A-34. </t>
  </si>
  <si>
    <t>1C</t>
  </si>
  <si>
    <t>Donated Revenue - Nonfinancial Resources</t>
  </si>
  <si>
    <t>1513.0050</t>
  </si>
  <si>
    <t>1ETOTAL</t>
  </si>
  <si>
    <t>Contra Donated Revenue - Nonfinancial Resources</t>
  </si>
  <si>
    <t>1571.0050</t>
  </si>
  <si>
    <t>1572.0050</t>
  </si>
  <si>
    <t>1FTOTAL</t>
  </si>
  <si>
    <t>Comment: Amounts on line 1C should agree with nonfinancial donations reported on the Statement of Changes in Net Position.</t>
  </si>
  <si>
    <t>1D</t>
  </si>
  <si>
    <t>1530.0050</t>
  </si>
  <si>
    <t>1GTOTAL</t>
  </si>
  <si>
    <t>1541.0050</t>
  </si>
  <si>
    <t>Comment: Amount on line 1D should agree with imputed financing reported on the Statement of Changes in Net Position.</t>
  </si>
  <si>
    <t>1E</t>
  </si>
  <si>
    <t>Financing Sources Transferred In Without Reimbursement</t>
  </si>
  <si>
    <t>1542.0050</t>
  </si>
  <si>
    <t>Financing Sources Transferred Out Without Reimbursement</t>
  </si>
  <si>
    <t>1549.0050</t>
  </si>
  <si>
    <t>1HTOTAL</t>
  </si>
  <si>
    <t>1561.0050</t>
  </si>
  <si>
    <t xml:space="preserve">Comment: Amount on line 1E should agree with transfers-in and transfers-out of nonmonetary assets </t>
  </si>
  <si>
    <t>reported on the Statement of Changes in Net Position.</t>
  </si>
  <si>
    <t>1F</t>
  </si>
  <si>
    <t>Accounts Receivable</t>
  </si>
  <si>
    <t xml:space="preserve">Non-Fed. (Increases)/Decreases.  Portion associated </t>
  </si>
  <si>
    <t>1569.0050</t>
  </si>
  <si>
    <t>1ITOTAL</t>
  </si>
  <si>
    <t xml:space="preserve"> with non-Federal exchange revenue</t>
  </si>
  <si>
    <t xml:space="preserve">Excludes accounts receivable related to vendor </t>
  </si>
  <si>
    <t>overpayments</t>
  </si>
  <si>
    <t>Comment: On line 1F, SGL account 1310 excludes vendor overpayments related to a receivable and a reduction of cost/expense.</t>
  </si>
  <si>
    <t>Allowance for Loss on Accounts Receivable</t>
  </si>
  <si>
    <t>1710.0050</t>
  </si>
  <si>
    <t>Interest Receivable</t>
  </si>
  <si>
    <t>Non-Fed. (Increases)/Decreases</t>
  </si>
  <si>
    <t>Allowance for Loss on Interest Receivable</t>
  </si>
  <si>
    <t xml:space="preserve">Credit reform interest accruals and amortization </t>
  </si>
  <si>
    <t xml:space="preserve"> adjustment to interest revenue</t>
  </si>
  <si>
    <t>1F*</t>
  </si>
  <si>
    <t>Revenue from Goods Sold</t>
  </si>
  <si>
    <t>Contra Revenue for Goods Sold</t>
  </si>
  <si>
    <t>Revenue from Services Provided</t>
  </si>
  <si>
    <t>Contra Revenue for Services Provided</t>
  </si>
  <si>
    <t>Interest Revenue</t>
  </si>
  <si>
    <t>Contra Revenue for Interest</t>
  </si>
  <si>
    <t>Penalties, Fines and Administrative Fees Revenue</t>
  </si>
  <si>
    <t>Contra Revenue for Penalties, Fines and Administrative Fees</t>
  </si>
  <si>
    <t>Other Revenue</t>
  </si>
  <si>
    <t>Contra Revenue for Other Revenue</t>
  </si>
  <si>
    <t>1F* Comment: Report trust or special fund receipts related to exchange revenue that are either</t>
  </si>
  <si>
    <t>(1) designated by Treasury as "available" but are not immediately available for obligation upon</t>
  </si>
  <si>
    <t>collection, or (2) designated by Treasury as "unavailable" and nonbudgetary until specifically</t>
  </si>
  <si>
    <t>appropriated.  Exclude amounts in 1310 and 1340.  Also report on line 1F SGL account 5310 for</t>
  </si>
  <si>
    <t>credit reform interest accruals and amortization adjustment to interest revenue.</t>
  </si>
  <si>
    <t>Comment:  An  alternative treatment for reporting "Exchange Revenue Not in the Entity's Budget"</t>
  </si>
  <si>
    <t>is addressed in a "Special Edition" of the "FASAB News," dated August 1998, updated March 1999.</t>
  </si>
  <si>
    <t>The current treatment complies with SFFAS #7.</t>
  </si>
  <si>
    <t>1G</t>
  </si>
  <si>
    <t xml:space="preserve">Portion associated with nonexchange revenue. </t>
  </si>
  <si>
    <t>Nonbudgetary</t>
  </si>
  <si>
    <t>Comment: Amounts on line 1G should agree with those reported on the Statement of Changes in</t>
  </si>
  <si>
    <t>Net Position as part of financing sources other than exchange revenue.</t>
  </si>
  <si>
    <t>1H</t>
  </si>
  <si>
    <t>Subtract.  Trust or Special fund receipts related to</t>
  </si>
  <si>
    <t xml:space="preserve">  exchange revenue in the entity's budget</t>
  </si>
  <si>
    <t>Trust or Special fund receipts related to</t>
  </si>
  <si>
    <t>Benefit Program Revenue</t>
  </si>
  <si>
    <t>Contra Revenue for Benefit Program Revenue</t>
  </si>
  <si>
    <t>Comment: Activity reported on line 1H is a component of net cost.  This activity would normally be classified as</t>
  </si>
  <si>
    <t>offsetting collections but is not reported as such based on instructions in OMB Circular A-34.  Therefore,</t>
  </si>
  <si>
    <t>this line adjusts obligations as do offsetting collections reported on line 1B.</t>
  </si>
  <si>
    <t>1I</t>
  </si>
  <si>
    <t>Other Financing Sources</t>
  </si>
  <si>
    <t>1720.0050</t>
  </si>
  <si>
    <t>Other</t>
  </si>
  <si>
    <t>1J</t>
  </si>
  <si>
    <t>CALC</t>
  </si>
  <si>
    <t>1A - (1B1a + 1B1b +or- 1B2 + 1B3 + 1B4) + 1C + 1D +or- 1E +or- 1F +or- 1G - 1H +1I</t>
  </si>
  <si>
    <t>1739.0050</t>
  </si>
  <si>
    <t>2A</t>
  </si>
  <si>
    <t>Net (Increases)/Decreases</t>
  </si>
  <si>
    <t>1749.0050</t>
  </si>
  <si>
    <t>1750.0050</t>
  </si>
  <si>
    <t>1759.0050</t>
  </si>
  <si>
    <t>1760.0050</t>
  </si>
  <si>
    <t>1769.0050</t>
  </si>
  <si>
    <t>1810.0050</t>
  </si>
  <si>
    <t>2B</t>
  </si>
  <si>
    <t>Comment:  Include unfilled customer orders (line 2B);  otherwise, the</t>
  </si>
  <si>
    <t>Statement of Financing will not reconcile.</t>
  </si>
  <si>
    <t>2C1</t>
  </si>
  <si>
    <t>Land and Land Rights</t>
  </si>
  <si>
    <t>1820.0050</t>
  </si>
  <si>
    <t>Improvements to Land</t>
  </si>
  <si>
    <t>1829.0050</t>
  </si>
  <si>
    <t>Construction-in-Progress</t>
  </si>
  <si>
    <t>1830.0050</t>
  </si>
  <si>
    <t>Buildings, Improvements and Renovations</t>
  </si>
  <si>
    <t>1839.0050</t>
  </si>
  <si>
    <t>Other Structures and Facilities</t>
  </si>
  <si>
    <t>1840.0050</t>
  </si>
  <si>
    <t>Equipment</t>
  </si>
  <si>
    <t>1849.0050</t>
  </si>
  <si>
    <t>Assets Under Capital Lease</t>
  </si>
  <si>
    <t>1890.0050</t>
  </si>
  <si>
    <t>1JTOTAL</t>
  </si>
  <si>
    <t>Leasehold Improvements</t>
  </si>
  <si>
    <t>1591.0050</t>
  </si>
  <si>
    <t>Internal Use Software</t>
  </si>
  <si>
    <t>1599.0050</t>
  </si>
  <si>
    <t>Other Natural Resources</t>
  </si>
  <si>
    <t>Other General Property, Plant and Equipment</t>
  </si>
  <si>
    <t>1990.0050</t>
  </si>
  <si>
    <t>1KTOTAL</t>
  </si>
  <si>
    <t>Accumulated Depreciation on Improvements to Land</t>
  </si>
  <si>
    <t>Use to adjust book value of assets upon disposition.</t>
  </si>
  <si>
    <t>Accumulated Depreciation on Buildings, Improvements and Renovations</t>
  </si>
  <si>
    <t>Accumulated Depreciation on Other Structures and Facilities</t>
  </si>
  <si>
    <t>Accumulated Depreciation on Equipment</t>
  </si>
  <si>
    <t>Accumulated Depreciation on Assets Under Capital Lease</t>
  </si>
  <si>
    <t>Accumulated Amortization on Leasehold Improvements</t>
  </si>
  <si>
    <t>Accumulated Amortization on Internal Use Software</t>
  </si>
  <si>
    <t>Allowance for Depletion</t>
  </si>
  <si>
    <t xml:space="preserve">derived from the change in the asset accounts, an optional method is to tag the asset transactions </t>
  </si>
  <si>
    <t xml:space="preserve">that affect this line.  The transactions identified thus far that affect "costs capitalized on the balance </t>
  </si>
  <si>
    <t>sheet: property, plant and equipment"  include purchases net of vendor overpayments,</t>
  </si>
  <si>
    <t>donations, transfers-in, transfers-out and the book value of assets sold or disposed of if a</t>
  </si>
  <si>
    <t>budgetary resource is recognized for the proceeds of the sale.  Agencies may also find it useful to</t>
  </si>
  <si>
    <t>accumulate the amounts needed from these transactions in an agency-defined memorandum</t>
  </si>
  <si>
    <t>account (9000 series).</t>
  </si>
  <si>
    <t xml:space="preserve">Note that other asset transactions that have yet to be identified also may affect this line. </t>
  </si>
  <si>
    <t xml:space="preserve">Comment: For losses incurred when an asset is sold or disposed of and a budgetary resource is </t>
  </si>
  <si>
    <t>recognized, two options exist for reporting the loss on the Statement of Financing.  The first</t>
  </si>
  <si>
    <t xml:space="preserve">book value of the asset less the loss. The second option is addressed in the "Special Edition" of </t>
  </si>
  <si>
    <t>the "FASAB News," dated August 1998, updated March 1999.</t>
  </si>
  <si>
    <t>2C2</t>
  </si>
  <si>
    <t>Loans Receivable</t>
  </si>
  <si>
    <t>Noncredit Reform Loans</t>
  </si>
  <si>
    <t>Credit Reform Loans</t>
  </si>
  <si>
    <t>Financing account/Liquidating account</t>
  </si>
  <si>
    <t>2C3</t>
  </si>
  <si>
    <t>Operating Materials and Supplies Held for Use</t>
  </si>
  <si>
    <t>1310.0047</t>
  </si>
  <si>
    <t>Operating Materials and Supplies Held in Reserve for Future Use</t>
  </si>
  <si>
    <t>1319.0047</t>
  </si>
  <si>
    <t>2A2TOTAL</t>
  </si>
  <si>
    <t>Operating Materials and Supplies - Excess, Unserviceable and Obsolete</t>
  </si>
  <si>
    <t>1340.0047</t>
  </si>
  <si>
    <t>1349.0047</t>
  </si>
  <si>
    <t>2A3TOTAL</t>
  </si>
  <si>
    <t>Inventory Held in Reserve for Future Sale</t>
  </si>
  <si>
    <t>1410.0047</t>
  </si>
  <si>
    <t>Inventory Held for Repair</t>
  </si>
  <si>
    <t>1450.0047</t>
  </si>
  <si>
    <t>Inventory - Excess, Obsolete and Unserviceable</t>
  </si>
  <si>
    <t>1990.0047</t>
  </si>
  <si>
    <t>2A4TOTAL</t>
  </si>
  <si>
    <t>Inventory - Raw Materials</t>
  </si>
  <si>
    <t>Inventory - Work-in-Process</t>
  </si>
  <si>
    <t>Inventory - Finished Goods</t>
  </si>
  <si>
    <t>Commodities Held Under Price Support and Stabilization Support Programs</t>
  </si>
  <si>
    <t>Stockpile Materials Held in Reserve</t>
  </si>
  <si>
    <t>Stockpile Materials Held for Sale</t>
  </si>
  <si>
    <t>Other Related Property</t>
  </si>
  <si>
    <t>Inventory - Allowance</t>
  </si>
  <si>
    <t xml:space="preserve">Use to adjust book value of inventory upon </t>
  </si>
  <si>
    <t>disposition.</t>
  </si>
  <si>
    <t>Commodities - Allowance</t>
  </si>
  <si>
    <t>Other Related Property - Allowance</t>
  </si>
  <si>
    <t>in the inventory accounts, an optional method is to tag the asset transactions that affect this line.  The transactions</t>
  </si>
  <si>
    <t xml:space="preserve">identified thus far that affect  "costs capitalized on the balance sheet: purchases of inventory" include purchases net of  </t>
  </si>
  <si>
    <t>vendor overpayments, donations, transfers-in, transfers-out and the book value of assets sold or disposed of if a</t>
  </si>
  <si>
    <t>budgetary resource is recognized for the proceeds of sale.  Agencies may also find it useful to accumulate</t>
  </si>
  <si>
    <t>the amounts needed from these transactions in an agency-defined memorandum account (9000 series).</t>
  </si>
  <si>
    <t>Note that other asset transactions that have yet to be identified may also affect this line.</t>
  </si>
  <si>
    <t>Comment: For losses incurred when an asset is sold or disposed of and a budgetary resource is recognized, two options exist</t>
  </si>
  <si>
    <t>for reporting the loss on the Statement of Financing.  The first option is to include the book value in section 2C: Costs</t>
  </si>
  <si>
    <t>the asset less the loss.  The second option is addressed in the "Special Edition" of the "FASAB News," dated August 1998,</t>
  </si>
  <si>
    <t>updated March 1999.</t>
  </si>
  <si>
    <t>2C4</t>
  </si>
  <si>
    <t>Investments in Securities Other Than Public Debt Securities</t>
  </si>
  <si>
    <t>Non-Fed</t>
  </si>
  <si>
    <t>Other Investments</t>
  </si>
  <si>
    <t>1310.0049</t>
  </si>
  <si>
    <t xml:space="preserve">Comment:  Transactions for non-Government securities have not been completed.  Changes to line 2C4 </t>
  </si>
  <si>
    <t>may be necessary once the transactions are completed.</t>
  </si>
  <si>
    <t>2C5</t>
  </si>
  <si>
    <t>Comment: SGL 1310, line 2C5 includes vendor overpayments related to capitalized assets.  Note that other transactions</t>
  </si>
  <si>
    <t>yet to be identified may also affect this line.</t>
  </si>
  <si>
    <t>2D</t>
  </si>
  <si>
    <t>Credit reform loans</t>
  </si>
  <si>
    <t>2D*</t>
  </si>
  <si>
    <t>Other Expenses Not Requiring Budgetary Resources</t>
  </si>
  <si>
    <t xml:space="preserve">Net debit balance for vendor overpayments </t>
  </si>
  <si>
    <t>collected</t>
  </si>
  <si>
    <t>-OR-</t>
  </si>
  <si>
    <t>Vendor overpayments collected</t>
  </si>
  <si>
    <t xml:space="preserve">2D* Comment: The collection of vendor overpayments may be reported as a resource that does    </t>
  </si>
  <si>
    <t xml:space="preserve">not affect net cost of operations on line 2D.  The amount reported on line 2D for vendor overpayments  </t>
  </si>
  <si>
    <t xml:space="preserve">may be derived in two ways: (1) from the change in accounts receivable or (2) from the increase </t>
  </si>
  <si>
    <t>to SGL account 6790 recorded when the collection is received.</t>
  </si>
  <si>
    <t>2D^</t>
  </si>
  <si>
    <t>Entitlement Benefits Due and Payable</t>
  </si>
  <si>
    <t>If net decrease, unfunded</t>
  </si>
  <si>
    <t>Credit reform, if net decrease, unfunded</t>
  </si>
  <si>
    <t>Other Accrued Liabilities</t>
  </si>
  <si>
    <t>Unfunded Leave</t>
  </si>
  <si>
    <t>If net decrease</t>
  </si>
  <si>
    <t>1340.0049</t>
  </si>
  <si>
    <t>Unfunded FECA Liability</t>
  </si>
  <si>
    <t>Other Unfunded Employment Related Liability</t>
  </si>
  <si>
    <t>Other Actuarial Liabilities</t>
  </si>
  <si>
    <t>1349.0049</t>
  </si>
  <si>
    <t>2B2TOTAL</t>
  </si>
  <si>
    <t>Contingent Liabilities</t>
  </si>
  <si>
    <t>Capital Lease Liability</t>
  </si>
  <si>
    <t xml:space="preserve">If net decrease.  Related to payment made </t>
  </si>
  <si>
    <t xml:space="preserve"> prior to fiscal 1991</t>
  </si>
  <si>
    <t>Accounts Payable Canceled</t>
  </si>
  <si>
    <t>Other Liabilities</t>
  </si>
  <si>
    <t>Estimated Cleanup Cost Liability</t>
  </si>
  <si>
    <t>Future Funded Expenses</t>
  </si>
  <si>
    <t>Credit account balance</t>
  </si>
  <si>
    <t xml:space="preserve">in the unfunded liabilities, an optional method is to record a decrease to future funded expenses,  </t>
  </si>
  <si>
    <t xml:space="preserve">SGL account 6800 and/or 6850 when funding becomes available.  The decreases (credit balances)  are reported  </t>
  </si>
  <si>
    <t>as financing sources that fund costs of prior periods.</t>
  </si>
  <si>
    <t>2E</t>
  </si>
  <si>
    <t>Credit reform</t>
  </si>
  <si>
    <t xml:space="preserve">Credit reform, Portion that increases loan guarantee </t>
  </si>
  <si>
    <t xml:space="preserve"> liability or allowance for subsidy</t>
  </si>
  <si>
    <t>2F</t>
  </si>
  <si>
    <t>Expenditure Financing Sources - Transfers-Out</t>
  </si>
  <si>
    <t>Adjustment for trust fund outlays that do not</t>
  </si>
  <si>
    <t>affect net cost</t>
  </si>
  <si>
    <t>2G</t>
  </si>
  <si>
    <t xml:space="preserve">Use if related to asset  or a decrease in a liability </t>
  </si>
  <si>
    <t xml:space="preserve"> reported in section 2.</t>
  </si>
  <si>
    <t>1110.0051</t>
  </si>
  <si>
    <t>Comment:  The Statement of Financing for certain inventory scenarios does not reconcile unless SGL</t>
  </si>
  <si>
    <t>account 7400 is included on line 2G.  The transactions for prior period adjustments must be analyzed and only</t>
  </si>
  <si>
    <t>those relating to an asset reported in Section 2 should be included on this line.</t>
  </si>
  <si>
    <t>2H</t>
  </si>
  <si>
    <t>(+or- 2A) + (+or- 2B) + (+or- 2C1) + (+ or - 2C2) + (- 2C3) + (+or- 2C4) + (- 2D) + (+or- 2E) + (+or-2F) + (+or-2G)</t>
  </si>
  <si>
    <t>1120.0051</t>
  </si>
  <si>
    <t>3A</t>
  </si>
  <si>
    <t>Depreciation, Amortization and Depletion</t>
  </si>
  <si>
    <t>Subtract net debit balance.  Add net credit balance.</t>
  </si>
  <si>
    <t>Related to exchange revenue</t>
  </si>
  <si>
    <t>3B</t>
  </si>
  <si>
    <t>Bad Debt Expense</t>
  </si>
  <si>
    <t>Related to uncollectible noncredit reform receivables</t>
  </si>
  <si>
    <t>3C</t>
  </si>
  <si>
    <t>Other Gains</t>
  </si>
  <si>
    <t>Revaluation of assets</t>
  </si>
  <si>
    <t>Other Losses</t>
  </si>
  <si>
    <t>1910.0051</t>
  </si>
  <si>
    <t>1919.0051</t>
  </si>
  <si>
    <t>3D</t>
  </si>
  <si>
    <t>Gains on Disposition of Assets</t>
  </si>
  <si>
    <t>Include if a budgetary resource is NOT recognized</t>
  </si>
  <si>
    <t>upon sale or disposition of assets</t>
  </si>
  <si>
    <t>Losses on Disposition of Assets</t>
  </si>
  <si>
    <t>1990.0051</t>
  </si>
  <si>
    <t>2DTOTAL</t>
  </si>
  <si>
    <t>3E</t>
  </si>
  <si>
    <t>Cost of Goods Sold</t>
  </si>
  <si>
    <t>3E*</t>
  </si>
  <si>
    <t xml:space="preserve">Net credit balance for vendor overpayments </t>
  </si>
  <si>
    <t>receivable; debit balance for other activity</t>
  </si>
  <si>
    <t xml:space="preserve">overpayment is to record a decrease to SGL account 6790.  The decrease is reported as part of </t>
  </si>
  <si>
    <t>components of cost that do not require or generate resources.</t>
  </si>
  <si>
    <t>Adjustment to Subsidy Expense</t>
  </si>
  <si>
    <t>Downward subsidy reestimate</t>
  </si>
  <si>
    <t>Extraordinary Items</t>
  </si>
  <si>
    <t>Associated with obligations only</t>
  </si>
  <si>
    <t>3F</t>
  </si>
  <si>
    <t>+3A +  3B + (+or- 3C) + 3D + (+or- 3E)</t>
  </si>
  <si>
    <t>3TOTAL</t>
  </si>
  <si>
    <t>4*</t>
  </si>
  <si>
    <t>Use if related to an increase in a liability reported in</t>
  </si>
  <si>
    <t>If net increase, unfunded</t>
  </si>
  <si>
    <t>Credit reform, if net increase, unfunded</t>
  </si>
  <si>
    <t>If net increase</t>
  </si>
  <si>
    <t xml:space="preserve">If net increase.  Related to a payment made </t>
  </si>
  <si>
    <t>Debit account balance</t>
  </si>
  <si>
    <t>4* Comment:  Financing sources yet to be provided may be derived using the change in certain liability accounts if</t>
  </si>
  <si>
    <t>a net increase results.  Another option is to use the debit balance of SGL account 6800, "Future Funded Expenses"</t>
  </si>
  <si>
    <t>2540.0030</t>
  </si>
  <si>
    <t>5</t>
  </si>
  <si>
    <t>CALC    1J + 2H + 3F + 4    (Should equal net cost)</t>
  </si>
  <si>
    <t>2590.0030</t>
  </si>
  <si>
    <t>4A3TOTAL</t>
  </si>
  <si>
    <t>2400.0030</t>
  </si>
  <si>
    <t>Eliminations: Eliminations will track directly to the Statement of Budgetary Resources</t>
  </si>
  <si>
    <t>and other financial statements that have been tagged.   Refer to those statements</t>
  </si>
  <si>
    <t>for elimination pairs for the Statement of Financing.</t>
  </si>
  <si>
    <t>2310.0030</t>
  </si>
  <si>
    <t>2320.0030</t>
  </si>
  <si>
    <t>IMPORTANT NOTE:  As with a cash flow statement (no longer required in the Federal sector), the Statement</t>
  </si>
  <si>
    <t>2990.0030</t>
  </si>
  <si>
    <t>4A4TOTAL</t>
  </si>
  <si>
    <t>of Financing requires a level of detail beyond that of the SGL accounts.  In some instances, such as</t>
  </si>
  <si>
    <t>2110.0029</t>
  </si>
  <si>
    <t xml:space="preserve">capitalized asset acquisition and disposition, agencies must analyze transactions to obtain required data.  </t>
  </si>
  <si>
    <t xml:space="preserve">Additional information regarding preparation of this statement is available as illustrative guidance </t>
  </si>
  <si>
    <t>2120.0029</t>
  </si>
  <si>
    <t xml:space="preserve">published by FASAB in a special edition newsletter, dated March 1, 1999. This guidance is available on </t>
  </si>
  <si>
    <t>2130.0029</t>
  </si>
  <si>
    <t>the FASAB website at www.financenet.gov/financenet/fed/fasab/news.htm.</t>
  </si>
  <si>
    <t>2190.0029</t>
  </si>
  <si>
    <t>4B1TOTAL</t>
  </si>
  <si>
    <t>2140.0029</t>
  </si>
  <si>
    <t>4B2TOTAL</t>
  </si>
  <si>
    <t>2180.0029</t>
  </si>
  <si>
    <t>4B3TOTAL</t>
  </si>
  <si>
    <t>2940.0029</t>
  </si>
  <si>
    <t>4B4TOTAL</t>
  </si>
  <si>
    <t>2610.0029</t>
  </si>
  <si>
    <t>2620.0029</t>
  </si>
  <si>
    <t>2690.0029</t>
  </si>
  <si>
    <t>4B5TOTAL</t>
  </si>
  <si>
    <t>2210.0029</t>
  </si>
  <si>
    <t>2310.0029</t>
  </si>
  <si>
    <t>2320.0029</t>
  </si>
  <si>
    <t>2400.0029</t>
  </si>
  <si>
    <t>2920.0029</t>
  </si>
  <si>
    <t>2990.0029</t>
  </si>
  <si>
    <t>4B6TOTAL</t>
  </si>
  <si>
    <t>2110.0052</t>
  </si>
  <si>
    <t>2120.0052</t>
  </si>
  <si>
    <t>2130.0052</t>
  </si>
  <si>
    <t>2190.0052</t>
  </si>
  <si>
    <t>5A1TOTAL</t>
  </si>
  <si>
    <t>2510.0052</t>
  </si>
  <si>
    <t>2520.0052</t>
  </si>
  <si>
    <t>2530.0052</t>
  </si>
  <si>
    <t>2540.0052</t>
  </si>
  <si>
    <t>2590.0052</t>
  </si>
  <si>
    <t>5A2TOTAL</t>
  </si>
  <si>
    <t>2310.0052</t>
  </si>
  <si>
    <t>2320.0052</t>
  </si>
  <si>
    <t>2400.0052</t>
  </si>
  <si>
    <t>2920.0052</t>
  </si>
  <si>
    <t>2930.0052</t>
  </si>
  <si>
    <t>Actual Collection of Fees</t>
  </si>
  <si>
    <t>Other Actual Collections - Non-Federal</t>
  </si>
  <si>
    <t>Downward Adjustments of Prior-Year Prepaid/Advanced Unexpended Obligations Refunds Collected</t>
  </si>
  <si>
    <t>Inventory Purchased for Resale</t>
  </si>
  <si>
    <t>Subsidy Payable to Financing Account</t>
  </si>
  <si>
    <t>Amortization of Discount and Premium on U.S. Treasury Securities Issued by</t>
  </si>
  <si>
    <t>Public Debt</t>
  </si>
  <si>
    <t xml:space="preserve">Comment:  If "costs capitalized on the balance sheet: property, plant and equipment," line 2C1, cannot be   </t>
  </si>
  <si>
    <t xml:space="preserve">option is to include the book value in Section 2C: Costs Capitalized on the Balance Sheet and </t>
  </si>
  <si>
    <t xml:space="preserve">exclude the loss in Section 3: Components of Costs of Operations that Do not Require or Generate </t>
  </si>
  <si>
    <t xml:space="preserve">Resources.  The second option is to include the loss in Section 3.  Then, in Section 2C, include the </t>
  </si>
  <si>
    <t>Comment:  If "costs capitalized on the balance sheet: purchases of inventory," line 2C3, cannot be derived from the change</t>
  </si>
  <si>
    <t>Capitalized on the Balance Sheet and exclude the loss in Section 3: Components of Costs of Operations that do Not Require</t>
  </si>
  <si>
    <t>or Generate Resources.  The second option is to include the loss in Section 3.  Then, in Section 2C, include the book value of</t>
  </si>
  <si>
    <t xml:space="preserve">2D^ Comment:  If "financing sources that fund costs of prior periods" cannot be derived from the change </t>
  </si>
  <si>
    <t>Prior-Period Adjustments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</si>
</sst>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16"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sz val="10"/>
      <name val="CG Times (WN)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10"/>
      <name val="Arial"/>
      <family val="0"/>
    </font>
    <font>
      <b/>
      <sz val="10"/>
      <name val="CG Times (W1)"/>
      <family val="0"/>
    </font>
    <font>
      <b/>
      <strike/>
      <sz val="10"/>
      <name val="Arial"/>
      <family val="0"/>
    </font>
    <font>
      <b/>
      <sz val="16"/>
      <name val="Arial"/>
      <family val="0"/>
    </font>
    <font>
      <b/>
      <i/>
      <sz val="12"/>
      <name val="Arial"/>
      <family val="0"/>
    </font>
  </fonts>
  <fills count="8">
    <fill>
      <patternFill/>
    </fill>
    <fill>
      <patternFill patternType="gray125"/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3"/>
      </patternFill>
    </fill>
    <fill>
      <patternFill patternType="solid">
        <fgColor indexed="22"/>
        <bgColor indexed="64"/>
      </patternFill>
    </fill>
    <fill>
      <patternFill patternType="darkTrellis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6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 horizontal="left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left"/>
    </xf>
    <xf numFmtId="0" fontId="5" fillId="3" borderId="0" xfId="0" applyNumberFormat="1" applyFont="1" applyFill="1" applyAlignment="1">
      <alignment horizontal="left"/>
    </xf>
    <xf numFmtId="164" fontId="5" fillId="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left"/>
    </xf>
    <xf numFmtId="0" fontId="5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/>
    </xf>
    <xf numFmtId="164" fontId="5" fillId="5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6" fillId="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6" fillId="3" borderId="0" xfId="0" applyFont="1" applyFill="1" applyAlignment="1">
      <alignment horizontal="left"/>
    </xf>
    <xf numFmtId="164" fontId="11" fillId="0" borderId="0" xfId="0" applyNumberFormat="1" applyFont="1" applyAlignment="1">
      <alignment/>
    </xf>
    <xf numFmtId="0" fontId="6" fillId="3" borderId="0" xfId="0" applyNumberFormat="1" applyFont="1" applyFill="1" applyAlignment="1">
      <alignment horizontal="left"/>
    </xf>
    <xf numFmtId="164" fontId="6" fillId="3" borderId="0" xfId="0" applyNumberFormat="1" applyFont="1" applyFill="1" applyAlignment="1">
      <alignment/>
    </xf>
    <xf numFmtId="0" fontId="6" fillId="0" borderId="0" xfId="0" applyNumberFormat="1" applyFont="1" applyAlignment="1">
      <alignment horizontal="left"/>
    </xf>
    <xf numFmtId="0" fontId="6" fillId="4" borderId="0" xfId="0" applyFont="1" applyFill="1" applyAlignment="1">
      <alignment/>
    </xf>
    <xf numFmtId="0" fontId="6" fillId="4" borderId="0" xfId="0" applyFont="1" applyFill="1" applyAlignment="1">
      <alignment horizontal="left"/>
    </xf>
    <xf numFmtId="164" fontId="7" fillId="0" borderId="0" xfId="0" applyNumberFormat="1" applyFont="1" applyAlignment="1">
      <alignment/>
    </xf>
    <xf numFmtId="164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2" borderId="0" xfId="0" applyNumberFormat="1" applyFont="1" applyFill="1" applyAlignment="1">
      <alignment horizontal="left"/>
    </xf>
    <xf numFmtId="164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0" fontId="5" fillId="6" borderId="0" xfId="0" applyNumberFormat="1" applyFont="1" applyFill="1" applyAlignment="1">
      <alignment horizontal="left"/>
    </xf>
    <xf numFmtId="0" fontId="6" fillId="6" borderId="0" xfId="0" applyFont="1" applyFill="1" applyAlignment="1">
      <alignment/>
    </xf>
    <xf numFmtId="0" fontId="6" fillId="6" borderId="0" xfId="0" applyFont="1" applyFill="1" applyAlignment="1">
      <alignment horizontal="left"/>
    </xf>
    <xf numFmtId="0" fontId="6" fillId="6" borderId="0" xfId="0" applyNumberFormat="1" applyFont="1" applyFill="1" applyAlignment="1">
      <alignment horizontal="left"/>
    </xf>
    <xf numFmtId="164" fontId="6" fillId="6" borderId="0" xfId="0" applyNumberFormat="1" applyFont="1" applyFill="1" applyAlignment="1">
      <alignment/>
    </xf>
    <xf numFmtId="0" fontId="14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3" fillId="6" borderId="0" xfId="0" applyFill="1" applyAlignment="1">
      <alignment/>
    </xf>
    <xf numFmtId="164" fontId="5" fillId="6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horizontal="left" vertical="top"/>
    </xf>
    <xf numFmtId="0" fontId="5" fillId="4" borderId="0" xfId="0" applyNumberFormat="1" applyFont="1" applyFill="1" applyAlignment="1">
      <alignment horizontal="left" vertical="top"/>
    </xf>
    <xf numFmtId="164" fontId="5" fillId="4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horizontal="left" vertical="top"/>
    </xf>
    <xf numFmtId="0" fontId="5" fillId="3" borderId="0" xfId="0" applyNumberFormat="1" applyFont="1" applyFill="1" applyAlignment="1">
      <alignment horizontal="left" vertical="top"/>
    </xf>
    <xf numFmtId="164" fontId="5" fillId="3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vertical="top"/>
    </xf>
    <xf numFmtId="0" fontId="3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7" borderId="0" xfId="0" applyNumberFormat="1" applyFont="1" applyFill="1" applyAlignment="1">
      <alignment horizontal="left" vertical="top"/>
    </xf>
    <xf numFmtId="0" fontId="3" fillId="0" borderId="0" xfId="0" applyAlignment="1">
      <alignment vertical="top"/>
    </xf>
    <xf numFmtId="0" fontId="3" fillId="0" borderId="0" xfId="0" applyAlignment="1">
      <alignment horizontal="left" vertical="top"/>
    </xf>
    <xf numFmtId="0" fontId="5" fillId="6" borderId="0" xfId="0" applyFont="1" applyFill="1" applyAlignment="1">
      <alignment vertical="top"/>
    </xf>
    <xf numFmtId="0" fontId="5" fillId="6" borderId="0" xfId="0" applyFont="1" applyFill="1" applyAlignment="1">
      <alignment horizontal="left" vertical="top"/>
    </xf>
    <xf numFmtId="0" fontId="5" fillId="6" borderId="0" xfId="0" applyNumberFormat="1" applyFont="1" applyFill="1" applyAlignment="1">
      <alignment horizontal="left" vertical="top"/>
    </xf>
    <xf numFmtId="164" fontId="5" fillId="6" borderId="0" xfId="0" applyNumberFormat="1" applyFont="1" applyFill="1" applyAlignment="1">
      <alignment vertical="top" wrapText="1"/>
    </xf>
    <xf numFmtId="0" fontId="6" fillId="6" borderId="0" xfId="0" applyFont="1" applyFill="1" applyAlignment="1">
      <alignment vertical="top"/>
    </xf>
    <xf numFmtId="0" fontId="6" fillId="6" borderId="0" xfId="0" applyFont="1" applyFill="1" applyAlignment="1">
      <alignment horizontal="left" vertical="top"/>
    </xf>
    <xf numFmtId="0" fontId="6" fillId="6" borderId="0" xfId="0" applyNumberFormat="1" applyFont="1" applyFill="1" applyAlignment="1">
      <alignment horizontal="left" vertical="top"/>
    </xf>
    <xf numFmtId="164" fontId="6" fillId="6" borderId="0" xfId="0" applyNumberFormat="1" applyFont="1" applyFill="1" applyAlignment="1">
      <alignment vertical="top"/>
    </xf>
    <xf numFmtId="0" fontId="3" fillId="6" borderId="0" xfId="0" applyFill="1" applyAlignment="1">
      <alignment vertical="top"/>
    </xf>
    <xf numFmtId="164" fontId="5" fillId="6" borderId="0" xfId="0" applyNumberFormat="1" applyFont="1" applyFill="1" applyAlignment="1">
      <alignment vertical="top"/>
    </xf>
    <xf numFmtId="0" fontId="5" fillId="6" borderId="0" xfId="0" applyFont="1" applyFill="1" applyAlignment="1">
      <alignment vertical="top"/>
    </xf>
    <xf numFmtId="0" fontId="5" fillId="6" borderId="0" xfId="0" applyFont="1" applyFill="1" applyAlignment="1">
      <alignment horizontal="left" vertical="top"/>
    </xf>
    <xf numFmtId="0" fontId="5" fillId="6" borderId="0" xfId="0" applyNumberFormat="1" applyFont="1" applyFill="1" applyAlignment="1">
      <alignment horizontal="left" vertical="top"/>
    </xf>
    <xf numFmtId="164" fontId="5" fillId="6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6" fillId="3" borderId="0" xfId="0" applyFont="1" applyFill="1" applyAlignment="1">
      <alignment horizontal="left" vertical="top"/>
    </xf>
    <xf numFmtId="0" fontId="6" fillId="3" borderId="0" xfId="0" applyNumberFormat="1" applyFont="1" applyFill="1" applyAlignment="1">
      <alignment horizontal="left" vertical="top"/>
    </xf>
    <xf numFmtId="164" fontId="6" fillId="3" borderId="0" xfId="0" applyNumberFormat="1" applyFont="1" applyFill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00390625" style="15" customWidth="1"/>
    <col min="2" max="2" width="4.625" style="15" customWidth="1"/>
    <col min="3" max="3" width="4.25390625" style="1" customWidth="1"/>
    <col min="4" max="4" width="4.875" style="7" customWidth="1"/>
    <col min="5" max="5" width="67.875" style="1" customWidth="1"/>
    <col min="6" max="6" width="46.75390625" style="1" customWidth="1"/>
    <col min="7" max="7" width="6.25390625" style="9" customWidth="1"/>
    <col min="8" max="8" width="7.375" style="9" customWidth="1"/>
    <col min="9" max="9" width="4.875" style="15" customWidth="1"/>
    <col min="10" max="10" width="9.25390625" style="15" customWidth="1"/>
    <col min="11" max="11" width="20.00390625" style="15" customWidth="1"/>
    <col min="12" max="12" width="7.375" style="18" customWidth="1"/>
    <col min="13" max="13" width="11.375" style="18" customWidth="1"/>
    <col min="14" max="14" width="19.50390625" style="15" customWidth="1"/>
    <col min="15" max="15" width="11.25390625" style="15" customWidth="1"/>
    <col min="16" max="16" width="11.00390625" style="15" customWidth="1"/>
    <col min="17" max="17" width="19.50390625" style="22" customWidth="1"/>
    <col min="18" max="18" width="20.375" style="15" customWidth="1"/>
    <col min="19" max="19" width="9.75390625" style="15" customWidth="1"/>
    <col min="20" max="20" width="16.25390625" style="15" customWidth="1"/>
    <col min="21" max="21" width="19.50390625" style="15" customWidth="1"/>
    <col min="22" max="22" width="18.75390625" style="15" customWidth="1"/>
    <col min="23" max="23" width="18.50390625" style="15" customWidth="1"/>
    <col min="24" max="24" width="17.25390625" style="15" customWidth="1"/>
    <col min="25" max="25" width="20.50390625" style="15" customWidth="1"/>
    <col min="26" max="26" width="22.75390625" style="15" customWidth="1"/>
    <col min="27" max="27" width="21.875" style="15" customWidth="1"/>
    <col min="28" max="28" width="28.50390625" style="15" customWidth="1"/>
    <col min="29" max="32" width="9.75390625" style="15" customWidth="1"/>
    <col min="33" max="33" width="15.75390625" style="15" customWidth="1"/>
    <col min="34" max="34" width="18.875" style="15" customWidth="1"/>
    <col min="35" max="35" width="19.00390625" style="15" customWidth="1"/>
    <col min="36" max="36" width="13.00390625" style="15" customWidth="1"/>
    <col min="37" max="16384" width="9.75390625" style="15" customWidth="1"/>
  </cols>
  <sheetData>
    <row r="1" spans="1:28" ht="12.75">
      <c r="A1" s="23" t="s">
        <v>49</v>
      </c>
      <c r="U1" s="23"/>
      <c r="X1" s="23"/>
      <c r="Y1" s="23"/>
      <c r="AA1" s="39"/>
      <c r="AB1" s="39"/>
    </row>
    <row r="2" spans="21:35" ht="12.75">
      <c r="U2" s="23"/>
      <c r="V2" s="15">
        <v>1234</v>
      </c>
      <c r="W2" s="15">
        <v>96</v>
      </c>
      <c r="X2" s="23"/>
      <c r="Y2" s="23"/>
      <c r="AA2" s="39"/>
      <c r="AB2" s="39"/>
      <c r="AI2" s="15" t="s">
        <v>338</v>
      </c>
    </row>
    <row r="3" spans="1:28" ht="12.75">
      <c r="A3" s="23" t="s">
        <v>339</v>
      </c>
      <c r="B3" s="23" t="s">
        <v>340</v>
      </c>
      <c r="C3" s="26" t="s">
        <v>341</v>
      </c>
      <c r="D3" s="28" t="s">
        <v>342</v>
      </c>
      <c r="E3" s="26" t="s">
        <v>343</v>
      </c>
      <c r="F3" s="26"/>
      <c r="G3" s="33"/>
      <c r="H3" s="33"/>
      <c r="I3" s="23"/>
      <c r="J3" s="23"/>
      <c r="M3" s="35"/>
      <c r="N3" s="15" t="s">
        <v>343</v>
      </c>
      <c r="O3" s="15" t="s">
        <v>343</v>
      </c>
      <c r="P3" s="15" t="s">
        <v>339</v>
      </c>
      <c r="Q3" s="22" t="s">
        <v>339</v>
      </c>
      <c r="R3" s="15" t="s">
        <v>344</v>
      </c>
      <c r="U3" s="23"/>
      <c r="X3" s="23"/>
      <c r="Y3" s="23"/>
      <c r="AA3" s="39"/>
      <c r="AB3" s="39"/>
    </row>
    <row r="4" spans="1:28" ht="12.75">
      <c r="A4" s="41" t="s">
        <v>345</v>
      </c>
      <c r="B4" s="41" t="s">
        <v>346</v>
      </c>
      <c r="C4" s="42" t="s">
        <v>347</v>
      </c>
      <c r="D4" s="43" t="s">
        <v>345</v>
      </c>
      <c r="E4" s="42" t="s">
        <v>348</v>
      </c>
      <c r="F4" s="42" t="s">
        <v>349</v>
      </c>
      <c r="G4" s="33"/>
      <c r="H4" s="33"/>
      <c r="I4" s="23"/>
      <c r="J4" s="23"/>
      <c r="M4" s="35" t="s">
        <v>350</v>
      </c>
      <c r="N4" s="15" t="s">
        <v>351</v>
      </c>
      <c r="O4" s="15" t="s">
        <v>352</v>
      </c>
      <c r="P4" s="15" t="s">
        <v>353</v>
      </c>
      <c r="Q4" s="22" t="s">
        <v>351</v>
      </c>
      <c r="R4" s="15" t="s">
        <v>354</v>
      </c>
      <c r="T4" s="23"/>
      <c r="U4" s="23"/>
      <c r="V4" s="23"/>
      <c r="W4" s="23"/>
      <c r="X4" s="23"/>
      <c r="Y4" s="23"/>
      <c r="AA4" s="39"/>
      <c r="AB4" s="39"/>
    </row>
    <row r="5" spans="1:29" ht="12.75">
      <c r="A5" s="2"/>
      <c r="B5" s="2"/>
      <c r="C5" s="3"/>
      <c r="D5" s="4"/>
      <c r="E5" s="3"/>
      <c r="F5" s="3"/>
      <c r="G5" s="6"/>
      <c r="H5" s="6"/>
      <c r="I5" s="36"/>
      <c r="J5" s="36"/>
      <c r="K5" s="24"/>
      <c r="L5" s="29"/>
      <c r="M5" s="29"/>
      <c r="N5" s="24"/>
      <c r="O5" s="24"/>
      <c r="P5" s="24"/>
      <c r="Q5" s="31"/>
      <c r="R5" s="24"/>
      <c r="T5" s="36"/>
      <c r="U5" s="36"/>
      <c r="V5" s="36"/>
      <c r="W5" s="36"/>
      <c r="X5" s="36"/>
      <c r="Y5" s="36"/>
      <c r="Z5" s="24"/>
      <c r="AA5" s="40"/>
      <c r="AB5" s="40"/>
      <c r="AC5" s="24"/>
    </row>
    <row r="6" spans="1:28" ht="12.75">
      <c r="A6" s="97" t="s">
        <v>355</v>
      </c>
      <c r="B6" s="97" t="s">
        <v>356</v>
      </c>
      <c r="C6" s="98" t="s">
        <v>357</v>
      </c>
      <c r="D6" s="99">
        <v>4801</v>
      </c>
      <c r="E6" s="100" t="str">
        <f>VLOOKUP(D6,SGLDATA!$A$6:$B$402,2,FALSE)</f>
        <v>Unexpended Obligations - Unpaid</v>
      </c>
      <c r="F6" s="98"/>
      <c r="M6" s="18" t="s">
        <v>358</v>
      </c>
      <c r="N6" s="22">
        <v>1000</v>
      </c>
      <c r="P6" s="15" t="s">
        <v>359</v>
      </c>
      <c r="Q6" s="22">
        <f>SUM(N6)</f>
        <v>1000</v>
      </c>
      <c r="R6" s="15">
        <f>SUM(O6)</f>
        <v>0</v>
      </c>
      <c r="V6" s="37"/>
      <c r="W6" s="37"/>
      <c r="X6" s="37"/>
      <c r="Y6" s="37"/>
      <c r="Z6" s="22"/>
      <c r="AA6" s="39"/>
      <c r="AB6" s="39"/>
    </row>
    <row r="7" spans="1:28" ht="12.75">
      <c r="A7" s="97" t="s">
        <v>355</v>
      </c>
      <c r="B7" s="97" t="s">
        <v>356</v>
      </c>
      <c r="C7" s="98" t="s">
        <v>357</v>
      </c>
      <c r="D7" s="99">
        <v>4802</v>
      </c>
      <c r="E7" s="100" t="str">
        <f>VLOOKUP(D7,SGLDATA!$A$6:$B$402,2,FALSE)</f>
        <v>Unexpended Obligations - Prepaid/Advance</v>
      </c>
      <c r="F7" s="98"/>
      <c r="M7" s="18" t="s">
        <v>360</v>
      </c>
      <c r="N7" s="22" t="s">
        <v>338</v>
      </c>
      <c r="V7" s="37"/>
      <c r="W7" s="37"/>
      <c r="X7" s="37"/>
      <c r="Y7" s="37"/>
      <c r="Z7" s="22"/>
      <c r="AA7" s="39"/>
      <c r="AB7" s="39"/>
    </row>
    <row r="8" spans="1:28" ht="12.75">
      <c r="A8" s="97" t="s">
        <v>355</v>
      </c>
      <c r="B8" s="97" t="s">
        <v>356</v>
      </c>
      <c r="C8" s="98" t="s">
        <v>361</v>
      </c>
      <c r="D8" s="99">
        <v>4881</v>
      </c>
      <c r="E8" s="100" t="str">
        <f>VLOOKUP(D8,SGLDATA!$A$6:$B$402,2,FALSE)</f>
        <v>Upward Adjustments of Prior-Year Unpaid Unexpended Obligations</v>
      </c>
      <c r="F8" s="98"/>
      <c r="M8" s="18" t="s">
        <v>362</v>
      </c>
      <c r="N8" s="22" t="s">
        <v>338</v>
      </c>
      <c r="V8" s="37"/>
      <c r="W8" s="37"/>
      <c r="X8" s="37"/>
      <c r="Y8" s="37"/>
      <c r="Z8" s="22"/>
      <c r="AA8" s="39"/>
      <c r="AB8" s="39"/>
    </row>
    <row r="9" spans="1:28" ht="12.75" customHeight="1">
      <c r="A9" s="97" t="s">
        <v>355</v>
      </c>
      <c r="B9" s="97" t="s">
        <v>356</v>
      </c>
      <c r="C9" s="98" t="s">
        <v>361</v>
      </c>
      <c r="D9" s="99">
        <v>4882</v>
      </c>
      <c r="E9" s="100" t="str">
        <f>VLOOKUP(D9,SGLDATA!$A$6:$B$402,2,FALSE)</f>
        <v>Upward Adjustments of Prior-Year Prepaid/Advanced Unexpended Obligations</v>
      </c>
      <c r="F9" s="98"/>
      <c r="M9" s="18" t="s">
        <v>363</v>
      </c>
      <c r="N9" s="22" t="s">
        <v>338</v>
      </c>
      <c r="P9" s="15" t="s">
        <v>364</v>
      </c>
      <c r="Q9" s="22">
        <f>SUM(N7:N9)</f>
        <v>0</v>
      </c>
      <c r="R9" s="15">
        <f>SUM(O7:O9)</f>
        <v>0</v>
      </c>
      <c r="V9" s="37"/>
      <c r="W9" s="37"/>
      <c r="X9" s="37"/>
      <c r="Y9" s="37"/>
      <c r="Z9" s="22"/>
      <c r="AA9" s="39"/>
      <c r="AB9" s="39"/>
    </row>
    <row r="10" spans="1:28" ht="12.75">
      <c r="A10" s="97" t="s">
        <v>355</v>
      </c>
      <c r="B10" s="97" t="s">
        <v>356</v>
      </c>
      <c r="C10" s="98" t="s">
        <v>357</v>
      </c>
      <c r="D10" s="99">
        <v>4901</v>
      </c>
      <c r="E10" s="100" t="str">
        <f>VLOOKUP(D10,SGLDATA!$A$6:$B$402,2,FALSE)</f>
        <v>Expended Authority - Unpaid</v>
      </c>
      <c r="F10" s="98"/>
      <c r="M10" s="18" t="s">
        <v>365</v>
      </c>
      <c r="N10" s="22" t="s">
        <v>338</v>
      </c>
      <c r="V10" s="37"/>
      <c r="W10" s="37"/>
      <c r="X10" s="37"/>
      <c r="Y10" s="37"/>
      <c r="Z10" s="22"/>
      <c r="AA10" s="39"/>
      <c r="AB10" s="39"/>
    </row>
    <row r="11" spans="1:28" ht="12.75">
      <c r="A11" s="97" t="s">
        <v>355</v>
      </c>
      <c r="B11" s="97" t="s">
        <v>356</v>
      </c>
      <c r="C11" s="98" t="s">
        <v>361</v>
      </c>
      <c r="D11" s="99">
        <v>4902</v>
      </c>
      <c r="E11" s="100" t="str">
        <f>VLOOKUP(D11,SGLDATA!$A$6:$B$402,2,FALSE)</f>
        <v>Expended Authority - Paid</v>
      </c>
      <c r="F11" s="98"/>
      <c r="M11" s="18" t="s">
        <v>366</v>
      </c>
      <c r="N11" s="22" t="s">
        <v>338</v>
      </c>
      <c r="P11" s="15" t="s">
        <v>367</v>
      </c>
      <c r="Q11" s="22" t="e">
        <f>SUM(N10)-N11</f>
        <v>#VALUE!</v>
      </c>
      <c r="R11" s="15">
        <f>SUM(O10:O11)</f>
        <v>0</v>
      </c>
      <c r="V11" s="37"/>
      <c r="W11" s="37"/>
      <c r="X11" s="37"/>
      <c r="Y11" s="37"/>
      <c r="Z11" s="22"/>
      <c r="AA11" s="39"/>
      <c r="AB11" s="39"/>
    </row>
    <row r="12" spans="1:28" ht="12.75">
      <c r="A12" s="97" t="s">
        <v>355</v>
      </c>
      <c r="B12" s="97" t="s">
        <v>356</v>
      </c>
      <c r="C12" s="98" t="s">
        <v>361</v>
      </c>
      <c r="D12" s="99">
        <v>4981</v>
      </c>
      <c r="E12" s="100" t="str">
        <f>VLOOKUP(D12,SGLDATA!$A$6:$B$402,2,FALSE)</f>
        <v>Upward Adjustments of Prior-Year Unpaid Expended Authority</v>
      </c>
      <c r="F12" s="98"/>
      <c r="M12" s="18" t="s">
        <v>368</v>
      </c>
      <c r="N12" s="22" t="s">
        <v>338</v>
      </c>
      <c r="V12" s="37"/>
      <c r="W12" s="37"/>
      <c r="X12" s="37"/>
      <c r="Y12" s="37"/>
      <c r="Z12" s="22"/>
      <c r="AA12" s="39"/>
      <c r="AB12" s="39"/>
    </row>
    <row r="13" spans="1:28" ht="12.75">
      <c r="A13" s="97" t="s">
        <v>355</v>
      </c>
      <c r="B13" s="97" t="s">
        <v>356</v>
      </c>
      <c r="C13" s="98" t="s">
        <v>361</v>
      </c>
      <c r="D13" s="99">
        <v>4982</v>
      </c>
      <c r="E13" s="100" t="str">
        <f>VLOOKUP(D13,SGLDATA!$A$6:$B$402,2,FALSE)</f>
        <v>Upward Adjustments of Prior-Year Paid Expended Authority</v>
      </c>
      <c r="F13" s="98"/>
      <c r="M13" s="18" t="s">
        <v>369</v>
      </c>
      <c r="N13" s="22" t="s">
        <v>338</v>
      </c>
      <c r="P13" s="15" t="s">
        <v>370</v>
      </c>
      <c r="Q13" s="22" t="e">
        <f>SUM(N12)-N13</f>
        <v>#VALUE!</v>
      </c>
      <c r="R13" s="15">
        <f>SUM(O12:O13)</f>
        <v>0</v>
      </c>
      <c r="V13" s="37"/>
      <c r="W13" s="37"/>
      <c r="X13" s="37"/>
      <c r="Y13" s="37"/>
      <c r="Z13" s="22"/>
      <c r="AA13" s="39"/>
      <c r="AB13" s="39"/>
    </row>
    <row r="14" spans="1:35" ht="12.75">
      <c r="A14" s="36"/>
      <c r="B14" s="24"/>
      <c r="C14" s="27"/>
      <c r="D14" s="30"/>
      <c r="E14" s="31"/>
      <c r="F14" s="27"/>
      <c r="I14" s="24"/>
      <c r="J14" s="24"/>
      <c r="K14" s="24"/>
      <c r="N14" s="31"/>
      <c r="O14" s="24"/>
      <c r="P14" s="24"/>
      <c r="Q14" s="31"/>
      <c r="R14" s="24"/>
      <c r="T14" s="24"/>
      <c r="U14" s="24"/>
      <c r="V14" s="37"/>
      <c r="W14" s="37"/>
      <c r="X14" s="37"/>
      <c r="Y14" s="37"/>
      <c r="Z14" s="31"/>
      <c r="AA14" s="39"/>
      <c r="AB14" s="39"/>
      <c r="AC14" s="24"/>
      <c r="AI14" s="24"/>
    </row>
    <row r="15" spans="1:35" ht="12.75">
      <c r="A15" s="36"/>
      <c r="B15" s="36" t="s">
        <v>371</v>
      </c>
      <c r="C15" s="48"/>
      <c r="D15" s="59"/>
      <c r="E15" s="67"/>
      <c r="F15" s="27"/>
      <c r="G15" s="34"/>
      <c r="H15" s="34"/>
      <c r="I15" s="24"/>
      <c r="J15" s="24"/>
      <c r="K15" s="24"/>
      <c r="L15" s="29"/>
      <c r="M15" s="29"/>
      <c r="N15" s="31"/>
      <c r="O15" s="24"/>
      <c r="P15" s="24"/>
      <c r="Q15" s="31"/>
      <c r="R15" s="24"/>
      <c r="T15" s="24"/>
      <c r="U15" s="24"/>
      <c r="V15" s="38"/>
      <c r="W15" s="38"/>
      <c r="X15" s="38"/>
      <c r="Y15" s="38"/>
      <c r="Z15" s="31"/>
      <c r="AA15" s="40"/>
      <c r="AB15" s="40"/>
      <c r="AC15" s="24"/>
      <c r="AI15" s="24"/>
    </row>
    <row r="16" spans="1:35" ht="12.75">
      <c r="A16" s="36"/>
      <c r="B16" s="36" t="s">
        <v>372</v>
      </c>
      <c r="C16" s="48"/>
      <c r="D16" s="59"/>
      <c r="E16" s="67"/>
      <c r="F16" s="27"/>
      <c r="G16" s="34"/>
      <c r="H16" s="34"/>
      <c r="I16" s="24"/>
      <c r="J16" s="24"/>
      <c r="K16" s="24"/>
      <c r="L16" s="29"/>
      <c r="M16" s="29"/>
      <c r="N16" s="31"/>
      <c r="O16" s="24"/>
      <c r="P16" s="24"/>
      <c r="Q16" s="31"/>
      <c r="R16" s="24"/>
      <c r="T16" s="24"/>
      <c r="U16" s="24"/>
      <c r="V16" s="38"/>
      <c r="W16" s="38"/>
      <c r="X16" s="38"/>
      <c r="Y16" s="38"/>
      <c r="Z16" s="31"/>
      <c r="AA16" s="40"/>
      <c r="AB16" s="40"/>
      <c r="AC16" s="24"/>
      <c r="AI16" s="24"/>
    </row>
    <row r="17" spans="1:35" ht="12.75">
      <c r="A17" s="36"/>
      <c r="B17" s="24"/>
      <c r="C17" s="27"/>
      <c r="D17" s="30"/>
      <c r="E17" s="31"/>
      <c r="F17" s="27"/>
      <c r="G17" s="34"/>
      <c r="H17" s="34"/>
      <c r="I17" s="24"/>
      <c r="J17" s="24"/>
      <c r="K17" s="24"/>
      <c r="L17" s="29"/>
      <c r="M17" s="29"/>
      <c r="N17" s="31"/>
      <c r="O17" s="24"/>
      <c r="P17" s="24"/>
      <c r="Q17" s="31"/>
      <c r="R17" s="24"/>
      <c r="T17" s="24"/>
      <c r="U17" s="24"/>
      <c r="V17" s="38"/>
      <c r="W17" s="38"/>
      <c r="X17" s="38"/>
      <c r="Y17" s="38"/>
      <c r="Z17" s="31"/>
      <c r="AA17" s="40"/>
      <c r="AB17" s="40"/>
      <c r="AC17" s="24"/>
      <c r="AI17" s="24"/>
    </row>
    <row r="18" spans="1:28" ht="12.75">
      <c r="A18" s="97" t="s">
        <v>373</v>
      </c>
      <c r="B18" s="97" t="s">
        <v>356</v>
      </c>
      <c r="C18" s="98" t="s">
        <v>361</v>
      </c>
      <c r="D18" s="99">
        <v>4252</v>
      </c>
      <c r="E18" s="100" t="str">
        <f>VLOOKUP(D18,SGLDATA!$A$6:$B$402,2,FALSE)</f>
        <v>Reimbursements and Other Income Earned - Collected</v>
      </c>
      <c r="F18" s="98"/>
      <c r="M18" s="18" t="s">
        <v>375</v>
      </c>
      <c r="N18" s="22" t="s">
        <v>338</v>
      </c>
      <c r="P18" s="15" t="s">
        <v>376</v>
      </c>
      <c r="Q18" s="22" t="e">
        <f>SUM(#REF!)</f>
        <v>#REF!</v>
      </c>
      <c r="R18" s="15" t="e">
        <f>SUM(#REF!)</f>
        <v>#REF!</v>
      </c>
      <c r="V18" s="37"/>
      <c r="W18" s="37"/>
      <c r="X18" s="37"/>
      <c r="Y18" s="37"/>
      <c r="Z18" s="22"/>
      <c r="AA18" s="39"/>
      <c r="AB18" s="39"/>
    </row>
    <row r="19" spans="1:28" ht="12.75">
      <c r="A19" s="97" t="s">
        <v>373</v>
      </c>
      <c r="B19" s="97" t="s">
        <v>356</v>
      </c>
      <c r="C19" s="98" t="s">
        <v>361</v>
      </c>
      <c r="D19" s="99">
        <v>4261</v>
      </c>
      <c r="E19" s="100" t="str">
        <f>VLOOKUP(D19,SGLDATA!$A$6:$B$402,2,FALSE)</f>
        <v>Actual Collection of Fees</v>
      </c>
      <c r="F19" s="98"/>
      <c r="M19" s="18" t="s">
        <v>377</v>
      </c>
      <c r="N19" s="22" t="s">
        <v>338</v>
      </c>
      <c r="V19" s="37"/>
      <c r="W19" s="37"/>
      <c r="X19" s="37"/>
      <c r="Y19" s="37"/>
      <c r="Z19" s="22"/>
      <c r="AA19" s="39"/>
      <c r="AB19" s="39"/>
    </row>
    <row r="20" spans="1:28" ht="12.75">
      <c r="A20" s="97" t="s">
        <v>373</v>
      </c>
      <c r="B20" s="97" t="s">
        <v>356</v>
      </c>
      <c r="C20" s="98" t="s">
        <v>361</v>
      </c>
      <c r="D20" s="99">
        <v>4262</v>
      </c>
      <c r="E20" s="100" t="str">
        <f>VLOOKUP(D20,SGLDATA!$A$6:$B$402,2,FALSE)</f>
        <v>Actual Collection of Loan Principal</v>
      </c>
      <c r="F20" s="98"/>
      <c r="M20" s="18" t="s">
        <v>379</v>
      </c>
      <c r="N20" s="22" t="s">
        <v>338</v>
      </c>
      <c r="V20" s="37"/>
      <c r="W20" s="37"/>
      <c r="X20" s="37"/>
      <c r="Y20" s="37"/>
      <c r="Z20" s="22"/>
      <c r="AA20" s="39"/>
      <c r="AB20" s="39"/>
    </row>
    <row r="21" spans="1:28" ht="12.75">
      <c r="A21" s="97" t="s">
        <v>373</v>
      </c>
      <c r="B21" s="97" t="s">
        <v>356</v>
      </c>
      <c r="C21" s="98" t="s">
        <v>361</v>
      </c>
      <c r="D21" s="99">
        <v>4263</v>
      </c>
      <c r="E21" s="100" t="str">
        <f>VLOOKUP(D21,SGLDATA!$A$6:$B$402,2,FALSE)</f>
        <v>Actual Collection of Loan Interest</v>
      </c>
      <c r="F21" s="98"/>
      <c r="M21" s="18" t="s">
        <v>381</v>
      </c>
      <c r="N21" s="22" t="s">
        <v>338</v>
      </c>
      <c r="V21" s="37"/>
      <c r="W21" s="37"/>
      <c r="X21" s="37"/>
      <c r="Y21" s="37"/>
      <c r="Z21" s="22"/>
      <c r="AA21" s="39"/>
      <c r="AB21" s="39"/>
    </row>
    <row r="22" spans="1:28" ht="12.75">
      <c r="A22" s="97" t="s">
        <v>373</v>
      </c>
      <c r="B22" s="97" t="s">
        <v>356</v>
      </c>
      <c r="C22" s="98" t="s">
        <v>361</v>
      </c>
      <c r="D22" s="99">
        <v>4264</v>
      </c>
      <c r="E22" s="100" t="str">
        <f>VLOOKUP(D22,SGLDATA!$A$6:$B$402,2,FALSE)</f>
        <v>Actual Collection of Rent</v>
      </c>
      <c r="F22" s="98"/>
      <c r="M22" s="18" t="s">
        <v>383</v>
      </c>
      <c r="N22" s="22" t="s">
        <v>338</v>
      </c>
      <c r="V22" s="37"/>
      <c r="W22" s="37"/>
      <c r="X22" s="37"/>
      <c r="Y22" s="37"/>
      <c r="Z22" s="22"/>
      <c r="AA22" s="39"/>
      <c r="AB22" s="39"/>
    </row>
    <row r="23" spans="1:28" ht="12.75">
      <c r="A23" s="97" t="s">
        <v>373</v>
      </c>
      <c r="B23" s="97" t="s">
        <v>356</v>
      </c>
      <c r="C23" s="98" t="s">
        <v>361</v>
      </c>
      <c r="D23" s="99">
        <v>4265</v>
      </c>
      <c r="E23" s="100" t="str">
        <f>VLOOKUP(D23,SGLDATA!$A$6:$B$402,2,FALSE)</f>
        <v>Actual Collections from Sale of Foreclosed Property</v>
      </c>
      <c r="F23" s="98"/>
      <c r="M23" s="18" t="s">
        <v>385</v>
      </c>
      <c r="N23" s="22" t="s">
        <v>338</v>
      </c>
      <c r="P23" s="15" t="s">
        <v>386</v>
      </c>
      <c r="Q23" s="22" t="e">
        <f>SUM(N19:N22)-N23</f>
        <v>#VALUE!</v>
      </c>
      <c r="R23" s="15">
        <f>SUM(O19:O23)</f>
        <v>0</v>
      </c>
      <c r="V23" s="37"/>
      <c r="W23" s="37"/>
      <c r="X23" s="37"/>
      <c r="Y23" s="37"/>
      <c r="Z23" s="22"/>
      <c r="AA23" s="39"/>
      <c r="AB23" s="39"/>
    </row>
    <row r="24" spans="1:28" ht="12.75">
      <c r="A24" s="97" t="s">
        <v>373</v>
      </c>
      <c r="B24" s="97" t="s">
        <v>356</v>
      </c>
      <c r="C24" s="98" t="s">
        <v>361</v>
      </c>
      <c r="D24" s="99">
        <v>4266</v>
      </c>
      <c r="E24" s="100" t="str">
        <f>VLOOKUP(D24,SGLDATA!$A$6:$B$402,2,FALSE)</f>
        <v>Other Actual Collections - Non-Federal</v>
      </c>
      <c r="F24" s="98"/>
      <c r="M24" s="18" t="s">
        <v>387</v>
      </c>
      <c r="N24" s="22" t="s">
        <v>338</v>
      </c>
      <c r="V24" s="37"/>
      <c r="W24" s="37"/>
      <c r="X24" s="37"/>
      <c r="Y24" s="37"/>
      <c r="Z24" s="22"/>
      <c r="AA24" s="39"/>
      <c r="AB24" s="39"/>
    </row>
    <row r="25" spans="1:28" ht="12.75">
      <c r="A25" s="97" t="s">
        <v>373</v>
      </c>
      <c r="B25" s="97" t="s">
        <v>356</v>
      </c>
      <c r="C25" s="98" t="s">
        <v>361</v>
      </c>
      <c r="D25" s="99">
        <v>4271</v>
      </c>
      <c r="E25" s="100" t="str">
        <f>VLOOKUP(D25,SGLDATA!$A$6:$B$402,2,FALSE)</f>
        <v>Actual Program Fund Subsidy Collected - Definite - Current</v>
      </c>
      <c r="F25" s="98"/>
      <c r="M25" s="18" t="s">
        <v>389</v>
      </c>
      <c r="N25" s="22" t="s">
        <v>338</v>
      </c>
      <c r="V25" s="37"/>
      <c r="W25" s="37"/>
      <c r="X25" s="37"/>
      <c r="Y25" s="37"/>
      <c r="Z25" s="22"/>
      <c r="AA25" s="39"/>
      <c r="AB25" s="39"/>
    </row>
    <row r="26" spans="1:28" ht="12.75">
      <c r="A26" s="97" t="s">
        <v>373</v>
      </c>
      <c r="B26" s="97" t="s">
        <v>356</v>
      </c>
      <c r="C26" s="98" t="s">
        <v>361</v>
      </c>
      <c r="D26" s="99">
        <v>4272</v>
      </c>
      <c r="E26" s="100" t="str">
        <f>VLOOKUP(D26,SGLDATA!$A$6:$B$402,2,FALSE)</f>
        <v>Actual Program Fund Subsidy Collected - Indefinite - Permanent</v>
      </c>
      <c r="F26" s="98"/>
      <c r="M26" s="18" t="s">
        <v>391</v>
      </c>
      <c r="N26" s="22" t="s">
        <v>338</v>
      </c>
      <c r="P26" s="15" t="s">
        <v>392</v>
      </c>
      <c r="Q26" s="22">
        <f>SUM(N24:N26)</f>
        <v>0</v>
      </c>
      <c r="R26" s="15">
        <f>SUM(O24:O26)</f>
        <v>0</v>
      </c>
      <c r="V26" s="37"/>
      <c r="W26" s="37"/>
      <c r="X26" s="37"/>
      <c r="Y26" s="37"/>
      <c r="Z26" s="22"/>
      <c r="AA26" s="39"/>
      <c r="AB26" s="39"/>
    </row>
    <row r="27" spans="1:28" ht="12.75">
      <c r="A27" s="97" t="s">
        <v>373</v>
      </c>
      <c r="B27" s="97" t="s">
        <v>356</v>
      </c>
      <c r="C27" s="98" t="s">
        <v>361</v>
      </c>
      <c r="D27" s="99">
        <v>4273</v>
      </c>
      <c r="E27" s="100" t="str">
        <f>VLOOKUP(D27,SGLDATA!$A$6:$B$402,2,FALSE)</f>
        <v>Interest Collected from Treasury</v>
      </c>
      <c r="F27" s="98"/>
      <c r="M27" s="18" t="s">
        <v>394</v>
      </c>
      <c r="N27" s="22" t="s">
        <v>338</v>
      </c>
      <c r="V27" s="37"/>
      <c r="W27" s="37"/>
      <c r="X27" s="37"/>
      <c r="Y27" s="37"/>
      <c r="Z27" s="22"/>
      <c r="AA27" s="39"/>
      <c r="AB27" s="39"/>
    </row>
    <row r="28" spans="1:28" ht="12.75">
      <c r="A28" s="97" t="s">
        <v>373</v>
      </c>
      <c r="B28" s="97" t="s">
        <v>356</v>
      </c>
      <c r="C28" s="98" t="s">
        <v>361</v>
      </c>
      <c r="D28" s="99">
        <v>4274</v>
      </c>
      <c r="E28" s="100" t="str">
        <f>VLOOKUP(D28,SGLDATA!$A$6:$B$402,2,FALSE)</f>
        <v>Actual Program Fund Subsidy Collected - Indefinite - Current</v>
      </c>
      <c r="F28" s="98"/>
      <c r="M28" s="18" t="s">
        <v>396</v>
      </c>
      <c r="N28" s="22" t="s">
        <v>338</v>
      </c>
      <c r="P28" s="15" t="s">
        <v>397</v>
      </c>
      <c r="Q28" s="22" t="e">
        <f>SUM(N27)-N28</f>
        <v>#VALUE!</v>
      </c>
      <c r="V28" s="37"/>
      <c r="W28" s="37"/>
      <c r="X28" s="37"/>
      <c r="Y28" s="37"/>
      <c r="Z28" s="22"/>
      <c r="AA28" s="39"/>
      <c r="AB28" s="39"/>
    </row>
    <row r="29" spans="1:28" ht="12.75">
      <c r="A29" s="97" t="s">
        <v>373</v>
      </c>
      <c r="B29" s="97" t="s">
        <v>356</v>
      </c>
      <c r="C29" s="98" t="s">
        <v>361</v>
      </c>
      <c r="D29" s="99">
        <v>4275</v>
      </c>
      <c r="E29" s="100" t="str">
        <f>VLOOKUP(D29,SGLDATA!$A$6:$B$402,2,FALSE)</f>
        <v>Actual Collections from Liquidating Fund</v>
      </c>
      <c r="F29" s="98"/>
      <c r="K29" s="15" t="s">
        <v>399</v>
      </c>
      <c r="M29" s="18" t="s">
        <v>400</v>
      </c>
      <c r="N29" s="22" t="s">
        <v>338</v>
      </c>
      <c r="R29" s="15">
        <f>SUM(O27:O29)</f>
        <v>0</v>
      </c>
      <c r="V29" s="37"/>
      <c r="W29" s="37"/>
      <c r="X29" s="37"/>
      <c r="Y29" s="37"/>
      <c r="Z29" s="22"/>
      <c r="AA29" s="39"/>
      <c r="AB29" s="39"/>
    </row>
    <row r="30" spans="1:28" ht="12.75">
      <c r="A30" s="97" t="s">
        <v>373</v>
      </c>
      <c r="B30" s="97" t="s">
        <v>356</v>
      </c>
      <c r="C30" s="98" t="s">
        <v>361</v>
      </c>
      <c r="D30" s="99">
        <v>4276</v>
      </c>
      <c r="E30" s="100" t="str">
        <f>VLOOKUP(D30,SGLDATA!$A$6:$B$402,2,FALSE)</f>
        <v>Actual Collections from Financing Fund</v>
      </c>
      <c r="F30" s="98"/>
      <c r="M30" s="18" t="s">
        <v>402</v>
      </c>
      <c r="N30" s="22" t="s">
        <v>338</v>
      </c>
      <c r="V30" s="37"/>
      <c r="W30" s="37"/>
      <c r="X30" s="37"/>
      <c r="Y30" s="37"/>
      <c r="Z30" s="22"/>
      <c r="AA30" s="39"/>
      <c r="AB30" s="39"/>
    </row>
    <row r="31" spans="1:28" ht="12.75">
      <c r="A31" s="97" t="s">
        <v>373</v>
      </c>
      <c r="B31" s="97" t="s">
        <v>356</v>
      </c>
      <c r="C31" s="98" t="s">
        <v>361</v>
      </c>
      <c r="D31" s="99">
        <v>4277</v>
      </c>
      <c r="E31" s="100" t="str">
        <f>VLOOKUP(D31,SGLDATA!$A$6:$B$402,2,FALSE)</f>
        <v>Other Actual Collections - Federal</v>
      </c>
      <c r="F31" s="98"/>
      <c r="M31" s="18" t="s">
        <v>404</v>
      </c>
      <c r="N31" s="22" t="s">
        <v>338</v>
      </c>
      <c r="V31" s="37"/>
      <c r="W31" s="37"/>
      <c r="X31" s="37"/>
      <c r="Y31" s="37"/>
      <c r="Z31" s="22"/>
      <c r="AA31" s="39"/>
      <c r="AB31" s="39"/>
    </row>
    <row r="32" spans="1:28" ht="25.5" customHeight="1">
      <c r="A32" s="97" t="s">
        <v>373</v>
      </c>
      <c r="B32" s="97" t="s">
        <v>356</v>
      </c>
      <c r="C32" s="98" t="s">
        <v>361</v>
      </c>
      <c r="D32" s="99">
        <v>4872</v>
      </c>
      <c r="E32" s="100" t="str">
        <f>VLOOKUP(D32,SGLDATA!$A$6:$B$402,2,FALSE)</f>
        <v>Downward Adjustments of Prior-Year Prepaid/Advanced Unexpended Obligations Refunds Collected</v>
      </c>
      <c r="F32" s="98"/>
      <c r="M32" s="18" t="s">
        <v>404</v>
      </c>
      <c r="N32" s="22" t="s">
        <v>338</v>
      </c>
      <c r="V32" s="37"/>
      <c r="W32" s="37"/>
      <c r="X32" s="37"/>
      <c r="Y32" s="37"/>
      <c r="Z32" s="22"/>
      <c r="AA32" s="39"/>
      <c r="AB32" s="39"/>
    </row>
    <row r="33" spans="1:28" ht="12.75" customHeight="1">
      <c r="A33" s="97" t="s">
        <v>373</v>
      </c>
      <c r="B33" s="97" t="s">
        <v>356</v>
      </c>
      <c r="C33" s="98" t="s">
        <v>361</v>
      </c>
      <c r="D33" s="99">
        <v>4972</v>
      </c>
      <c r="E33" s="100" t="str">
        <f>VLOOKUP(D33,SGLDATA!$A$6:$B$402,2,FALSE)</f>
        <v>Downward Adjustments of Prior-Year Paid Expended Authority Refunds Collected</v>
      </c>
      <c r="F33" s="98"/>
      <c r="M33" s="18" t="s">
        <v>405</v>
      </c>
      <c r="N33" s="22" t="s">
        <v>338</v>
      </c>
      <c r="V33" s="37"/>
      <c r="W33" s="37"/>
      <c r="X33" s="37"/>
      <c r="Y33" s="37"/>
      <c r="Z33" s="22"/>
      <c r="AA33" s="39"/>
      <c r="AB33" s="39"/>
    </row>
    <row r="34" spans="1:28" ht="12.75">
      <c r="A34" s="97"/>
      <c r="B34" s="97"/>
      <c r="C34" s="98"/>
      <c r="D34" s="99"/>
      <c r="E34" s="100"/>
      <c r="F34" s="98"/>
      <c r="M34" s="18" t="s">
        <v>406</v>
      </c>
      <c r="N34" s="22" t="s">
        <v>338</v>
      </c>
      <c r="P34" s="15" t="s">
        <v>407</v>
      </c>
      <c r="Q34" s="22" t="e">
        <f>SUM(N29:N30)-N31-N32+SUM(N33)-N34</f>
        <v>#VALUE!</v>
      </c>
      <c r="R34" s="15">
        <f>SUM(O30:O34)</f>
        <v>0</v>
      </c>
      <c r="V34" s="37"/>
      <c r="W34" s="37"/>
      <c r="X34" s="37"/>
      <c r="Y34" s="37"/>
      <c r="Z34" s="22"/>
      <c r="AA34" s="39"/>
      <c r="AB34" s="39"/>
    </row>
    <row r="35" spans="1:28" ht="12.75">
      <c r="A35" s="97" t="s">
        <v>408</v>
      </c>
      <c r="B35" s="97" t="s">
        <v>356</v>
      </c>
      <c r="C35" s="98" t="s">
        <v>357</v>
      </c>
      <c r="D35" s="99">
        <v>4251</v>
      </c>
      <c r="E35" s="100" t="str">
        <f>VLOOKUP(D35,SGLDATA!$A$6:$B$402,2,FALSE)</f>
        <v>Reimbursements and Other Income Earned - Receivable</v>
      </c>
      <c r="F35" s="98"/>
      <c r="K35" s="15" t="s">
        <v>410</v>
      </c>
      <c r="M35" s="18" t="s">
        <v>400</v>
      </c>
      <c r="N35" s="22" t="s">
        <v>338</v>
      </c>
      <c r="V35" s="37"/>
      <c r="W35" s="37"/>
      <c r="X35" s="37"/>
      <c r="Y35" s="37"/>
      <c r="Z35" s="22"/>
      <c r="AA35" s="39"/>
      <c r="AB35" s="39"/>
    </row>
    <row r="36" spans="1:28" ht="12.75">
      <c r="A36" s="97" t="s">
        <v>408</v>
      </c>
      <c r="B36" s="97" t="s">
        <v>356</v>
      </c>
      <c r="C36" s="98" t="s">
        <v>357</v>
      </c>
      <c r="D36" s="99">
        <v>4281</v>
      </c>
      <c r="E36" s="100" t="str">
        <f>VLOOKUP(D36,SGLDATA!$A$6:$B$402,2,FALSE)</f>
        <v>Actual Program Fund Subsidy Receivable - Definite - Current</v>
      </c>
      <c r="F36" s="98"/>
      <c r="M36" s="18" t="s">
        <v>412</v>
      </c>
      <c r="N36" s="22" t="s">
        <v>338</v>
      </c>
      <c r="P36" s="15" t="s">
        <v>413</v>
      </c>
      <c r="Q36" s="22" t="e">
        <f>SUM(N35)-N36</f>
        <v>#VALUE!</v>
      </c>
      <c r="V36" s="37"/>
      <c r="W36" s="37"/>
      <c r="X36" s="37"/>
      <c r="Y36" s="37"/>
      <c r="Z36" s="22"/>
      <c r="AA36" s="39"/>
      <c r="AB36" s="39"/>
    </row>
    <row r="37" spans="1:28" ht="13.5" customHeight="1">
      <c r="A37" s="97" t="s">
        <v>408</v>
      </c>
      <c r="B37" s="97" t="s">
        <v>356</v>
      </c>
      <c r="C37" s="98" t="s">
        <v>357</v>
      </c>
      <c r="D37" s="99">
        <v>4282</v>
      </c>
      <c r="E37" s="100" t="str">
        <f>VLOOKUP(D37,SGLDATA!$A$6:$B$402,2,FALSE)</f>
        <v>Actual Program Fund Subsidy Receivable - Indefinite - Permanent</v>
      </c>
      <c r="F37" s="98"/>
      <c r="M37" s="18" t="s">
        <v>415</v>
      </c>
      <c r="N37" s="22" t="s">
        <v>338</v>
      </c>
      <c r="V37" s="37"/>
      <c r="W37" s="37"/>
      <c r="X37" s="37"/>
      <c r="Y37" s="37"/>
      <c r="Z37" s="22"/>
      <c r="AA37" s="39"/>
      <c r="AB37" s="39"/>
    </row>
    <row r="38" spans="1:28" ht="12.75">
      <c r="A38" s="97" t="s">
        <v>408</v>
      </c>
      <c r="B38" s="97" t="s">
        <v>356</v>
      </c>
      <c r="C38" s="98" t="s">
        <v>357</v>
      </c>
      <c r="D38" s="99">
        <v>4283</v>
      </c>
      <c r="E38" s="100" t="str">
        <f>VLOOKUP(D38,SGLDATA!$A$6:$B$402,2,FALSE)</f>
        <v>Interest Receivable from Treasury</v>
      </c>
      <c r="F38" s="98"/>
      <c r="M38" s="18" t="s">
        <v>417</v>
      </c>
      <c r="N38" s="22" t="s">
        <v>338</v>
      </c>
      <c r="P38" s="15" t="s">
        <v>418</v>
      </c>
      <c r="Q38" s="22">
        <f>SUM(N37:N38)</f>
        <v>0</v>
      </c>
      <c r="R38" s="15">
        <f>SUM(O35:O38)</f>
        <v>0</v>
      </c>
      <c r="V38" s="37"/>
      <c r="W38" s="37"/>
      <c r="X38" s="37"/>
      <c r="Y38" s="37"/>
      <c r="Z38" s="22"/>
      <c r="AA38" s="39"/>
      <c r="AB38" s="39"/>
    </row>
    <row r="39" spans="1:28" ht="12.75">
      <c r="A39" s="97" t="s">
        <v>408</v>
      </c>
      <c r="B39" s="97" t="s">
        <v>356</v>
      </c>
      <c r="C39" s="98" t="s">
        <v>357</v>
      </c>
      <c r="D39" s="99">
        <v>4284</v>
      </c>
      <c r="E39" s="100" t="str">
        <f>VLOOKUP(D39,SGLDATA!$A$6:$B$402,2,FALSE)</f>
        <v>Actual Program Fund Subsidy Receivable - Indefinite - Current</v>
      </c>
      <c r="F39" s="98"/>
      <c r="M39" s="18" t="s">
        <v>420</v>
      </c>
      <c r="N39" s="22" t="s">
        <v>338</v>
      </c>
      <c r="V39" s="37"/>
      <c r="W39" s="37"/>
      <c r="X39" s="37"/>
      <c r="Y39" s="37"/>
      <c r="Z39" s="22"/>
      <c r="AA39" s="39"/>
      <c r="AB39" s="39"/>
    </row>
    <row r="40" spans="1:28" ht="12.75">
      <c r="A40" s="97" t="s">
        <v>408</v>
      </c>
      <c r="B40" s="97" t="s">
        <v>356</v>
      </c>
      <c r="C40" s="98" t="s">
        <v>357</v>
      </c>
      <c r="D40" s="99">
        <v>4285</v>
      </c>
      <c r="E40" s="100" t="str">
        <f>VLOOKUP(D40,SGLDATA!$A$6:$B$402,2,FALSE)</f>
        <v>Receivable from Liquidating Fund</v>
      </c>
      <c r="F40" s="98"/>
      <c r="K40" s="15" t="s">
        <v>421</v>
      </c>
      <c r="M40" s="18" t="s">
        <v>422</v>
      </c>
      <c r="N40" s="22" t="s">
        <v>338</v>
      </c>
      <c r="P40" s="15" t="s">
        <v>423</v>
      </c>
      <c r="Q40" s="22">
        <f>SUM(N39:N40)</f>
        <v>0</v>
      </c>
      <c r="V40" s="37"/>
      <c r="W40" s="37"/>
      <c r="X40" s="37"/>
      <c r="Y40" s="37"/>
      <c r="Z40" s="22"/>
      <c r="AA40" s="39"/>
      <c r="AB40" s="39"/>
    </row>
    <row r="41" spans="1:28" ht="12.75">
      <c r="A41" s="97" t="s">
        <v>408</v>
      </c>
      <c r="B41" s="97" t="s">
        <v>356</v>
      </c>
      <c r="C41" s="98" t="s">
        <v>357</v>
      </c>
      <c r="D41" s="99">
        <v>4286</v>
      </c>
      <c r="E41" s="100" t="str">
        <f>VLOOKUP(D41,SGLDATA!$A$6:$B$402,2,FALSE)</f>
        <v>Receivable from the Financing Fund</v>
      </c>
      <c r="F41" s="98"/>
      <c r="M41" s="18" t="s">
        <v>425</v>
      </c>
      <c r="N41" s="22" t="s">
        <v>338</v>
      </c>
      <c r="V41" s="37"/>
      <c r="W41" s="37"/>
      <c r="X41" s="37"/>
      <c r="Y41" s="37"/>
      <c r="Z41" s="22"/>
      <c r="AA41" s="39"/>
      <c r="AB41" s="39"/>
    </row>
    <row r="42" spans="1:256" ht="12.75">
      <c r="A42" s="102"/>
      <c r="B42" s="102"/>
      <c r="C42" s="103"/>
      <c r="D42" s="104"/>
      <c r="E42" s="105"/>
      <c r="F42" s="103"/>
      <c r="G42" s="34"/>
      <c r="H42" s="34"/>
      <c r="I42" s="24"/>
      <c r="J42" s="24"/>
      <c r="K42" s="24"/>
      <c r="L42" s="29"/>
      <c r="M42" s="29"/>
      <c r="N42" s="31"/>
      <c r="O42" s="24"/>
      <c r="P42" s="24"/>
      <c r="Q42" s="31"/>
      <c r="R42" s="24"/>
      <c r="S42" s="24"/>
      <c r="T42" s="24"/>
      <c r="U42" s="24"/>
      <c r="V42" s="38"/>
      <c r="W42" s="38"/>
      <c r="X42" s="38"/>
      <c r="Y42" s="38"/>
      <c r="Z42" s="31"/>
      <c r="AA42" s="40"/>
      <c r="AB42" s="40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8" ht="12.75">
      <c r="A43" s="97" t="s">
        <v>408</v>
      </c>
      <c r="B43" s="97" t="s">
        <v>356</v>
      </c>
      <c r="C43" s="98" t="s">
        <v>357</v>
      </c>
      <c r="D43" s="99">
        <v>4287</v>
      </c>
      <c r="E43" s="100" t="str">
        <f>VLOOKUP(D43,SGLDATA!$A$6:$B$402,2,FALSE)</f>
        <v>Other Federal Receivables</v>
      </c>
      <c r="F43" s="98"/>
      <c r="M43" s="18" t="s">
        <v>427</v>
      </c>
      <c r="N43" s="22" t="s">
        <v>338</v>
      </c>
      <c r="V43" s="37"/>
      <c r="W43" s="37"/>
      <c r="X43" s="37"/>
      <c r="Y43" s="37"/>
      <c r="Z43" s="22"/>
      <c r="AA43" s="39"/>
      <c r="AB43" s="39"/>
    </row>
    <row r="44" spans="1:28" ht="12.75">
      <c r="A44" s="97"/>
      <c r="B44" s="97"/>
      <c r="C44" s="98"/>
      <c r="D44" s="99"/>
      <c r="E44" s="100"/>
      <c r="F44" s="98"/>
      <c r="M44" s="18" t="s">
        <v>428</v>
      </c>
      <c r="N44" s="22" t="s">
        <v>338</v>
      </c>
      <c r="V44" s="37"/>
      <c r="W44" s="37"/>
      <c r="X44" s="37"/>
      <c r="Y44" s="37"/>
      <c r="Z44" s="22"/>
      <c r="AA44" s="39"/>
      <c r="AB44" s="39"/>
    </row>
    <row r="45" spans="1:28" ht="12.75">
      <c r="A45" s="97" t="s">
        <v>429</v>
      </c>
      <c r="B45" s="97" t="s">
        <v>356</v>
      </c>
      <c r="C45" s="98" t="s">
        <v>357</v>
      </c>
      <c r="D45" s="99">
        <v>4222</v>
      </c>
      <c r="E45" s="100" t="str">
        <f>VLOOKUP(D45,SGLDATA!$A$6:$B$402,2,FALSE)</f>
        <v>Unfilled Customer Orders With Advance</v>
      </c>
      <c r="F45" s="98" t="s">
        <v>431</v>
      </c>
      <c r="M45" s="18" t="s">
        <v>432</v>
      </c>
      <c r="N45" s="22" t="s">
        <v>338</v>
      </c>
      <c r="V45" s="37"/>
      <c r="W45" s="37"/>
      <c r="X45" s="37"/>
      <c r="Y45" s="37"/>
      <c r="Z45" s="22"/>
      <c r="AA45" s="22"/>
      <c r="AB45" s="22"/>
    </row>
    <row r="46" spans="1:256" ht="12.75">
      <c r="A46" s="101"/>
      <c r="B46" s="101"/>
      <c r="C46" s="106"/>
      <c r="D46" s="107"/>
      <c r="E46" s="108"/>
      <c r="F46" s="103" t="s">
        <v>433</v>
      </c>
      <c r="G46" s="6"/>
      <c r="H46" s="6"/>
      <c r="I46" s="36"/>
      <c r="J46" s="36"/>
      <c r="K46" s="36"/>
      <c r="L46" s="52"/>
      <c r="M46" s="52"/>
      <c r="N46" s="40"/>
      <c r="O46" s="23"/>
      <c r="P46" s="36"/>
      <c r="Q46" s="40"/>
      <c r="R46" s="36"/>
      <c r="S46" s="23"/>
      <c r="T46" s="23"/>
      <c r="U46" s="36"/>
      <c r="V46" s="54"/>
      <c r="W46" s="54"/>
      <c r="X46" s="54"/>
      <c r="Y46" s="54"/>
      <c r="Z46" s="40"/>
      <c r="AA46" s="40"/>
      <c r="AB46" s="40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8" ht="12.75">
      <c r="A47" s="97" t="s">
        <v>429</v>
      </c>
      <c r="B47" s="97" t="s">
        <v>356</v>
      </c>
      <c r="C47" s="98" t="s">
        <v>357</v>
      </c>
      <c r="D47" s="99">
        <v>4221</v>
      </c>
      <c r="E47" s="100" t="str">
        <f>VLOOKUP(D47,SGLDATA!$A$6:$B$402,2,FALSE)</f>
        <v>Unfilled Customer Orders Without Advance</v>
      </c>
      <c r="F47" s="98" t="s">
        <v>431</v>
      </c>
      <c r="M47" s="18" t="s">
        <v>435</v>
      </c>
      <c r="N47" s="22" t="s">
        <v>338</v>
      </c>
      <c r="P47" s="15" t="s">
        <v>436</v>
      </c>
      <c r="Q47" s="22">
        <f>SUM(N41:N47)</f>
        <v>0</v>
      </c>
      <c r="V47" s="37"/>
      <c r="W47" s="37"/>
      <c r="X47" s="37"/>
      <c r="Y47" s="37"/>
      <c r="Z47" s="22"/>
      <c r="AA47" s="22"/>
      <c r="AB47" s="22"/>
    </row>
    <row r="48" spans="1:256" ht="12.75">
      <c r="A48" s="109"/>
      <c r="B48" s="109"/>
      <c r="C48" s="110"/>
      <c r="D48" s="111"/>
      <c r="E48" s="112"/>
      <c r="F48" s="103" t="s">
        <v>433</v>
      </c>
      <c r="G48" s="33"/>
      <c r="H48" s="33"/>
      <c r="I48" s="23"/>
      <c r="J48" s="23"/>
      <c r="K48" s="23"/>
      <c r="L48" s="51"/>
      <c r="M48" s="51" t="s">
        <v>437</v>
      </c>
      <c r="N48" s="39" t="s">
        <v>338</v>
      </c>
      <c r="O48" s="23"/>
      <c r="P48" s="23"/>
      <c r="Q48" s="39"/>
      <c r="R48" s="23" t="e">
        <f>SUM(#REF!)</f>
        <v>#REF!</v>
      </c>
      <c r="S48" s="23"/>
      <c r="T48" s="23"/>
      <c r="U48" s="23"/>
      <c r="V48" s="53"/>
      <c r="W48" s="53"/>
      <c r="X48" s="53"/>
      <c r="Y48" s="53"/>
      <c r="Z48" s="39"/>
      <c r="AA48" s="39"/>
      <c r="AB48" s="39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8" ht="12.75">
      <c r="A49" s="97" t="s">
        <v>438</v>
      </c>
      <c r="B49" s="97" t="s">
        <v>356</v>
      </c>
      <c r="C49" s="98" t="s">
        <v>357</v>
      </c>
      <c r="D49" s="99">
        <v>4225</v>
      </c>
      <c r="E49" s="100" t="str">
        <f>VLOOKUP(D49,SGLDATA!$A$6:$B$402,2,FALSE)</f>
        <v>Appropriation Trust Fund Expenditure Transfers - Receivable</v>
      </c>
      <c r="F49" s="98"/>
      <c r="M49" s="18" t="s">
        <v>440</v>
      </c>
      <c r="N49" s="22" t="s">
        <v>338</v>
      </c>
      <c r="V49" s="37"/>
      <c r="W49" s="37"/>
      <c r="X49" s="37"/>
      <c r="Y49" s="37"/>
      <c r="Z49" s="22"/>
      <c r="AA49" s="39"/>
      <c r="AB49" s="39"/>
    </row>
    <row r="50" spans="1:28" ht="12.75">
      <c r="A50" s="97" t="s">
        <v>438</v>
      </c>
      <c r="B50" s="97" t="s">
        <v>356</v>
      </c>
      <c r="C50" s="98" t="s">
        <v>361</v>
      </c>
      <c r="D50" s="99">
        <v>4255</v>
      </c>
      <c r="E50" s="100" t="str">
        <f>VLOOKUP(D50,SGLDATA!$A$6:$B$402,2,FALSE)</f>
        <v>Appropriation Trust Fund Expenditure Transfers - Collected</v>
      </c>
      <c r="F50" s="98"/>
      <c r="M50" s="18" t="s">
        <v>442</v>
      </c>
      <c r="N50" s="22" t="s">
        <v>338</v>
      </c>
      <c r="V50" s="37"/>
      <c r="W50" s="37"/>
      <c r="X50" s="37"/>
      <c r="Y50" s="37"/>
      <c r="Z50" s="22"/>
      <c r="AA50" s="39"/>
      <c r="AB50" s="39"/>
    </row>
    <row r="51" spans="1:28" ht="12.75">
      <c r="A51" s="97"/>
      <c r="B51" s="97"/>
      <c r="C51" s="98"/>
      <c r="D51" s="99"/>
      <c r="E51" s="100"/>
      <c r="F51" s="98"/>
      <c r="M51" s="18" t="s">
        <v>443</v>
      </c>
      <c r="N51" s="22" t="s">
        <v>338</v>
      </c>
      <c r="V51" s="37"/>
      <c r="W51" s="37"/>
      <c r="X51" s="37"/>
      <c r="Y51" s="37"/>
      <c r="Z51" s="22"/>
      <c r="AA51" s="39"/>
      <c r="AB51" s="39"/>
    </row>
    <row r="52" spans="1:28" ht="12.75" customHeight="1">
      <c r="A52" s="97" t="s">
        <v>444</v>
      </c>
      <c r="B52" s="97" t="s">
        <v>356</v>
      </c>
      <c r="C52" s="98" t="s">
        <v>361</v>
      </c>
      <c r="D52" s="99">
        <v>4871</v>
      </c>
      <c r="E52" s="100" t="str">
        <f>VLOOKUP(D52,SGLDATA!$A$6:$B$402,2,FALSE)</f>
        <v>Downward Adjustments of Prior-Year Unpaid Unexpended Obligations</v>
      </c>
      <c r="F52" s="98"/>
      <c r="M52" s="18" t="s">
        <v>445</v>
      </c>
      <c r="N52" s="22" t="s">
        <v>338</v>
      </c>
      <c r="P52" s="15" t="s">
        <v>446</v>
      </c>
      <c r="Q52" s="22" t="e">
        <f>SUM(N48:N51)-N52</f>
        <v>#VALUE!</v>
      </c>
      <c r="V52" s="37"/>
      <c r="W52" s="37"/>
      <c r="X52" s="37"/>
      <c r="Y52" s="37"/>
      <c r="Z52" s="22"/>
      <c r="AA52" s="39"/>
      <c r="AB52" s="39"/>
    </row>
    <row r="53" spans="1:28" ht="12.75" customHeight="1">
      <c r="A53" s="97" t="s">
        <v>444</v>
      </c>
      <c r="B53" s="97" t="s">
        <v>356</v>
      </c>
      <c r="C53" s="98" t="s">
        <v>361</v>
      </c>
      <c r="D53" s="99">
        <v>4971</v>
      </c>
      <c r="E53" s="100" t="str">
        <f>VLOOKUP(D53,SGLDATA!$A$6:$B$402,2,FALSE)</f>
        <v>Downward Adjustments of Prior-Year Unpaid Expended Authority</v>
      </c>
      <c r="F53" s="98"/>
      <c r="M53" s="18" t="s">
        <v>447</v>
      </c>
      <c r="N53" s="22" t="s">
        <v>338</v>
      </c>
      <c r="V53" s="37"/>
      <c r="W53" s="37"/>
      <c r="X53" s="37"/>
      <c r="Y53" s="37"/>
      <c r="Z53" s="22"/>
      <c r="AA53" s="39"/>
      <c r="AB53" s="39"/>
    </row>
    <row r="54" spans="1:28" ht="12.75">
      <c r="A54" s="24"/>
      <c r="B54" s="24"/>
      <c r="C54" s="27"/>
      <c r="D54" s="30"/>
      <c r="E54" s="31"/>
      <c r="F54" s="27"/>
      <c r="G54" s="34"/>
      <c r="H54" s="34"/>
      <c r="I54" s="24"/>
      <c r="J54" s="24"/>
      <c r="K54" s="24"/>
      <c r="L54" s="29"/>
      <c r="M54" s="29"/>
      <c r="N54" s="31"/>
      <c r="P54" s="24"/>
      <c r="Q54" s="31"/>
      <c r="R54" s="24"/>
      <c r="U54" s="24"/>
      <c r="V54" s="38"/>
      <c r="W54" s="38"/>
      <c r="X54" s="38"/>
      <c r="Y54" s="38"/>
      <c r="Z54" s="31"/>
      <c r="AA54" s="40"/>
      <c r="AB54" s="40"/>
    </row>
    <row r="55" spans="1:256" ht="12.75">
      <c r="A55" s="24"/>
      <c r="B55" s="36" t="s">
        <v>448</v>
      </c>
      <c r="C55" s="48"/>
      <c r="D55" s="59"/>
      <c r="E55" s="67"/>
      <c r="F55" s="27"/>
      <c r="G55" s="34"/>
      <c r="H55" s="34"/>
      <c r="I55" s="24"/>
      <c r="J55" s="24"/>
      <c r="K55" s="24"/>
      <c r="L55" s="29"/>
      <c r="M55" s="29"/>
      <c r="N55" s="31"/>
      <c r="O55" s="24"/>
      <c r="P55" s="24"/>
      <c r="Q55" s="31"/>
      <c r="R55" s="24"/>
      <c r="S55" s="24"/>
      <c r="T55" s="24"/>
      <c r="U55" s="24"/>
      <c r="V55" s="38"/>
      <c r="W55" s="38"/>
      <c r="X55" s="38"/>
      <c r="Y55" s="38"/>
      <c r="Z55" s="31"/>
      <c r="AA55" s="40"/>
      <c r="AB55" s="40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ht="12.75">
      <c r="A56" s="24"/>
      <c r="B56" s="36" t="s">
        <v>449</v>
      </c>
      <c r="C56" s="48"/>
      <c r="D56" s="59"/>
      <c r="E56" s="67"/>
      <c r="F56" s="27"/>
      <c r="G56" s="34"/>
      <c r="H56" s="34"/>
      <c r="I56" s="24"/>
      <c r="J56" s="24"/>
      <c r="K56" s="24"/>
      <c r="L56" s="29"/>
      <c r="M56" s="29"/>
      <c r="N56" s="31"/>
      <c r="O56" s="24"/>
      <c r="P56" s="24"/>
      <c r="Q56" s="31"/>
      <c r="R56" s="24"/>
      <c r="S56" s="24"/>
      <c r="T56" s="24"/>
      <c r="U56" s="24"/>
      <c r="V56" s="38"/>
      <c r="W56" s="38"/>
      <c r="X56" s="38"/>
      <c r="Y56" s="38"/>
      <c r="Z56" s="31"/>
      <c r="AA56" s="40"/>
      <c r="AB56" s="40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ht="12.75">
      <c r="A57" s="24"/>
      <c r="B57" s="24"/>
      <c r="C57" s="27"/>
      <c r="D57" s="30"/>
      <c r="E57" s="31"/>
      <c r="F57" s="27"/>
      <c r="G57" s="34"/>
      <c r="H57" s="34"/>
      <c r="I57" s="24"/>
      <c r="J57" s="24"/>
      <c r="K57" s="24"/>
      <c r="L57" s="29"/>
      <c r="M57" s="29"/>
      <c r="N57" s="31"/>
      <c r="O57" s="24"/>
      <c r="P57" s="24"/>
      <c r="Q57" s="31"/>
      <c r="R57" s="24"/>
      <c r="S57" s="24"/>
      <c r="T57" s="24"/>
      <c r="U57" s="24"/>
      <c r="V57" s="38"/>
      <c r="W57" s="38"/>
      <c r="X57" s="38"/>
      <c r="Y57" s="38"/>
      <c r="Z57" s="31"/>
      <c r="AA57" s="40"/>
      <c r="AB57" s="40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8" ht="12.75">
      <c r="A58" s="97" t="s">
        <v>450</v>
      </c>
      <c r="B58" s="97" t="s">
        <v>356</v>
      </c>
      <c r="C58" s="98" t="s">
        <v>361</v>
      </c>
      <c r="D58" s="99">
        <v>5610</v>
      </c>
      <c r="E58" s="100" t="str">
        <f>VLOOKUP(D58,SGLDATA!$A$6:$B$402,2,FALSE)</f>
        <v>Donated Revenue - Nonfinancial Resources</v>
      </c>
      <c r="F58" s="98"/>
      <c r="M58" s="18" t="s">
        <v>452</v>
      </c>
      <c r="N58" s="22" t="s">
        <v>338</v>
      </c>
      <c r="P58" s="15" t="s">
        <v>453</v>
      </c>
      <c r="Q58" s="22">
        <f>SUM(N53:N58)</f>
        <v>0</v>
      </c>
      <c r="V58" s="37"/>
      <c r="W58" s="37"/>
      <c r="X58" s="37"/>
      <c r="Y58" s="37"/>
      <c r="Z58" s="22"/>
      <c r="AA58" s="22"/>
      <c r="AB58" s="22"/>
    </row>
    <row r="59" spans="1:28" ht="12.75">
      <c r="A59" s="97" t="s">
        <v>450</v>
      </c>
      <c r="B59" s="97" t="s">
        <v>356</v>
      </c>
      <c r="C59" s="98" t="s">
        <v>361</v>
      </c>
      <c r="D59" s="99">
        <v>5619</v>
      </c>
      <c r="E59" s="100" t="str">
        <f>VLOOKUP(D59,SGLDATA!$A$6:$B$402,2,FALSE)</f>
        <v>Contra Donated Revenue - Nonfinancial Resources</v>
      </c>
      <c r="F59" s="98"/>
      <c r="G59" s="15"/>
      <c r="M59" s="18" t="s">
        <v>455</v>
      </c>
      <c r="N59" s="22" t="s">
        <v>338</v>
      </c>
      <c r="V59" s="37"/>
      <c r="W59" s="37"/>
      <c r="X59" s="37"/>
      <c r="Y59" s="37"/>
      <c r="Z59" s="22"/>
      <c r="AA59" s="22"/>
      <c r="AB59" s="22"/>
    </row>
    <row r="60" spans="5:28" ht="12.75">
      <c r="E60" s="22"/>
      <c r="M60" s="18" t="s">
        <v>456</v>
      </c>
      <c r="N60" s="22" t="s">
        <v>338</v>
      </c>
      <c r="P60" s="15" t="s">
        <v>457</v>
      </c>
      <c r="Q60" s="22">
        <f>SUM(N59:N60)</f>
        <v>0</v>
      </c>
      <c r="V60" s="37"/>
      <c r="W60" s="37"/>
      <c r="X60" s="37"/>
      <c r="Y60" s="37"/>
      <c r="Z60" s="22"/>
      <c r="AA60" s="39"/>
      <c r="AB60" s="39"/>
    </row>
    <row r="61" spans="1:256" ht="12.75">
      <c r="A61" s="24"/>
      <c r="B61" s="36" t="s">
        <v>458</v>
      </c>
      <c r="C61" s="27"/>
      <c r="D61" s="30"/>
      <c r="E61" s="31"/>
      <c r="F61" s="27"/>
      <c r="G61" s="34"/>
      <c r="H61" s="34"/>
      <c r="I61" s="24"/>
      <c r="J61" s="24"/>
      <c r="K61" s="24"/>
      <c r="L61" s="29"/>
      <c r="M61" s="29"/>
      <c r="N61" s="31"/>
      <c r="O61" s="24"/>
      <c r="P61" s="24"/>
      <c r="Q61" s="31"/>
      <c r="R61" s="24"/>
      <c r="S61" s="24"/>
      <c r="T61" s="24"/>
      <c r="U61" s="24"/>
      <c r="V61" s="38"/>
      <c r="W61" s="38"/>
      <c r="X61" s="38"/>
      <c r="Y61" s="38"/>
      <c r="Z61" s="31"/>
      <c r="AA61" s="40"/>
      <c r="AB61" s="40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ht="12.75">
      <c r="A62" s="24"/>
      <c r="B62" s="24"/>
      <c r="C62" s="27"/>
      <c r="D62" s="30"/>
      <c r="E62" s="31"/>
      <c r="F62" s="27"/>
      <c r="G62" s="34"/>
      <c r="H62" s="34"/>
      <c r="I62" s="24"/>
      <c r="J62" s="24"/>
      <c r="K62" s="24"/>
      <c r="L62" s="29"/>
      <c r="M62" s="29"/>
      <c r="N62" s="31"/>
      <c r="O62" s="24"/>
      <c r="P62" s="24"/>
      <c r="Q62" s="31"/>
      <c r="R62" s="24"/>
      <c r="S62" s="24"/>
      <c r="T62" s="24"/>
      <c r="U62" s="24"/>
      <c r="V62" s="38"/>
      <c r="W62" s="38"/>
      <c r="X62" s="38"/>
      <c r="Y62" s="38"/>
      <c r="Z62" s="31"/>
      <c r="AA62" s="40"/>
      <c r="AB62" s="40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8" ht="12.75">
      <c r="A63" s="97" t="s">
        <v>459</v>
      </c>
      <c r="B63" s="97" t="s">
        <v>356</v>
      </c>
      <c r="C63" s="98" t="s">
        <v>361</v>
      </c>
      <c r="D63" s="99">
        <v>5780</v>
      </c>
      <c r="E63" s="100" t="str">
        <f>VLOOKUP(D63,SGLDATA!$A$6:$B$402,2,FALSE)</f>
        <v>Imputed Financing Sources </v>
      </c>
      <c r="F63" s="98"/>
      <c r="M63" s="18" t="s">
        <v>460</v>
      </c>
      <c r="N63" s="22" t="s">
        <v>338</v>
      </c>
      <c r="P63" s="15" t="s">
        <v>461</v>
      </c>
      <c r="Q63" s="22">
        <f>SUM(N63)</f>
        <v>0</v>
      </c>
      <c r="V63" s="37"/>
      <c r="W63" s="37"/>
      <c r="X63" s="37"/>
      <c r="Y63" s="37"/>
      <c r="Z63" s="22"/>
      <c r="AA63" s="39"/>
      <c r="AB63" s="39"/>
    </row>
    <row r="64" spans="5:28" ht="12.75">
      <c r="E64" s="22"/>
      <c r="M64" s="18" t="s">
        <v>462</v>
      </c>
      <c r="N64" s="22" t="s">
        <v>338</v>
      </c>
      <c r="V64" s="37"/>
      <c r="W64" s="37"/>
      <c r="X64" s="37"/>
      <c r="Y64" s="37"/>
      <c r="Z64" s="22"/>
      <c r="AA64" s="39"/>
      <c r="AB64" s="39"/>
    </row>
    <row r="65" spans="1:256" ht="12.75">
      <c r="A65" s="24"/>
      <c r="B65" s="91" t="s">
        <v>463</v>
      </c>
      <c r="C65" s="27"/>
      <c r="D65" s="30"/>
      <c r="E65" s="31"/>
      <c r="F65" s="27"/>
      <c r="G65" s="34"/>
      <c r="H65" s="34"/>
      <c r="I65" s="24"/>
      <c r="J65" s="24"/>
      <c r="K65" s="24"/>
      <c r="L65" s="29"/>
      <c r="M65" s="29"/>
      <c r="N65" s="31"/>
      <c r="O65" s="24"/>
      <c r="P65" s="24"/>
      <c r="Q65" s="31"/>
      <c r="R65" s="24"/>
      <c r="S65" s="24"/>
      <c r="T65" s="24"/>
      <c r="U65" s="24"/>
      <c r="V65" s="38"/>
      <c r="W65" s="38"/>
      <c r="X65" s="38"/>
      <c r="Y65" s="38"/>
      <c r="Z65" s="31"/>
      <c r="AA65" s="40"/>
      <c r="AB65" s="40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ht="12.75">
      <c r="A66" s="24"/>
      <c r="B66" s="10"/>
      <c r="C66" s="27"/>
      <c r="D66" s="30"/>
      <c r="E66" s="31"/>
      <c r="F66" s="27"/>
      <c r="G66" s="34"/>
      <c r="H66" s="34"/>
      <c r="I66" s="24"/>
      <c r="J66" s="24"/>
      <c r="K66" s="24"/>
      <c r="L66" s="29"/>
      <c r="M66" s="29"/>
      <c r="N66" s="31"/>
      <c r="O66" s="24"/>
      <c r="P66" s="24"/>
      <c r="Q66" s="31"/>
      <c r="R66" s="24"/>
      <c r="S66" s="24"/>
      <c r="T66" s="24"/>
      <c r="U66" s="24"/>
      <c r="V66" s="38"/>
      <c r="W66" s="38"/>
      <c r="X66" s="38"/>
      <c r="Y66" s="38"/>
      <c r="Z66" s="31"/>
      <c r="AA66" s="40"/>
      <c r="AB66" s="40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8" ht="12.75">
      <c r="A67" s="97" t="s">
        <v>464</v>
      </c>
      <c r="B67" s="97" t="s">
        <v>356</v>
      </c>
      <c r="C67" s="98" t="s">
        <v>361</v>
      </c>
      <c r="D67" s="99">
        <v>5720</v>
      </c>
      <c r="E67" s="100" t="str">
        <f>VLOOKUP(D67,SGLDATA!$A$6:$B$402,2,FALSE)</f>
        <v>Financing Sources Transferred In Without Reimbursement</v>
      </c>
      <c r="F67" s="98"/>
      <c r="M67" s="18" t="s">
        <v>466</v>
      </c>
      <c r="N67" s="22" t="s">
        <v>338</v>
      </c>
      <c r="V67" s="37"/>
      <c r="W67" s="37"/>
      <c r="X67" s="37"/>
      <c r="Y67" s="37"/>
      <c r="Z67" s="22"/>
      <c r="AA67" s="39"/>
      <c r="AB67" s="39"/>
    </row>
    <row r="68" spans="1:17" ht="12.75">
      <c r="A68" s="97" t="s">
        <v>464</v>
      </c>
      <c r="B68" s="97" t="s">
        <v>356</v>
      </c>
      <c r="C68" s="98" t="s">
        <v>361</v>
      </c>
      <c r="D68" s="99">
        <v>5730</v>
      </c>
      <c r="E68" s="100" t="str">
        <f>VLOOKUP(D68,SGLDATA!$A$6:$B$402,2,FALSE)</f>
        <v>Financing Sources Transferred Out Without Reimbursement</v>
      </c>
      <c r="F68" s="98"/>
      <c r="G68" s="15"/>
      <c r="H68" s="15"/>
      <c r="M68" s="18" t="s">
        <v>468</v>
      </c>
      <c r="N68" s="22" t="s">
        <v>338</v>
      </c>
      <c r="P68" s="15" t="s">
        <v>469</v>
      </c>
      <c r="Q68" s="22" t="e">
        <f>SUM(N64:N67)-N68</f>
        <v>#VALUE!</v>
      </c>
    </row>
    <row r="69" spans="5:14" ht="12.75">
      <c r="E69" s="22"/>
      <c r="M69" s="18" t="s">
        <v>470</v>
      </c>
      <c r="N69" s="22" t="s">
        <v>338</v>
      </c>
    </row>
    <row r="70" spans="1:256" ht="12.75">
      <c r="A70" s="24"/>
      <c r="B70" s="36" t="s">
        <v>471</v>
      </c>
      <c r="C70" s="27"/>
      <c r="D70" s="30"/>
      <c r="E70" s="31"/>
      <c r="F70" s="27"/>
      <c r="G70" s="34"/>
      <c r="H70" s="34"/>
      <c r="I70" s="24"/>
      <c r="J70" s="24"/>
      <c r="K70" s="24"/>
      <c r="L70" s="29"/>
      <c r="M70" s="29"/>
      <c r="N70" s="31"/>
      <c r="O70" s="24"/>
      <c r="P70" s="24"/>
      <c r="Q70" s="31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:256" ht="12.75">
      <c r="A71" s="24"/>
      <c r="B71" s="36" t="s">
        <v>472</v>
      </c>
      <c r="C71" s="27"/>
      <c r="D71" s="30"/>
      <c r="E71" s="31"/>
      <c r="F71" s="27"/>
      <c r="G71" s="34"/>
      <c r="H71" s="34"/>
      <c r="I71" s="24"/>
      <c r="J71" s="24"/>
      <c r="K71" s="24"/>
      <c r="L71" s="29"/>
      <c r="M71" s="29"/>
      <c r="N71" s="31"/>
      <c r="O71" s="24"/>
      <c r="P71" s="24"/>
      <c r="Q71" s="31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ht="12.75">
      <c r="A72" s="24"/>
      <c r="B72" s="45"/>
      <c r="C72" s="27"/>
      <c r="D72" s="30"/>
      <c r="E72" s="31"/>
      <c r="F72" s="27"/>
      <c r="G72" s="34"/>
      <c r="H72" s="34"/>
      <c r="I72" s="24"/>
      <c r="J72" s="24"/>
      <c r="K72" s="24"/>
      <c r="L72" s="29"/>
      <c r="M72" s="29"/>
      <c r="N72" s="31"/>
      <c r="O72" s="24"/>
      <c r="P72" s="24"/>
      <c r="Q72" s="31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17" ht="12.75">
      <c r="A73" s="113" t="s">
        <v>473</v>
      </c>
      <c r="B73" s="113" t="s">
        <v>356</v>
      </c>
      <c r="C73" s="114" t="s">
        <v>357</v>
      </c>
      <c r="D73" s="115">
        <v>1310</v>
      </c>
      <c r="E73" s="100" t="str">
        <f>VLOOKUP(D73,SGLDATA!$A$6:$B$402,2,FALSE)</f>
        <v>Accounts Receivable</v>
      </c>
      <c r="F73" s="114" t="s">
        <v>475</v>
      </c>
      <c r="M73" s="18" t="s">
        <v>476</v>
      </c>
      <c r="N73" s="22" t="s">
        <v>338</v>
      </c>
      <c r="P73" s="15" t="s">
        <v>477</v>
      </c>
      <c r="Q73" s="22" t="e">
        <f>SUM(N69)-N73</f>
        <v>#VALUE!</v>
      </c>
    </row>
    <row r="74" spans="1:17" ht="12.75">
      <c r="A74" s="113"/>
      <c r="B74" s="113"/>
      <c r="C74" s="114"/>
      <c r="D74" s="115"/>
      <c r="E74" s="116"/>
      <c r="F74" s="117" t="s">
        <v>478</v>
      </c>
      <c r="G74" s="34"/>
      <c r="H74" s="34"/>
      <c r="N74" s="31"/>
      <c r="Q74" s="31"/>
    </row>
    <row r="75" spans="1:17" ht="12.75">
      <c r="A75" s="113"/>
      <c r="B75" s="113"/>
      <c r="C75" s="114"/>
      <c r="D75" s="115"/>
      <c r="E75" s="116"/>
      <c r="F75" s="117" t="s">
        <v>479</v>
      </c>
      <c r="G75" s="34"/>
      <c r="H75" s="34"/>
      <c r="N75" s="31"/>
      <c r="Q75" s="31"/>
    </row>
    <row r="76" spans="1:17" ht="12.75">
      <c r="A76" s="113"/>
      <c r="B76" s="113"/>
      <c r="C76" s="114"/>
      <c r="D76" s="115"/>
      <c r="E76" s="116"/>
      <c r="F76" s="117" t="s">
        <v>480</v>
      </c>
      <c r="G76" s="34"/>
      <c r="H76" s="34"/>
      <c r="N76" s="31"/>
      <c r="Q76" s="31"/>
    </row>
    <row r="77" spans="1:256" ht="12.75">
      <c r="A77" s="24"/>
      <c r="B77" s="24"/>
      <c r="C77" s="24"/>
      <c r="D77" s="30"/>
      <c r="E77" s="31"/>
      <c r="F77" s="27"/>
      <c r="G77" s="34"/>
      <c r="H77" s="34"/>
      <c r="I77" s="24"/>
      <c r="J77" s="24"/>
      <c r="K77" s="24"/>
      <c r="L77" s="29"/>
      <c r="M77" s="29"/>
      <c r="N77" s="31"/>
      <c r="O77" s="24"/>
      <c r="P77" s="24"/>
      <c r="Q77" s="31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2:17" ht="12.75">
      <c r="B78" s="26" t="s">
        <v>481</v>
      </c>
      <c r="E78" s="31"/>
      <c r="F78" s="70"/>
      <c r="G78" s="34"/>
      <c r="H78" s="34"/>
      <c r="N78" s="31"/>
      <c r="Q78" s="31"/>
    </row>
    <row r="79" spans="5:17" ht="12.75">
      <c r="E79" s="31"/>
      <c r="F79" s="70"/>
      <c r="G79" s="34"/>
      <c r="H79" s="34"/>
      <c r="N79" s="31"/>
      <c r="Q79" s="31"/>
    </row>
    <row r="80" spans="1:28" ht="12.75">
      <c r="A80" s="118" t="s">
        <v>473</v>
      </c>
      <c r="B80" s="118" t="s">
        <v>356</v>
      </c>
      <c r="C80" s="119" t="s">
        <v>357</v>
      </c>
      <c r="D80" s="120">
        <v>1319</v>
      </c>
      <c r="E80" s="100" t="str">
        <f>VLOOKUP(D80,SGLDATA!$A$6:$B$402,2,FALSE)</f>
        <v>Allowance for Loss on Accounts Receivable</v>
      </c>
      <c r="F80" s="114" t="s">
        <v>475</v>
      </c>
      <c r="G80" s="34"/>
      <c r="H80" s="34"/>
      <c r="I80" s="24"/>
      <c r="J80" s="24"/>
      <c r="K80" s="24"/>
      <c r="L80" s="29"/>
      <c r="M80" s="29"/>
      <c r="N80" s="31"/>
      <c r="P80" s="24"/>
      <c r="Q80" s="31"/>
      <c r="R80" s="24"/>
      <c r="U80" s="24"/>
      <c r="V80" s="24"/>
      <c r="W80" s="24"/>
      <c r="X80" s="24"/>
      <c r="Y80" s="24"/>
      <c r="Z80" s="24"/>
      <c r="AA80" s="24"/>
      <c r="AB80" s="24"/>
    </row>
    <row r="81" spans="1:14" ht="12.75">
      <c r="A81" s="118"/>
      <c r="B81" s="118"/>
      <c r="C81" s="119"/>
      <c r="D81" s="120"/>
      <c r="E81" s="121"/>
      <c r="F81" s="114" t="s">
        <v>478</v>
      </c>
      <c r="M81" s="18" t="s">
        <v>483</v>
      </c>
      <c r="N81" s="22" t="s">
        <v>338</v>
      </c>
    </row>
    <row r="82" spans="1:28" ht="12.75">
      <c r="A82" s="122" t="s">
        <v>473</v>
      </c>
      <c r="B82" s="122" t="s">
        <v>356</v>
      </c>
      <c r="C82" s="123" t="s">
        <v>357</v>
      </c>
      <c r="D82" s="124">
        <v>1340</v>
      </c>
      <c r="E82" s="100" t="str">
        <f>VLOOKUP(D82,SGLDATA!$A$6:$B$402,2,FALSE)</f>
        <v>Interest Receivable</v>
      </c>
      <c r="F82" s="119" t="s">
        <v>485</v>
      </c>
      <c r="G82" s="34"/>
      <c r="H82" s="34"/>
      <c r="I82" s="24"/>
      <c r="J82" s="24"/>
      <c r="K82" s="24"/>
      <c r="L82" s="29"/>
      <c r="M82" s="29"/>
      <c r="N82" s="31"/>
      <c r="P82" s="24"/>
      <c r="Q82" s="31"/>
      <c r="R82" s="24"/>
      <c r="U82" s="24"/>
      <c r="V82" s="24"/>
      <c r="W82" s="24"/>
      <c r="X82" s="24"/>
      <c r="Y82" s="24"/>
      <c r="Z82" s="24"/>
      <c r="AA82" s="24"/>
      <c r="AB82" s="24"/>
    </row>
    <row r="83" spans="1:14" ht="12.75">
      <c r="A83" s="122" t="s">
        <v>473</v>
      </c>
      <c r="B83" s="122" t="s">
        <v>356</v>
      </c>
      <c r="C83" s="123" t="s">
        <v>357</v>
      </c>
      <c r="D83" s="124">
        <v>1349</v>
      </c>
      <c r="E83" s="100" t="str">
        <f>VLOOKUP(D83,SGLDATA!$A$6:$B$402,2,FALSE)</f>
        <v>Allowance for Loss on Interest Receivable</v>
      </c>
      <c r="F83" s="119" t="s">
        <v>485</v>
      </c>
      <c r="N83" s="22"/>
    </row>
    <row r="84" spans="1:14" ht="12.75">
      <c r="A84" s="122" t="s">
        <v>473</v>
      </c>
      <c r="B84" s="122" t="s">
        <v>356</v>
      </c>
      <c r="C84" s="123" t="s">
        <v>361</v>
      </c>
      <c r="D84" s="124">
        <v>4263</v>
      </c>
      <c r="E84" s="100" t="str">
        <f>VLOOKUP(D84,SGLDATA!$A$6:$B$402,2,FALSE)</f>
        <v>Actual Collection of Loan Interest</v>
      </c>
      <c r="F84" s="119" t="s">
        <v>487</v>
      </c>
      <c r="N84" s="22"/>
    </row>
    <row r="85" spans="1:14" ht="12.75">
      <c r="A85" s="113"/>
      <c r="B85" s="122"/>
      <c r="C85" s="123"/>
      <c r="D85" s="124"/>
      <c r="E85" s="125"/>
      <c r="F85" s="119" t="s">
        <v>488</v>
      </c>
      <c r="N85" s="22"/>
    </row>
    <row r="86" spans="1:14" ht="12.75">
      <c r="A86" s="122" t="s">
        <v>473</v>
      </c>
      <c r="B86" s="122" t="s">
        <v>356</v>
      </c>
      <c r="C86" s="123" t="s">
        <v>361</v>
      </c>
      <c r="D86" s="124">
        <v>4273</v>
      </c>
      <c r="E86" s="100" t="str">
        <f>VLOOKUP(D86,SGLDATA!$A$6:$B$402,2,FALSE)</f>
        <v>Interest Collected from Treasury</v>
      </c>
      <c r="F86" s="119" t="s">
        <v>487</v>
      </c>
      <c r="N86" s="22"/>
    </row>
    <row r="87" spans="1:14" ht="12.75">
      <c r="A87" s="122"/>
      <c r="B87" s="122"/>
      <c r="C87" s="123"/>
      <c r="D87" s="124"/>
      <c r="E87" s="125"/>
      <c r="F87" s="119" t="s">
        <v>488</v>
      </c>
      <c r="N87" s="22"/>
    </row>
    <row r="88" spans="1:256" ht="12.75">
      <c r="A88" s="122" t="s">
        <v>489</v>
      </c>
      <c r="B88" s="122" t="s">
        <v>356</v>
      </c>
      <c r="C88" s="123" t="s">
        <v>361</v>
      </c>
      <c r="D88" s="124">
        <v>5100</v>
      </c>
      <c r="E88" s="100" t="str">
        <f>VLOOKUP(D88,SGLDATA!$A$6:$B$402,2,FALSE)</f>
        <v>Revenue from Goods Sold</v>
      </c>
      <c r="F88" s="119"/>
      <c r="G88" s="34"/>
      <c r="H88" s="34"/>
      <c r="I88" s="24"/>
      <c r="J88" s="24"/>
      <c r="K88" s="24"/>
      <c r="L88" s="29"/>
      <c r="M88" s="29"/>
      <c r="N88" s="31"/>
      <c r="O88" s="24"/>
      <c r="P88" s="24"/>
      <c r="Q88" s="31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</row>
    <row r="89" spans="1:256" ht="12.75">
      <c r="A89" s="122" t="s">
        <v>489</v>
      </c>
      <c r="B89" s="122" t="s">
        <v>356</v>
      </c>
      <c r="C89" s="123" t="s">
        <v>361</v>
      </c>
      <c r="D89" s="124">
        <v>5109</v>
      </c>
      <c r="E89" s="100" t="str">
        <f>VLOOKUP(D89,SGLDATA!$A$6:$B$402,2,FALSE)</f>
        <v>Contra Revenue for Goods Sold</v>
      </c>
      <c r="F89" s="119"/>
      <c r="G89" s="34"/>
      <c r="H89" s="34"/>
      <c r="I89" s="24"/>
      <c r="J89" s="24"/>
      <c r="K89" s="24"/>
      <c r="L89" s="29"/>
      <c r="M89" s="29"/>
      <c r="N89" s="31"/>
      <c r="O89" s="24"/>
      <c r="P89" s="24"/>
      <c r="Q89" s="31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</row>
    <row r="90" spans="1:256" ht="12.75">
      <c r="A90" s="122" t="s">
        <v>489</v>
      </c>
      <c r="B90" s="122" t="s">
        <v>356</v>
      </c>
      <c r="C90" s="123" t="s">
        <v>361</v>
      </c>
      <c r="D90" s="124">
        <v>5200</v>
      </c>
      <c r="E90" s="100" t="str">
        <f>VLOOKUP(D90,SGLDATA!$A$6:$B$402,2,FALSE)</f>
        <v>Revenue from Services Provided</v>
      </c>
      <c r="F90" s="119"/>
      <c r="G90" s="34"/>
      <c r="H90" s="34"/>
      <c r="I90" s="24"/>
      <c r="J90" s="24"/>
      <c r="K90" s="24"/>
      <c r="L90" s="29"/>
      <c r="M90" s="29"/>
      <c r="N90" s="31"/>
      <c r="O90" s="24"/>
      <c r="P90" s="24"/>
      <c r="Q90" s="31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</row>
    <row r="91" spans="1:256" ht="12.75">
      <c r="A91" s="122" t="s">
        <v>489</v>
      </c>
      <c r="B91" s="122" t="s">
        <v>356</v>
      </c>
      <c r="C91" s="123" t="s">
        <v>361</v>
      </c>
      <c r="D91" s="124">
        <v>5209</v>
      </c>
      <c r="E91" s="100" t="str">
        <f>VLOOKUP(D91,SGLDATA!$A$6:$B$402,2,FALSE)</f>
        <v>Contra Revenue for Services Provided</v>
      </c>
      <c r="F91" s="119"/>
      <c r="G91" s="34"/>
      <c r="H91" s="34"/>
      <c r="I91" s="24"/>
      <c r="J91" s="24"/>
      <c r="K91" s="24"/>
      <c r="L91" s="29"/>
      <c r="M91" s="29"/>
      <c r="N91" s="31"/>
      <c r="O91" s="24"/>
      <c r="P91" s="24"/>
      <c r="Q91" s="31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</row>
    <row r="92" spans="1:14" ht="12.75">
      <c r="A92" s="122" t="s">
        <v>489</v>
      </c>
      <c r="B92" s="122" t="s">
        <v>356</v>
      </c>
      <c r="C92" s="123" t="s">
        <v>361</v>
      </c>
      <c r="D92" s="124">
        <v>5310</v>
      </c>
      <c r="E92" s="100" t="str">
        <f>VLOOKUP(D92,SGLDATA!$A$6:$B$402,2,FALSE)</f>
        <v>Interest Revenue</v>
      </c>
      <c r="F92" s="119" t="s">
        <v>487</v>
      </c>
      <c r="N92" s="22"/>
    </row>
    <row r="93" spans="1:256" ht="12.75">
      <c r="A93" s="122"/>
      <c r="B93" s="122"/>
      <c r="C93" s="123"/>
      <c r="D93" s="124"/>
      <c r="E93" s="125"/>
      <c r="F93" s="119" t="s">
        <v>488</v>
      </c>
      <c r="G93" s="34"/>
      <c r="H93" s="34"/>
      <c r="I93" s="24"/>
      <c r="J93" s="24"/>
      <c r="K93" s="24"/>
      <c r="L93" s="29"/>
      <c r="M93" s="29"/>
      <c r="N93" s="31"/>
      <c r="O93" s="24"/>
      <c r="P93" s="24"/>
      <c r="Q93" s="31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</row>
    <row r="94" spans="1:14" ht="12.75">
      <c r="A94" s="122" t="s">
        <v>489</v>
      </c>
      <c r="B94" s="122" t="s">
        <v>356</v>
      </c>
      <c r="C94" s="123" t="s">
        <v>361</v>
      </c>
      <c r="D94" s="124">
        <v>5319</v>
      </c>
      <c r="E94" s="100" t="str">
        <f>VLOOKUP(D94,SGLDATA!$A$6:$B$402,2,FALSE)</f>
        <v>Contra Revenue for Interest</v>
      </c>
      <c r="F94" s="119"/>
      <c r="N94" s="22"/>
    </row>
    <row r="95" spans="1:14" ht="12.75">
      <c r="A95" s="122" t="s">
        <v>489</v>
      </c>
      <c r="B95" s="122" t="s">
        <v>356</v>
      </c>
      <c r="C95" s="123" t="s">
        <v>361</v>
      </c>
      <c r="D95" s="124">
        <v>5320</v>
      </c>
      <c r="E95" s="100" t="str">
        <f>VLOOKUP(D95,SGLDATA!$A$6:$B$402,2,FALSE)</f>
        <v>Penalties, Fines and Administrative Fees Revenue</v>
      </c>
      <c r="F95" s="119"/>
      <c r="N95" s="22"/>
    </row>
    <row r="96" spans="1:14" ht="12.75">
      <c r="A96" s="122" t="s">
        <v>489</v>
      </c>
      <c r="B96" s="122" t="s">
        <v>356</v>
      </c>
      <c r="C96" s="123" t="s">
        <v>361</v>
      </c>
      <c r="D96" s="124">
        <v>5329</v>
      </c>
      <c r="E96" s="100" t="str">
        <f>VLOOKUP(D96,SGLDATA!$A$6:$B$402,2,FALSE)</f>
        <v>Contra Revenue for Penalties, Fines and Administrative Fees</v>
      </c>
      <c r="F96" s="119"/>
      <c r="N96" s="22"/>
    </row>
    <row r="97" spans="1:28" ht="12.75">
      <c r="A97" s="122" t="s">
        <v>489</v>
      </c>
      <c r="B97" s="122" t="s">
        <v>356</v>
      </c>
      <c r="C97" s="123" t="s">
        <v>361</v>
      </c>
      <c r="D97" s="124">
        <v>5900</v>
      </c>
      <c r="E97" s="100" t="str">
        <f>VLOOKUP(D97,SGLDATA!$A$6:$B$402,2,FALSE)</f>
        <v>Other Revenue</v>
      </c>
      <c r="F97" s="119"/>
      <c r="G97" s="34"/>
      <c r="H97" s="34"/>
      <c r="I97" s="24"/>
      <c r="J97" s="24"/>
      <c r="K97" s="24"/>
      <c r="L97" s="29"/>
      <c r="M97" s="29"/>
      <c r="N97" s="31"/>
      <c r="P97" s="24"/>
      <c r="Q97" s="31"/>
      <c r="R97" s="24"/>
      <c r="U97" s="24"/>
      <c r="V97" s="24"/>
      <c r="W97" s="24"/>
      <c r="X97" s="24"/>
      <c r="Y97" s="24"/>
      <c r="Z97" s="24"/>
      <c r="AA97" s="24"/>
      <c r="AB97" s="24"/>
    </row>
    <row r="98" spans="1:35" ht="12.75">
      <c r="A98" s="122" t="s">
        <v>489</v>
      </c>
      <c r="B98" s="122" t="s">
        <v>356</v>
      </c>
      <c r="C98" s="123" t="s">
        <v>361</v>
      </c>
      <c r="D98" s="124">
        <v>5909</v>
      </c>
      <c r="E98" s="100" t="str">
        <f>VLOOKUP(D98,SGLDATA!$A$6:$B$402,2,FALSE)</f>
        <v>Contra Revenue for Other Revenue</v>
      </c>
      <c r="F98" s="119"/>
      <c r="G98" s="34"/>
      <c r="H98" s="34"/>
      <c r="I98" s="24"/>
      <c r="J98" s="24"/>
      <c r="K98" s="24"/>
      <c r="L98" s="24"/>
      <c r="M98" s="24"/>
      <c r="N98" s="31"/>
      <c r="O98" s="24"/>
      <c r="P98" s="24"/>
      <c r="Q98" s="31"/>
      <c r="R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I98" s="24"/>
    </row>
    <row r="99" spans="1:256" ht="12.75">
      <c r="A99" s="55"/>
      <c r="B99" s="55"/>
      <c r="C99" s="60"/>
      <c r="D99" s="62"/>
      <c r="E99" s="63"/>
      <c r="F99" s="17"/>
      <c r="G99" s="6"/>
      <c r="H99" s="6"/>
      <c r="I99" s="36"/>
      <c r="J99" s="36"/>
      <c r="K99" s="36"/>
      <c r="L99" s="36"/>
      <c r="M99" s="36"/>
      <c r="N99" s="40"/>
      <c r="O99" s="36"/>
      <c r="P99" s="36"/>
      <c r="Q99" s="40"/>
      <c r="R99" s="36"/>
      <c r="S99" s="23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23"/>
      <c r="AE99" s="23"/>
      <c r="AF99" s="23"/>
      <c r="AG99" s="23"/>
      <c r="AH99" s="23"/>
      <c r="AI99" s="36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</row>
    <row r="100" spans="1:256" ht="12.75">
      <c r="A100" s="55"/>
      <c r="B100" s="55" t="s">
        <v>500</v>
      </c>
      <c r="C100" s="60"/>
      <c r="D100" s="62"/>
      <c r="E100" s="63"/>
      <c r="F100" s="11"/>
      <c r="G100" s="6"/>
      <c r="H100" s="6"/>
      <c r="I100" s="36"/>
      <c r="J100" s="36"/>
      <c r="K100" s="36"/>
      <c r="L100" s="36"/>
      <c r="M100" s="36"/>
      <c r="N100" s="40"/>
      <c r="O100" s="36"/>
      <c r="P100" s="36"/>
      <c r="Q100" s="40"/>
      <c r="R100" s="36"/>
      <c r="S100" s="23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23"/>
      <c r="AE100" s="23"/>
      <c r="AF100" s="23"/>
      <c r="AG100" s="23"/>
      <c r="AH100" s="23"/>
      <c r="AI100" s="36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</row>
    <row r="101" spans="1:256" ht="12.75">
      <c r="A101" s="55"/>
      <c r="B101" s="55" t="s">
        <v>501</v>
      </c>
      <c r="C101" s="60"/>
      <c r="D101" s="62"/>
      <c r="E101" s="63"/>
      <c r="F101" s="11"/>
      <c r="G101" s="6"/>
      <c r="H101" s="6"/>
      <c r="I101" s="36"/>
      <c r="J101" s="36"/>
      <c r="K101" s="36"/>
      <c r="L101" s="36"/>
      <c r="M101" s="36"/>
      <c r="N101" s="40"/>
      <c r="O101" s="36"/>
      <c r="P101" s="36"/>
      <c r="Q101" s="40"/>
      <c r="R101" s="36"/>
      <c r="S101" s="23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23"/>
      <c r="AE101" s="23"/>
      <c r="AF101" s="23"/>
      <c r="AG101" s="23"/>
      <c r="AH101" s="23"/>
      <c r="AI101" s="36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</row>
    <row r="102" spans="1:256" ht="12.75">
      <c r="A102" s="55"/>
      <c r="B102" s="55" t="s">
        <v>502</v>
      </c>
      <c r="C102" s="60"/>
      <c r="D102" s="62"/>
      <c r="E102" s="63"/>
      <c r="F102" s="11"/>
      <c r="G102" s="6"/>
      <c r="H102" s="6"/>
      <c r="I102" s="36"/>
      <c r="J102" s="36"/>
      <c r="K102" s="36"/>
      <c r="L102" s="36"/>
      <c r="M102" s="36"/>
      <c r="N102" s="40"/>
      <c r="O102" s="36"/>
      <c r="P102" s="36"/>
      <c r="Q102" s="40"/>
      <c r="R102" s="36"/>
      <c r="S102" s="23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23"/>
      <c r="AE102" s="23"/>
      <c r="AF102" s="23"/>
      <c r="AG102" s="23"/>
      <c r="AH102" s="23"/>
      <c r="AI102" s="36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</row>
    <row r="103" spans="1:256" ht="12.75">
      <c r="A103" s="55"/>
      <c r="B103" s="55" t="s">
        <v>503</v>
      </c>
      <c r="C103" s="60"/>
      <c r="D103" s="62"/>
      <c r="E103" s="63"/>
      <c r="F103" s="11"/>
      <c r="G103" s="6"/>
      <c r="H103" s="6"/>
      <c r="I103" s="36"/>
      <c r="J103" s="36"/>
      <c r="K103" s="36"/>
      <c r="L103" s="36"/>
      <c r="M103" s="36"/>
      <c r="N103" s="40"/>
      <c r="O103" s="36"/>
      <c r="P103" s="36"/>
      <c r="Q103" s="40"/>
      <c r="R103" s="36"/>
      <c r="S103" s="23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23"/>
      <c r="AE103" s="23"/>
      <c r="AF103" s="23"/>
      <c r="AG103" s="23"/>
      <c r="AH103" s="23"/>
      <c r="AI103" s="36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</row>
    <row r="104" spans="1:256" ht="12.75">
      <c r="A104" s="55"/>
      <c r="B104" s="55" t="s">
        <v>504</v>
      </c>
      <c r="C104" s="60"/>
      <c r="D104" s="62"/>
      <c r="E104" s="63"/>
      <c r="F104" s="11"/>
      <c r="G104" s="6"/>
      <c r="H104" s="6"/>
      <c r="I104" s="36"/>
      <c r="J104" s="36"/>
      <c r="K104" s="36"/>
      <c r="L104" s="36"/>
      <c r="M104" s="36"/>
      <c r="N104" s="40"/>
      <c r="O104" s="36"/>
      <c r="P104" s="36"/>
      <c r="Q104" s="40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  <c r="IR104" s="36"/>
      <c r="IS104" s="36"/>
      <c r="IT104" s="36"/>
      <c r="IU104" s="36"/>
      <c r="IV104" s="36"/>
    </row>
    <row r="105" spans="1:256" ht="12.75">
      <c r="A105" s="55"/>
      <c r="B105" s="55"/>
      <c r="C105" s="60"/>
      <c r="D105" s="62"/>
      <c r="E105" s="63"/>
      <c r="F105" s="11"/>
      <c r="G105" s="6"/>
      <c r="H105" s="6"/>
      <c r="I105" s="36"/>
      <c r="J105" s="36"/>
      <c r="K105" s="36"/>
      <c r="L105" s="36"/>
      <c r="M105" s="36"/>
      <c r="N105" s="40"/>
      <c r="O105" s="36"/>
      <c r="P105" s="36"/>
      <c r="Q105" s="40"/>
      <c r="R105" s="36"/>
      <c r="S105" s="23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23"/>
      <c r="AE105" s="23"/>
      <c r="AF105" s="23"/>
      <c r="AG105" s="23"/>
      <c r="AH105" s="23"/>
      <c r="AI105" s="36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</row>
    <row r="106" spans="1:28" ht="12.75">
      <c r="A106" s="11"/>
      <c r="B106" s="36" t="s">
        <v>505</v>
      </c>
      <c r="C106" s="12"/>
      <c r="D106" s="13"/>
      <c r="E106" s="14"/>
      <c r="F106" s="17"/>
      <c r="G106" s="34"/>
      <c r="H106" s="34"/>
      <c r="I106" s="24"/>
      <c r="J106" s="24"/>
      <c r="K106" s="24"/>
      <c r="L106" s="29"/>
      <c r="M106" s="29"/>
      <c r="N106" s="31"/>
      <c r="P106" s="24"/>
      <c r="Q106" s="31"/>
      <c r="R106" s="24"/>
      <c r="U106" s="24"/>
      <c r="V106" s="24"/>
      <c r="W106" s="24"/>
      <c r="X106" s="24"/>
      <c r="Y106" s="24"/>
      <c r="Z106" s="24"/>
      <c r="AA106" s="24"/>
      <c r="AB106" s="24"/>
    </row>
    <row r="107" spans="1:256" ht="12.75">
      <c r="A107" s="55"/>
      <c r="B107" s="36" t="s">
        <v>506</v>
      </c>
      <c r="C107" s="62"/>
      <c r="E107" s="63"/>
      <c r="F107" s="17"/>
      <c r="G107" s="6"/>
      <c r="H107" s="6"/>
      <c r="I107" s="36"/>
      <c r="J107" s="36"/>
      <c r="K107" s="36"/>
      <c r="L107" s="36"/>
      <c r="M107" s="36"/>
      <c r="N107" s="40"/>
      <c r="O107" s="36"/>
      <c r="P107" s="36"/>
      <c r="Q107" s="40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  <c r="IM107" s="36"/>
      <c r="IN107" s="36"/>
      <c r="IO107" s="36"/>
      <c r="IP107" s="36"/>
      <c r="IQ107" s="36"/>
      <c r="IR107" s="36"/>
      <c r="IS107" s="36"/>
      <c r="IT107" s="36"/>
      <c r="IU107" s="36"/>
      <c r="IV107" s="36"/>
    </row>
    <row r="108" spans="1:256" ht="12.75">
      <c r="A108" s="55"/>
      <c r="B108" s="36" t="s">
        <v>507</v>
      </c>
      <c r="C108" s="60"/>
      <c r="E108" s="63"/>
      <c r="F108" s="17"/>
      <c r="G108" s="6"/>
      <c r="H108" s="6"/>
      <c r="I108" s="36"/>
      <c r="J108" s="36"/>
      <c r="K108" s="36"/>
      <c r="L108" s="36"/>
      <c r="M108" s="36"/>
      <c r="N108" s="40"/>
      <c r="O108" s="36"/>
      <c r="P108" s="36"/>
      <c r="Q108" s="40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</row>
    <row r="109" spans="1:256" ht="12.75">
      <c r="A109" s="55"/>
      <c r="B109" s="36"/>
      <c r="C109" s="60"/>
      <c r="D109" s="30"/>
      <c r="E109" s="63"/>
      <c r="F109" s="17"/>
      <c r="G109" s="6"/>
      <c r="H109" s="6"/>
      <c r="I109" s="36"/>
      <c r="J109" s="36"/>
      <c r="K109" s="36"/>
      <c r="L109" s="36"/>
      <c r="M109" s="36"/>
      <c r="N109" s="40"/>
      <c r="O109" s="36"/>
      <c r="P109" s="36"/>
      <c r="Q109" s="40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  <c r="IV109" s="36"/>
    </row>
    <row r="110" spans="1:28" ht="12.75">
      <c r="A110" s="122" t="s">
        <v>508</v>
      </c>
      <c r="B110" s="122" t="s">
        <v>356</v>
      </c>
      <c r="C110" s="123" t="s">
        <v>361</v>
      </c>
      <c r="D110" s="124">
        <v>5900</v>
      </c>
      <c r="E110" s="100" t="str">
        <f>VLOOKUP(D110,SGLDATA!$A$6:$B$402,2,FALSE)</f>
        <v>Other Revenue</v>
      </c>
      <c r="F110" s="119" t="s">
        <v>509</v>
      </c>
      <c r="G110" s="34"/>
      <c r="H110" s="34"/>
      <c r="I110" s="24"/>
      <c r="J110" s="24"/>
      <c r="K110" s="24"/>
      <c r="L110" s="29"/>
      <c r="M110" s="29"/>
      <c r="N110" s="31"/>
      <c r="P110" s="24"/>
      <c r="Q110" s="31"/>
      <c r="R110" s="24"/>
      <c r="U110" s="24"/>
      <c r="V110" s="24"/>
      <c r="W110" s="24"/>
      <c r="X110" s="24"/>
      <c r="Y110" s="24"/>
      <c r="Z110" s="24"/>
      <c r="AA110" s="24"/>
      <c r="AB110" s="24"/>
    </row>
    <row r="111" spans="1:28" ht="12.75">
      <c r="A111" s="122"/>
      <c r="B111" s="122"/>
      <c r="C111" s="123"/>
      <c r="D111" s="124"/>
      <c r="E111" s="125"/>
      <c r="F111" s="126" t="s">
        <v>510</v>
      </c>
      <c r="G111" s="34"/>
      <c r="H111" s="34"/>
      <c r="I111" s="24"/>
      <c r="J111" s="24"/>
      <c r="K111" s="24"/>
      <c r="L111" s="29"/>
      <c r="M111" s="29"/>
      <c r="N111" s="31"/>
      <c r="P111" s="24"/>
      <c r="Q111" s="31"/>
      <c r="R111" s="24"/>
      <c r="U111" s="24"/>
      <c r="V111" s="24"/>
      <c r="W111" s="24"/>
      <c r="X111" s="24"/>
      <c r="Y111" s="24"/>
      <c r="Z111" s="24"/>
      <c r="AA111" s="24"/>
      <c r="AB111" s="24"/>
    </row>
    <row r="112" spans="1:35" ht="12.75">
      <c r="A112" s="122" t="s">
        <v>508</v>
      </c>
      <c r="B112" s="122" t="s">
        <v>356</v>
      </c>
      <c r="C112" s="123" t="s">
        <v>361</v>
      </c>
      <c r="D112" s="124">
        <v>5909</v>
      </c>
      <c r="E112" s="100" t="str">
        <f>VLOOKUP(D112,SGLDATA!$A$6:$B$402,2,FALSE)</f>
        <v>Contra Revenue for Other Revenue</v>
      </c>
      <c r="F112" s="119" t="s">
        <v>509</v>
      </c>
      <c r="G112" s="34"/>
      <c r="H112" s="34"/>
      <c r="I112" s="24"/>
      <c r="J112" s="24"/>
      <c r="K112" s="24"/>
      <c r="L112" s="29"/>
      <c r="M112" s="29"/>
      <c r="N112" s="31"/>
      <c r="O112" s="24"/>
      <c r="P112" s="24"/>
      <c r="Q112" s="31"/>
      <c r="R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I112" s="24"/>
    </row>
    <row r="113" spans="1:256" ht="12.75">
      <c r="A113" s="122"/>
      <c r="B113" s="122"/>
      <c r="C113" s="123"/>
      <c r="D113" s="124"/>
      <c r="E113" s="125"/>
      <c r="F113" s="126" t="s">
        <v>510</v>
      </c>
      <c r="G113" s="34"/>
      <c r="H113" s="34"/>
      <c r="I113" s="24"/>
      <c r="J113" s="24"/>
      <c r="K113" s="24"/>
      <c r="L113" s="29"/>
      <c r="M113" s="29"/>
      <c r="N113" s="31"/>
      <c r="O113" s="24"/>
      <c r="P113" s="24"/>
      <c r="Q113" s="31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</row>
    <row r="114" spans="1:256" ht="12.75">
      <c r="A114" s="11"/>
      <c r="B114" s="11"/>
      <c r="C114" s="12"/>
      <c r="D114" s="13"/>
      <c r="E114" s="14"/>
      <c r="F114" s="17"/>
      <c r="G114" s="34"/>
      <c r="H114" s="34"/>
      <c r="I114" s="24"/>
      <c r="J114" s="24"/>
      <c r="K114" s="24"/>
      <c r="L114" s="29"/>
      <c r="M114" s="29"/>
      <c r="N114" s="31"/>
      <c r="O114" s="24"/>
      <c r="P114" s="24"/>
      <c r="Q114" s="31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</row>
    <row r="115" spans="1:256" ht="12.75">
      <c r="A115" s="65"/>
      <c r="B115" s="55" t="s">
        <v>511</v>
      </c>
      <c r="C115" s="60"/>
      <c r="D115" s="62"/>
      <c r="E115" s="63"/>
      <c r="F115" s="17"/>
      <c r="G115" s="6"/>
      <c r="H115" s="6"/>
      <c r="I115" s="36"/>
      <c r="J115" s="36"/>
      <c r="K115" s="36"/>
      <c r="L115" s="52"/>
      <c r="M115" s="52"/>
      <c r="N115" s="40"/>
      <c r="O115" s="23"/>
      <c r="P115" s="36"/>
      <c r="Q115" s="40"/>
      <c r="R115" s="36"/>
      <c r="S115" s="23"/>
      <c r="T115" s="23"/>
      <c r="U115" s="36"/>
      <c r="V115" s="36"/>
      <c r="W115" s="36"/>
      <c r="X115" s="36"/>
      <c r="Y115" s="36"/>
      <c r="Z115" s="36"/>
      <c r="AA115" s="36"/>
      <c r="AB115" s="36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</row>
    <row r="116" spans="1:256" ht="12.75">
      <c r="A116" s="65"/>
      <c r="B116" s="55" t="s">
        <v>512</v>
      </c>
      <c r="C116" s="60"/>
      <c r="D116" s="62"/>
      <c r="E116" s="63"/>
      <c r="F116" s="17"/>
      <c r="G116" s="6"/>
      <c r="H116" s="6"/>
      <c r="I116" s="36"/>
      <c r="J116" s="36"/>
      <c r="K116" s="36"/>
      <c r="L116" s="52"/>
      <c r="M116" s="52"/>
      <c r="N116" s="40"/>
      <c r="O116" s="36"/>
      <c r="P116" s="36"/>
      <c r="Q116" s="40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  <c r="IM116" s="36"/>
      <c r="IN116" s="36"/>
      <c r="IO116" s="36"/>
      <c r="IP116" s="36"/>
      <c r="IQ116" s="36"/>
      <c r="IR116" s="36"/>
      <c r="IS116" s="36"/>
      <c r="IT116" s="36"/>
      <c r="IU116" s="36"/>
      <c r="IV116" s="36"/>
    </row>
    <row r="117" spans="1:256" ht="12.75">
      <c r="A117" s="24"/>
      <c r="B117" s="24"/>
      <c r="C117" s="27"/>
      <c r="D117" s="30"/>
      <c r="E117" s="31"/>
      <c r="F117" s="17"/>
      <c r="G117" s="34"/>
      <c r="H117" s="34"/>
      <c r="I117" s="24"/>
      <c r="J117" s="24"/>
      <c r="K117" s="24"/>
      <c r="L117" s="29"/>
      <c r="M117" s="29"/>
      <c r="N117" s="31"/>
      <c r="O117" s="24"/>
      <c r="P117" s="24"/>
      <c r="Q117" s="31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  <c r="IV117" s="24"/>
    </row>
    <row r="118" spans="1:28" ht="12.75">
      <c r="A118" s="113" t="s">
        <v>513</v>
      </c>
      <c r="B118" s="113" t="s">
        <v>356</v>
      </c>
      <c r="C118" s="114" t="s">
        <v>361</v>
      </c>
      <c r="D118" s="115">
        <v>5100</v>
      </c>
      <c r="E118" s="100" t="str">
        <f>VLOOKUP(D118,SGLDATA!$A$6:$B$402,2,FALSE)</f>
        <v>Revenue from Goods Sold</v>
      </c>
      <c r="F118" s="119" t="s">
        <v>514</v>
      </c>
      <c r="G118" s="34"/>
      <c r="H118" s="34"/>
      <c r="I118" s="24"/>
      <c r="J118" s="24"/>
      <c r="K118" s="24"/>
      <c r="L118" s="29"/>
      <c r="M118" s="29"/>
      <c r="N118" s="31"/>
      <c r="P118" s="24"/>
      <c r="Q118" s="31"/>
      <c r="R118" s="24"/>
      <c r="U118" s="24"/>
      <c r="V118" s="24"/>
      <c r="W118" s="24"/>
      <c r="X118" s="24"/>
      <c r="Y118" s="24"/>
      <c r="Z118" s="24"/>
      <c r="AA118" s="24"/>
      <c r="AB118" s="24"/>
    </row>
    <row r="119" spans="1:256" ht="12.75">
      <c r="A119" s="127"/>
      <c r="B119" s="127"/>
      <c r="C119" s="117"/>
      <c r="D119" s="128"/>
      <c r="E119" s="116"/>
      <c r="F119" s="119" t="s">
        <v>515</v>
      </c>
      <c r="G119" s="34"/>
      <c r="H119" s="34"/>
      <c r="I119" s="24"/>
      <c r="J119" s="24"/>
      <c r="K119" s="24"/>
      <c r="L119" s="29"/>
      <c r="M119" s="29"/>
      <c r="N119" s="31"/>
      <c r="O119" s="24"/>
      <c r="P119" s="24"/>
      <c r="Q119" s="31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</row>
    <row r="120" spans="1:256" ht="12.75">
      <c r="A120" s="113" t="s">
        <v>513</v>
      </c>
      <c r="B120" s="113" t="s">
        <v>356</v>
      </c>
      <c r="C120" s="114" t="s">
        <v>361</v>
      </c>
      <c r="D120" s="115">
        <v>5109</v>
      </c>
      <c r="E120" s="100" t="str">
        <f>VLOOKUP(D120,SGLDATA!$A$6:$B$402,2,FALSE)</f>
        <v>Contra Revenue for Goods Sold</v>
      </c>
      <c r="F120" s="119" t="s">
        <v>516</v>
      </c>
      <c r="G120" s="34"/>
      <c r="H120" s="34"/>
      <c r="I120" s="24"/>
      <c r="J120" s="24"/>
      <c r="K120" s="24"/>
      <c r="L120" s="29"/>
      <c r="M120" s="29"/>
      <c r="N120" s="31"/>
      <c r="O120" s="24"/>
      <c r="P120" s="24"/>
      <c r="Q120" s="31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</row>
    <row r="121" spans="1:256" ht="12.75">
      <c r="A121" s="127"/>
      <c r="B121" s="127"/>
      <c r="C121" s="117"/>
      <c r="D121" s="128"/>
      <c r="E121" s="116"/>
      <c r="F121" s="119" t="s">
        <v>515</v>
      </c>
      <c r="G121" s="34"/>
      <c r="H121" s="34"/>
      <c r="I121" s="24"/>
      <c r="J121" s="24"/>
      <c r="K121" s="24"/>
      <c r="L121" s="29"/>
      <c r="M121" s="29"/>
      <c r="N121" s="31"/>
      <c r="O121" s="24"/>
      <c r="P121" s="24"/>
      <c r="Q121" s="31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</row>
    <row r="122" spans="1:28" ht="12.75">
      <c r="A122" s="113" t="s">
        <v>513</v>
      </c>
      <c r="B122" s="113" t="s">
        <v>356</v>
      </c>
      <c r="C122" s="114" t="s">
        <v>361</v>
      </c>
      <c r="D122" s="115">
        <v>5200</v>
      </c>
      <c r="E122" s="100" t="str">
        <f>VLOOKUP(D122,SGLDATA!$A$6:$B$402,2,FALSE)</f>
        <v>Revenue from Services Provided</v>
      </c>
      <c r="F122" s="119" t="s">
        <v>514</v>
      </c>
      <c r="G122" s="34"/>
      <c r="H122" s="34"/>
      <c r="I122" s="24"/>
      <c r="J122" s="24"/>
      <c r="K122" s="24"/>
      <c r="L122" s="29"/>
      <c r="M122" s="29"/>
      <c r="N122" s="31"/>
      <c r="P122" s="24"/>
      <c r="Q122" s="31"/>
      <c r="R122" s="24"/>
      <c r="U122" s="24"/>
      <c r="V122" s="24"/>
      <c r="W122" s="24"/>
      <c r="X122" s="24"/>
      <c r="Y122" s="24"/>
      <c r="Z122" s="24"/>
      <c r="AA122" s="24"/>
      <c r="AB122" s="24"/>
    </row>
    <row r="123" spans="1:256" ht="12.75">
      <c r="A123" s="127"/>
      <c r="B123" s="127"/>
      <c r="C123" s="117"/>
      <c r="D123" s="128"/>
      <c r="E123" s="116"/>
      <c r="F123" s="119" t="s">
        <v>515</v>
      </c>
      <c r="G123" s="34"/>
      <c r="H123" s="34"/>
      <c r="I123" s="24"/>
      <c r="J123" s="24"/>
      <c r="K123" s="24"/>
      <c r="L123" s="29"/>
      <c r="M123" s="29"/>
      <c r="N123" s="31"/>
      <c r="O123" s="24"/>
      <c r="P123" s="24"/>
      <c r="Q123" s="31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</row>
    <row r="124" spans="1:256" ht="12.75">
      <c r="A124" s="113" t="s">
        <v>513</v>
      </c>
      <c r="B124" s="113" t="s">
        <v>356</v>
      </c>
      <c r="C124" s="114" t="s">
        <v>361</v>
      </c>
      <c r="D124" s="115">
        <v>5209</v>
      </c>
      <c r="E124" s="100" t="str">
        <f>VLOOKUP(D124,SGLDATA!$A$6:$B$402,2,FALSE)</f>
        <v>Contra Revenue for Services Provided</v>
      </c>
      <c r="F124" s="119" t="s">
        <v>516</v>
      </c>
      <c r="G124" s="34"/>
      <c r="H124" s="34"/>
      <c r="I124" s="24"/>
      <c r="J124" s="24"/>
      <c r="K124" s="24"/>
      <c r="L124" s="29"/>
      <c r="M124" s="29"/>
      <c r="N124" s="31"/>
      <c r="O124" s="24"/>
      <c r="P124" s="24"/>
      <c r="Q124" s="31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</row>
    <row r="125" spans="1:256" ht="12.75">
      <c r="A125" s="127"/>
      <c r="B125" s="127"/>
      <c r="C125" s="117"/>
      <c r="D125" s="128"/>
      <c r="E125" s="116"/>
      <c r="F125" s="119" t="s">
        <v>515</v>
      </c>
      <c r="G125" s="34"/>
      <c r="H125" s="34"/>
      <c r="I125" s="24"/>
      <c r="J125" s="24"/>
      <c r="K125" s="24"/>
      <c r="L125" s="29"/>
      <c r="M125" s="29"/>
      <c r="N125" s="31"/>
      <c r="O125" s="24"/>
      <c r="P125" s="24"/>
      <c r="Q125" s="31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</row>
    <row r="126" spans="1:28" ht="12.75">
      <c r="A126" s="113" t="s">
        <v>513</v>
      </c>
      <c r="B126" s="113" t="s">
        <v>356</v>
      </c>
      <c r="C126" s="114" t="s">
        <v>361</v>
      </c>
      <c r="D126" s="115">
        <v>5310</v>
      </c>
      <c r="E126" s="100" t="str">
        <f>VLOOKUP(D126,SGLDATA!$A$6:$B$402,2,FALSE)</f>
        <v>Interest Revenue</v>
      </c>
      <c r="F126" s="119" t="s">
        <v>514</v>
      </c>
      <c r="G126" s="34"/>
      <c r="H126" s="34"/>
      <c r="I126" s="24"/>
      <c r="J126" s="24"/>
      <c r="K126" s="24"/>
      <c r="L126" s="29"/>
      <c r="M126" s="29"/>
      <c r="N126" s="31"/>
      <c r="P126" s="24"/>
      <c r="Q126" s="31"/>
      <c r="R126" s="24"/>
      <c r="U126" s="24"/>
      <c r="V126" s="24"/>
      <c r="W126" s="24"/>
      <c r="X126" s="24"/>
      <c r="Y126" s="24"/>
      <c r="Z126" s="24"/>
      <c r="AA126" s="24"/>
      <c r="AB126" s="24"/>
    </row>
    <row r="127" spans="1:256" ht="12.75">
      <c r="A127" s="127"/>
      <c r="B127" s="127"/>
      <c r="C127" s="117"/>
      <c r="D127" s="128"/>
      <c r="E127" s="116"/>
      <c r="F127" s="119" t="s">
        <v>515</v>
      </c>
      <c r="G127" s="34"/>
      <c r="H127" s="34"/>
      <c r="I127" s="24"/>
      <c r="J127" s="24"/>
      <c r="K127" s="24"/>
      <c r="L127" s="29"/>
      <c r="M127" s="29"/>
      <c r="N127" s="31"/>
      <c r="O127" s="24"/>
      <c r="P127" s="24"/>
      <c r="Q127" s="31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</row>
    <row r="128" spans="1:256" ht="12.75">
      <c r="A128" s="113" t="s">
        <v>513</v>
      </c>
      <c r="B128" s="113" t="s">
        <v>356</v>
      </c>
      <c r="C128" s="114" t="s">
        <v>361</v>
      </c>
      <c r="D128" s="115">
        <v>5319</v>
      </c>
      <c r="E128" s="100" t="str">
        <f>VLOOKUP(D128,SGLDATA!$A$6:$B$402,2,FALSE)</f>
        <v>Contra Revenue for Interest</v>
      </c>
      <c r="F128" s="119" t="s">
        <v>516</v>
      </c>
      <c r="G128" s="34"/>
      <c r="H128" s="34"/>
      <c r="I128" s="24"/>
      <c r="J128" s="24"/>
      <c r="K128" s="24"/>
      <c r="L128" s="29"/>
      <c r="M128" s="29"/>
      <c r="N128" s="31"/>
      <c r="O128" s="24"/>
      <c r="P128" s="24"/>
      <c r="Q128" s="31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</row>
    <row r="129" spans="1:256" ht="12.75">
      <c r="A129" s="127"/>
      <c r="B129" s="127"/>
      <c r="C129" s="117"/>
      <c r="D129" s="128"/>
      <c r="E129" s="116"/>
      <c r="F129" s="119" t="s">
        <v>515</v>
      </c>
      <c r="G129" s="34"/>
      <c r="H129" s="34"/>
      <c r="I129" s="24"/>
      <c r="J129" s="24"/>
      <c r="K129" s="24"/>
      <c r="L129" s="29"/>
      <c r="M129" s="29"/>
      <c r="N129" s="31"/>
      <c r="O129" s="24"/>
      <c r="P129" s="24"/>
      <c r="Q129" s="31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</row>
    <row r="130" spans="1:28" ht="12.75">
      <c r="A130" s="113" t="s">
        <v>513</v>
      </c>
      <c r="B130" s="113" t="s">
        <v>356</v>
      </c>
      <c r="C130" s="114" t="s">
        <v>361</v>
      </c>
      <c r="D130" s="115">
        <v>5320</v>
      </c>
      <c r="E130" s="100" t="str">
        <f>VLOOKUP(D130,SGLDATA!$A$6:$B$402,2,FALSE)</f>
        <v>Penalties, Fines and Administrative Fees Revenue</v>
      </c>
      <c r="F130" s="119" t="s">
        <v>514</v>
      </c>
      <c r="G130" s="34"/>
      <c r="H130" s="34"/>
      <c r="I130" s="24"/>
      <c r="J130" s="24"/>
      <c r="K130" s="24"/>
      <c r="L130" s="29"/>
      <c r="M130" s="29"/>
      <c r="N130" s="31"/>
      <c r="P130" s="24"/>
      <c r="Q130" s="31"/>
      <c r="R130" s="24"/>
      <c r="U130" s="24"/>
      <c r="V130" s="24"/>
      <c r="W130" s="24"/>
      <c r="X130" s="24"/>
      <c r="Y130" s="24"/>
      <c r="Z130" s="24"/>
      <c r="AA130" s="24"/>
      <c r="AB130" s="24"/>
    </row>
    <row r="131" spans="1:256" ht="12.75">
      <c r="A131" s="127"/>
      <c r="B131" s="127"/>
      <c r="C131" s="117"/>
      <c r="D131" s="128"/>
      <c r="E131" s="116"/>
      <c r="F131" s="119" t="s">
        <v>515</v>
      </c>
      <c r="G131" s="34"/>
      <c r="H131" s="34"/>
      <c r="I131" s="24"/>
      <c r="J131" s="24"/>
      <c r="K131" s="24"/>
      <c r="L131" s="29"/>
      <c r="M131" s="29"/>
      <c r="N131" s="31"/>
      <c r="O131" s="24"/>
      <c r="P131" s="24"/>
      <c r="Q131" s="31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</row>
    <row r="132" spans="1:256" ht="12.75">
      <c r="A132" s="113" t="s">
        <v>513</v>
      </c>
      <c r="B132" s="113" t="s">
        <v>356</v>
      </c>
      <c r="C132" s="114" t="s">
        <v>361</v>
      </c>
      <c r="D132" s="115">
        <v>5329</v>
      </c>
      <c r="E132" s="100" t="str">
        <f>VLOOKUP(D132,SGLDATA!$A$6:$B$402,2,FALSE)</f>
        <v>Contra Revenue for Penalties, Fines and Administrative Fees</v>
      </c>
      <c r="F132" s="119" t="s">
        <v>516</v>
      </c>
      <c r="G132" s="34"/>
      <c r="H132" s="34"/>
      <c r="I132" s="24"/>
      <c r="J132" s="24"/>
      <c r="K132" s="24"/>
      <c r="L132" s="29"/>
      <c r="M132" s="29"/>
      <c r="N132" s="31"/>
      <c r="O132" s="24"/>
      <c r="P132" s="24"/>
      <c r="Q132" s="31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</row>
    <row r="133" spans="1:256" ht="12.75">
      <c r="A133" s="127"/>
      <c r="B133" s="127"/>
      <c r="C133" s="117"/>
      <c r="D133" s="128"/>
      <c r="E133" s="116"/>
      <c r="F133" s="119" t="s">
        <v>515</v>
      </c>
      <c r="G133" s="34"/>
      <c r="H133" s="34"/>
      <c r="I133" s="24"/>
      <c r="J133" s="24"/>
      <c r="K133" s="24"/>
      <c r="L133" s="29"/>
      <c r="M133" s="29"/>
      <c r="N133" s="31"/>
      <c r="O133" s="24"/>
      <c r="P133" s="24"/>
      <c r="Q133" s="31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</row>
    <row r="134" spans="1:28" ht="12.75">
      <c r="A134" s="113" t="s">
        <v>513</v>
      </c>
      <c r="B134" s="113" t="s">
        <v>356</v>
      </c>
      <c r="C134" s="114" t="s">
        <v>361</v>
      </c>
      <c r="D134" s="115">
        <v>5400</v>
      </c>
      <c r="E134" s="100" t="str">
        <f>VLOOKUP(D134,SGLDATA!$A$6:$B$402,2,FALSE)</f>
        <v>Benefit Program Revenue</v>
      </c>
      <c r="F134" s="119" t="s">
        <v>514</v>
      </c>
      <c r="G134" s="34"/>
      <c r="H134" s="34"/>
      <c r="I134" s="24"/>
      <c r="J134" s="24"/>
      <c r="K134" s="24"/>
      <c r="L134" s="29"/>
      <c r="M134" s="29"/>
      <c r="N134" s="31"/>
      <c r="P134" s="24"/>
      <c r="Q134" s="31"/>
      <c r="R134" s="24"/>
      <c r="U134" s="24"/>
      <c r="V134" s="24"/>
      <c r="W134" s="24"/>
      <c r="X134" s="24"/>
      <c r="Y134" s="24"/>
      <c r="Z134" s="24"/>
      <c r="AA134" s="24"/>
      <c r="AB134" s="24"/>
    </row>
    <row r="135" spans="1:256" ht="12.75">
      <c r="A135" s="127"/>
      <c r="B135" s="127"/>
      <c r="C135" s="117"/>
      <c r="D135" s="128"/>
      <c r="E135" s="116"/>
      <c r="F135" s="119" t="s">
        <v>515</v>
      </c>
      <c r="G135" s="34"/>
      <c r="H135" s="34"/>
      <c r="I135" s="24"/>
      <c r="J135" s="24"/>
      <c r="K135" s="24"/>
      <c r="L135" s="29"/>
      <c r="M135" s="29"/>
      <c r="N135" s="31"/>
      <c r="O135" s="24"/>
      <c r="P135" s="24"/>
      <c r="Q135" s="31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</row>
    <row r="136" spans="1:256" ht="12.75">
      <c r="A136" s="113" t="s">
        <v>513</v>
      </c>
      <c r="B136" s="113" t="s">
        <v>356</v>
      </c>
      <c r="C136" s="114" t="s">
        <v>361</v>
      </c>
      <c r="D136" s="115">
        <v>5409</v>
      </c>
      <c r="E136" s="100" t="str">
        <f>VLOOKUP(D136,SGLDATA!$A$6:$B$402,2,FALSE)</f>
        <v>Contra Revenue for Benefit Program Revenue</v>
      </c>
      <c r="F136" s="119" t="s">
        <v>516</v>
      </c>
      <c r="G136" s="34"/>
      <c r="H136" s="34"/>
      <c r="I136" s="24"/>
      <c r="J136" s="24"/>
      <c r="K136" s="24"/>
      <c r="L136" s="29"/>
      <c r="M136" s="29"/>
      <c r="N136" s="31"/>
      <c r="O136" s="24"/>
      <c r="P136" s="24"/>
      <c r="Q136" s="31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24"/>
    </row>
    <row r="137" spans="1:256" ht="12.75">
      <c r="A137" s="127"/>
      <c r="B137" s="127"/>
      <c r="C137" s="117"/>
      <c r="D137" s="128"/>
      <c r="E137" s="116"/>
      <c r="F137" s="119" t="s">
        <v>515</v>
      </c>
      <c r="G137" s="34"/>
      <c r="H137" s="34"/>
      <c r="I137" s="24"/>
      <c r="J137" s="24"/>
      <c r="K137" s="24"/>
      <c r="L137" s="29"/>
      <c r="M137" s="29"/>
      <c r="N137" s="31"/>
      <c r="O137" s="24"/>
      <c r="P137" s="24"/>
      <c r="Q137" s="31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</row>
    <row r="138" spans="1:28" ht="12.75">
      <c r="A138" s="113" t="s">
        <v>513</v>
      </c>
      <c r="B138" s="113" t="s">
        <v>356</v>
      </c>
      <c r="C138" s="114" t="s">
        <v>361</v>
      </c>
      <c r="D138" s="115">
        <v>5900</v>
      </c>
      <c r="E138" s="100" t="str">
        <f>VLOOKUP(D138,SGLDATA!$A$6:$B$402,2,FALSE)</f>
        <v>Other Revenue</v>
      </c>
      <c r="F138" s="119" t="s">
        <v>514</v>
      </c>
      <c r="G138" s="34"/>
      <c r="H138" s="34"/>
      <c r="I138" s="24"/>
      <c r="J138" s="24"/>
      <c r="K138" s="24"/>
      <c r="L138" s="29"/>
      <c r="M138" s="29"/>
      <c r="N138" s="31"/>
      <c r="P138" s="24"/>
      <c r="Q138" s="31"/>
      <c r="R138" s="24"/>
      <c r="U138" s="24"/>
      <c r="V138" s="24"/>
      <c r="W138" s="24"/>
      <c r="X138" s="24"/>
      <c r="Y138" s="24"/>
      <c r="Z138" s="24"/>
      <c r="AA138" s="24"/>
      <c r="AB138" s="24"/>
    </row>
    <row r="139" spans="1:28" ht="12.75">
      <c r="A139" s="113"/>
      <c r="B139" s="113"/>
      <c r="C139" s="114"/>
      <c r="D139" s="115"/>
      <c r="E139" s="129"/>
      <c r="F139" s="119" t="s">
        <v>515</v>
      </c>
      <c r="G139" s="34"/>
      <c r="H139" s="34"/>
      <c r="I139" s="24"/>
      <c r="J139" s="24"/>
      <c r="K139" s="24"/>
      <c r="L139" s="29"/>
      <c r="M139" s="29"/>
      <c r="N139" s="31"/>
      <c r="P139" s="24"/>
      <c r="Q139" s="31"/>
      <c r="R139" s="24"/>
      <c r="U139" s="24"/>
      <c r="V139" s="24"/>
      <c r="W139" s="24"/>
      <c r="X139" s="24"/>
      <c r="Y139" s="24"/>
      <c r="Z139" s="24"/>
      <c r="AA139" s="24"/>
      <c r="AB139" s="24"/>
    </row>
    <row r="140" spans="1:256" ht="12.75">
      <c r="A140" s="113" t="s">
        <v>513</v>
      </c>
      <c r="B140" s="113" t="s">
        <v>356</v>
      </c>
      <c r="C140" s="114" t="s">
        <v>361</v>
      </c>
      <c r="D140" s="115">
        <v>5909</v>
      </c>
      <c r="E140" s="100" t="str">
        <f>VLOOKUP(D140,SGLDATA!$A$6:$B$402,2,FALSE)</f>
        <v>Contra Revenue for Other Revenue</v>
      </c>
      <c r="F140" s="119" t="s">
        <v>516</v>
      </c>
      <c r="G140" s="34"/>
      <c r="H140" s="34"/>
      <c r="I140" s="24"/>
      <c r="J140" s="24"/>
      <c r="K140" s="24"/>
      <c r="L140" s="29"/>
      <c r="M140" s="29"/>
      <c r="N140" s="31"/>
      <c r="O140" s="24"/>
      <c r="P140" s="24"/>
      <c r="Q140" s="31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</row>
    <row r="141" spans="1:256" ht="12.75">
      <c r="A141" s="113"/>
      <c r="B141" s="113"/>
      <c r="C141" s="114"/>
      <c r="D141" s="115"/>
      <c r="E141" s="129"/>
      <c r="F141" s="119" t="s">
        <v>515</v>
      </c>
      <c r="G141" s="34"/>
      <c r="H141" s="34"/>
      <c r="I141" s="24"/>
      <c r="J141" s="24"/>
      <c r="K141" s="24"/>
      <c r="L141" s="29"/>
      <c r="M141" s="29"/>
      <c r="N141" s="31"/>
      <c r="O141" s="24"/>
      <c r="P141" s="24"/>
      <c r="Q141" s="31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</row>
    <row r="142" spans="1:256" ht="12.75">
      <c r="A142" s="23"/>
      <c r="B142" s="23"/>
      <c r="C142" s="26"/>
      <c r="D142" s="28"/>
      <c r="E142" s="39"/>
      <c r="F142" s="66"/>
      <c r="G142" s="6"/>
      <c r="H142" s="6"/>
      <c r="I142" s="36"/>
      <c r="J142" s="36"/>
      <c r="K142" s="36"/>
      <c r="L142" s="52"/>
      <c r="M142" s="52"/>
      <c r="N142" s="40"/>
      <c r="O142" s="23"/>
      <c r="P142" s="36"/>
      <c r="Q142" s="40"/>
      <c r="R142" s="36"/>
      <c r="S142" s="23"/>
      <c r="T142" s="23"/>
      <c r="U142" s="36"/>
      <c r="V142" s="36"/>
      <c r="W142" s="36"/>
      <c r="X142" s="36"/>
      <c r="Y142" s="36"/>
      <c r="Z142" s="36"/>
      <c r="AA142" s="36"/>
      <c r="AB142" s="36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  <c r="IV142" s="23"/>
    </row>
    <row r="143" spans="1:256" ht="12.75">
      <c r="A143" s="23"/>
      <c r="B143" s="23" t="s">
        <v>519</v>
      </c>
      <c r="C143" s="26"/>
      <c r="D143" s="28"/>
      <c r="E143" s="39"/>
      <c r="F143" s="66"/>
      <c r="G143" s="6"/>
      <c r="H143" s="6"/>
      <c r="I143" s="36"/>
      <c r="J143" s="36"/>
      <c r="K143" s="36"/>
      <c r="L143" s="52"/>
      <c r="M143" s="52"/>
      <c r="N143" s="40"/>
      <c r="O143" s="23"/>
      <c r="P143" s="36"/>
      <c r="Q143" s="40"/>
      <c r="R143" s="36"/>
      <c r="S143" s="23"/>
      <c r="T143" s="23"/>
      <c r="U143" s="36"/>
      <c r="V143" s="36"/>
      <c r="W143" s="36"/>
      <c r="X143" s="36"/>
      <c r="Y143" s="36"/>
      <c r="Z143" s="36"/>
      <c r="AA143" s="36"/>
      <c r="AB143" s="36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</row>
    <row r="144" spans="1:256" ht="12.75">
      <c r="A144" s="36"/>
      <c r="B144" s="36" t="s">
        <v>520</v>
      </c>
      <c r="C144" s="49"/>
      <c r="D144" s="64"/>
      <c r="E144" s="40"/>
      <c r="F144" s="66"/>
      <c r="G144" s="6"/>
      <c r="H144" s="6"/>
      <c r="I144" s="36"/>
      <c r="J144" s="36"/>
      <c r="K144" s="36"/>
      <c r="L144" s="52"/>
      <c r="M144" s="52"/>
      <c r="N144" s="40"/>
      <c r="O144" s="36"/>
      <c r="P144" s="36"/>
      <c r="Q144" s="40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  <c r="HL144" s="36"/>
      <c r="HM144" s="36"/>
      <c r="HN144" s="36"/>
      <c r="HO144" s="36"/>
      <c r="HP144" s="36"/>
      <c r="HQ144" s="36"/>
      <c r="HR144" s="36"/>
      <c r="HS144" s="36"/>
      <c r="HT144" s="36"/>
      <c r="HU144" s="36"/>
      <c r="HV144" s="36"/>
      <c r="HW144" s="36"/>
      <c r="HX144" s="36"/>
      <c r="HY144" s="36"/>
      <c r="HZ144" s="36"/>
      <c r="IA144" s="36"/>
      <c r="IB144" s="36"/>
      <c r="IC144" s="36"/>
      <c r="ID144" s="36"/>
      <c r="IE144" s="36"/>
      <c r="IF144" s="36"/>
      <c r="IG144" s="36"/>
      <c r="IH144" s="36"/>
      <c r="II144" s="36"/>
      <c r="IJ144" s="36"/>
      <c r="IK144" s="36"/>
      <c r="IL144" s="36"/>
      <c r="IM144" s="36"/>
      <c r="IN144" s="36"/>
      <c r="IO144" s="36"/>
      <c r="IP144" s="36"/>
      <c r="IQ144" s="36"/>
      <c r="IR144" s="36"/>
      <c r="IS144" s="36"/>
      <c r="IT144" s="36"/>
      <c r="IU144" s="36"/>
      <c r="IV144" s="36"/>
    </row>
    <row r="145" spans="1:256" ht="12.75">
      <c r="A145" s="23"/>
      <c r="B145" s="23" t="s">
        <v>521</v>
      </c>
      <c r="C145" s="26"/>
      <c r="D145" s="28"/>
      <c r="E145" s="39"/>
      <c r="F145" s="66"/>
      <c r="G145" s="6"/>
      <c r="H145" s="6"/>
      <c r="I145" s="36"/>
      <c r="J145" s="36"/>
      <c r="K145" s="36"/>
      <c r="L145" s="52"/>
      <c r="M145" s="52"/>
      <c r="N145" s="40"/>
      <c r="O145" s="23"/>
      <c r="P145" s="36"/>
      <c r="Q145" s="40"/>
      <c r="R145" s="36"/>
      <c r="S145" s="23"/>
      <c r="T145" s="23"/>
      <c r="U145" s="36"/>
      <c r="V145" s="36"/>
      <c r="W145" s="36"/>
      <c r="X145" s="36"/>
      <c r="Y145" s="36"/>
      <c r="Z145" s="36"/>
      <c r="AA145" s="36"/>
      <c r="AB145" s="36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</row>
    <row r="146" spans="1:35" ht="12.75">
      <c r="A146" s="16"/>
      <c r="B146" s="47"/>
      <c r="C146" s="19"/>
      <c r="D146" s="20"/>
      <c r="E146" s="21"/>
      <c r="F146" s="17"/>
      <c r="G146" s="34"/>
      <c r="H146" s="34"/>
      <c r="I146" s="24"/>
      <c r="J146" s="24"/>
      <c r="K146" s="24"/>
      <c r="L146" s="29"/>
      <c r="M146" s="29"/>
      <c r="N146" s="31"/>
      <c r="O146" s="24"/>
      <c r="P146" s="24"/>
      <c r="Q146" s="31"/>
      <c r="R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I146" s="24"/>
    </row>
    <row r="147" spans="1:14" ht="12.75">
      <c r="A147" s="113" t="s">
        <v>522</v>
      </c>
      <c r="B147" s="113" t="s">
        <v>356</v>
      </c>
      <c r="C147" s="114" t="s">
        <v>361</v>
      </c>
      <c r="D147" s="115">
        <v>5790</v>
      </c>
      <c r="E147" s="100" t="str">
        <f>VLOOKUP(D147,SGLDATA!$A$6:$B$402,2,FALSE)</f>
        <v>Other Financing Sources</v>
      </c>
      <c r="F147" s="114"/>
      <c r="M147" s="18" t="s">
        <v>524</v>
      </c>
      <c r="N147" s="22" t="s">
        <v>338</v>
      </c>
    </row>
    <row r="148" spans="1:256" ht="12.75">
      <c r="A148" s="113" t="s">
        <v>522</v>
      </c>
      <c r="B148" s="127"/>
      <c r="C148" s="117"/>
      <c r="E148" s="128" t="s">
        <v>525</v>
      </c>
      <c r="F148" s="117"/>
      <c r="G148" s="34"/>
      <c r="H148" s="34"/>
      <c r="I148" s="24"/>
      <c r="J148" s="24"/>
      <c r="K148" s="24"/>
      <c r="L148" s="29"/>
      <c r="M148" s="29"/>
      <c r="N148" s="31"/>
      <c r="O148" s="24"/>
      <c r="P148" s="24"/>
      <c r="Q148" s="31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  <c r="IR148" s="24"/>
      <c r="IS148" s="24"/>
      <c r="IT148" s="24"/>
      <c r="IU148" s="24"/>
      <c r="IV148" s="24"/>
    </row>
    <row r="149" spans="1:256" ht="12.75">
      <c r="A149" s="127"/>
      <c r="B149" s="127"/>
      <c r="C149" s="117"/>
      <c r="D149" s="128"/>
      <c r="E149" s="116"/>
      <c r="F149" s="117"/>
      <c r="G149" s="34"/>
      <c r="H149" s="34"/>
      <c r="I149" s="24"/>
      <c r="J149" s="24"/>
      <c r="K149" s="24"/>
      <c r="L149" s="29"/>
      <c r="M149" s="29"/>
      <c r="N149" s="31"/>
      <c r="O149" s="24"/>
      <c r="P149" s="24"/>
      <c r="Q149" s="31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24"/>
    </row>
    <row r="150" spans="1:14" ht="12.75">
      <c r="A150" s="113" t="s">
        <v>526</v>
      </c>
      <c r="B150" s="113"/>
      <c r="C150" s="114"/>
      <c r="D150" s="115" t="s">
        <v>527</v>
      </c>
      <c r="E150" s="129" t="s">
        <v>528</v>
      </c>
      <c r="F150" s="114"/>
      <c r="M150" s="18" t="s">
        <v>529</v>
      </c>
      <c r="N150" s="22" t="s">
        <v>338</v>
      </c>
    </row>
    <row r="151" spans="1:256" ht="12.75">
      <c r="A151" s="127"/>
      <c r="B151" s="127"/>
      <c r="C151" s="117"/>
      <c r="D151" s="128"/>
      <c r="E151" s="116"/>
      <c r="F151" s="117"/>
      <c r="G151" s="34"/>
      <c r="H151" s="34"/>
      <c r="I151" s="24"/>
      <c r="J151" s="24"/>
      <c r="K151" s="24"/>
      <c r="L151" s="29"/>
      <c r="M151" s="29"/>
      <c r="N151" s="31"/>
      <c r="O151" s="24"/>
      <c r="P151" s="24"/>
      <c r="Q151" s="31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</row>
    <row r="152" spans="1:14" ht="12.75">
      <c r="A152" s="113" t="s">
        <v>530</v>
      </c>
      <c r="B152" s="113" t="s">
        <v>356</v>
      </c>
      <c r="C152" s="114" t="s">
        <v>357</v>
      </c>
      <c r="D152" s="115">
        <v>4801</v>
      </c>
      <c r="E152" s="100" t="str">
        <f>VLOOKUP(D152,SGLDATA!$A$6:$B$402,2,FALSE)</f>
        <v>Unexpended Obligations - Unpaid</v>
      </c>
      <c r="F152" s="114" t="s">
        <v>531</v>
      </c>
      <c r="M152" s="18" t="s">
        <v>532</v>
      </c>
      <c r="N152" s="22" t="s">
        <v>338</v>
      </c>
    </row>
    <row r="153" spans="1:14" ht="12.75">
      <c r="A153" s="113" t="s">
        <v>530</v>
      </c>
      <c r="B153" s="113" t="s">
        <v>356</v>
      </c>
      <c r="C153" s="114" t="s">
        <v>361</v>
      </c>
      <c r="D153" s="115">
        <v>4871</v>
      </c>
      <c r="E153" s="100" t="str">
        <f>VLOOKUP(D153,SGLDATA!$A$6:$B$402,2,FALSE)</f>
        <v>Downward Adjustments of Prior-Year Unpaid Unexpended Obligations</v>
      </c>
      <c r="F153" s="114"/>
      <c r="M153" s="18" t="s">
        <v>533</v>
      </c>
      <c r="N153" s="22">
        <v>300</v>
      </c>
    </row>
    <row r="154" spans="1:14" ht="12.75">
      <c r="A154" s="113" t="s">
        <v>530</v>
      </c>
      <c r="B154" s="113" t="s">
        <v>356</v>
      </c>
      <c r="C154" s="114" t="s">
        <v>361</v>
      </c>
      <c r="D154" s="115">
        <v>4881</v>
      </c>
      <c r="E154" s="100" t="str">
        <f>VLOOKUP(D154,SGLDATA!$A$6:$B$402,2,FALSE)</f>
        <v>Upward Adjustments of Prior-Year Unpaid Unexpended Obligations</v>
      </c>
      <c r="F154" s="114"/>
      <c r="M154" s="18" t="s">
        <v>534</v>
      </c>
      <c r="N154" s="22">
        <v>50</v>
      </c>
    </row>
    <row r="155" spans="1:14" ht="12.75">
      <c r="A155" s="113" t="s">
        <v>530</v>
      </c>
      <c r="B155" s="113" t="s">
        <v>356</v>
      </c>
      <c r="C155" s="114" t="s">
        <v>357</v>
      </c>
      <c r="D155" s="115">
        <v>4802</v>
      </c>
      <c r="E155" s="100" t="str">
        <f>VLOOKUP(D155,SGLDATA!$A$6:$B$402,2,FALSE)</f>
        <v>Unexpended Obligations - Prepaid/Advance</v>
      </c>
      <c r="F155" s="114" t="s">
        <v>531</v>
      </c>
      <c r="M155" s="18" t="s">
        <v>535</v>
      </c>
      <c r="N155" s="22" t="s">
        <v>338</v>
      </c>
    </row>
    <row r="156" spans="1:14" ht="26.25" customHeight="1">
      <c r="A156" s="113" t="s">
        <v>530</v>
      </c>
      <c r="B156" s="113" t="s">
        <v>356</v>
      </c>
      <c r="C156" s="114" t="s">
        <v>361</v>
      </c>
      <c r="D156" s="115">
        <v>4872</v>
      </c>
      <c r="E156" s="100" t="str">
        <f>VLOOKUP(D156,SGLDATA!$A$6:$B$402,2,FALSE)</f>
        <v>Downward Adjustments of Prior-Year Prepaid/Advanced Unexpended Obligations Refunds Collected</v>
      </c>
      <c r="F156" s="130"/>
      <c r="M156" s="18" t="s">
        <v>536</v>
      </c>
      <c r="N156" s="22" t="s">
        <v>338</v>
      </c>
    </row>
    <row r="157" spans="1:14" ht="12.75">
      <c r="A157" s="113" t="s">
        <v>530</v>
      </c>
      <c r="B157" s="113" t="s">
        <v>356</v>
      </c>
      <c r="C157" s="114" t="s">
        <v>361</v>
      </c>
      <c r="D157" s="115">
        <v>4882</v>
      </c>
      <c r="E157" s="100" t="str">
        <f>VLOOKUP(D157,SGLDATA!$A$6:$B$402,2,FALSE)</f>
        <v>Upward Adjustments of Prior-Year Prepaid/Advanced Unexpended Obligations</v>
      </c>
      <c r="F157" s="114"/>
      <c r="M157" s="18" t="s">
        <v>537</v>
      </c>
      <c r="N157" s="22" t="s">
        <v>338</v>
      </c>
    </row>
    <row r="158" spans="1:28" ht="12.75">
      <c r="A158" s="127"/>
      <c r="B158" s="127"/>
      <c r="C158" s="117"/>
      <c r="D158" s="128"/>
      <c r="E158" s="100"/>
      <c r="F158" s="117"/>
      <c r="G158" s="34"/>
      <c r="H158" s="34"/>
      <c r="I158" s="24"/>
      <c r="J158" s="24"/>
      <c r="K158" s="24"/>
      <c r="M158" s="29"/>
      <c r="N158" s="31"/>
      <c r="P158" s="24"/>
      <c r="Q158" s="31"/>
      <c r="R158" s="24"/>
      <c r="U158" s="24"/>
      <c r="V158" s="24"/>
      <c r="W158" s="24"/>
      <c r="X158" s="24"/>
      <c r="Y158" s="24"/>
      <c r="Z158" s="24"/>
      <c r="AA158" s="24"/>
      <c r="AB158" s="24"/>
    </row>
    <row r="159" spans="1:256" ht="12.75">
      <c r="A159" s="113" t="s">
        <v>538</v>
      </c>
      <c r="B159" s="113" t="s">
        <v>356</v>
      </c>
      <c r="C159" s="114" t="s">
        <v>357</v>
      </c>
      <c r="D159" s="128">
        <v>4221</v>
      </c>
      <c r="E159" s="100" t="str">
        <f>VLOOKUP(D159,SGLDATA!$A$6:$B$402,2,FALSE)</f>
        <v>Unfilled Customer Orders Without Advance</v>
      </c>
      <c r="F159" s="117"/>
      <c r="G159" s="34"/>
      <c r="H159" s="34"/>
      <c r="I159" s="24"/>
      <c r="J159" s="24"/>
      <c r="K159" s="24"/>
      <c r="L159" s="29"/>
      <c r="M159" s="29"/>
      <c r="N159" s="31"/>
      <c r="O159" s="24"/>
      <c r="P159" s="24"/>
      <c r="Q159" s="31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</row>
    <row r="160" spans="1:256" ht="12.75">
      <c r="A160" s="113" t="s">
        <v>538</v>
      </c>
      <c r="B160" s="113" t="s">
        <v>356</v>
      </c>
      <c r="C160" s="114" t="s">
        <v>357</v>
      </c>
      <c r="D160" s="128">
        <v>4222</v>
      </c>
      <c r="E160" s="100" t="str">
        <f>VLOOKUP(D160,SGLDATA!$A$6:$B$402,2,FALSE)</f>
        <v>Unfilled Customer Orders With Advance</v>
      </c>
      <c r="F160" s="117"/>
      <c r="G160" s="34"/>
      <c r="H160" s="34"/>
      <c r="I160" s="24"/>
      <c r="J160" s="24"/>
      <c r="K160" s="24"/>
      <c r="L160" s="29"/>
      <c r="M160" s="29"/>
      <c r="N160" s="31"/>
      <c r="O160" s="24"/>
      <c r="P160" s="24"/>
      <c r="Q160" s="31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</row>
    <row r="161" spans="1:256" ht="12.75">
      <c r="A161" s="56"/>
      <c r="B161" s="56"/>
      <c r="C161" s="58"/>
      <c r="D161" s="59"/>
      <c r="E161" s="61"/>
      <c r="F161" s="27"/>
      <c r="G161" s="34"/>
      <c r="H161" s="34"/>
      <c r="I161" s="24"/>
      <c r="J161" s="24"/>
      <c r="K161" s="24"/>
      <c r="L161" s="29"/>
      <c r="M161" s="29"/>
      <c r="N161" s="31"/>
      <c r="O161" s="24"/>
      <c r="P161" s="24"/>
      <c r="Q161" s="31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</row>
    <row r="162" spans="1:256" ht="12.75">
      <c r="A162" s="24"/>
      <c r="B162" s="36" t="s">
        <v>539</v>
      </c>
      <c r="C162" s="49"/>
      <c r="D162" s="64"/>
      <c r="E162" s="40"/>
      <c r="F162" s="27"/>
      <c r="G162" s="34"/>
      <c r="H162" s="34"/>
      <c r="I162" s="24"/>
      <c r="J162" s="24"/>
      <c r="K162" s="24"/>
      <c r="L162" s="29"/>
      <c r="M162" s="29"/>
      <c r="N162" s="31"/>
      <c r="O162" s="24"/>
      <c r="P162" s="24"/>
      <c r="Q162" s="31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</row>
    <row r="163" spans="1:256" ht="12.75">
      <c r="A163" s="24"/>
      <c r="B163" s="36" t="s">
        <v>540</v>
      </c>
      <c r="C163" s="49"/>
      <c r="D163" s="64"/>
      <c r="E163" s="40"/>
      <c r="F163" s="27"/>
      <c r="G163" s="34"/>
      <c r="H163" s="34"/>
      <c r="I163" s="24"/>
      <c r="J163" s="24"/>
      <c r="K163" s="24"/>
      <c r="L163" s="29"/>
      <c r="M163" s="29"/>
      <c r="N163" s="31"/>
      <c r="O163" s="24"/>
      <c r="P163" s="24"/>
      <c r="Q163" s="31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</row>
    <row r="164" spans="1:256" ht="12.75">
      <c r="A164" s="45"/>
      <c r="B164" s="45"/>
      <c r="C164" s="48"/>
      <c r="D164" s="59"/>
      <c r="E164" s="61"/>
      <c r="F164" s="27"/>
      <c r="G164" s="34"/>
      <c r="H164" s="34"/>
      <c r="I164" s="24"/>
      <c r="J164" s="24"/>
      <c r="K164" s="24"/>
      <c r="L164" s="29"/>
      <c r="M164" s="29"/>
      <c r="N164" s="31"/>
      <c r="O164" s="24"/>
      <c r="P164" s="24"/>
      <c r="Q164" s="31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</row>
    <row r="165" spans="1:14" ht="12.75">
      <c r="A165" s="113" t="s">
        <v>541</v>
      </c>
      <c r="B165" s="113" t="s">
        <v>356</v>
      </c>
      <c r="C165" s="114" t="s">
        <v>357</v>
      </c>
      <c r="D165" s="115">
        <v>1711</v>
      </c>
      <c r="E165" s="100" t="str">
        <f>VLOOKUP(D165,SGLDATA!$A$6:$B$402,2,FALSE)</f>
        <v>Land and Land Rights</v>
      </c>
      <c r="F165" s="131"/>
      <c r="M165" s="18" t="s">
        <v>543</v>
      </c>
      <c r="N165" s="22" t="s">
        <v>338</v>
      </c>
    </row>
    <row r="166" spans="1:14" ht="12.75">
      <c r="A166" s="113" t="s">
        <v>541</v>
      </c>
      <c r="B166" s="113" t="s">
        <v>356</v>
      </c>
      <c r="C166" s="114" t="s">
        <v>357</v>
      </c>
      <c r="D166" s="115">
        <v>1712</v>
      </c>
      <c r="E166" s="100" t="str">
        <f>VLOOKUP(D166,SGLDATA!$A$6:$B$402,2,FALSE)</f>
        <v>Improvements to Land</v>
      </c>
      <c r="F166" s="131"/>
      <c r="M166" s="18" t="s">
        <v>545</v>
      </c>
      <c r="N166" s="22" t="s">
        <v>338</v>
      </c>
    </row>
    <row r="167" spans="1:14" ht="12.75">
      <c r="A167" s="113" t="s">
        <v>541</v>
      </c>
      <c r="B167" s="113" t="s">
        <v>356</v>
      </c>
      <c r="C167" s="114" t="s">
        <v>357</v>
      </c>
      <c r="D167" s="115">
        <v>1720</v>
      </c>
      <c r="E167" s="100" t="str">
        <f>VLOOKUP(D167,SGLDATA!$A$6:$B$402,2,FALSE)</f>
        <v>Construction-in-Progress</v>
      </c>
      <c r="F167" s="131"/>
      <c r="M167" s="18" t="s">
        <v>547</v>
      </c>
      <c r="N167" s="22" t="s">
        <v>338</v>
      </c>
    </row>
    <row r="168" spans="1:14" ht="12.75">
      <c r="A168" s="113" t="s">
        <v>541</v>
      </c>
      <c r="B168" s="113" t="s">
        <v>356</v>
      </c>
      <c r="C168" s="114" t="s">
        <v>357</v>
      </c>
      <c r="D168" s="115">
        <v>1730</v>
      </c>
      <c r="E168" s="100" t="str">
        <f>VLOOKUP(D168,SGLDATA!$A$6:$B$402,2,FALSE)</f>
        <v>Buildings, Improvements and Renovations</v>
      </c>
      <c r="F168" s="131"/>
      <c r="M168" s="18" t="s">
        <v>549</v>
      </c>
      <c r="N168" s="22" t="s">
        <v>338</v>
      </c>
    </row>
    <row r="169" spans="1:14" ht="12.75">
      <c r="A169" s="113" t="s">
        <v>541</v>
      </c>
      <c r="B169" s="113" t="s">
        <v>356</v>
      </c>
      <c r="C169" s="114" t="s">
        <v>357</v>
      </c>
      <c r="D169" s="115">
        <v>1740</v>
      </c>
      <c r="E169" s="100" t="str">
        <f>VLOOKUP(D169,SGLDATA!$A$6:$B$402,2,FALSE)</f>
        <v>Other Structures and Facilities</v>
      </c>
      <c r="F169" s="131"/>
      <c r="M169" s="18" t="s">
        <v>551</v>
      </c>
      <c r="N169" s="22" t="s">
        <v>338</v>
      </c>
    </row>
    <row r="170" spans="1:14" ht="12.75">
      <c r="A170" s="113" t="s">
        <v>541</v>
      </c>
      <c r="B170" s="113" t="s">
        <v>356</v>
      </c>
      <c r="C170" s="114" t="s">
        <v>357</v>
      </c>
      <c r="D170" s="115">
        <v>1750</v>
      </c>
      <c r="E170" s="100" t="str">
        <f>VLOOKUP(D170,SGLDATA!$A$6:$B$402,2,FALSE)</f>
        <v>Equipment</v>
      </c>
      <c r="F170" s="131"/>
      <c r="M170" s="18" t="s">
        <v>553</v>
      </c>
      <c r="N170" s="22" t="s">
        <v>338</v>
      </c>
    </row>
    <row r="171" spans="1:17" ht="12.75">
      <c r="A171" s="113" t="s">
        <v>541</v>
      </c>
      <c r="B171" s="113" t="s">
        <v>356</v>
      </c>
      <c r="C171" s="114" t="s">
        <v>357</v>
      </c>
      <c r="D171" s="115">
        <v>1810</v>
      </c>
      <c r="E171" s="100" t="str">
        <f>VLOOKUP(D171,SGLDATA!$A$6:$B$402,2,FALSE)</f>
        <v>Assets Under Capital Lease</v>
      </c>
      <c r="F171" s="131"/>
      <c r="M171" s="18" t="s">
        <v>555</v>
      </c>
      <c r="N171" s="22" t="s">
        <v>338</v>
      </c>
      <c r="P171" s="15" t="s">
        <v>556</v>
      </c>
      <c r="Q171" s="22" t="e">
        <f>N81+N147+#REF!-N150+#REF!-N152+N153-N154+N155-N156+N157-#REF!+N165-N166+N167-N168+N169-N170+N171</f>
        <v>#VALUE!</v>
      </c>
    </row>
    <row r="172" spans="1:14" ht="12.75">
      <c r="A172" s="113" t="s">
        <v>541</v>
      </c>
      <c r="B172" s="113" t="s">
        <v>356</v>
      </c>
      <c r="C172" s="114" t="s">
        <v>357</v>
      </c>
      <c r="D172" s="115">
        <v>1820</v>
      </c>
      <c r="E172" s="100" t="str">
        <f>VLOOKUP(D172,SGLDATA!$A$6:$B$402,2,FALSE)</f>
        <v>Leasehold Improvements</v>
      </c>
      <c r="F172" s="131"/>
      <c r="M172" s="18" t="s">
        <v>558</v>
      </c>
      <c r="N172" s="22" t="s">
        <v>338</v>
      </c>
    </row>
    <row r="173" spans="1:14" ht="12.75">
      <c r="A173" s="113" t="s">
        <v>541</v>
      </c>
      <c r="B173" s="113" t="s">
        <v>356</v>
      </c>
      <c r="C173" s="114" t="s">
        <v>357</v>
      </c>
      <c r="D173" s="115">
        <v>1830</v>
      </c>
      <c r="E173" s="100" t="str">
        <f>VLOOKUP(D173,SGLDATA!$A$6:$B$402,2,FALSE)</f>
        <v>Internal Use Software</v>
      </c>
      <c r="F173" s="131"/>
      <c r="M173" s="18" t="s">
        <v>560</v>
      </c>
      <c r="N173" s="22" t="s">
        <v>338</v>
      </c>
    </row>
    <row r="174" spans="1:28" ht="12.75">
      <c r="A174" s="113" t="s">
        <v>541</v>
      </c>
      <c r="B174" s="113" t="s">
        <v>356</v>
      </c>
      <c r="C174" s="114" t="s">
        <v>357</v>
      </c>
      <c r="D174" s="128">
        <v>1840</v>
      </c>
      <c r="E174" s="100" t="str">
        <f>VLOOKUP(D174,SGLDATA!$A$6:$B$402,2,FALSE)</f>
        <v>Other Natural Resources</v>
      </c>
      <c r="F174" s="131"/>
      <c r="G174" s="24"/>
      <c r="H174" s="24"/>
      <c r="I174" s="24"/>
      <c r="J174" s="24"/>
      <c r="K174" s="24"/>
      <c r="M174" s="29"/>
      <c r="N174" s="31"/>
      <c r="P174" s="24"/>
      <c r="Q174" s="31"/>
      <c r="R174" s="24"/>
      <c r="U174" s="24"/>
      <c r="V174" s="24"/>
      <c r="W174" s="24"/>
      <c r="X174" s="24"/>
      <c r="Y174" s="24"/>
      <c r="Z174" s="24"/>
      <c r="AA174" s="24"/>
      <c r="AB174" s="24"/>
    </row>
    <row r="175" spans="1:17" ht="12.75">
      <c r="A175" s="113" t="s">
        <v>541</v>
      </c>
      <c r="B175" s="113" t="s">
        <v>356</v>
      </c>
      <c r="C175" s="114" t="s">
        <v>357</v>
      </c>
      <c r="D175" s="115">
        <v>1890</v>
      </c>
      <c r="E175" s="100" t="str">
        <f>VLOOKUP(D175,SGLDATA!$A$6:$B$402,2,FALSE)</f>
        <v>Other General Property, Plant and Equipment</v>
      </c>
      <c r="F175" s="131"/>
      <c r="G175" s="15"/>
      <c r="H175" s="15"/>
      <c r="M175" s="18" t="s">
        <v>563</v>
      </c>
      <c r="N175" s="22" t="s">
        <v>338</v>
      </c>
      <c r="P175" s="15" t="s">
        <v>564</v>
      </c>
      <c r="Q175" s="22" t="e">
        <f>SUM(N172)-N173+N175</f>
        <v>#VALUE!</v>
      </c>
    </row>
    <row r="176" spans="1:14" ht="12.75">
      <c r="A176" s="113"/>
      <c r="B176" s="113"/>
      <c r="C176" s="114"/>
      <c r="D176" s="115"/>
      <c r="E176" s="129"/>
      <c r="F176" s="131"/>
      <c r="G176" s="15"/>
      <c r="H176" s="15"/>
      <c r="N176" s="22"/>
    </row>
    <row r="177" spans="1:256" ht="12.75">
      <c r="A177" s="113" t="s">
        <v>541</v>
      </c>
      <c r="B177" s="113" t="s">
        <v>356</v>
      </c>
      <c r="C177" s="114" t="s">
        <v>357</v>
      </c>
      <c r="D177" s="128">
        <v>1719</v>
      </c>
      <c r="E177" s="100" t="str">
        <f>VLOOKUP(D177,SGLDATA!$A$6:$B$402,2,FALSE)</f>
        <v>Accumulated Depreciation on Improvements to Land</v>
      </c>
      <c r="F177" s="117" t="s">
        <v>566</v>
      </c>
      <c r="G177" s="24"/>
      <c r="H177" s="24"/>
      <c r="I177" s="24"/>
      <c r="J177" s="24"/>
      <c r="K177" s="24"/>
      <c r="L177" s="15"/>
      <c r="M177" s="15"/>
      <c r="N177" s="31"/>
      <c r="O177" s="24"/>
      <c r="P177" s="24"/>
      <c r="Q177" s="31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  <c r="IV177" s="24"/>
    </row>
    <row r="178" spans="1:256" ht="12.75">
      <c r="A178" s="113" t="s">
        <v>541</v>
      </c>
      <c r="B178" s="113" t="s">
        <v>356</v>
      </c>
      <c r="C178" s="114" t="s">
        <v>357</v>
      </c>
      <c r="D178" s="132">
        <v>1739</v>
      </c>
      <c r="E178" s="100" t="str">
        <f>VLOOKUP(D178,SGLDATA!$A$6:$B$402,2,FALSE)</f>
        <v>Accumulated Depreciation on Buildings, Improvements and Renovations</v>
      </c>
      <c r="F178" s="117" t="s">
        <v>566</v>
      </c>
      <c r="G178" s="24"/>
      <c r="H178" s="24"/>
      <c r="I178" s="24"/>
      <c r="J178" s="24"/>
      <c r="K178" s="24"/>
      <c r="L178" s="15"/>
      <c r="M178" s="15"/>
      <c r="N178" s="31"/>
      <c r="O178" s="24"/>
      <c r="P178" s="24"/>
      <c r="Q178" s="31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  <c r="IV178" s="24"/>
    </row>
    <row r="179" spans="1:256" ht="12.75">
      <c r="A179" s="113" t="s">
        <v>541</v>
      </c>
      <c r="B179" s="113" t="s">
        <v>356</v>
      </c>
      <c r="C179" s="114" t="s">
        <v>357</v>
      </c>
      <c r="D179" s="132">
        <v>1749</v>
      </c>
      <c r="E179" s="100" t="str">
        <f>VLOOKUP(D179,SGLDATA!$A$6:$B$402,2,FALSE)</f>
        <v>Accumulated Depreciation on Other Structures and Facilities</v>
      </c>
      <c r="F179" s="117" t="s">
        <v>566</v>
      </c>
      <c r="G179" s="24"/>
      <c r="H179" s="24"/>
      <c r="I179" s="24"/>
      <c r="J179" s="24"/>
      <c r="K179" s="24"/>
      <c r="L179" s="15"/>
      <c r="M179" s="15"/>
      <c r="N179" s="31"/>
      <c r="O179" s="24"/>
      <c r="P179" s="24"/>
      <c r="Q179" s="31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  <c r="IV179" s="24"/>
    </row>
    <row r="180" spans="1:256" ht="12.75">
      <c r="A180" s="113" t="s">
        <v>541</v>
      </c>
      <c r="B180" s="113" t="s">
        <v>356</v>
      </c>
      <c r="C180" s="114" t="s">
        <v>357</v>
      </c>
      <c r="D180" s="128">
        <v>1759</v>
      </c>
      <c r="E180" s="100" t="str">
        <f>VLOOKUP(D180,SGLDATA!$A$6:$B$402,2,FALSE)</f>
        <v>Accumulated Depreciation on Equipment</v>
      </c>
      <c r="F180" s="117" t="s">
        <v>566</v>
      </c>
      <c r="G180" s="24"/>
      <c r="H180" s="24"/>
      <c r="I180" s="24"/>
      <c r="J180" s="24"/>
      <c r="K180" s="24"/>
      <c r="L180" s="15"/>
      <c r="M180" s="15"/>
      <c r="N180" s="31"/>
      <c r="O180" s="24"/>
      <c r="P180" s="24"/>
      <c r="Q180" s="31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IU180" s="24"/>
      <c r="IV180" s="24"/>
    </row>
    <row r="181" spans="1:256" ht="12.75">
      <c r="A181" s="113" t="s">
        <v>541</v>
      </c>
      <c r="B181" s="113" t="s">
        <v>356</v>
      </c>
      <c r="C181" s="114" t="s">
        <v>357</v>
      </c>
      <c r="D181" s="128">
        <v>1819</v>
      </c>
      <c r="E181" s="100" t="str">
        <f>VLOOKUP(D181,SGLDATA!$A$6:$B$402,2,FALSE)</f>
        <v>Accumulated Depreciation on Assets Under Capital Lease</v>
      </c>
      <c r="F181" s="117" t="s">
        <v>566</v>
      </c>
      <c r="G181" s="24"/>
      <c r="H181" s="24"/>
      <c r="I181" s="24"/>
      <c r="J181" s="24"/>
      <c r="K181" s="24"/>
      <c r="L181" s="15"/>
      <c r="M181" s="15"/>
      <c r="N181" s="31"/>
      <c r="O181" s="24"/>
      <c r="P181" s="24"/>
      <c r="Q181" s="31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24"/>
      <c r="IV181" s="24"/>
    </row>
    <row r="182" spans="1:256" ht="12.75">
      <c r="A182" s="113" t="s">
        <v>541</v>
      </c>
      <c r="B182" s="113" t="s">
        <v>356</v>
      </c>
      <c r="C182" s="114" t="s">
        <v>357</v>
      </c>
      <c r="D182" s="128">
        <v>1829</v>
      </c>
      <c r="E182" s="100" t="str">
        <f>VLOOKUP(D182,SGLDATA!$A$6:$B$402,2,FALSE)</f>
        <v>Accumulated Amortization on Leasehold Improvements</v>
      </c>
      <c r="F182" s="117" t="s">
        <v>566</v>
      </c>
      <c r="G182" s="24"/>
      <c r="H182" s="24"/>
      <c r="I182" s="24"/>
      <c r="J182" s="24"/>
      <c r="K182" s="24"/>
      <c r="L182" s="15"/>
      <c r="M182" s="15"/>
      <c r="N182" s="31"/>
      <c r="O182" s="24"/>
      <c r="P182" s="24"/>
      <c r="Q182" s="31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24"/>
      <c r="IV182" s="24"/>
    </row>
    <row r="183" spans="1:256" ht="12.75">
      <c r="A183" s="113" t="s">
        <v>541</v>
      </c>
      <c r="B183" s="113" t="s">
        <v>356</v>
      </c>
      <c r="C183" s="114" t="s">
        <v>357</v>
      </c>
      <c r="D183" s="115">
        <v>1839</v>
      </c>
      <c r="E183" s="100" t="str">
        <f>VLOOKUP(D183,SGLDATA!$A$6:$B$402,2,FALSE)</f>
        <v>Accumulated Amortization on Internal Use Software</v>
      </c>
      <c r="F183" s="117" t="s">
        <v>566</v>
      </c>
      <c r="G183" s="24"/>
      <c r="H183" s="24"/>
      <c r="I183" s="24"/>
      <c r="J183" s="24"/>
      <c r="K183" s="24"/>
      <c r="L183" s="15"/>
      <c r="M183" s="15"/>
      <c r="N183" s="31"/>
      <c r="O183" s="24"/>
      <c r="P183" s="24"/>
      <c r="Q183" s="31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  <c r="II183" s="24"/>
      <c r="IJ183" s="24"/>
      <c r="IK183" s="24"/>
      <c r="IL183" s="24"/>
      <c r="IM183" s="24"/>
      <c r="IN183" s="24"/>
      <c r="IO183" s="24"/>
      <c r="IP183" s="24"/>
      <c r="IQ183" s="24"/>
      <c r="IR183" s="24"/>
      <c r="IS183" s="24"/>
      <c r="IT183" s="24"/>
      <c r="IU183" s="24"/>
      <c r="IV183" s="24"/>
    </row>
    <row r="184" spans="1:256" ht="12.75">
      <c r="A184" s="113" t="s">
        <v>541</v>
      </c>
      <c r="B184" s="113" t="s">
        <v>356</v>
      </c>
      <c r="C184" s="114" t="s">
        <v>357</v>
      </c>
      <c r="D184" s="128">
        <v>1849</v>
      </c>
      <c r="E184" s="100" t="str">
        <f>VLOOKUP(D184,SGLDATA!$A$6:$B$402,2,FALSE)</f>
        <v>Allowance for Depletion</v>
      </c>
      <c r="F184" s="117" t="s">
        <v>566</v>
      </c>
      <c r="G184" s="24"/>
      <c r="H184" s="24"/>
      <c r="I184" s="24"/>
      <c r="J184" s="24"/>
      <c r="K184" s="24"/>
      <c r="L184" s="15"/>
      <c r="M184" s="15"/>
      <c r="N184" s="31"/>
      <c r="O184" s="24"/>
      <c r="P184" s="24"/>
      <c r="Q184" s="31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24"/>
      <c r="IJ184" s="24"/>
      <c r="IK184" s="24"/>
      <c r="IL184" s="24"/>
      <c r="IM184" s="24"/>
      <c r="IN184" s="24"/>
      <c r="IO184" s="24"/>
      <c r="IP184" s="24"/>
      <c r="IQ184" s="24"/>
      <c r="IR184" s="24"/>
      <c r="IS184" s="24"/>
      <c r="IT184" s="24"/>
      <c r="IU184" s="24"/>
      <c r="IV184" s="24"/>
    </row>
    <row r="185" spans="1:256" ht="12.75">
      <c r="A185" s="24"/>
      <c r="B185" s="24"/>
      <c r="C185" s="15"/>
      <c r="D185" s="27"/>
      <c r="E185" s="31"/>
      <c r="F185" s="49"/>
      <c r="G185" s="24"/>
      <c r="H185" s="24"/>
      <c r="I185" s="24"/>
      <c r="J185" s="24"/>
      <c r="K185" s="24"/>
      <c r="L185" s="24"/>
      <c r="M185" s="24"/>
      <c r="N185" s="31"/>
      <c r="O185" s="24"/>
      <c r="P185" s="24"/>
      <c r="Q185" s="31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  <c r="IR185" s="24"/>
      <c r="IS185" s="24"/>
      <c r="IT185" s="24"/>
      <c r="IU185" s="24"/>
      <c r="IV185" s="24"/>
    </row>
    <row r="186" spans="2:14" ht="12.75">
      <c r="B186" s="36" t="s">
        <v>802</v>
      </c>
      <c r="C186" s="36"/>
      <c r="D186" s="49"/>
      <c r="E186" s="22"/>
      <c r="F186" s="58"/>
      <c r="G186" s="15"/>
      <c r="H186" s="15"/>
      <c r="N186" s="22"/>
    </row>
    <row r="187" spans="1:256" ht="12.75">
      <c r="A187" s="24"/>
      <c r="B187" s="36" t="s">
        <v>574</v>
      </c>
      <c r="C187" s="36"/>
      <c r="D187" s="49"/>
      <c r="E187" s="31"/>
      <c r="F187" s="48"/>
      <c r="G187" s="24"/>
      <c r="H187" s="24"/>
      <c r="I187" s="24"/>
      <c r="J187" s="24"/>
      <c r="K187" s="24"/>
      <c r="L187" s="29"/>
      <c r="M187" s="29"/>
      <c r="N187" s="31"/>
      <c r="O187" s="24"/>
      <c r="P187" s="24"/>
      <c r="Q187" s="31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  <c r="IV187" s="24"/>
    </row>
    <row r="188" spans="2:14" ht="12.75">
      <c r="B188" s="36" t="s">
        <v>575</v>
      </c>
      <c r="C188" s="36"/>
      <c r="D188" s="49"/>
      <c r="E188" s="22"/>
      <c r="F188" s="58"/>
      <c r="G188" s="15"/>
      <c r="H188" s="15"/>
      <c r="N188" s="22"/>
    </row>
    <row r="189" spans="2:14" ht="12.75">
      <c r="B189" s="23" t="s">
        <v>576</v>
      </c>
      <c r="C189" s="26"/>
      <c r="D189" s="28"/>
      <c r="E189" s="39"/>
      <c r="F189" s="58"/>
      <c r="G189" s="15"/>
      <c r="H189" s="15"/>
      <c r="N189" s="22"/>
    </row>
    <row r="190" spans="2:14" ht="12.75">
      <c r="B190" s="36" t="s">
        <v>577</v>
      </c>
      <c r="C190" s="26"/>
      <c r="D190" s="28"/>
      <c r="E190" s="39"/>
      <c r="F190" s="58"/>
      <c r="G190" s="15"/>
      <c r="H190" s="15"/>
      <c r="N190" s="22"/>
    </row>
    <row r="191" spans="1:256" ht="12.75">
      <c r="A191" s="24"/>
      <c r="B191" s="36" t="s">
        <v>578</v>
      </c>
      <c r="C191" s="49"/>
      <c r="D191" s="64"/>
      <c r="E191" s="40"/>
      <c r="F191" s="48"/>
      <c r="G191" s="24"/>
      <c r="H191" s="24"/>
      <c r="I191" s="24"/>
      <c r="J191" s="24"/>
      <c r="K191" s="24"/>
      <c r="L191" s="29"/>
      <c r="M191" s="29"/>
      <c r="N191" s="31"/>
      <c r="O191" s="24"/>
      <c r="P191" s="24"/>
      <c r="Q191" s="31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  <c r="IN191" s="24"/>
      <c r="IO191" s="24"/>
      <c r="IP191" s="24"/>
      <c r="IQ191" s="24"/>
      <c r="IR191" s="24"/>
      <c r="IS191" s="24"/>
      <c r="IT191" s="24"/>
      <c r="IU191" s="24"/>
      <c r="IV191" s="24"/>
    </row>
    <row r="192" spans="1:256" ht="12.75">
      <c r="A192" s="24"/>
      <c r="B192" s="36" t="s">
        <v>579</v>
      </c>
      <c r="C192" s="49"/>
      <c r="D192" s="64"/>
      <c r="E192" s="40"/>
      <c r="F192" s="48"/>
      <c r="G192" s="24"/>
      <c r="H192" s="24"/>
      <c r="I192" s="24"/>
      <c r="J192" s="24"/>
      <c r="K192" s="24"/>
      <c r="L192" s="29"/>
      <c r="M192" s="29"/>
      <c r="N192" s="31"/>
      <c r="O192" s="24"/>
      <c r="P192" s="24"/>
      <c r="Q192" s="31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  <c r="IT192" s="24"/>
      <c r="IU192" s="24"/>
      <c r="IV192" s="24"/>
    </row>
    <row r="193" spans="1:256" ht="12.75">
      <c r="A193" s="24"/>
      <c r="B193" s="36" t="s">
        <v>580</v>
      </c>
      <c r="C193" s="49"/>
      <c r="D193" s="64"/>
      <c r="E193" s="40"/>
      <c r="F193" s="48"/>
      <c r="G193" s="24"/>
      <c r="H193" s="24"/>
      <c r="I193" s="24"/>
      <c r="J193" s="24"/>
      <c r="K193" s="24"/>
      <c r="L193" s="29"/>
      <c r="M193" s="29"/>
      <c r="N193" s="31"/>
      <c r="O193" s="24"/>
      <c r="P193" s="24"/>
      <c r="Q193" s="31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  <c r="IT193" s="24"/>
      <c r="IU193" s="24"/>
      <c r="IV193" s="24"/>
    </row>
    <row r="194" spans="1:256" ht="12.75">
      <c r="A194" s="24"/>
      <c r="B194" s="36"/>
      <c r="C194" s="49"/>
      <c r="D194" s="64"/>
      <c r="E194" s="40"/>
      <c r="F194" s="48"/>
      <c r="G194" s="24"/>
      <c r="H194" s="24"/>
      <c r="I194" s="24"/>
      <c r="J194" s="24"/>
      <c r="K194" s="24"/>
      <c r="L194" s="29"/>
      <c r="M194" s="29"/>
      <c r="N194" s="31"/>
      <c r="O194" s="24"/>
      <c r="P194" s="24"/>
      <c r="Q194" s="31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  <c r="IT194" s="24"/>
      <c r="IU194" s="24"/>
      <c r="IV194" s="24"/>
    </row>
    <row r="195" spans="1:256" ht="12.75">
      <c r="A195" s="24"/>
      <c r="B195" s="23" t="s">
        <v>581</v>
      </c>
      <c r="C195" s="49"/>
      <c r="D195" s="64"/>
      <c r="E195" s="40"/>
      <c r="F195" s="48"/>
      <c r="G195" s="24"/>
      <c r="H195" s="24"/>
      <c r="I195" s="24"/>
      <c r="J195" s="24"/>
      <c r="K195" s="24"/>
      <c r="L195" s="29"/>
      <c r="M195" s="29"/>
      <c r="N195" s="31"/>
      <c r="O195" s="24"/>
      <c r="P195" s="24"/>
      <c r="Q195" s="31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  <c r="IR195" s="24"/>
      <c r="IS195" s="24"/>
      <c r="IT195" s="24"/>
      <c r="IU195" s="24"/>
      <c r="IV195" s="24"/>
    </row>
    <row r="196" spans="1:256" ht="12.75">
      <c r="A196" s="24"/>
      <c r="B196" s="24"/>
      <c r="C196" s="27"/>
      <c r="D196" s="20"/>
      <c r="E196" s="21"/>
      <c r="F196" s="27"/>
      <c r="G196" s="24"/>
      <c r="H196" s="34"/>
      <c r="I196" s="24"/>
      <c r="J196" s="24"/>
      <c r="K196" s="24"/>
      <c r="L196" s="29"/>
      <c r="M196" s="29"/>
      <c r="N196" s="31"/>
      <c r="O196" s="24"/>
      <c r="P196" s="24"/>
      <c r="Q196" s="31"/>
      <c r="R196" s="24"/>
      <c r="S196" s="24"/>
      <c r="T196" s="24"/>
      <c r="U196" s="24"/>
      <c r="V196" s="38"/>
      <c r="W196" s="38"/>
      <c r="X196" s="38"/>
      <c r="Y196" s="38"/>
      <c r="Z196" s="31"/>
      <c r="AA196" s="40"/>
      <c r="AB196" s="40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  <c r="IR196" s="24"/>
      <c r="IS196" s="24"/>
      <c r="IT196" s="24"/>
      <c r="IU196" s="24"/>
      <c r="IV196" s="24"/>
    </row>
    <row r="197" spans="1:256" ht="12.75">
      <c r="A197" s="24"/>
      <c r="B197" s="36" t="s">
        <v>582</v>
      </c>
      <c r="C197" s="27"/>
      <c r="D197" s="20"/>
      <c r="E197" s="21"/>
      <c r="F197" s="27"/>
      <c r="G197" s="24"/>
      <c r="H197" s="34"/>
      <c r="I197" s="24"/>
      <c r="J197" s="24"/>
      <c r="K197" s="24"/>
      <c r="L197" s="29"/>
      <c r="M197" s="29"/>
      <c r="N197" s="31"/>
      <c r="O197" s="24"/>
      <c r="P197" s="24"/>
      <c r="Q197" s="31"/>
      <c r="R197" s="24"/>
      <c r="S197" s="24"/>
      <c r="T197" s="24"/>
      <c r="U197" s="24"/>
      <c r="V197" s="38"/>
      <c r="W197" s="38"/>
      <c r="X197" s="38"/>
      <c r="Y197" s="38"/>
      <c r="Z197" s="31"/>
      <c r="AA197" s="40"/>
      <c r="AB197" s="40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  <c r="IR197" s="24"/>
      <c r="IS197" s="24"/>
      <c r="IT197" s="24"/>
      <c r="IU197" s="24"/>
      <c r="IV197" s="24"/>
    </row>
    <row r="198" spans="1:256" ht="12.75">
      <c r="A198" s="24"/>
      <c r="B198" s="36" t="s">
        <v>583</v>
      </c>
      <c r="C198" s="27"/>
      <c r="D198" s="20"/>
      <c r="E198" s="21"/>
      <c r="F198" s="27"/>
      <c r="G198" s="24"/>
      <c r="H198" s="34"/>
      <c r="I198" s="24"/>
      <c r="J198" s="24"/>
      <c r="K198" s="24"/>
      <c r="L198" s="29"/>
      <c r="M198" s="29"/>
      <c r="N198" s="31"/>
      <c r="O198" s="24"/>
      <c r="P198" s="24"/>
      <c r="Q198" s="31"/>
      <c r="R198" s="24"/>
      <c r="S198" s="24"/>
      <c r="T198" s="24"/>
      <c r="U198" s="24"/>
      <c r="V198" s="38"/>
      <c r="W198" s="38"/>
      <c r="X198" s="38"/>
      <c r="Y198" s="38"/>
      <c r="Z198" s="31"/>
      <c r="AA198" s="40"/>
      <c r="AB198" s="40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  <c r="IR198" s="24"/>
      <c r="IS198" s="24"/>
      <c r="IT198" s="24"/>
      <c r="IU198" s="24"/>
      <c r="IV198" s="24"/>
    </row>
    <row r="199" spans="1:256" ht="12.75">
      <c r="A199" s="24"/>
      <c r="B199" s="36" t="s">
        <v>803</v>
      </c>
      <c r="C199" s="27"/>
      <c r="D199" s="20"/>
      <c r="E199" s="21"/>
      <c r="F199" s="27"/>
      <c r="G199" s="24"/>
      <c r="H199" s="34"/>
      <c r="I199" s="24"/>
      <c r="J199" s="24"/>
      <c r="K199" s="24"/>
      <c r="L199" s="29"/>
      <c r="M199" s="29"/>
      <c r="N199" s="31"/>
      <c r="O199" s="24"/>
      <c r="P199" s="24"/>
      <c r="Q199" s="31"/>
      <c r="R199" s="24"/>
      <c r="S199" s="24"/>
      <c r="T199" s="24"/>
      <c r="U199" s="24"/>
      <c r="V199" s="38"/>
      <c r="W199" s="38"/>
      <c r="X199" s="38"/>
      <c r="Y199" s="38"/>
      <c r="Z199" s="31"/>
      <c r="AA199" s="40"/>
      <c r="AB199" s="40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4"/>
    </row>
    <row r="200" spans="1:256" ht="12.75">
      <c r="A200" s="24"/>
      <c r="B200" s="36" t="s">
        <v>804</v>
      </c>
      <c r="C200" s="27"/>
      <c r="D200" s="20"/>
      <c r="E200" s="21"/>
      <c r="F200" s="27"/>
      <c r="G200" s="24"/>
      <c r="H200" s="34"/>
      <c r="I200" s="24"/>
      <c r="J200" s="24"/>
      <c r="K200" s="24"/>
      <c r="L200" s="29"/>
      <c r="M200" s="29"/>
      <c r="N200" s="31"/>
      <c r="O200" s="24"/>
      <c r="P200" s="24"/>
      <c r="Q200" s="31"/>
      <c r="R200" s="24"/>
      <c r="S200" s="24"/>
      <c r="T200" s="24"/>
      <c r="U200" s="24"/>
      <c r="V200" s="38"/>
      <c r="W200" s="38"/>
      <c r="X200" s="38"/>
      <c r="Y200" s="38"/>
      <c r="Z200" s="31"/>
      <c r="AA200" s="40"/>
      <c r="AB200" s="40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  <c r="II200" s="24"/>
      <c r="IJ200" s="24"/>
      <c r="IK200" s="24"/>
      <c r="IL200" s="24"/>
      <c r="IM200" s="24"/>
      <c r="IN200" s="24"/>
      <c r="IO200" s="24"/>
      <c r="IP200" s="24"/>
      <c r="IQ200" s="24"/>
      <c r="IR200" s="24"/>
      <c r="IS200" s="24"/>
      <c r="IT200" s="24"/>
      <c r="IU200" s="24"/>
      <c r="IV200" s="24"/>
    </row>
    <row r="201" spans="1:256" ht="12.75">
      <c r="A201" s="24"/>
      <c r="B201" s="36" t="s">
        <v>805</v>
      </c>
      <c r="C201" s="27"/>
      <c r="D201" s="20"/>
      <c r="E201" s="21"/>
      <c r="F201" s="27"/>
      <c r="G201" s="24"/>
      <c r="H201" s="34"/>
      <c r="I201" s="24"/>
      <c r="J201" s="24"/>
      <c r="K201" s="24"/>
      <c r="L201" s="29"/>
      <c r="M201" s="29"/>
      <c r="N201" s="31"/>
      <c r="O201" s="24"/>
      <c r="P201" s="24"/>
      <c r="Q201" s="31"/>
      <c r="R201" s="24"/>
      <c r="S201" s="24"/>
      <c r="T201" s="24"/>
      <c r="U201" s="24"/>
      <c r="V201" s="38"/>
      <c r="W201" s="38"/>
      <c r="X201" s="38"/>
      <c r="Y201" s="38"/>
      <c r="Z201" s="31"/>
      <c r="AA201" s="40"/>
      <c r="AB201" s="40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  <c r="II201" s="24"/>
      <c r="IJ201" s="24"/>
      <c r="IK201" s="24"/>
      <c r="IL201" s="24"/>
      <c r="IM201" s="24"/>
      <c r="IN201" s="24"/>
      <c r="IO201" s="24"/>
      <c r="IP201" s="24"/>
      <c r="IQ201" s="24"/>
      <c r="IR201" s="24"/>
      <c r="IS201" s="24"/>
      <c r="IT201" s="24"/>
      <c r="IU201" s="24"/>
      <c r="IV201" s="24"/>
    </row>
    <row r="202" spans="1:256" ht="12.75">
      <c r="A202" s="24"/>
      <c r="B202" s="36" t="s">
        <v>584</v>
      </c>
      <c r="C202" s="27"/>
      <c r="D202" s="20"/>
      <c r="E202" s="21"/>
      <c r="F202" s="27"/>
      <c r="G202" s="24"/>
      <c r="H202" s="34"/>
      <c r="I202" s="24"/>
      <c r="J202" s="24"/>
      <c r="K202" s="24"/>
      <c r="L202" s="29"/>
      <c r="M202" s="29"/>
      <c r="N202" s="31"/>
      <c r="O202" s="24"/>
      <c r="P202" s="24"/>
      <c r="Q202" s="31"/>
      <c r="R202" s="24"/>
      <c r="S202" s="24"/>
      <c r="T202" s="24"/>
      <c r="U202" s="24"/>
      <c r="V202" s="38"/>
      <c r="W202" s="38"/>
      <c r="X202" s="38"/>
      <c r="Y202" s="38"/>
      <c r="Z202" s="31"/>
      <c r="AA202" s="40"/>
      <c r="AB202" s="40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  <c r="II202" s="24"/>
      <c r="IJ202" s="24"/>
      <c r="IK202" s="24"/>
      <c r="IL202" s="24"/>
      <c r="IM202" s="24"/>
      <c r="IN202" s="24"/>
      <c r="IO202" s="24"/>
      <c r="IP202" s="24"/>
      <c r="IQ202" s="24"/>
      <c r="IR202" s="24"/>
      <c r="IS202" s="24"/>
      <c r="IT202" s="24"/>
      <c r="IU202" s="24"/>
      <c r="IV202" s="24"/>
    </row>
    <row r="203" spans="1:256" ht="12.75">
      <c r="A203" s="24"/>
      <c r="B203" s="36" t="s">
        <v>585</v>
      </c>
      <c r="C203" s="27"/>
      <c r="D203" s="20"/>
      <c r="E203" s="21"/>
      <c r="F203" s="27"/>
      <c r="G203" s="24"/>
      <c r="H203" s="34"/>
      <c r="I203" s="24"/>
      <c r="J203" s="24"/>
      <c r="K203" s="24"/>
      <c r="L203" s="29"/>
      <c r="M203" s="29"/>
      <c r="N203" s="31"/>
      <c r="O203" s="24"/>
      <c r="P203" s="24"/>
      <c r="Q203" s="31"/>
      <c r="R203" s="24"/>
      <c r="S203" s="24"/>
      <c r="T203" s="24"/>
      <c r="U203" s="24"/>
      <c r="V203" s="38"/>
      <c r="W203" s="38"/>
      <c r="X203" s="38"/>
      <c r="Y203" s="38"/>
      <c r="Z203" s="31"/>
      <c r="AA203" s="40"/>
      <c r="AB203" s="40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4"/>
      <c r="IM203" s="24"/>
      <c r="IN203" s="24"/>
      <c r="IO203" s="24"/>
      <c r="IP203" s="24"/>
      <c r="IQ203" s="24"/>
      <c r="IR203" s="24"/>
      <c r="IS203" s="24"/>
      <c r="IT203" s="24"/>
      <c r="IU203" s="24"/>
      <c r="IV203" s="24"/>
    </row>
    <row r="204" spans="1:256" ht="12.75">
      <c r="A204" s="24"/>
      <c r="B204" s="24"/>
      <c r="C204" s="27"/>
      <c r="D204" s="20"/>
      <c r="E204" s="21"/>
      <c r="F204" s="27"/>
      <c r="G204" s="24"/>
      <c r="H204" s="34"/>
      <c r="I204" s="24"/>
      <c r="J204" s="24"/>
      <c r="K204" s="24"/>
      <c r="L204" s="29"/>
      <c r="M204" s="29"/>
      <c r="N204" s="31"/>
      <c r="O204" s="24"/>
      <c r="P204" s="24"/>
      <c r="Q204" s="31"/>
      <c r="R204" s="24"/>
      <c r="S204" s="24"/>
      <c r="T204" s="24"/>
      <c r="U204" s="24"/>
      <c r="V204" s="38"/>
      <c r="W204" s="38"/>
      <c r="X204" s="38"/>
      <c r="Y204" s="38"/>
      <c r="Z204" s="31"/>
      <c r="AA204" s="40"/>
      <c r="AB204" s="40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24"/>
      <c r="IJ204" s="24"/>
      <c r="IK204" s="24"/>
      <c r="IL204" s="24"/>
      <c r="IM204" s="24"/>
      <c r="IN204" s="24"/>
      <c r="IO204" s="24"/>
      <c r="IP204" s="24"/>
      <c r="IQ204" s="24"/>
      <c r="IR204" s="24"/>
      <c r="IS204" s="24"/>
      <c r="IT204" s="24"/>
      <c r="IU204" s="24"/>
      <c r="IV204" s="24"/>
    </row>
    <row r="205" spans="1:28" ht="12.75">
      <c r="A205" s="113" t="s">
        <v>586</v>
      </c>
      <c r="B205" s="113" t="s">
        <v>356</v>
      </c>
      <c r="C205" s="114" t="s">
        <v>357</v>
      </c>
      <c r="D205" s="115">
        <v>1350</v>
      </c>
      <c r="E205" s="100" t="str">
        <f>VLOOKUP(D205,SGLDATA!$A$6:$B$402,2,FALSE)</f>
        <v>Loans Receivable</v>
      </c>
      <c r="F205" s="114" t="s">
        <v>588</v>
      </c>
      <c r="N205" s="22"/>
      <c r="V205" s="37"/>
      <c r="W205" s="37"/>
      <c r="X205" s="37"/>
      <c r="Y205" s="37"/>
      <c r="Z205" s="22"/>
      <c r="AA205" s="39"/>
      <c r="AB205" s="39"/>
    </row>
    <row r="206" spans="1:17" ht="12.75">
      <c r="A206" s="113" t="s">
        <v>586</v>
      </c>
      <c r="B206" s="113" t="s">
        <v>356</v>
      </c>
      <c r="C206" s="114" t="s">
        <v>357</v>
      </c>
      <c r="D206" s="115">
        <v>4901</v>
      </c>
      <c r="E206" s="100" t="str">
        <f>VLOOKUP(D206,SGLDATA!$A$6:$B$402,2,FALSE)</f>
        <v>Expended Authority - Unpaid</v>
      </c>
      <c r="F206" s="114" t="s">
        <v>589</v>
      </c>
      <c r="G206" s="15"/>
      <c r="H206" s="15"/>
      <c r="L206" s="15"/>
      <c r="M206" s="15"/>
      <c r="Q206" s="15"/>
    </row>
    <row r="207" spans="1:17" ht="12.75">
      <c r="A207" s="113" t="s">
        <v>586</v>
      </c>
      <c r="B207" s="113" t="s">
        <v>356</v>
      </c>
      <c r="C207" s="114" t="s">
        <v>361</v>
      </c>
      <c r="D207" s="115">
        <v>4902</v>
      </c>
      <c r="E207" s="100" t="str">
        <f>VLOOKUP(D207,SGLDATA!$A$6:$B$402,2,FALSE)</f>
        <v>Expended Authority - Paid</v>
      </c>
      <c r="F207" s="114" t="s">
        <v>589</v>
      </c>
      <c r="G207" s="15"/>
      <c r="H207" s="15"/>
      <c r="L207" s="15"/>
      <c r="M207" s="15"/>
      <c r="Q207" s="15"/>
    </row>
    <row r="208" spans="1:256" ht="12.75" customHeight="1">
      <c r="A208" s="113" t="s">
        <v>586</v>
      </c>
      <c r="B208" s="113" t="s">
        <v>356</v>
      </c>
      <c r="C208" s="114" t="s">
        <v>361</v>
      </c>
      <c r="D208" s="115">
        <v>4971</v>
      </c>
      <c r="E208" s="100" t="str">
        <f>VLOOKUP(D208,SGLDATA!$A$6:$B$402,2,FALSE)</f>
        <v>Downward Adjustments of Prior-Year Unpaid Expended Authority</v>
      </c>
      <c r="F208" s="114" t="s">
        <v>589</v>
      </c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  <c r="II208" s="24"/>
      <c r="IJ208" s="24"/>
      <c r="IK208" s="24"/>
      <c r="IL208" s="24"/>
      <c r="IM208" s="24"/>
      <c r="IN208" s="24"/>
      <c r="IO208" s="24"/>
      <c r="IP208" s="24"/>
      <c r="IQ208" s="24"/>
      <c r="IR208" s="24"/>
      <c r="IS208" s="24"/>
      <c r="IT208" s="24"/>
      <c r="IU208" s="24"/>
      <c r="IV208" s="24"/>
    </row>
    <row r="209" spans="1:256" ht="12.75">
      <c r="A209" s="127"/>
      <c r="B209" s="127"/>
      <c r="C209" s="117"/>
      <c r="D209" s="128"/>
      <c r="E209" s="116"/>
      <c r="F209" s="117" t="s">
        <v>590</v>
      </c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  <c r="II209" s="24"/>
      <c r="IJ209" s="24"/>
      <c r="IK209" s="24"/>
      <c r="IL209" s="24"/>
      <c r="IM209" s="24"/>
      <c r="IN209" s="24"/>
      <c r="IO209" s="24"/>
      <c r="IP209" s="24"/>
      <c r="IQ209" s="24"/>
      <c r="IR209" s="24"/>
      <c r="IS209" s="24"/>
      <c r="IT209" s="24"/>
      <c r="IU209" s="24"/>
      <c r="IV209" s="24"/>
    </row>
    <row r="210" spans="1:256" ht="12.75">
      <c r="A210" s="113" t="s">
        <v>586</v>
      </c>
      <c r="B210" s="113" t="s">
        <v>356</v>
      </c>
      <c r="C210" s="114" t="s">
        <v>361</v>
      </c>
      <c r="D210" s="115">
        <v>4972</v>
      </c>
      <c r="E210" s="100" t="str">
        <f>VLOOKUP(D210,SGLDATA!$A$6:$B$402,2,FALSE)</f>
        <v>Downward Adjustments of Prior-Year Paid Expended Authority Refunds Collected</v>
      </c>
      <c r="F210" s="114" t="s">
        <v>589</v>
      </c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  <c r="IH210" s="24"/>
      <c r="II210" s="24"/>
      <c r="IJ210" s="24"/>
      <c r="IK210" s="24"/>
      <c r="IL210" s="24"/>
      <c r="IM210" s="24"/>
      <c r="IN210" s="24"/>
      <c r="IO210" s="24"/>
      <c r="IP210" s="24"/>
      <c r="IQ210" s="24"/>
      <c r="IR210" s="24"/>
      <c r="IS210" s="24"/>
      <c r="IT210" s="24"/>
      <c r="IU210" s="24"/>
      <c r="IV210" s="24"/>
    </row>
    <row r="211" spans="1:256" ht="12.75">
      <c r="A211" s="127"/>
      <c r="B211" s="127"/>
      <c r="C211" s="117"/>
      <c r="D211" s="128"/>
      <c r="E211" s="116"/>
      <c r="F211" s="117" t="s">
        <v>590</v>
      </c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 s="24"/>
      <c r="GV211" s="24"/>
      <c r="GW211" s="24"/>
      <c r="GX211" s="24"/>
      <c r="GY211" s="24"/>
      <c r="GZ211" s="24"/>
      <c r="HA211" s="24"/>
      <c r="HB211" s="24"/>
      <c r="HC211" s="24"/>
      <c r="HD211" s="24"/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24"/>
      <c r="HR211" s="24"/>
      <c r="HS211" s="24"/>
      <c r="HT211" s="24"/>
      <c r="HU211" s="24"/>
      <c r="HV211" s="24"/>
      <c r="HW211" s="24"/>
      <c r="HX211" s="24"/>
      <c r="HY211" s="24"/>
      <c r="HZ211" s="24"/>
      <c r="IA211" s="24"/>
      <c r="IB211" s="24"/>
      <c r="IC211" s="24"/>
      <c r="ID211" s="24"/>
      <c r="IE211" s="24"/>
      <c r="IF211" s="24"/>
      <c r="IG211" s="24"/>
      <c r="IH211" s="24"/>
      <c r="II211" s="24"/>
      <c r="IJ211" s="24"/>
      <c r="IK211" s="24"/>
      <c r="IL211" s="24"/>
      <c r="IM211" s="24"/>
      <c r="IN211" s="24"/>
      <c r="IO211" s="24"/>
      <c r="IP211" s="24"/>
      <c r="IQ211" s="24"/>
      <c r="IR211" s="24"/>
      <c r="IS211" s="24"/>
      <c r="IT211" s="24"/>
      <c r="IU211" s="24"/>
      <c r="IV211" s="24"/>
    </row>
    <row r="212" spans="1:17" ht="12.75">
      <c r="A212" s="113" t="s">
        <v>586</v>
      </c>
      <c r="B212" s="113" t="s">
        <v>356</v>
      </c>
      <c r="C212" s="114" t="s">
        <v>361</v>
      </c>
      <c r="D212" s="115">
        <v>4981</v>
      </c>
      <c r="E212" s="100" t="str">
        <f>VLOOKUP(D212,SGLDATA!$A$6:$B$402,2,FALSE)</f>
        <v>Upward Adjustments of Prior-Year Unpaid Expended Authority</v>
      </c>
      <c r="F212" s="114" t="s">
        <v>589</v>
      </c>
      <c r="G212" s="15"/>
      <c r="H212" s="15"/>
      <c r="L212" s="15"/>
      <c r="M212" s="15"/>
      <c r="Q212" s="15"/>
    </row>
    <row r="213" spans="1:256" ht="12.75">
      <c r="A213" s="127"/>
      <c r="B213" s="127"/>
      <c r="C213" s="117"/>
      <c r="D213" s="128"/>
      <c r="E213" s="116"/>
      <c r="F213" s="117" t="s">
        <v>590</v>
      </c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 s="24"/>
      <c r="GV213" s="24"/>
      <c r="GW213" s="24"/>
      <c r="GX213" s="24"/>
      <c r="GY213" s="24"/>
      <c r="GZ213" s="24"/>
      <c r="HA213" s="24"/>
      <c r="HB213" s="24"/>
      <c r="HC213" s="24"/>
      <c r="HD213" s="24"/>
      <c r="HE213" s="24"/>
      <c r="HF213" s="24"/>
      <c r="HG213" s="24"/>
      <c r="HH213" s="24"/>
      <c r="HI213" s="24"/>
      <c r="HJ213" s="24"/>
      <c r="HK213" s="24"/>
      <c r="HL213" s="24"/>
      <c r="HM213" s="24"/>
      <c r="HN213" s="24"/>
      <c r="HO213" s="24"/>
      <c r="HP213" s="24"/>
      <c r="HQ213" s="24"/>
      <c r="HR213" s="24"/>
      <c r="HS213" s="24"/>
      <c r="HT213" s="24"/>
      <c r="HU213" s="24"/>
      <c r="HV213" s="24"/>
      <c r="HW213" s="24"/>
      <c r="HX213" s="24"/>
      <c r="HY213" s="24"/>
      <c r="HZ213" s="24"/>
      <c r="IA213" s="24"/>
      <c r="IB213" s="24"/>
      <c r="IC213" s="24"/>
      <c r="ID213" s="24"/>
      <c r="IE213" s="24"/>
      <c r="IF213" s="24"/>
      <c r="IG213" s="24"/>
      <c r="IH213" s="24"/>
      <c r="II213" s="24"/>
      <c r="IJ213" s="24"/>
      <c r="IK213" s="24"/>
      <c r="IL213" s="24"/>
      <c r="IM213" s="24"/>
      <c r="IN213" s="24"/>
      <c r="IO213" s="24"/>
      <c r="IP213" s="24"/>
      <c r="IQ213" s="24"/>
      <c r="IR213" s="24"/>
      <c r="IS213" s="24"/>
      <c r="IT213" s="24"/>
      <c r="IU213" s="24"/>
      <c r="IV213" s="24"/>
    </row>
    <row r="214" spans="1:17" ht="12.75">
      <c r="A214" s="113" t="s">
        <v>586</v>
      </c>
      <c r="B214" s="113" t="s">
        <v>356</v>
      </c>
      <c r="C214" s="114" t="s">
        <v>361</v>
      </c>
      <c r="D214" s="115">
        <v>4982</v>
      </c>
      <c r="E214" s="100" t="str">
        <f>VLOOKUP(D214,SGLDATA!$A$6:$B$402,2,FALSE)</f>
        <v>Upward Adjustments of Prior-Year Paid Expended Authority</v>
      </c>
      <c r="F214" s="114" t="s">
        <v>589</v>
      </c>
      <c r="G214" s="15"/>
      <c r="H214" s="15"/>
      <c r="L214" s="15"/>
      <c r="M214" s="15"/>
      <c r="Q214" s="15"/>
    </row>
    <row r="215" spans="1:28" ht="12.75">
      <c r="A215" s="113"/>
      <c r="B215" s="113"/>
      <c r="C215" s="113"/>
      <c r="D215" s="114"/>
      <c r="E215" s="113"/>
      <c r="F215" s="117" t="s">
        <v>590</v>
      </c>
      <c r="G215" s="15"/>
      <c r="H215" s="15"/>
      <c r="L215" s="15"/>
      <c r="M215" s="15"/>
      <c r="Q215" s="15"/>
      <c r="AA215" s="23"/>
      <c r="AB215" s="23"/>
    </row>
    <row r="216" spans="1:256" ht="12.75">
      <c r="A216" s="133"/>
      <c r="B216" s="133"/>
      <c r="C216" s="133"/>
      <c r="D216" s="134"/>
      <c r="E216" s="133"/>
      <c r="F216" s="134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24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24"/>
      <c r="AE216" s="24"/>
      <c r="AF216" s="24"/>
      <c r="AG216" s="24"/>
      <c r="AH216" s="24"/>
      <c r="AI216" s="10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  <c r="GZ216" s="24"/>
      <c r="HA216" s="24"/>
      <c r="HB216" s="24"/>
      <c r="HC216" s="24"/>
      <c r="HD216" s="24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24"/>
      <c r="HR216" s="24"/>
      <c r="HS216" s="24"/>
      <c r="HT216" s="24"/>
      <c r="HU216" s="24"/>
      <c r="HV216" s="24"/>
      <c r="HW216" s="24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  <c r="IH216" s="24"/>
      <c r="II216" s="24"/>
      <c r="IJ216" s="24"/>
      <c r="IK216" s="24"/>
      <c r="IL216" s="24"/>
      <c r="IM216" s="24"/>
      <c r="IN216" s="24"/>
      <c r="IO216" s="24"/>
      <c r="IP216" s="24"/>
      <c r="IQ216" s="24"/>
      <c r="IR216" s="24"/>
      <c r="IS216" s="24"/>
      <c r="IT216" s="24"/>
      <c r="IU216" s="24"/>
      <c r="IV216" s="24"/>
    </row>
    <row r="217" spans="1:28" ht="12.75">
      <c r="A217" s="113" t="s">
        <v>591</v>
      </c>
      <c r="B217" s="113" t="s">
        <v>356</v>
      </c>
      <c r="C217" s="114" t="s">
        <v>357</v>
      </c>
      <c r="D217" s="115">
        <v>1511</v>
      </c>
      <c r="E217" s="100" t="str">
        <f>VLOOKUP(D217,SGLDATA!$A$6:$B$402,2,FALSE)</f>
        <v>Operating Materials and Supplies Held for Use</v>
      </c>
      <c r="F217" s="131"/>
      <c r="M217" s="18" t="s">
        <v>593</v>
      </c>
      <c r="N217" s="22" t="s">
        <v>338</v>
      </c>
      <c r="V217" s="37"/>
      <c r="W217" s="37"/>
      <c r="X217" s="37"/>
      <c r="Y217" s="37"/>
      <c r="Z217" s="22"/>
      <c r="AA217" s="39"/>
      <c r="AB217" s="39"/>
    </row>
    <row r="218" spans="1:28" ht="12.75">
      <c r="A218" s="113" t="s">
        <v>591</v>
      </c>
      <c r="B218" s="113" t="s">
        <v>356</v>
      </c>
      <c r="C218" s="114" t="s">
        <v>357</v>
      </c>
      <c r="D218" s="115">
        <v>1512</v>
      </c>
      <c r="E218" s="100" t="str">
        <f>VLOOKUP(D218,SGLDATA!$A$6:$B$402,2,FALSE)</f>
        <v>Operating Materials and Supplies Held in Reserve for Future Use</v>
      </c>
      <c r="F218" s="131"/>
      <c r="M218" s="18" t="s">
        <v>595</v>
      </c>
      <c r="N218" s="22" t="s">
        <v>338</v>
      </c>
      <c r="P218" s="15" t="s">
        <v>596</v>
      </c>
      <c r="Q218" s="22" t="e">
        <f>SUM(N217)-N218</f>
        <v>#VALUE!</v>
      </c>
      <c r="V218" s="37"/>
      <c r="W218" s="37"/>
      <c r="X218" s="37"/>
      <c r="Y218" s="37"/>
      <c r="Z218" s="22"/>
      <c r="AA218" s="39"/>
      <c r="AB218" s="39"/>
    </row>
    <row r="219" spans="1:28" ht="12.75">
      <c r="A219" s="113" t="s">
        <v>591</v>
      </c>
      <c r="B219" s="113" t="s">
        <v>356</v>
      </c>
      <c r="C219" s="114" t="s">
        <v>357</v>
      </c>
      <c r="D219" s="115">
        <v>1513</v>
      </c>
      <c r="E219" s="100" t="str">
        <f>VLOOKUP(D219,SGLDATA!$A$6:$B$402,2,FALSE)</f>
        <v>Operating Materials and Supplies - Excess, Unserviceable and Obsolete</v>
      </c>
      <c r="F219" s="131"/>
      <c r="M219" s="18" t="s">
        <v>598</v>
      </c>
      <c r="N219" s="22" t="s">
        <v>338</v>
      </c>
      <c r="V219" s="37"/>
      <c r="W219" s="37"/>
      <c r="X219" s="37"/>
      <c r="Y219" s="37"/>
      <c r="Z219" s="22"/>
      <c r="AA219" s="39"/>
      <c r="AB219" s="39"/>
    </row>
    <row r="220" spans="1:28" ht="12.75">
      <c r="A220" s="113" t="s">
        <v>591</v>
      </c>
      <c r="B220" s="113" t="s">
        <v>356</v>
      </c>
      <c r="C220" s="114" t="s">
        <v>357</v>
      </c>
      <c r="D220" s="115">
        <v>1521</v>
      </c>
      <c r="E220" s="100" t="str">
        <f>VLOOKUP(D220,SGLDATA!$A$6:$B$402,2,FALSE)</f>
        <v>Inventory Purchased for Resale</v>
      </c>
      <c r="F220" s="131"/>
      <c r="M220" s="18" t="s">
        <v>599</v>
      </c>
      <c r="N220" s="22" t="s">
        <v>338</v>
      </c>
      <c r="P220" s="15" t="s">
        <v>600</v>
      </c>
      <c r="Q220" s="22" t="e">
        <f>SUM(N219)-N220</f>
        <v>#VALUE!</v>
      </c>
      <c r="V220" s="37"/>
      <c r="W220" s="37"/>
      <c r="X220" s="37"/>
      <c r="Y220" s="37"/>
      <c r="Z220" s="22"/>
      <c r="AA220" s="22"/>
      <c r="AB220" s="22"/>
    </row>
    <row r="221" spans="1:28" ht="12.75">
      <c r="A221" s="113" t="s">
        <v>591</v>
      </c>
      <c r="B221" s="113" t="s">
        <v>356</v>
      </c>
      <c r="C221" s="114" t="s">
        <v>357</v>
      </c>
      <c r="D221" s="115">
        <v>1522</v>
      </c>
      <c r="E221" s="100" t="str">
        <f>VLOOKUP(D221,SGLDATA!$A$6:$B$402,2,FALSE)</f>
        <v>Inventory Held in Reserve for Future Sale</v>
      </c>
      <c r="F221" s="131"/>
      <c r="M221" s="18" t="s">
        <v>602</v>
      </c>
      <c r="N221" s="22" t="s">
        <v>338</v>
      </c>
      <c r="V221" s="37"/>
      <c r="W221" s="37"/>
      <c r="X221" s="37"/>
      <c r="Y221" s="37"/>
      <c r="Z221" s="22"/>
      <c r="AA221" s="39"/>
      <c r="AB221" s="39"/>
    </row>
    <row r="222" spans="1:28" ht="12.75">
      <c r="A222" s="113" t="s">
        <v>591</v>
      </c>
      <c r="B222" s="113" t="s">
        <v>356</v>
      </c>
      <c r="C222" s="114" t="s">
        <v>357</v>
      </c>
      <c r="D222" s="115">
        <v>1523</v>
      </c>
      <c r="E222" s="100" t="str">
        <f>VLOOKUP(D222,SGLDATA!$A$6:$B$402,2,FALSE)</f>
        <v>Inventory Held for Repair</v>
      </c>
      <c r="F222" s="131"/>
      <c r="M222" s="18" t="s">
        <v>604</v>
      </c>
      <c r="N222" s="22" t="s">
        <v>338</v>
      </c>
      <c r="V222" s="37"/>
      <c r="W222" s="37"/>
      <c r="X222" s="37"/>
      <c r="Y222" s="37"/>
      <c r="Z222" s="22"/>
      <c r="AA222" s="39"/>
      <c r="AB222" s="39"/>
    </row>
    <row r="223" spans="1:28" ht="12.75">
      <c r="A223" s="113" t="s">
        <v>591</v>
      </c>
      <c r="B223" s="113" t="s">
        <v>356</v>
      </c>
      <c r="C223" s="114" t="s">
        <v>357</v>
      </c>
      <c r="D223" s="115">
        <v>1524</v>
      </c>
      <c r="E223" s="100" t="str">
        <f>VLOOKUP(D223,SGLDATA!$A$6:$B$402,2,FALSE)</f>
        <v>Inventory - Excess, Obsolete and Unserviceable</v>
      </c>
      <c r="F223" s="131"/>
      <c r="M223" s="18" t="s">
        <v>606</v>
      </c>
      <c r="N223" s="22" t="s">
        <v>338</v>
      </c>
      <c r="P223" s="15" t="s">
        <v>607</v>
      </c>
      <c r="Q223" s="22">
        <f>SUM(N221:N223)</f>
        <v>0</v>
      </c>
      <c r="V223" s="37"/>
      <c r="W223" s="37"/>
      <c r="X223" s="37"/>
      <c r="Y223" s="37"/>
      <c r="Z223" s="22"/>
      <c r="AA223" s="39"/>
      <c r="AB223" s="39"/>
    </row>
    <row r="224" spans="1:256" ht="12.75">
      <c r="A224" s="113" t="s">
        <v>591</v>
      </c>
      <c r="B224" s="113" t="s">
        <v>356</v>
      </c>
      <c r="C224" s="114" t="s">
        <v>357</v>
      </c>
      <c r="D224" s="115">
        <v>1525</v>
      </c>
      <c r="E224" s="100" t="str">
        <f>VLOOKUP(D224,SGLDATA!$A$6:$B$402,2,FALSE)</f>
        <v>Inventory - Raw Materials</v>
      </c>
      <c r="F224" s="131"/>
      <c r="I224" s="24"/>
      <c r="J224" s="24"/>
      <c r="K224" s="24"/>
      <c r="N224" s="31"/>
      <c r="O224" s="24"/>
      <c r="P224" s="24"/>
      <c r="Q224" s="31"/>
      <c r="R224" s="24"/>
      <c r="S224" s="24"/>
      <c r="T224" s="24"/>
      <c r="U224" s="24"/>
      <c r="V224" s="37"/>
      <c r="W224" s="37"/>
      <c r="X224" s="37"/>
      <c r="Y224" s="37"/>
      <c r="Z224" s="31"/>
      <c r="AA224" s="39"/>
      <c r="AB224" s="39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  <c r="FV224" s="24"/>
      <c r="FW224" s="24"/>
      <c r="FX224" s="24"/>
      <c r="FY224" s="24"/>
      <c r="FZ224" s="24"/>
      <c r="GA224" s="24"/>
      <c r="GB224" s="24"/>
      <c r="GC224" s="24"/>
      <c r="GD224" s="24"/>
      <c r="GE224" s="24"/>
      <c r="GF224" s="24"/>
      <c r="GG224" s="24"/>
      <c r="GH224" s="24"/>
      <c r="GI224" s="24"/>
      <c r="GJ224" s="24"/>
      <c r="GK224" s="24"/>
      <c r="GL224" s="24"/>
      <c r="GM224" s="24"/>
      <c r="GN224" s="24"/>
      <c r="GO224" s="24"/>
      <c r="GP224" s="24"/>
      <c r="GQ224" s="24"/>
      <c r="GR224" s="24"/>
      <c r="GS224" s="24"/>
      <c r="GT224" s="24"/>
      <c r="GU224" s="24"/>
      <c r="GV224" s="24"/>
      <c r="GW224" s="24"/>
      <c r="GX224" s="24"/>
      <c r="GY224" s="24"/>
      <c r="GZ224" s="24"/>
      <c r="HA224" s="24"/>
      <c r="HB224" s="24"/>
      <c r="HC224" s="24"/>
      <c r="HD224" s="24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24"/>
      <c r="HR224" s="24"/>
      <c r="HS224" s="24"/>
      <c r="HT224" s="24"/>
      <c r="HU224" s="24"/>
      <c r="HV224" s="24"/>
      <c r="HW224" s="24"/>
      <c r="HX224" s="24"/>
      <c r="HY224" s="24"/>
      <c r="HZ224" s="24"/>
      <c r="IA224" s="24"/>
      <c r="IB224" s="24"/>
      <c r="IC224" s="24"/>
      <c r="ID224" s="24"/>
      <c r="IE224" s="24"/>
      <c r="IF224" s="24"/>
      <c r="IG224" s="24"/>
      <c r="IH224" s="24"/>
      <c r="II224" s="24"/>
      <c r="IJ224" s="24"/>
      <c r="IK224" s="24"/>
      <c r="IL224" s="24"/>
      <c r="IM224" s="24"/>
      <c r="IN224" s="24"/>
      <c r="IO224" s="24"/>
      <c r="IP224" s="24"/>
      <c r="IQ224" s="24"/>
      <c r="IR224" s="24"/>
      <c r="IS224" s="24"/>
      <c r="IT224" s="24"/>
      <c r="IU224" s="24"/>
      <c r="IV224" s="24"/>
    </row>
    <row r="225" spans="1:256" ht="12.75">
      <c r="A225" s="113" t="s">
        <v>591</v>
      </c>
      <c r="B225" s="113" t="s">
        <v>356</v>
      </c>
      <c r="C225" s="114" t="s">
        <v>357</v>
      </c>
      <c r="D225" s="115">
        <v>1526</v>
      </c>
      <c r="E225" s="100" t="str">
        <f>VLOOKUP(D225,SGLDATA!$A$6:$B$402,2,FALSE)</f>
        <v>Inventory - Work-in-Process</v>
      </c>
      <c r="F225" s="131"/>
      <c r="I225" s="24"/>
      <c r="J225" s="24"/>
      <c r="K225" s="24"/>
      <c r="N225" s="31"/>
      <c r="O225" s="24"/>
      <c r="P225" s="24"/>
      <c r="Q225" s="31"/>
      <c r="R225" s="24"/>
      <c r="S225" s="24"/>
      <c r="T225" s="24"/>
      <c r="U225" s="24"/>
      <c r="V225" s="37"/>
      <c r="W225" s="37"/>
      <c r="X225" s="37"/>
      <c r="Y225" s="37"/>
      <c r="Z225" s="31"/>
      <c r="AA225" s="39"/>
      <c r="AB225" s="39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  <c r="GU225" s="24"/>
      <c r="GV225" s="24"/>
      <c r="GW225" s="24"/>
      <c r="GX225" s="24"/>
      <c r="GY225" s="24"/>
      <c r="GZ225" s="24"/>
      <c r="HA225" s="24"/>
      <c r="HB225" s="24"/>
      <c r="HC225" s="24"/>
      <c r="HD225" s="24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24"/>
      <c r="HR225" s="24"/>
      <c r="HS225" s="24"/>
      <c r="HT225" s="24"/>
      <c r="HU225" s="24"/>
      <c r="HV225" s="24"/>
      <c r="HW225" s="24"/>
      <c r="HX225" s="24"/>
      <c r="HY225" s="24"/>
      <c r="HZ225" s="24"/>
      <c r="IA225" s="24"/>
      <c r="IB225" s="24"/>
      <c r="IC225" s="24"/>
      <c r="ID225" s="24"/>
      <c r="IE225" s="24"/>
      <c r="IF225" s="24"/>
      <c r="IG225" s="24"/>
      <c r="IH225" s="24"/>
      <c r="II225" s="24"/>
      <c r="IJ225" s="24"/>
      <c r="IK225" s="24"/>
      <c r="IL225" s="24"/>
      <c r="IM225" s="24"/>
      <c r="IN225" s="24"/>
      <c r="IO225" s="24"/>
      <c r="IP225" s="24"/>
      <c r="IQ225" s="24"/>
      <c r="IR225" s="24"/>
      <c r="IS225" s="24"/>
      <c r="IT225" s="24"/>
      <c r="IU225" s="24"/>
      <c r="IV225" s="24"/>
    </row>
    <row r="226" spans="1:256" ht="12.75">
      <c r="A226" s="113" t="s">
        <v>591</v>
      </c>
      <c r="B226" s="113" t="s">
        <v>356</v>
      </c>
      <c r="C226" s="114" t="s">
        <v>357</v>
      </c>
      <c r="D226" s="115">
        <v>1527</v>
      </c>
      <c r="E226" s="100" t="str">
        <f>VLOOKUP(D226,SGLDATA!$A$6:$B$402,2,FALSE)</f>
        <v>Inventory - Finished Goods</v>
      </c>
      <c r="F226" s="131"/>
      <c r="I226" s="24"/>
      <c r="J226" s="24"/>
      <c r="K226" s="24"/>
      <c r="N226" s="31"/>
      <c r="O226" s="24"/>
      <c r="P226" s="24"/>
      <c r="Q226" s="31"/>
      <c r="R226" s="24"/>
      <c r="S226" s="24"/>
      <c r="T226" s="24"/>
      <c r="U226" s="24"/>
      <c r="V226" s="37"/>
      <c r="W226" s="37"/>
      <c r="X226" s="37"/>
      <c r="Y226" s="37"/>
      <c r="Z226" s="31"/>
      <c r="AA226" s="39"/>
      <c r="AB226" s="39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 s="24"/>
      <c r="GV226" s="24"/>
      <c r="GW226" s="24"/>
      <c r="GX226" s="24"/>
      <c r="GY226" s="24"/>
      <c r="GZ226" s="24"/>
      <c r="HA226" s="24"/>
      <c r="HB226" s="24"/>
      <c r="HC226" s="24"/>
      <c r="HD226" s="24"/>
      <c r="HE226" s="24"/>
      <c r="HF226" s="24"/>
      <c r="HG226" s="24"/>
      <c r="HH226" s="24"/>
      <c r="HI226" s="24"/>
      <c r="HJ226" s="24"/>
      <c r="HK226" s="24"/>
      <c r="HL226" s="24"/>
      <c r="HM226" s="24"/>
      <c r="HN226" s="24"/>
      <c r="HO226" s="24"/>
      <c r="HP226" s="24"/>
      <c r="HQ226" s="24"/>
      <c r="HR226" s="24"/>
      <c r="HS226" s="24"/>
      <c r="HT226" s="24"/>
      <c r="HU226" s="24"/>
      <c r="HV226" s="24"/>
      <c r="HW226" s="24"/>
      <c r="HX226" s="24"/>
      <c r="HY226" s="24"/>
      <c r="HZ226" s="24"/>
      <c r="IA226" s="24"/>
      <c r="IB226" s="24"/>
      <c r="IC226" s="24"/>
      <c r="ID226" s="24"/>
      <c r="IE226" s="24"/>
      <c r="IF226" s="24"/>
      <c r="IG226" s="24"/>
      <c r="IH226" s="24"/>
      <c r="II226" s="24"/>
      <c r="IJ226" s="24"/>
      <c r="IK226" s="24"/>
      <c r="IL226" s="24"/>
      <c r="IM226" s="24"/>
      <c r="IN226" s="24"/>
      <c r="IO226" s="24"/>
      <c r="IP226" s="24"/>
      <c r="IQ226" s="24"/>
      <c r="IR226" s="24"/>
      <c r="IS226" s="24"/>
      <c r="IT226" s="24"/>
      <c r="IU226" s="24"/>
      <c r="IV226" s="24"/>
    </row>
    <row r="227" spans="1:28" ht="12.75">
      <c r="A227" s="113" t="s">
        <v>591</v>
      </c>
      <c r="B227" s="113" t="s">
        <v>356</v>
      </c>
      <c r="C227" s="114" t="s">
        <v>357</v>
      </c>
      <c r="D227" s="115">
        <v>1561</v>
      </c>
      <c r="E227" s="100" t="str">
        <f>VLOOKUP(D227,SGLDATA!$A$6:$B$402,2,FALSE)</f>
        <v>Commodities Held Under Price Support and Stabilization Support Programs</v>
      </c>
      <c r="F227" s="131"/>
      <c r="N227" s="22"/>
      <c r="V227" s="37"/>
      <c r="W227" s="37"/>
      <c r="X227" s="37"/>
      <c r="Y227" s="37"/>
      <c r="Z227" s="22"/>
      <c r="AA227" s="39"/>
      <c r="AB227" s="39"/>
    </row>
    <row r="228" spans="1:28" ht="12.75">
      <c r="A228" s="113" t="s">
        <v>591</v>
      </c>
      <c r="B228" s="113" t="s">
        <v>356</v>
      </c>
      <c r="C228" s="114" t="s">
        <v>357</v>
      </c>
      <c r="D228" s="115">
        <v>1571</v>
      </c>
      <c r="E228" s="100" t="str">
        <f>VLOOKUP(D228,SGLDATA!$A$6:$B$402,2,FALSE)</f>
        <v>Stockpile Materials Held in Reserve</v>
      </c>
      <c r="F228" s="131"/>
      <c r="I228" s="24"/>
      <c r="J228" s="24"/>
      <c r="K228" s="24"/>
      <c r="M228" s="29"/>
      <c r="N228" s="31"/>
      <c r="P228" s="24"/>
      <c r="Q228" s="31"/>
      <c r="R228" s="24"/>
      <c r="U228" s="24"/>
      <c r="V228" s="37"/>
      <c r="W228" s="37"/>
      <c r="X228" s="37"/>
      <c r="Y228" s="37"/>
      <c r="Z228" s="31"/>
      <c r="AA228" s="39"/>
      <c r="AB228" s="39"/>
    </row>
    <row r="229" spans="1:256" ht="12.75">
      <c r="A229" s="113" t="s">
        <v>591</v>
      </c>
      <c r="B229" s="113" t="s">
        <v>356</v>
      </c>
      <c r="C229" s="114" t="s">
        <v>357</v>
      </c>
      <c r="D229" s="128">
        <v>1572</v>
      </c>
      <c r="E229" s="100" t="str">
        <f>VLOOKUP(D229,SGLDATA!$A$6:$B$402,2,FALSE)</f>
        <v>Stockpile Materials Held for Sale</v>
      </c>
      <c r="F229" s="131"/>
      <c r="I229" s="24"/>
      <c r="J229" s="24"/>
      <c r="K229" s="24"/>
      <c r="L229" s="29"/>
      <c r="M229" s="29"/>
      <c r="N229" s="31"/>
      <c r="O229" s="24"/>
      <c r="P229" s="24"/>
      <c r="Q229" s="31"/>
      <c r="R229" s="24"/>
      <c r="S229" s="24"/>
      <c r="T229" s="24"/>
      <c r="U229" s="24"/>
      <c r="V229" s="37"/>
      <c r="W229" s="37"/>
      <c r="X229" s="37"/>
      <c r="Y229" s="37"/>
      <c r="Z229" s="31"/>
      <c r="AA229" s="39"/>
      <c r="AB229" s="39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 s="24"/>
      <c r="GV229" s="24"/>
      <c r="GW229" s="24"/>
      <c r="GX229" s="24"/>
      <c r="GY229" s="24"/>
      <c r="GZ229" s="24"/>
      <c r="HA229" s="24"/>
      <c r="HB229" s="24"/>
      <c r="HC229" s="24"/>
      <c r="HD229" s="24"/>
      <c r="HE229" s="24"/>
      <c r="HF229" s="24"/>
      <c r="HG229" s="24"/>
      <c r="HH229" s="24"/>
      <c r="HI229" s="24"/>
      <c r="HJ229" s="24"/>
      <c r="HK229" s="24"/>
      <c r="HL229" s="24"/>
      <c r="HM229" s="24"/>
      <c r="HN229" s="24"/>
      <c r="HO229" s="24"/>
      <c r="HP229" s="24"/>
      <c r="HQ229" s="24"/>
      <c r="HR229" s="24"/>
      <c r="HS229" s="24"/>
      <c r="HT229" s="24"/>
      <c r="HU229" s="24"/>
      <c r="HV229" s="24"/>
      <c r="HW229" s="24"/>
      <c r="HX229" s="24"/>
      <c r="HY229" s="24"/>
      <c r="HZ229" s="24"/>
      <c r="IA229" s="24"/>
      <c r="IB229" s="24"/>
      <c r="IC229" s="24"/>
      <c r="ID229" s="24"/>
      <c r="IE229" s="24"/>
      <c r="IF229" s="24"/>
      <c r="IG229" s="24"/>
      <c r="IH229" s="24"/>
      <c r="II229" s="24"/>
      <c r="IJ229" s="24"/>
      <c r="IK229" s="24"/>
      <c r="IL229" s="24"/>
      <c r="IM229" s="24"/>
      <c r="IN229" s="24"/>
      <c r="IO229" s="24"/>
      <c r="IP229" s="24"/>
      <c r="IQ229" s="24"/>
      <c r="IR229" s="24"/>
      <c r="IS229" s="24"/>
      <c r="IT229" s="24"/>
      <c r="IU229" s="24"/>
      <c r="IV229" s="24"/>
    </row>
    <row r="230" spans="1:28" ht="12.75">
      <c r="A230" s="113" t="s">
        <v>591</v>
      </c>
      <c r="B230" s="113" t="s">
        <v>356</v>
      </c>
      <c r="C230" s="114" t="s">
        <v>357</v>
      </c>
      <c r="D230" s="115">
        <v>1591</v>
      </c>
      <c r="E230" s="100" t="str">
        <f>VLOOKUP(D230,SGLDATA!$A$6:$B$402,2,FALSE)</f>
        <v>Other Related Property</v>
      </c>
      <c r="F230" s="131"/>
      <c r="G230" s="34"/>
      <c r="H230" s="34"/>
      <c r="I230" s="24"/>
      <c r="J230" s="24"/>
      <c r="K230" s="24"/>
      <c r="M230" s="29"/>
      <c r="N230" s="31"/>
      <c r="P230" s="24"/>
      <c r="Q230" s="31"/>
      <c r="R230" s="24"/>
      <c r="U230" s="24"/>
      <c r="V230" s="38"/>
      <c r="W230" s="38"/>
      <c r="X230" s="38"/>
      <c r="Y230" s="38"/>
      <c r="Z230" s="31"/>
      <c r="AA230" s="40"/>
      <c r="AB230" s="40"/>
    </row>
    <row r="231" spans="1:256" ht="12.75">
      <c r="A231" s="113" t="s">
        <v>591</v>
      </c>
      <c r="B231" s="113" t="s">
        <v>356</v>
      </c>
      <c r="C231" s="114" t="s">
        <v>357</v>
      </c>
      <c r="D231" s="128">
        <v>1529</v>
      </c>
      <c r="E231" s="100" t="str">
        <f>VLOOKUP(D231,SGLDATA!$A$6:$B$402,2,FALSE)</f>
        <v>Inventory - Allowance</v>
      </c>
      <c r="F231" s="117" t="s">
        <v>616</v>
      </c>
      <c r="G231" s="34"/>
      <c r="H231" s="34"/>
      <c r="I231" s="24"/>
      <c r="J231" s="24"/>
      <c r="K231" s="24"/>
      <c r="L231" s="29"/>
      <c r="M231" s="29"/>
      <c r="N231" s="31"/>
      <c r="O231" s="24"/>
      <c r="P231" s="24"/>
      <c r="Q231" s="31"/>
      <c r="R231" s="24"/>
      <c r="S231" s="24"/>
      <c r="T231" s="24"/>
      <c r="U231" s="24"/>
      <c r="V231" s="38"/>
      <c r="W231" s="38"/>
      <c r="X231" s="38"/>
      <c r="Y231" s="38"/>
      <c r="Z231" s="31"/>
      <c r="AA231" s="31"/>
      <c r="AB231" s="31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24"/>
      <c r="HA231" s="24"/>
      <c r="HB231" s="24"/>
      <c r="HC231" s="24"/>
      <c r="HD231" s="24"/>
      <c r="HE231" s="24"/>
      <c r="HF231" s="24"/>
      <c r="HG231" s="24"/>
      <c r="HH231" s="24"/>
      <c r="HI231" s="24"/>
      <c r="HJ231" s="24"/>
      <c r="HK231" s="24"/>
      <c r="HL231" s="24"/>
      <c r="HM231" s="24"/>
      <c r="HN231" s="24"/>
      <c r="HO231" s="24"/>
      <c r="HP231" s="24"/>
      <c r="HQ231" s="24"/>
      <c r="HR231" s="24"/>
      <c r="HS231" s="24"/>
      <c r="HT231" s="24"/>
      <c r="HU231" s="24"/>
      <c r="HV231" s="24"/>
      <c r="HW231" s="24"/>
      <c r="HX231" s="24"/>
      <c r="HY231" s="24"/>
      <c r="HZ231" s="24"/>
      <c r="IA231" s="24"/>
      <c r="IB231" s="24"/>
      <c r="IC231" s="24"/>
      <c r="ID231" s="24"/>
      <c r="IE231" s="24"/>
      <c r="IF231" s="24"/>
      <c r="IG231" s="24"/>
      <c r="IH231" s="24"/>
      <c r="II231" s="24"/>
      <c r="IJ231" s="24"/>
      <c r="IK231" s="24"/>
      <c r="IL231" s="24"/>
      <c r="IM231" s="24"/>
      <c r="IN231" s="24"/>
      <c r="IO231" s="24"/>
      <c r="IP231" s="24"/>
      <c r="IQ231" s="24"/>
      <c r="IR231" s="24"/>
      <c r="IS231" s="24"/>
      <c r="IT231" s="24"/>
      <c r="IU231" s="24"/>
      <c r="IV231" s="24"/>
    </row>
    <row r="232" spans="1:256" ht="12.75">
      <c r="A232" s="127"/>
      <c r="B232" s="127"/>
      <c r="C232" s="117"/>
      <c r="D232" s="128"/>
      <c r="E232" s="116"/>
      <c r="F232" s="117" t="s">
        <v>617</v>
      </c>
      <c r="G232" s="34"/>
      <c r="H232" s="34"/>
      <c r="I232" s="24"/>
      <c r="J232" s="24"/>
      <c r="K232" s="24"/>
      <c r="L232" s="29"/>
      <c r="M232" s="29"/>
      <c r="N232" s="31"/>
      <c r="O232" s="24"/>
      <c r="P232" s="24"/>
      <c r="Q232" s="31"/>
      <c r="R232" s="24"/>
      <c r="S232" s="24"/>
      <c r="T232" s="24"/>
      <c r="U232" s="24"/>
      <c r="V232" s="38"/>
      <c r="W232" s="38"/>
      <c r="X232" s="38"/>
      <c r="Y232" s="38"/>
      <c r="Z232" s="31"/>
      <c r="AA232" s="31"/>
      <c r="AB232" s="31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24"/>
      <c r="IJ232" s="24"/>
      <c r="IK232" s="24"/>
      <c r="IL232" s="24"/>
      <c r="IM232" s="24"/>
      <c r="IN232" s="24"/>
      <c r="IO232" s="24"/>
      <c r="IP232" s="24"/>
      <c r="IQ232" s="24"/>
      <c r="IR232" s="24"/>
      <c r="IS232" s="24"/>
      <c r="IT232" s="24"/>
      <c r="IU232" s="24"/>
      <c r="IV232" s="24"/>
    </row>
    <row r="233" spans="1:256" ht="12.75">
      <c r="A233" s="113" t="s">
        <v>591</v>
      </c>
      <c r="B233" s="113" t="s">
        <v>356</v>
      </c>
      <c r="C233" s="114" t="s">
        <v>357</v>
      </c>
      <c r="D233" s="128">
        <v>1569</v>
      </c>
      <c r="E233" s="100" t="str">
        <f>VLOOKUP(D233,SGLDATA!$A$6:$B$402,2,FALSE)</f>
        <v>Commodities - Allowance</v>
      </c>
      <c r="F233" s="117" t="s">
        <v>616</v>
      </c>
      <c r="G233" s="34"/>
      <c r="H233" s="34"/>
      <c r="I233" s="24"/>
      <c r="J233" s="24"/>
      <c r="K233" s="24"/>
      <c r="L233" s="29"/>
      <c r="M233" s="29"/>
      <c r="N233" s="31"/>
      <c r="O233" s="24"/>
      <c r="P233" s="24"/>
      <c r="Q233" s="31"/>
      <c r="R233" s="24"/>
      <c r="S233" s="24"/>
      <c r="T233" s="24"/>
      <c r="U233" s="24"/>
      <c r="V233" s="38"/>
      <c r="W233" s="38"/>
      <c r="X233" s="38"/>
      <c r="Y233" s="38"/>
      <c r="Z233" s="31"/>
      <c r="AA233" s="31"/>
      <c r="AB233" s="31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 s="24"/>
      <c r="GV233" s="24"/>
      <c r="GW233" s="24"/>
      <c r="GX233" s="24"/>
      <c r="GY233" s="24"/>
      <c r="GZ233" s="24"/>
      <c r="HA233" s="24"/>
      <c r="HB233" s="24"/>
      <c r="HC233" s="24"/>
      <c r="HD233" s="24"/>
      <c r="HE233" s="24"/>
      <c r="HF233" s="24"/>
      <c r="HG233" s="24"/>
      <c r="HH233" s="24"/>
      <c r="HI233" s="24"/>
      <c r="HJ233" s="24"/>
      <c r="HK233" s="24"/>
      <c r="HL233" s="24"/>
      <c r="HM233" s="24"/>
      <c r="HN233" s="24"/>
      <c r="HO233" s="24"/>
      <c r="HP233" s="24"/>
      <c r="HQ233" s="24"/>
      <c r="HR233" s="24"/>
      <c r="HS233" s="24"/>
      <c r="HT233" s="24"/>
      <c r="HU233" s="24"/>
      <c r="HV233" s="24"/>
      <c r="HW233" s="24"/>
      <c r="HX233" s="24"/>
      <c r="HY233" s="24"/>
      <c r="HZ233" s="24"/>
      <c r="IA233" s="24"/>
      <c r="IB233" s="24"/>
      <c r="IC233" s="24"/>
      <c r="ID233" s="24"/>
      <c r="IE233" s="24"/>
      <c r="IF233" s="24"/>
      <c r="IG233" s="24"/>
      <c r="IH233" s="24"/>
      <c r="II233" s="24"/>
      <c r="IJ233" s="24"/>
      <c r="IK233" s="24"/>
      <c r="IL233" s="24"/>
      <c r="IM233" s="24"/>
      <c r="IN233" s="24"/>
      <c r="IO233" s="24"/>
      <c r="IP233" s="24"/>
      <c r="IQ233" s="24"/>
      <c r="IR233" s="24"/>
      <c r="IS233" s="24"/>
      <c r="IT233" s="24"/>
      <c r="IU233" s="24"/>
      <c r="IV233" s="24"/>
    </row>
    <row r="234" spans="1:256" ht="12.75">
      <c r="A234" s="127"/>
      <c r="B234" s="127"/>
      <c r="C234" s="117"/>
      <c r="D234" s="128"/>
      <c r="E234" s="116"/>
      <c r="F234" s="117" t="s">
        <v>617</v>
      </c>
      <c r="G234" s="34"/>
      <c r="H234" s="34"/>
      <c r="I234" s="24"/>
      <c r="J234" s="24"/>
      <c r="K234" s="24"/>
      <c r="L234" s="29"/>
      <c r="M234" s="29"/>
      <c r="N234" s="31"/>
      <c r="O234" s="24"/>
      <c r="P234" s="24"/>
      <c r="Q234" s="31"/>
      <c r="R234" s="24"/>
      <c r="S234" s="24"/>
      <c r="T234" s="24"/>
      <c r="U234" s="24"/>
      <c r="V234" s="38"/>
      <c r="W234" s="38"/>
      <c r="X234" s="38"/>
      <c r="Y234" s="38"/>
      <c r="Z234" s="31"/>
      <c r="AA234" s="31"/>
      <c r="AB234" s="31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24"/>
      <c r="HA234" s="24"/>
      <c r="HB234" s="24"/>
      <c r="HC234" s="24"/>
      <c r="HD234" s="24"/>
      <c r="HE234" s="24"/>
      <c r="HF234" s="24"/>
      <c r="HG234" s="24"/>
      <c r="HH234" s="24"/>
      <c r="HI234" s="24"/>
      <c r="HJ234" s="24"/>
      <c r="HK234" s="24"/>
      <c r="HL234" s="24"/>
      <c r="HM234" s="24"/>
      <c r="HN234" s="24"/>
      <c r="HO234" s="24"/>
      <c r="HP234" s="24"/>
      <c r="HQ234" s="24"/>
      <c r="HR234" s="24"/>
      <c r="HS234" s="24"/>
      <c r="HT234" s="24"/>
      <c r="HU234" s="24"/>
      <c r="HV234" s="24"/>
      <c r="HW234" s="24"/>
      <c r="HX234" s="24"/>
      <c r="HY234" s="24"/>
      <c r="HZ234" s="24"/>
      <c r="IA234" s="24"/>
      <c r="IB234" s="24"/>
      <c r="IC234" s="24"/>
      <c r="ID234" s="24"/>
      <c r="IE234" s="24"/>
      <c r="IF234" s="24"/>
      <c r="IG234" s="24"/>
      <c r="IH234" s="24"/>
      <c r="II234" s="24"/>
      <c r="IJ234" s="24"/>
      <c r="IK234" s="24"/>
      <c r="IL234" s="24"/>
      <c r="IM234" s="24"/>
      <c r="IN234" s="24"/>
      <c r="IO234" s="24"/>
      <c r="IP234" s="24"/>
      <c r="IQ234" s="24"/>
      <c r="IR234" s="24"/>
      <c r="IS234" s="24"/>
      <c r="IT234" s="24"/>
      <c r="IU234" s="24"/>
      <c r="IV234" s="24"/>
    </row>
    <row r="235" spans="1:256" ht="12.75">
      <c r="A235" s="113" t="s">
        <v>591</v>
      </c>
      <c r="B235" s="113" t="s">
        <v>356</v>
      </c>
      <c r="C235" s="114" t="s">
        <v>357</v>
      </c>
      <c r="D235" s="115">
        <v>1599</v>
      </c>
      <c r="E235" s="100" t="str">
        <f>VLOOKUP(D235,SGLDATA!$A$6:$B$402,2,FALSE)</f>
        <v>Other Related Property - Allowance</v>
      </c>
      <c r="F235" s="117" t="s">
        <v>616</v>
      </c>
      <c r="G235" s="34"/>
      <c r="H235" s="34"/>
      <c r="I235" s="24"/>
      <c r="J235" s="24"/>
      <c r="K235" s="24"/>
      <c r="L235" s="29"/>
      <c r="M235" s="29"/>
      <c r="N235" s="31"/>
      <c r="O235" s="24"/>
      <c r="P235" s="24"/>
      <c r="Q235" s="31"/>
      <c r="R235" s="24"/>
      <c r="S235" s="24"/>
      <c r="T235" s="24"/>
      <c r="U235" s="24"/>
      <c r="V235" s="38"/>
      <c r="W235" s="38"/>
      <c r="X235" s="38"/>
      <c r="Y235" s="38"/>
      <c r="Z235" s="31"/>
      <c r="AA235" s="31"/>
      <c r="AB235" s="31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4"/>
      <c r="HU235" s="24"/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  <c r="IH235" s="24"/>
      <c r="II235" s="24"/>
      <c r="IJ235" s="24"/>
      <c r="IK235" s="24"/>
      <c r="IL235" s="24"/>
      <c r="IM235" s="24"/>
      <c r="IN235" s="24"/>
      <c r="IO235" s="24"/>
      <c r="IP235" s="24"/>
      <c r="IQ235" s="24"/>
      <c r="IR235" s="24"/>
      <c r="IS235" s="24"/>
      <c r="IT235" s="24"/>
      <c r="IU235" s="24"/>
      <c r="IV235" s="24"/>
    </row>
    <row r="236" spans="1:256" ht="12.75">
      <c r="A236" s="113"/>
      <c r="B236" s="113"/>
      <c r="C236" s="114"/>
      <c r="D236" s="115"/>
      <c r="E236" s="129"/>
      <c r="F236" s="117" t="s">
        <v>617</v>
      </c>
      <c r="G236" s="34"/>
      <c r="H236" s="34"/>
      <c r="I236" s="24"/>
      <c r="J236" s="24"/>
      <c r="K236" s="24"/>
      <c r="L236" s="29"/>
      <c r="M236" s="29"/>
      <c r="N236" s="31"/>
      <c r="O236" s="24"/>
      <c r="P236" s="24"/>
      <c r="Q236" s="31"/>
      <c r="R236" s="24"/>
      <c r="S236" s="24"/>
      <c r="T236" s="24"/>
      <c r="U236" s="24"/>
      <c r="V236" s="38"/>
      <c r="W236" s="38"/>
      <c r="X236" s="38"/>
      <c r="Y236" s="38"/>
      <c r="Z236" s="31"/>
      <c r="AA236" s="31"/>
      <c r="AB236" s="31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4"/>
      <c r="IT236" s="24"/>
      <c r="IU236" s="24"/>
      <c r="IV236" s="24"/>
    </row>
    <row r="237" spans="1:256" ht="12.75">
      <c r="A237" s="24"/>
      <c r="B237" s="24"/>
      <c r="C237" s="27"/>
      <c r="D237" s="30"/>
      <c r="E237" s="31"/>
      <c r="F237" s="49"/>
      <c r="G237" s="34"/>
      <c r="H237" s="34"/>
      <c r="I237" s="24"/>
      <c r="J237" s="24"/>
      <c r="K237" s="24"/>
      <c r="L237" s="29"/>
      <c r="M237" s="29"/>
      <c r="N237" s="31"/>
      <c r="O237" s="24"/>
      <c r="P237" s="24"/>
      <c r="Q237" s="31"/>
      <c r="R237" s="24"/>
      <c r="S237" s="24"/>
      <c r="T237" s="24"/>
      <c r="U237" s="24"/>
      <c r="V237" s="38"/>
      <c r="W237" s="38"/>
      <c r="X237" s="38"/>
      <c r="Y237" s="38"/>
      <c r="Z237" s="31"/>
      <c r="AA237" s="40"/>
      <c r="AB237" s="40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 s="24"/>
      <c r="GV237" s="24"/>
      <c r="GW237" s="24"/>
      <c r="GX237" s="24"/>
      <c r="GY237" s="24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4"/>
      <c r="HU237" s="24"/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  <c r="IR237" s="24"/>
      <c r="IS237" s="24"/>
      <c r="IT237" s="24"/>
      <c r="IU237" s="24"/>
      <c r="IV237" s="24"/>
    </row>
    <row r="238" spans="2:28" ht="12.75">
      <c r="B238" s="36" t="s">
        <v>806</v>
      </c>
      <c r="C238" s="50"/>
      <c r="E238" s="22"/>
      <c r="F238" s="27"/>
      <c r="G238" s="34"/>
      <c r="H238" s="34"/>
      <c r="I238" s="24"/>
      <c r="J238" s="24"/>
      <c r="K238" s="24"/>
      <c r="M238" s="29"/>
      <c r="N238" s="31"/>
      <c r="P238" s="24"/>
      <c r="Q238" s="31"/>
      <c r="R238" s="24"/>
      <c r="U238" s="24"/>
      <c r="V238" s="38"/>
      <c r="W238" s="38"/>
      <c r="X238" s="38"/>
      <c r="Y238" s="38"/>
      <c r="Z238" s="31"/>
      <c r="AA238" s="40"/>
      <c r="AB238" s="40"/>
    </row>
    <row r="239" spans="2:28" ht="12.75">
      <c r="B239" s="36" t="s">
        <v>620</v>
      </c>
      <c r="C239" s="50"/>
      <c r="E239" s="22"/>
      <c r="F239" s="27"/>
      <c r="G239" s="34"/>
      <c r="H239" s="34"/>
      <c r="I239" s="24"/>
      <c r="J239" s="24"/>
      <c r="K239" s="24"/>
      <c r="M239" s="29"/>
      <c r="N239" s="31"/>
      <c r="P239" s="24"/>
      <c r="Q239" s="31"/>
      <c r="R239" s="24"/>
      <c r="U239" s="24"/>
      <c r="V239" s="38"/>
      <c r="W239" s="38"/>
      <c r="X239" s="38"/>
      <c r="Y239" s="38"/>
      <c r="Z239" s="31"/>
      <c r="AA239" s="40"/>
      <c r="AB239" s="40"/>
    </row>
    <row r="240" spans="2:28" ht="12.75">
      <c r="B240" s="36" t="s">
        <v>621</v>
      </c>
      <c r="C240" s="50"/>
      <c r="E240" s="22"/>
      <c r="F240" s="27"/>
      <c r="G240" s="34"/>
      <c r="H240" s="34"/>
      <c r="I240" s="24"/>
      <c r="J240" s="24"/>
      <c r="K240" s="24"/>
      <c r="M240" s="29"/>
      <c r="N240" s="31"/>
      <c r="P240" s="24"/>
      <c r="Q240" s="31"/>
      <c r="R240" s="24"/>
      <c r="U240" s="24"/>
      <c r="V240" s="38"/>
      <c r="W240" s="38"/>
      <c r="X240" s="38"/>
      <c r="Y240" s="38"/>
      <c r="Z240" s="31"/>
      <c r="AA240" s="40"/>
      <c r="AB240" s="40"/>
    </row>
    <row r="241" spans="2:28" ht="12.75">
      <c r="B241" s="23" t="s">
        <v>622</v>
      </c>
      <c r="C241" s="50"/>
      <c r="E241" s="22"/>
      <c r="F241" s="27"/>
      <c r="G241" s="34"/>
      <c r="H241" s="34"/>
      <c r="I241" s="24"/>
      <c r="J241" s="24"/>
      <c r="K241" s="24"/>
      <c r="M241" s="29"/>
      <c r="N241" s="31"/>
      <c r="P241" s="24"/>
      <c r="Q241" s="31"/>
      <c r="R241" s="24"/>
      <c r="U241" s="24"/>
      <c r="V241" s="38"/>
      <c r="W241" s="38"/>
      <c r="X241" s="38"/>
      <c r="Y241" s="38"/>
      <c r="Z241" s="31"/>
      <c r="AA241" s="40"/>
      <c r="AB241" s="40"/>
    </row>
    <row r="242" spans="2:28" ht="12.75">
      <c r="B242" s="36" t="s">
        <v>623</v>
      </c>
      <c r="C242" s="50"/>
      <c r="E242" s="22"/>
      <c r="F242" s="27"/>
      <c r="G242" s="34"/>
      <c r="H242" s="34"/>
      <c r="I242" s="24"/>
      <c r="J242" s="24"/>
      <c r="K242" s="24"/>
      <c r="M242" s="29"/>
      <c r="N242" s="31"/>
      <c r="P242" s="24"/>
      <c r="Q242" s="31"/>
      <c r="R242" s="24"/>
      <c r="U242" s="24"/>
      <c r="V242" s="38"/>
      <c r="W242" s="38"/>
      <c r="X242" s="38"/>
      <c r="Y242" s="38"/>
      <c r="Z242" s="31"/>
      <c r="AA242" s="40"/>
      <c r="AB242" s="40"/>
    </row>
    <row r="243" spans="1:256" ht="12.75">
      <c r="A243" s="24"/>
      <c r="B243" s="5" t="s">
        <v>624</v>
      </c>
      <c r="C243" s="71"/>
      <c r="D243" s="30"/>
      <c r="E243" s="31"/>
      <c r="F243" s="27"/>
      <c r="G243" s="34"/>
      <c r="H243" s="34"/>
      <c r="I243" s="24"/>
      <c r="J243" s="24"/>
      <c r="K243" s="24"/>
      <c r="L243" s="29"/>
      <c r="M243" s="29"/>
      <c r="N243" s="31"/>
      <c r="O243" s="24"/>
      <c r="P243" s="24"/>
      <c r="Q243" s="31"/>
      <c r="R243" s="24"/>
      <c r="S243" s="24"/>
      <c r="T243" s="24"/>
      <c r="U243" s="24"/>
      <c r="V243" s="38"/>
      <c r="W243" s="38"/>
      <c r="X243" s="38"/>
      <c r="Y243" s="38"/>
      <c r="Z243" s="31"/>
      <c r="AA243" s="40"/>
      <c r="AB243" s="40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 s="24"/>
      <c r="GV243" s="24"/>
      <c r="GW243" s="24"/>
      <c r="GX243" s="24"/>
      <c r="GY243" s="24"/>
      <c r="GZ243" s="24"/>
      <c r="HA243" s="24"/>
      <c r="HB243" s="24"/>
      <c r="HC243" s="24"/>
      <c r="HD243" s="24"/>
      <c r="HE243" s="24"/>
      <c r="HF243" s="24"/>
      <c r="HG243" s="24"/>
      <c r="HH243" s="24"/>
      <c r="HI243" s="24"/>
      <c r="HJ243" s="24"/>
      <c r="HK243" s="24"/>
      <c r="HL243" s="24"/>
      <c r="HM243" s="24"/>
      <c r="HN243" s="24"/>
      <c r="HO243" s="24"/>
      <c r="HP243" s="24"/>
      <c r="HQ243" s="24"/>
      <c r="HR243" s="24"/>
      <c r="HS243" s="24"/>
      <c r="HT243" s="24"/>
      <c r="HU243" s="24"/>
      <c r="HV243" s="24"/>
      <c r="HW243" s="24"/>
      <c r="HX243" s="24"/>
      <c r="HY243" s="24"/>
      <c r="HZ243" s="24"/>
      <c r="IA243" s="24"/>
      <c r="IB243" s="24"/>
      <c r="IC243" s="24"/>
      <c r="ID243" s="24"/>
      <c r="IE243" s="24"/>
      <c r="IF243" s="24"/>
      <c r="IG243" s="24"/>
      <c r="IH243" s="24"/>
      <c r="II243" s="24"/>
      <c r="IJ243" s="24"/>
      <c r="IK243" s="24"/>
      <c r="IL243" s="24"/>
      <c r="IM243" s="24"/>
      <c r="IN243" s="24"/>
      <c r="IO243" s="24"/>
      <c r="IP243" s="24"/>
      <c r="IQ243" s="24"/>
      <c r="IR243" s="24"/>
      <c r="IS243" s="24"/>
      <c r="IT243" s="24"/>
      <c r="IU243" s="24"/>
      <c r="IV243" s="24"/>
    </row>
    <row r="244" spans="1:256" ht="12.75">
      <c r="A244" s="24"/>
      <c r="B244" s="36"/>
      <c r="C244" s="71"/>
      <c r="D244" s="30"/>
      <c r="E244" s="31"/>
      <c r="F244" s="27"/>
      <c r="G244" s="34"/>
      <c r="H244" s="34"/>
      <c r="I244" s="24"/>
      <c r="J244" s="24"/>
      <c r="K244" s="24"/>
      <c r="L244" s="29"/>
      <c r="M244" s="29"/>
      <c r="N244" s="31"/>
      <c r="O244" s="24"/>
      <c r="P244" s="24"/>
      <c r="Q244" s="31"/>
      <c r="R244" s="24"/>
      <c r="S244" s="24"/>
      <c r="T244" s="24"/>
      <c r="U244" s="24"/>
      <c r="V244" s="38"/>
      <c r="W244" s="38"/>
      <c r="X244" s="38"/>
      <c r="Y244" s="38"/>
      <c r="Z244" s="31"/>
      <c r="AA244" s="40"/>
      <c r="AB244" s="40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 s="24"/>
      <c r="GV244" s="24"/>
      <c r="GW244" s="24"/>
      <c r="GX244" s="24"/>
      <c r="GY244" s="24"/>
      <c r="GZ244" s="24"/>
      <c r="HA244" s="24"/>
      <c r="HB244" s="24"/>
      <c r="HC244" s="24"/>
      <c r="HD244" s="24"/>
      <c r="HE244" s="24"/>
      <c r="HF244" s="24"/>
      <c r="HG244" s="24"/>
      <c r="HH244" s="24"/>
      <c r="HI244" s="24"/>
      <c r="HJ244" s="24"/>
      <c r="HK244" s="24"/>
      <c r="HL244" s="24"/>
      <c r="HM244" s="24"/>
      <c r="HN244" s="24"/>
      <c r="HO244" s="24"/>
      <c r="HP244" s="24"/>
      <c r="HQ244" s="24"/>
      <c r="HR244" s="24"/>
      <c r="HS244" s="24"/>
      <c r="HT244" s="24"/>
      <c r="HU244" s="24"/>
      <c r="HV244" s="24"/>
      <c r="HW244" s="24"/>
      <c r="HX244" s="24"/>
      <c r="HY244" s="24"/>
      <c r="HZ244" s="24"/>
      <c r="IA244" s="24"/>
      <c r="IB244" s="24"/>
      <c r="IC244" s="24"/>
      <c r="ID244" s="24"/>
      <c r="IE244" s="24"/>
      <c r="IF244" s="24"/>
      <c r="IG244" s="24"/>
      <c r="IH244" s="24"/>
      <c r="II244" s="24"/>
      <c r="IJ244" s="24"/>
      <c r="IK244" s="24"/>
      <c r="IL244" s="24"/>
      <c r="IM244" s="24"/>
      <c r="IN244" s="24"/>
      <c r="IO244" s="24"/>
      <c r="IP244" s="24"/>
      <c r="IQ244" s="24"/>
      <c r="IR244" s="24"/>
      <c r="IS244" s="24"/>
      <c r="IT244" s="24"/>
      <c r="IU244" s="24"/>
      <c r="IV244" s="24"/>
    </row>
    <row r="245" spans="1:256" ht="12.75">
      <c r="A245" s="24"/>
      <c r="B245" s="23" t="s">
        <v>625</v>
      </c>
      <c r="C245" s="71"/>
      <c r="D245" s="30"/>
      <c r="E245" s="31"/>
      <c r="F245" s="27"/>
      <c r="G245" s="34"/>
      <c r="H245" s="34"/>
      <c r="I245" s="24"/>
      <c r="J245" s="24"/>
      <c r="K245" s="24"/>
      <c r="L245" s="29"/>
      <c r="M245" s="29"/>
      <c r="N245" s="31"/>
      <c r="O245" s="24"/>
      <c r="P245" s="24"/>
      <c r="Q245" s="31"/>
      <c r="R245" s="24"/>
      <c r="S245" s="24"/>
      <c r="T245" s="24"/>
      <c r="U245" s="24"/>
      <c r="V245" s="38"/>
      <c r="W245" s="38"/>
      <c r="X245" s="38"/>
      <c r="Y245" s="38"/>
      <c r="Z245" s="31"/>
      <c r="AA245" s="40"/>
      <c r="AB245" s="40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  <c r="IQ245" s="24"/>
      <c r="IR245" s="24"/>
      <c r="IS245" s="24"/>
      <c r="IT245" s="24"/>
      <c r="IU245" s="24"/>
      <c r="IV245" s="24"/>
    </row>
    <row r="246" spans="1:256" ht="12.75">
      <c r="A246" s="24"/>
      <c r="B246" s="24"/>
      <c r="C246" s="71"/>
      <c r="D246" s="30"/>
      <c r="E246" s="31"/>
      <c r="F246" s="27"/>
      <c r="G246" s="34"/>
      <c r="H246" s="34"/>
      <c r="I246" s="24"/>
      <c r="J246" s="24"/>
      <c r="K246" s="24"/>
      <c r="L246" s="29"/>
      <c r="M246" s="29"/>
      <c r="N246" s="31"/>
      <c r="O246" s="24"/>
      <c r="P246" s="24"/>
      <c r="Q246" s="31"/>
      <c r="R246" s="24"/>
      <c r="S246" s="24"/>
      <c r="T246" s="24"/>
      <c r="U246" s="24"/>
      <c r="V246" s="38"/>
      <c r="W246" s="38"/>
      <c r="X246" s="38"/>
      <c r="Y246" s="38"/>
      <c r="Z246" s="31"/>
      <c r="AA246" s="40"/>
      <c r="AB246" s="40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  <c r="FV246" s="24"/>
      <c r="FW246" s="24"/>
      <c r="FX246" s="24"/>
      <c r="FY246" s="24"/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 s="24"/>
      <c r="GV246" s="24"/>
      <c r="GW246" s="24"/>
      <c r="GX246" s="24"/>
      <c r="GY246" s="24"/>
      <c r="GZ246" s="24"/>
      <c r="HA246" s="24"/>
      <c r="HB246" s="24"/>
      <c r="HC246" s="24"/>
      <c r="HD246" s="24"/>
      <c r="HE246" s="24"/>
      <c r="HF246" s="24"/>
      <c r="HG246" s="24"/>
      <c r="HH246" s="24"/>
      <c r="HI246" s="24"/>
      <c r="HJ246" s="24"/>
      <c r="HK246" s="24"/>
      <c r="HL246" s="24"/>
      <c r="HM246" s="24"/>
      <c r="HN246" s="24"/>
      <c r="HO246" s="24"/>
      <c r="HP246" s="24"/>
      <c r="HQ246" s="24"/>
      <c r="HR246" s="24"/>
      <c r="HS246" s="24"/>
      <c r="HT246" s="24"/>
      <c r="HU246" s="24"/>
      <c r="HV246" s="24"/>
      <c r="HW246" s="24"/>
      <c r="HX246" s="24"/>
      <c r="HY246" s="24"/>
      <c r="HZ246" s="24"/>
      <c r="IA246" s="24"/>
      <c r="IB246" s="24"/>
      <c r="IC246" s="24"/>
      <c r="ID246" s="24"/>
      <c r="IE246" s="24"/>
      <c r="IF246" s="24"/>
      <c r="IG246" s="24"/>
      <c r="IH246" s="24"/>
      <c r="II246" s="24"/>
      <c r="IJ246" s="24"/>
      <c r="IK246" s="24"/>
      <c r="IL246" s="24"/>
      <c r="IM246" s="24"/>
      <c r="IN246" s="24"/>
      <c r="IO246" s="24"/>
      <c r="IP246" s="24"/>
      <c r="IQ246" s="24"/>
      <c r="IR246" s="24"/>
      <c r="IS246" s="24"/>
      <c r="IT246" s="24"/>
      <c r="IU246" s="24"/>
      <c r="IV246" s="24"/>
    </row>
    <row r="247" spans="1:256" ht="12.75">
      <c r="A247" s="24"/>
      <c r="B247" s="36" t="s">
        <v>626</v>
      </c>
      <c r="C247" s="71"/>
      <c r="D247" s="30"/>
      <c r="E247" s="31"/>
      <c r="F247" s="27"/>
      <c r="G247" s="34"/>
      <c r="H247" s="34"/>
      <c r="I247" s="24"/>
      <c r="J247" s="24"/>
      <c r="K247" s="24"/>
      <c r="L247" s="29"/>
      <c r="M247" s="29"/>
      <c r="N247" s="31"/>
      <c r="O247" s="24"/>
      <c r="P247" s="24"/>
      <c r="Q247" s="31"/>
      <c r="R247" s="24"/>
      <c r="S247" s="24"/>
      <c r="T247" s="24"/>
      <c r="U247" s="24"/>
      <c r="V247" s="38"/>
      <c r="W247" s="38"/>
      <c r="X247" s="38"/>
      <c r="Y247" s="38"/>
      <c r="Z247" s="31"/>
      <c r="AA247" s="40"/>
      <c r="AB247" s="40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  <c r="IR247" s="24"/>
      <c r="IS247" s="24"/>
      <c r="IT247" s="24"/>
      <c r="IU247" s="24"/>
      <c r="IV247" s="24"/>
    </row>
    <row r="248" spans="1:256" ht="12.75">
      <c r="A248" s="24"/>
      <c r="B248" s="36" t="s">
        <v>627</v>
      </c>
      <c r="C248" s="27"/>
      <c r="D248" s="30"/>
      <c r="E248" s="31"/>
      <c r="F248" s="27"/>
      <c r="G248" s="34"/>
      <c r="H248" s="34"/>
      <c r="I248" s="24"/>
      <c r="J248" s="24"/>
      <c r="K248" s="24"/>
      <c r="L248" s="29"/>
      <c r="M248" s="29"/>
      <c r="N248" s="31"/>
      <c r="O248" s="24"/>
      <c r="P248" s="24"/>
      <c r="Q248" s="31"/>
      <c r="R248" s="24"/>
      <c r="S248" s="24"/>
      <c r="T248" s="24"/>
      <c r="U248" s="24"/>
      <c r="V248" s="38"/>
      <c r="W248" s="38"/>
      <c r="X248" s="38"/>
      <c r="Y248" s="38"/>
      <c r="Z248" s="31"/>
      <c r="AA248" s="40"/>
      <c r="AB248" s="40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  <c r="IV248" s="24"/>
    </row>
    <row r="249" spans="1:256" ht="12.75">
      <c r="A249" s="24"/>
      <c r="B249" s="36" t="s">
        <v>807</v>
      </c>
      <c r="C249" s="27"/>
      <c r="D249" s="30"/>
      <c r="E249" s="31"/>
      <c r="F249" s="27"/>
      <c r="G249" s="34"/>
      <c r="H249" s="34"/>
      <c r="I249" s="24"/>
      <c r="J249" s="24"/>
      <c r="K249" s="24"/>
      <c r="L249" s="29"/>
      <c r="M249" s="29"/>
      <c r="N249" s="31"/>
      <c r="O249" s="24"/>
      <c r="P249" s="24"/>
      <c r="Q249" s="31"/>
      <c r="R249" s="24"/>
      <c r="S249" s="24"/>
      <c r="T249" s="24"/>
      <c r="U249" s="24"/>
      <c r="V249" s="38"/>
      <c r="W249" s="38"/>
      <c r="X249" s="38"/>
      <c r="Y249" s="38"/>
      <c r="Z249" s="31"/>
      <c r="AA249" s="40"/>
      <c r="AB249" s="40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4"/>
      <c r="FV249" s="24"/>
      <c r="FW249" s="24"/>
      <c r="FX249" s="24"/>
      <c r="FY249" s="24"/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  <c r="GJ249" s="24"/>
      <c r="GK249" s="24"/>
      <c r="GL249" s="24"/>
      <c r="GM249" s="24"/>
      <c r="GN249" s="24"/>
      <c r="GO249" s="24"/>
      <c r="GP249" s="24"/>
      <c r="GQ249" s="24"/>
      <c r="GR249" s="24"/>
      <c r="GS249" s="24"/>
      <c r="GT249" s="24"/>
      <c r="GU249" s="24"/>
      <c r="GV249" s="24"/>
      <c r="GW249" s="24"/>
      <c r="GX249" s="24"/>
      <c r="GY249" s="24"/>
      <c r="GZ249" s="24"/>
      <c r="HA249" s="24"/>
      <c r="HB249" s="24"/>
      <c r="HC249" s="24"/>
      <c r="HD249" s="24"/>
      <c r="HE249" s="24"/>
      <c r="HF249" s="24"/>
      <c r="HG249" s="24"/>
      <c r="HH249" s="24"/>
      <c r="HI249" s="24"/>
      <c r="HJ249" s="24"/>
      <c r="HK249" s="24"/>
      <c r="HL249" s="24"/>
      <c r="HM249" s="24"/>
      <c r="HN249" s="24"/>
      <c r="HO249" s="24"/>
      <c r="HP249" s="24"/>
      <c r="HQ249" s="24"/>
      <c r="HR249" s="24"/>
      <c r="HS249" s="24"/>
      <c r="HT249" s="24"/>
      <c r="HU249" s="24"/>
      <c r="HV249" s="24"/>
      <c r="HW249" s="24"/>
      <c r="HX249" s="24"/>
      <c r="HY249" s="24"/>
      <c r="HZ249" s="24"/>
      <c r="IA249" s="24"/>
      <c r="IB249" s="24"/>
      <c r="IC249" s="24"/>
      <c r="ID249" s="24"/>
      <c r="IE249" s="24"/>
      <c r="IF249" s="24"/>
      <c r="IG249" s="24"/>
      <c r="IH249" s="24"/>
      <c r="II249" s="24"/>
      <c r="IJ249" s="24"/>
      <c r="IK249" s="24"/>
      <c r="IL249" s="24"/>
      <c r="IM249" s="24"/>
      <c r="IN249" s="24"/>
      <c r="IO249" s="24"/>
      <c r="IP249" s="24"/>
      <c r="IQ249" s="24"/>
      <c r="IR249" s="24"/>
      <c r="IS249" s="24"/>
      <c r="IT249" s="24"/>
      <c r="IU249" s="24"/>
      <c r="IV249" s="24"/>
    </row>
    <row r="250" spans="1:256" ht="12.75">
      <c r="A250" s="24"/>
      <c r="B250" s="36" t="s">
        <v>808</v>
      </c>
      <c r="C250" s="27"/>
      <c r="D250" s="30"/>
      <c r="E250" s="31"/>
      <c r="F250" s="27"/>
      <c r="G250" s="34"/>
      <c r="H250" s="34"/>
      <c r="I250" s="24"/>
      <c r="J250" s="24"/>
      <c r="K250" s="24"/>
      <c r="L250" s="29"/>
      <c r="M250" s="29"/>
      <c r="N250" s="31"/>
      <c r="O250" s="24"/>
      <c r="P250" s="24"/>
      <c r="Q250" s="31"/>
      <c r="R250" s="24"/>
      <c r="S250" s="24"/>
      <c r="T250" s="24"/>
      <c r="U250" s="24"/>
      <c r="V250" s="38"/>
      <c r="W250" s="38"/>
      <c r="X250" s="38"/>
      <c r="Y250" s="38"/>
      <c r="Z250" s="31"/>
      <c r="AA250" s="40"/>
      <c r="AB250" s="40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4"/>
      <c r="FV250" s="24"/>
      <c r="FW250" s="24"/>
      <c r="FX250" s="24"/>
      <c r="FY250" s="24"/>
      <c r="FZ250" s="24"/>
      <c r="GA250" s="24"/>
      <c r="GB250" s="24"/>
      <c r="GC250" s="24"/>
      <c r="GD250" s="24"/>
      <c r="GE250" s="24"/>
      <c r="GF250" s="24"/>
      <c r="GG250" s="24"/>
      <c r="GH250" s="24"/>
      <c r="GI250" s="24"/>
      <c r="GJ250" s="24"/>
      <c r="GK250" s="24"/>
      <c r="GL250" s="24"/>
      <c r="GM250" s="24"/>
      <c r="GN250" s="24"/>
      <c r="GO250" s="24"/>
      <c r="GP250" s="24"/>
      <c r="GQ250" s="24"/>
      <c r="GR250" s="24"/>
      <c r="GS250" s="24"/>
      <c r="GT250" s="24"/>
      <c r="GU250" s="24"/>
      <c r="GV250" s="24"/>
      <c r="GW250" s="24"/>
      <c r="GX250" s="24"/>
      <c r="GY250" s="24"/>
      <c r="GZ250" s="24"/>
      <c r="HA250" s="24"/>
      <c r="HB250" s="24"/>
      <c r="HC250" s="24"/>
      <c r="HD250" s="24"/>
      <c r="HE250" s="24"/>
      <c r="HF250" s="24"/>
      <c r="HG250" s="24"/>
      <c r="HH250" s="24"/>
      <c r="HI250" s="24"/>
      <c r="HJ250" s="24"/>
      <c r="HK250" s="24"/>
      <c r="HL250" s="24"/>
      <c r="HM250" s="24"/>
      <c r="HN250" s="24"/>
      <c r="HO250" s="24"/>
      <c r="HP250" s="24"/>
      <c r="HQ250" s="24"/>
      <c r="HR250" s="24"/>
      <c r="HS250" s="24"/>
      <c r="HT250" s="24"/>
      <c r="HU250" s="24"/>
      <c r="HV250" s="24"/>
      <c r="HW250" s="24"/>
      <c r="HX250" s="24"/>
      <c r="HY250" s="24"/>
      <c r="HZ250" s="24"/>
      <c r="IA250" s="24"/>
      <c r="IB250" s="24"/>
      <c r="IC250" s="24"/>
      <c r="ID250" s="24"/>
      <c r="IE250" s="24"/>
      <c r="IF250" s="24"/>
      <c r="IG250" s="24"/>
      <c r="IH250" s="24"/>
      <c r="II250" s="24"/>
      <c r="IJ250" s="24"/>
      <c r="IK250" s="24"/>
      <c r="IL250" s="24"/>
      <c r="IM250" s="24"/>
      <c r="IN250" s="24"/>
      <c r="IO250" s="24"/>
      <c r="IP250" s="24"/>
      <c r="IQ250" s="24"/>
      <c r="IR250" s="24"/>
      <c r="IS250" s="24"/>
      <c r="IT250" s="24"/>
      <c r="IU250" s="24"/>
      <c r="IV250" s="24"/>
    </row>
    <row r="251" spans="1:256" ht="12.75">
      <c r="A251" s="24"/>
      <c r="B251" s="36" t="s">
        <v>628</v>
      </c>
      <c r="C251" s="27"/>
      <c r="D251" s="30"/>
      <c r="E251" s="31"/>
      <c r="F251" s="27"/>
      <c r="G251" s="34"/>
      <c r="H251" s="34"/>
      <c r="I251" s="24"/>
      <c r="J251" s="24"/>
      <c r="K251" s="24"/>
      <c r="L251" s="29"/>
      <c r="M251" s="29"/>
      <c r="N251" s="31"/>
      <c r="O251" s="24"/>
      <c r="P251" s="24"/>
      <c r="Q251" s="31"/>
      <c r="R251" s="24"/>
      <c r="S251" s="24"/>
      <c r="T251" s="24"/>
      <c r="U251" s="24"/>
      <c r="V251" s="38"/>
      <c r="W251" s="38"/>
      <c r="X251" s="38"/>
      <c r="Y251" s="38"/>
      <c r="Z251" s="31"/>
      <c r="AA251" s="40"/>
      <c r="AB251" s="40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  <c r="GJ251" s="24"/>
      <c r="GK251" s="24"/>
      <c r="GL251" s="24"/>
      <c r="GM251" s="24"/>
      <c r="GN251" s="24"/>
      <c r="GO251" s="24"/>
      <c r="GP251" s="24"/>
      <c r="GQ251" s="24"/>
      <c r="GR251" s="24"/>
      <c r="GS251" s="24"/>
      <c r="GT251" s="24"/>
      <c r="GU251" s="24"/>
      <c r="GV251" s="24"/>
      <c r="GW251" s="24"/>
      <c r="GX251" s="24"/>
      <c r="GY251" s="24"/>
      <c r="GZ251" s="24"/>
      <c r="HA251" s="24"/>
      <c r="HB251" s="24"/>
      <c r="HC251" s="24"/>
      <c r="HD251" s="24"/>
      <c r="HE251" s="24"/>
      <c r="HF251" s="24"/>
      <c r="HG251" s="24"/>
      <c r="HH251" s="24"/>
      <c r="HI251" s="24"/>
      <c r="HJ251" s="24"/>
      <c r="HK251" s="24"/>
      <c r="HL251" s="24"/>
      <c r="HM251" s="24"/>
      <c r="HN251" s="24"/>
      <c r="HO251" s="24"/>
      <c r="HP251" s="24"/>
      <c r="HQ251" s="24"/>
      <c r="HR251" s="24"/>
      <c r="HS251" s="24"/>
      <c r="HT251" s="24"/>
      <c r="HU251" s="24"/>
      <c r="HV251" s="24"/>
      <c r="HW251" s="24"/>
      <c r="HX251" s="24"/>
      <c r="HY251" s="24"/>
      <c r="HZ251" s="24"/>
      <c r="IA251" s="24"/>
      <c r="IB251" s="24"/>
      <c r="IC251" s="24"/>
      <c r="ID251" s="24"/>
      <c r="IE251" s="24"/>
      <c r="IF251" s="24"/>
      <c r="IG251" s="24"/>
      <c r="IH251" s="24"/>
      <c r="II251" s="24"/>
      <c r="IJ251" s="24"/>
      <c r="IK251" s="24"/>
      <c r="IL251" s="24"/>
      <c r="IM251" s="24"/>
      <c r="IN251" s="24"/>
      <c r="IO251" s="24"/>
      <c r="IP251" s="24"/>
      <c r="IQ251" s="24"/>
      <c r="IR251" s="24"/>
      <c r="IS251" s="24"/>
      <c r="IT251" s="24"/>
      <c r="IU251" s="24"/>
      <c r="IV251" s="24"/>
    </row>
    <row r="252" spans="1:256" ht="12.75">
      <c r="A252" s="24"/>
      <c r="B252" s="36" t="s">
        <v>629</v>
      </c>
      <c r="C252" s="27"/>
      <c r="D252" s="30"/>
      <c r="E252" s="31"/>
      <c r="F252" s="27"/>
      <c r="G252" s="34"/>
      <c r="H252" s="34"/>
      <c r="I252" s="24"/>
      <c r="J252" s="24"/>
      <c r="K252" s="24"/>
      <c r="L252" s="29"/>
      <c r="M252" s="29"/>
      <c r="N252" s="31"/>
      <c r="O252" s="24"/>
      <c r="P252" s="24"/>
      <c r="Q252" s="31"/>
      <c r="R252" s="24"/>
      <c r="S252" s="24"/>
      <c r="T252" s="24"/>
      <c r="U252" s="24"/>
      <c r="V252" s="38"/>
      <c r="W252" s="38"/>
      <c r="X252" s="38"/>
      <c r="Y252" s="38"/>
      <c r="Z252" s="31"/>
      <c r="AA252" s="40"/>
      <c r="AB252" s="40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  <c r="GJ252" s="24"/>
      <c r="GK252" s="24"/>
      <c r="GL252" s="24"/>
      <c r="GM252" s="24"/>
      <c r="GN252" s="24"/>
      <c r="GO252" s="24"/>
      <c r="GP252" s="24"/>
      <c r="GQ252" s="24"/>
      <c r="GR252" s="24"/>
      <c r="GS252" s="24"/>
      <c r="GT252" s="24"/>
      <c r="GU252" s="24"/>
      <c r="GV252" s="24"/>
      <c r="GW252" s="24"/>
      <c r="GX252" s="24"/>
      <c r="GY252" s="24"/>
      <c r="GZ252" s="24"/>
      <c r="HA252" s="24"/>
      <c r="HB252" s="24"/>
      <c r="HC252" s="24"/>
      <c r="HD252" s="24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24"/>
      <c r="HR252" s="24"/>
      <c r="HS252" s="24"/>
      <c r="HT252" s="24"/>
      <c r="HU252" s="24"/>
      <c r="HV252" s="24"/>
      <c r="HW252" s="24"/>
      <c r="HX252" s="24"/>
      <c r="HY252" s="24"/>
      <c r="HZ252" s="24"/>
      <c r="IA252" s="24"/>
      <c r="IB252" s="24"/>
      <c r="IC252" s="24"/>
      <c r="ID252" s="24"/>
      <c r="IE252" s="24"/>
      <c r="IF252" s="24"/>
      <c r="IG252" s="24"/>
      <c r="IH252" s="24"/>
      <c r="II252" s="24"/>
      <c r="IJ252" s="24"/>
      <c r="IK252" s="24"/>
      <c r="IL252" s="24"/>
      <c r="IM252" s="24"/>
      <c r="IN252" s="24"/>
      <c r="IO252" s="24"/>
      <c r="IP252" s="24"/>
      <c r="IQ252" s="24"/>
      <c r="IR252" s="24"/>
      <c r="IS252" s="24"/>
      <c r="IT252" s="24"/>
      <c r="IU252" s="24"/>
      <c r="IV252" s="24"/>
    </row>
    <row r="253" spans="1:256" ht="12.75">
      <c r="A253" s="24"/>
      <c r="B253" s="36"/>
      <c r="C253" s="27"/>
      <c r="D253" s="30"/>
      <c r="E253" s="31"/>
      <c r="F253" s="27"/>
      <c r="G253" s="34"/>
      <c r="H253" s="34"/>
      <c r="I253" s="24"/>
      <c r="J253" s="24"/>
      <c r="K253" s="24"/>
      <c r="L253" s="29"/>
      <c r="M253" s="29"/>
      <c r="N253" s="31"/>
      <c r="O253" s="24"/>
      <c r="P253" s="24"/>
      <c r="Q253" s="31"/>
      <c r="R253" s="24"/>
      <c r="S253" s="24"/>
      <c r="T253" s="24"/>
      <c r="U253" s="24"/>
      <c r="V253" s="38"/>
      <c r="W253" s="38"/>
      <c r="X253" s="38"/>
      <c r="Y253" s="38"/>
      <c r="Z253" s="31"/>
      <c r="AA253" s="40"/>
      <c r="AB253" s="40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  <c r="FV253" s="24"/>
      <c r="FW253" s="24"/>
      <c r="FX253" s="24"/>
      <c r="FY253" s="24"/>
      <c r="FZ253" s="24"/>
      <c r="GA253" s="24"/>
      <c r="GB253" s="24"/>
      <c r="GC253" s="24"/>
      <c r="GD253" s="24"/>
      <c r="GE253" s="24"/>
      <c r="GF253" s="24"/>
      <c r="GG253" s="24"/>
      <c r="GH253" s="24"/>
      <c r="GI253" s="24"/>
      <c r="GJ253" s="24"/>
      <c r="GK253" s="24"/>
      <c r="GL253" s="24"/>
      <c r="GM253" s="24"/>
      <c r="GN253" s="24"/>
      <c r="GO253" s="24"/>
      <c r="GP253" s="24"/>
      <c r="GQ253" s="24"/>
      <c r="GR253" s="24"/>
      <c r="GS253" s="24"/>
      <c r="GT253" s="24"/>
      <c r="GU253" s="24"/>
      <c r="GV253" s="24"/>
      <c r="GW253" s="24"/>
      <c r="GX253" s="24"/>
      <c r="GY253" s="24"/>
      <c r="GZ253" s="24"/>
      <c r="HA253" s="24"/>
      <c r="HB253" s="24"/>
      <c r="HC253" s="24"/>
      <c r="HD253" s="24"/>
      <c r="HE253" s="24"/>
      <c r="HF253" s="24"/>
      <c r="HG253" s="24"/>
      <c r="HH253" s="24"/>
      <c r="HI253" s="24"/>
      <c r="HJ253" s="24"/>
      <c r="HK253" s="24"/>
      <c r="HL253" s="24"/>
      <c r="HM253" s="24"/>
      <c r="HN253" s="24"/>
      <c r="HO253" s="24"/>
      <c r="HP253" s="24"/>
      <c r="HQ253" s="24"/>
      <c r="HR253" s="24"/>
      <c r="HS253" s="24"/>
      <c r="HT253" s="24"/>
      <c r="HU253" s="24"/>
      <c r="HV253" s="24"/>
      <c r="HW253" s="24"/>
      <c r="HX253" s="24"/>
      <c r="HY253" s="24"/>
      <c r="HZ253" s="24"/>
      <c r="IA253" s="24"/>
      <c r="IB253" s="24"/>
      <c r="IC253" s="24"/>
      <c r="ID253" s="24"/>
      <c r="IE253" s="24"/>
      <c r="IF253" s="24"/>
      <c r="IG253" s="24"/>
      <c r="IH253" s="24"/>
      <c r="II253" s="24"/>
      <c r="IJ253" s="24"/>
      <c r="IK253" s="24"/>
      <c r="IL253" s="24"/>
      <c r="IM253" s="24"/>
      <c r="IN253" s="24"/>
      <c r="IO253" s="24"/>
      <c r="IP253" s="24"/>
      <c r="IQ253" s="24"/>
      <c r="IR253" s="24"/>
      <c r="IS253" s="24"/>
      <c r="IT253" s="24"/>
      <c r="IU253" s="24"/>
      <c r="IV253" s="24"/>
    </row>
    <row r="254" spans="1:28" ht="12.75">
      <c r="A254" s="122" t="s">
        <v>630</v>
      </c>
      <c r="B254" s="122" t="s">
        <v>356</v>
      </c>
      <c r="C254" s="123" t="s">
        <v>357</v>
      </c>
      <c r="D254" s="124">
        <v>1620</v>
      </c>
      <c r="E254" s="100" t="str">
        <f>VLOOKUP(D254,SGLDATA!$A$6:$B$402,2,FALSE)</f>
        <v>Investments in Securities Other Than Public Debt Securities</v>
      </c>
      <c r="F254" s="123" t="s">
        <v>632</v>
      </c>
      <c r="G254" s="34"/>
      <c r="H254" s="34"/>
      <c r="I254" s="24"/>
      <c r="J254" s="24"/>
      <c r="K254" s="24"/>
      <c r="M254" s="29"/>
      <c r="N254" s="31"/>
      <c r="P254" s="24"/>
      <c r="Q254" s="31"/>
      <c r="R254" s="24"/>
      <c r="U254" s="24"/>
      <c r="V254" s="38"/>
      <c r="W254" s="38"/>
      <c r="X254" s="38"/>
      <c r="Y254" s="38"/>
      <c r="Z254" s="31"/>
      <c r="AA254" s="31"/>
      <c r="AB254" s="31"/>
    </row>
    <row r="255" spans="1:28" ht="12.75">
      <c r="A255" s="122" t="s">
        <v>630</v>
      </c>
      <c r="B255" s="122" t="s">
        <v>356</v>
      </c>
      <c r="C255" s="123" t="s">
        <v>357</v>
      </c>
      <c r="D255" s="124">
        <v>1690</v>
      </c>
      <c r="E255" s="100" t="str">
        <f>VLOOKUP(D255,SGLDATA!$A$6:$B$402,2,FALSE)</f>
        <v>Other Investments</v>
      </c>
      <c r="F255" s="123" t="s">
        <v>632</v>
      </c>
      <c r="G255" s="34"/>
      <c r="H255" s="34"/>
      <c r="I255" s="24"/>
      <c r="J255" s="24"/>
      <c r="K255" s="24"/>
      <c r="M255" s="29"/>
      <c r="N255" s="31"/>
      <c r="P255" s="24"/>
      <c r="Q255" s="31"/>
      <c r="R255" s="24"/>
      <c r="U255" s="24"/>
      <c r="V255" s="38"/>
      <c r="W255" s="38"/>
      <c r="X255" s="38"/>
      <c r="Y255" s="38"/>
      <c r="Z255" s="31"/>
      <c r="AA255" s="40"/>
      <c r="AB255" s="40"/>
    </row>
    <row r="256" spans="5:28" ht="12.75">
      <c r="E256" s="22"/>
      <c r="M256" s="18" t="s">
        <v>634</v>
      </c>
      <c r="N256" s="22" t="s">
        <v>338</v>
      </c>
      <c r="V256" s="37"/>
      <c r="W256" s="37"/>
      <c r="X256" s="37"/>
      <c r="Y256" s="37"/>
      <c r="Z256" s="22"/>
      <c r="AA256" s="39"/>
      <c r="AB256" s="39"/>
    </row>
    <row r="257" spans="1:256" ht="12.75">
      <c r="A257" s="24"/>
      <c r="B257" s="36" t="s">
        <v>635</v>
      </c>
      <c r="C257" s="49"/>
      <c r="D257" s="64"/>
      <c r="E257" s="40"/>
      <c r="F257" s="27"/>
      <c r="G257" s="34"/>
      <c r="H257" s="34"/>
      <c r="I257" s="24"/>
      <c r="J257" s="24"/>
      <c r="K257" s="24"/>
      <c r="L257" s="29"/>
      <c r="M257" s="29"/>
      <c r="N257" s="31"/>
      <c r="O257" s="24"/>
      <c r="P257" s="24"/>
      <c r="Q257" s="31"/>
      <c r="R257" s="24"/>
      <c r="S257" s="24"/>
      <c r="T257" s="24"/>
      <c r="U257" s="24"/>
      <c r="V257" s="38"/>
      <c r="W257" s="38"/>
      <c r="X257" s="38"/>
      <c r="Y257" s="38"/>
      <c r="Z257" s="31"/>
      <c r="AA257" s="40"/>
      <c r="AB257" s="40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  <c r="FQ257" s="24"/>
      <c r="FR257" s="24"/>
      <c r="FS257" s="24"/>
      <c r="FT257" s="24"/>
      <c r="FU257" s="24"/>
      <c r="FV257" s="24"/>
      <c r="FW257" s="24"/>
      <c r="FX257" s="24"/>
      <c r="FY257" s="24"/>
      <c r="FZ257" s="24"/>
      <c r="GA257" s="24"/>
      <c r="GB257" s="24"/>
      <c r="GC257" s="24"/>
      <c r="GD257" s="24"/>
      <c r="GE257" s="24"/>
      <c r="GF257" s="24"/>
      <c r="GG257" s="24"/>
      <c r="GH257" s="24"/>
      <c r="GI257" s="24"/>
      <c r="GJ257" s="24"/>
      <c r="GK257" s="24"/>
      <c r="GL257" s="24"/>
      <c r="GM257" s="24"/>
      <c r="GN257" s="24"/>
      <c r="GO257" s="24"/>
      <c r="GP257" s="24"/>
      <c r="GQ257" s="24"/>
      <c r="GR257" s="24"/>
      <c r="GS257" s="24"/>
      <c r="GT257" s="24"/>
      <c r="GU257" s="24"/>
      <c r="GV257" s="24"/>
      <c r="GW257" s="24"/>
      <c r="GX257" s="24"/>
      <c r="GY257" s="24"/>
      <c r="GZ257" s="24"/>
      <c r="HA257" s="24"/>
      <c r="HB257" s="24"/>
      <c r="HC257" s="24"/>
      <c r="HD257" s="24"/>
      <c r="HE257" s="24"/>
      <c r="HF257" s="24"/>
      <c r="HG257" s="24"/>
      <c r="HH257" s="24"/>
      <c r="HI257" s="24"/>
      <c r="HJ257" s="24"/>
      <c r="HK257" s="24"/>
      <c r="HL257" s="24"/>
      <c r="HM257" s="24"/>
      <c r="HN257" s="24"/>
      <c r="HO257" s="24"/>
      <c r="HP257" s="24"/>
      <c r="HQ257" s="24"/>
      <c r="HR257" s="24"/>
      <c r="HS257" s="24"/>
      <c r="HT257" s="24"/>
      <c r="HU257" s="24"/>
      <c r="HV257" s="24"/>
      <c r="HW257" s="24"/>
      <c r="HX257" s="24"/>
      <c r="HY257" s="24"/>
      <c r="HZ257" s="24"/>
      <c r="IA257" s="24"/>
      <c r="IB257" s="24"/>
      <c r="IC257" s="24"/>
      <c r="ID257" s="24"/>
      <c r="IE257" s="24"/>
      <c r="IF257" s="24"/>
      <c r="IG257" s="24"/>
      <c r="IH257" s="24"/>
      <c r="II257" s="24"/>
      <c r="IJ257" s="24"/>
      <c r="IK257" s="24"/>
      <c r="IL257" s="24"/>
      <c r="IM257" s="24"/>
      <c r="IN257" s="24"/>
      <c r="IO257" s="24"/>
      <c r="IP257" s="24"/>
      <c r="IQ257" s="24"/>
      <c r="IR257" s="24"/>
      <c r="IS257" s="24"/>
      <c r="IT257" s="24"/>
      <c r="IU257" s="24"/>
      <c r="IV257" s="24"/>
    </row>
    <row r="258" spans="1:256" ht="12.75">
      <c r="A258" s="24"/>
      <c r="B258" s="36" t="s">
        <v>636</v>
      </c>
      <c r="C258" s="49"/>
      <c r="D258" s="64"/>
      <c r="E258" s="40"/>
      <c r="F258" s="27"/>
      <c r="G258" s="34"/>
      <c r="H258" s="34"/>
      <c r="I258" s="24"/>
      <c r="J258" s="24"/>
      <c r="K258" s="24"/>
      <c r="L258" s="29"/>
      <c r="M258" s="29"/>
      <c r="N258" s="31"/>
      <c r="O258" s="24"/>
      <c r="P258" s="24"/>
      <c r="Q258" s="31"/>
      <c r="R258" s="24"/>
      <c r="S258" s="24"/>
      <c r="T258" s="24"/>
      <c r="U258" s="24"/>
      <c r="V258" s="38"/>
      <c r="W258" s="38"/>
      <c r="X258" s="38"/>
      <c r="Y258" s="38"/>
      <c r="Z258" s="31"/>
      <c r="AA258" s="40"/>
      <c r="AB258" s="40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  <c r="FQ258" s="24"/>
      <c r="FR258" s="24"/>
      <c r="FS258" s="24"/>
      <c r="FT258" s="24"/>
      <c r="FU258" s="24"/>
      <c r="FV258" s="24"/>
      <c r="FW258" s="24"/>
      <c r="FX258" s="24"/>
      <c r="FY258" s="24"/>
      <c r="FZ258" s="24"/>
      <c r="GA258" s="24"/>
      <c r="GB258" s="24"/>
      <c r="GC258" s="24"/>
      <c r="GD258" s="24"/>
      <c r="GE258" s="24"/>
      <c r="GF258" s="24"/>
      <c r="GG258" s="24"/>
      <c r="GH258" s="24"/>
      <c r="GI258" s="24"/>
      <c r="GJ258" s="24"/>
      <c r="GK258" s="24"/>
      <c r="GL258" s="24"/>
      <c r="GM258" s="24"/>
      <c r="GN258" s="24"/>
      <c r="GO258" s="24"/>
      <c r="GP258" s="24"/>
      <c r="GQ258" s="24"/>
      <c r="GR258" s="24"/>
      <c r="GS258" s="24"/>
      <c r="GT258" s="24"/>
      <c r="GU258" s="24"/>
      <c r="GV258" s="24"/>
      <c r="GW258" s="24"/>
      <c r="GX258" s="24"/>
      <c r="GY258" s="24"/>
      <c r="GZ258" s="24"/>
      <c r="HA258" s="24"/>
      <c r="HB258" s="24"/>
      <c r="HC258" s="24"/>
      <c r="HD258" s="24"/>
      <c r="HE258" s="24"/>
      <c r="HF258" s="24"/>
      <c r="HG258" s="24"/>
      <c r="HH258" s="24"/>
      <c r="HI258" s="24"/>
      <c r="HJ258" s="24"/>
      <c r="HK258" s="24"/>
      <c r="HL258" s="24"/>
      <c r="HM258" s="24"/>
      <c r="HN258" s="24"/>
      <c r="HO258" s="24"/>
      <c r="HP258" s="24"/>
      <c r="HQ258" s="24"/>
      <c r="HR258" s="24"/>
      <c r="HS258" s="24"/>
      <c r="HT258" s="24"/>
      <c r="HU258" s="24"/>
      <c r="HV258" s="24"/>
      <c r="HW258" s="24"/>
      <c r="HX258" s="24"/>
      <c r="HY258" s="24"/>
      <c r="HZ258" s="24"/>
      <c r="IA258" s="24"/>
      <c r="IB258" s="24"/>
      <c r="IC258" s="24"/>
      <c r="ID258" s="24"/>
      <c r="IE258" s="24"/>
      <c r="IF258" s="24"/>
      <c r="IG258" s="24"/>
      <c r="IH258" s="24"/>
      <c r="II258" s="24"/>
      <c r="IJ258" s="24"/>
      <c r="IK258" s="24"/>
      <c r="IL258" s="24"/>
      <c r="IM258" s="24"/>
      <c r="IN258" s="24"/>
      <c r="IO258" s="24"/>
      <c r="IP258" s="24"/>
      <c r="IQ258" s="24"/>
      <c r="IR258" s="24"/>
      <c r="IS258" s="24"/>
      <c r="IT258" s="24"/>
      <c r="IU258" s="24"/>
      <c r="IV258" s="24"/>
    </row>
    <row r="259" spans="1:256" ht="12.75">
      <c r="A259" s="24"/>
      <c r="B259" s="24"/>
      <c r="C259" s="27"/>
      <c r="D259" s="30"/>
      <c r="E259" s="31"/>
      <c r="F259" s="27"/>
      <c r="G259" s="34"/>
      <c r="H259" s="34"/>
      <c r="I259" s="24"/>
      <c r="J259" s="24"/>
      <c r="K259" s="24"/>
      <c r="L259" s="29"/>
      <c r="M259" s="29"/>
      <c r="N259" s="31"/>
      <c r="O259" s="24"/>
      <c r="P259" s="24"/>
      <c r="Q259" s="31"/>
      <c r="R259" s="24"/>
      <c r="S259" s="24"/>
      <c r="T259" s="24"/>
      <c r="U259" s="24"/>
      <c r="V259" s="38"/>
      <c r="W259" s="38"/>
      <c r="X259" s="38"/>
      <c r="Y259" s="38"/>
      <c r="Z259" s="31"/>
      <c r="AA259" s="40"/>
      <c r="AB259" s="40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  <c r="FJ259" s="24"/>
      <c r="FK259" s="24"/>
      <c r="FL259" s="24"/>
      <c r="FM259" s="24"/>
      <c r="FN259" s="24"/>
      <c r="FO259" s="24"/>
      <c r="FP259" s="24"/>
      <c r="FQ259" s="24"/>
      <c r="FR259" s="24"/>
      <c r="FS259" s="24"/>
      <c r="FT259" s="24"/>
      <c r="FU259" s="24"/>
      <c r="FV259" s="24"/>
      <c r="FW259" s="24"/>
      <c r="FX259" s="24"/>
      <c r="FY259" s="24"/>
      <c r="FZ259" s="24"/>
      <c r="GA259" s="24"/>
      <c r="GB259" s="24"/>
      <c r="GC259" s="24"/>
      <c r="GD259" s="24"/>
      <c r="GE259" s="24"/>
      <c r="GF259" s="24"/>
      <c r="GG259" s="24"/>
      <c r="GH259" s="24"/>
      <c r="GI259" s="24"/>
      <c r="GJ259" s="24"/>
      <c r="GK259" s="24"/>
      <c r="GL259" s="24"/>
      <c r="GM259" s="24"/>
      <c r="GN259" s="24"/>
      <c r="GO259" s="24"/>
      <c r="GP259" s="24"/>
      <c r="GQ259" s="24"/>
      <c r="GR259" s="24"/>
      <c r="GS259" s="24"/>
      <c r="GT259" s="24"/>
      <c r="GU259" s="24"/>
      <c r="GV259" s="24"/>
      <c r="GW259" s="24"/>
      <c r="GX259" s="24"/>
      <c r="GY259" s="24"/>
      <c r="GZ259" s="24"/>
      <c r="HA259" s="24"/>
      <c r="HB259" s="24"/>
      <c r="HC259" s="24"/>
      <c r="HD259" s="24"/>
      <c r="HE259" s="24"/>
      <c r="HF259" s="24"/>
      <c r="HG259" s="24"/>
      <c r="HH259" s="24"/>
      <c r="HI259" s="24"/>
      <c r="HJ259" s="24"/>
      <c r="HK259" s="24"/>
      <c r="HL259" s="24"/>
      <c r="HM259" s="24"/>
      <c r="HN259" s="24"/>
      <c r="HO259" s="24"/>
      <c r="HP259" s="24"/>
      <c r="HQ259" s="24"/>
      <c r="HR259" s="24"/>
      <c r="HS259" s="24"/>
      <c r="HT259" s="24"/>
      <c r="HU259" s="24"/>
      <c r="HV259" s="24"/>
      <c r="HW259" s="24"/>
      <c r="HX259" s="24"/>
      <c r="HY259" s="24"/>
      <c r="HZ259" s="24"/>
      <c r="IA259" s="24"/>
      <c r="IB259" s="24"/>
      <c r="IC259" s="24"/>
      <c r="ID259" s="24"/>
      <c r="IE259" s="24"/>
      <c r="IF259" s="24"/>
      <c r="IG259" s="24"/>
      <c r="IH259" s="24"/>
      <c r="II259" s="24"/>
      <c r="IJ259" s="24"/>
      <c r="IK259" s="24"/>
      <c r="IL259" s="24"/>
      <c r="IM259" s="24"/>
      <c r="IN259" s="24"/>
      <c r="IO259" s="24"/>
      <c r="IP259" s="24"/>
      <c r="IQ259" s="24"/>
      <c r="IR259" s="24"/>
      <c r="IS259" s="24"/>
      <c r="IT259" s="24"/>
      <c r="IU259" s="24"/>
      <c r="IV259" s="24"/>
    </row>
    <row r="260" spans="1:256" ht="12.75">
      <c r="A260" s="127" t="s">
        <v>637</v>
      </c>
      <c r="B260" s="122" t="s">
        <v>356</v>
      </c>
      <c r="C260" s="123" t="s">
        <v>357</v>
      </c>
      <c r="D260" s="124">
        <v>1310</v>
      </c>
      <c r="E260" s="100" t="str">
        <f>VLOOKUP(D260,SGLDATA!$A$6:$B$402,2,FALSE)</f>
        <v>Accounts Receivable</v>
      </c>
      <c r="F260" s="123"/>
      <c r="G260" s="34"/>
      <c r="H260" s="34"/>
      <c r="I260" s="24"/>
      <c r="J260" s="24"/>
      <c r="K260" s="24"/>
      <c r="L260" s="29"/>
      <c r="M260" s="29"/>
      <c r="N260" s="31"/>
      <c r="O260" s="24"/>
      <c r="P260" s="24"/>
      <c r="Q260" s="31"/>
      <c r="R260" s="24"/>
      <c r="S260" s="24"/>
      <c r="T260" s="24"/>
      <c r="U260" s="24"/>
      <c r="V260" s="38"/>
      <c r="W260" s="38"/>
      <c r="X260" s="38"/>
      <c r="Y260" s="38"/>
      <c r="Z260" s="31"/>
      <c r="AA260" s="31"/>
      <c r="AB260" s="31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  <c r="FQ260" s="24"/>
      <c r="FR260" s="24"/>
      <c r="FS260" s="24"/>
      <c r="FT260" s="24"/>
      <c r="FU260" s="24"/>
      <c r="FV260" s="24"/>
      <c r="FW260" s="24"/>
      <c r="FX260" s="24"/>
      <c r="FY260" s="24"/>
      <c r="FZ260" s="24"/>
      <c r="GA260" s="24"/>
      <c r="GB260" s="24"/>
      <c r="GC260" s="24"/>
      <c r="GD260" s="24"/>
      <c r="GE260" s="24"/>
      <c r="GF260" s="24"/>
      <c r="GG260" s="24"/>
      <c r="GH260" s="24"/>
      <c r="GI260" s="24"/>
      <c r="GJ260" s="24"/>
      <c r="GK260" s="24"/>
      <c r="GL260" s="24"/>
      <c r="GM260" s="24"/>
      <c r="GN260" s="24"/>
      <c r="GO260" s="24"/>
      <c r="GP260" s="24"/>
      <c r="GQ260" s="24"/>
      <c r="GR260" s="24"/>
      <c r="GS260" s="24"/>
      <c r="GT260" s="24"/>
      <c r="GU260" s="24"/>
      <c r="GV260" s="24"/>
      <c r="GW260" s="24"/>
      <c r="GX260" s="24"/>
      <c r="GY260" s="24"/>
      <c r="GZ260" s="24"/>
      <c r="HA260" s="24"/>
      <c r="HB260" s="24"/>
      <c r="HC260" s="24"/>
      <c r="HD260" s="24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24"/>
      <c r="HR260" s="24"/>
      <c r="HS260" s="24"/>
      <c r="HT260" s="24"/>
      <c r="HU260" s="24"/>
      <c r="HV260" s="24"/>
      <c r="HW260" s="24"/>
      <c r="HX260" s="24"/>
      <c r="HY260" s="24"/>
      <c r="HZ260" s="24"/>
      <c r="IA260" s="24"/>
      <c r="IB260" s="24"/>
      <c r="IC260" s="24"/>
      <c r="ID260" s="24"/>
      <c r="IE260" s="24"/>
      <c r="IF260" s="24"/>
      <c r="IG260" s="24"/>
      <c r="IH260" s="24"/>
      <c r="II260" s="24"/>
      <c r="IJ260" s="24"/>
      <c r="IK260" s="24"/>
      <c r="IL260" s="24"/>
      <c r="IM260" s="24"/>
      <c r="IN260" s="24"/>
      <c r="IO260" s="24"/>
      <c r="IP260" s="24"/>
      <c r="IQ260" s="24"/>
      <c r="IR260" s="24"/>
      <c r="IS260" s="24"/>
      <c r="IT260" s="24"/>
      <c r="IU260" s="24"/>
      <c r="IV260" s="24"/>
    </row>
    <row r="261" spans="1:256" ht="12.75">
      <c r="A261" s="24"/>
      <c r="B261" s="24"/>
      <c r="C261" s="27"/>
      <c r="D261" s="30"/>
      <c r="E261" s="31"/>
      <c r="F261" s="27"/>
      <c r="G261" s="34"/>
      <c r="H261" s="34"/>
      <c r="I261" s="24"/>
      <c r="J261" s="24"/>
      <c r="K261" s="24"/>
      <c r="L261" s="29"/>
      <c r="M261" s="29"/>
      <c r="N261" s="31"/>
      <c r="O261" s="24"/>
      <c r="P261" s="24"/>
      <c r="Q261" s="31"/>
      <c r="R261" s="24"/>
      <c r="S261" s="24"/>
      <c r="T261" s="24"/>
      <c r="U261" s="24"/>
      <c r="V261" s="38"/>
      <c r="W261" s="38"/>
      <c r="X261" s="38"/>
      <c r="Y261" s="38"/>
      <c r="Z261" s="31"/>
      <c r="AA261" s="40"/>
      <c r="AB261" s="40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  <c r="FJ261" s="24"/>
      <c r="FK261" s="24"/>
      <c r="FL261" s="24"/>
      <c r="FM261" s="24"/>
      <c r="FN261" s="24"/>
      <c r="FO261" s="24"/>
      <c r="FP261" s="24"/>
      <c r="FQ261" s="24"/>
      <c r="FR261" s="24"/>
      <c r="FS261" s="24"/>
      <c r="FT261" s="24"/>
      <c r="FU261" s="24"/>
      <c r="FV261" s="24"/>
      <c r="FW261" s="24"/>
      <c r="FX261" s="24"/>
      <c r="FY261" s="24"/>
      <c r="FZ261" s="24"/>
      <c r="GA261" s="24"/>
      <c r="GB261" s="24"/>
      <c r="GC261" s="24"/>
      <c r="GD261" s="24"/>
      <c r="GE261" s="24"/>
      <c r="GF261" s="24"/>
      <c r="GG261" s="24"/>
      <c r="GH261" s="24"/>
      <c r="GI261" s="24"/>
      <c r="GJ261" s="24"/>
      <c r="GK261" s="24"/>
      <c r="GL261" s="24"/>
      <c r="GM261" s="24"/>
      <c r="GN261" s="24"/>
      <c r="GO261" s="24"/>
      <c r="GP261" s="24"/>
      <c r="GQ261" s="24"/>
      <c r="GR261" s="24"/>
      <c r="GS261" s="24"/>
      <c r="GT261" s="24"/>
      <c r="GU261" s="24"/>
      <c r="GV261" s="24"/>
      <c r="GW261" s="24"/>
      <c r="GX261" s="24"/>
      <c r="GY261" s="24"/>
      <c r="GZ261" s="24"/>
      <c r="HA261" s="24"/>
      <c r="HB261" s="24"/>
      <c r="HC261" s="24"/>
      <c r="HD261" s="24"/>
      <c r="HE261" s="24"/>
      <c r="HF261" s="24"/>
      <c r="HG261" s="24"/>
      <c r="HH261" s="24"/>
      <c r="HI261" s="24"/>
      <c r="HJ261" s="24"/>
      <c r="HK261" s="24"/>
      <c r="HL261" s="24"/>
      <c r="HM261" s="24"/>
      <c r="HN261" s="24"/>
      <c r="HO261" s="24"/>
      <c r="HP261" s="24"/>
      <c r="HQ261" s="24"/>
      <c r="HR261" s="24"/>
      <c r="HS261" s="24"/>
      <c r="HT261" s="24"/>
      <c r="HU261" s="24"/>
      <c r="HV261" s="24"/>
      <c r="HW261" s="24"/>
      <c r="HX261" s="24"/>
      <c r="HY261" s="24"/>
      <c r="HZ261" s="24"/>
      <c r="IA261" s="24"/>
      <c r="IB261" s="24"/>
      <c r="IC261" s="24"/>
      <c r="ID261" s="24"/>
      <c r="IE261" s="24"/>
      <c r="IF261" s="24"/>
      <c r="IG261" s="24"/>
      <c r="IH261" s="24"/>
      <c r="II261" s="24"/>
      <c r="IJ261" s="24"/>
      <c r="IK261" s="24"/>
      <c r="IL261" s="24"/>
      <c r="IM261" s="24"/>
      <c r="IN261" s="24"/>
      <c r="IO261" s="24"/>
      <c r="IP261" s="24"/>
      <c r="IQ261" s="24"/>
      <c r="IR261" s="24"/>
      <c r="IS261" s="24"/>
      <c r="IT261" s="24"/>
      <c r="IU261" s="24"/>
      <c r="IV261" s="24"/>
    </row>
    <row r="262" spans="1:256" ht="12.75">
      <c r="A262" s="24"/>
      <c r="B262" s="36" t="s">
        <v>638</v>
      </c>
      <c r="C262" s="27"/>
      <c r="D262" s="30"/>
      <c r="E262" s="31"/>
      <c r="F262" s="27"/>
      <c r="G262" s="34"/>
      <c r="H262" s="34"/>
      <c r="I262" s="24"/>
      <c r="J262" s="24"/>
      <c r="K262" s="24"/>
      <c r="L262" s="29"/>
      <c r="M262" s="29"/>
      <c r="N262" s="31"/>
      <c r="O262" s="24"/>
      <c r="P262" s="24"/>
      <c r="Q262" s="31"/>
      <c r="R262" s="24"/>
      <c r="S262" s="24"/>
      <c r="T262" s="24"/>
      <c r="U262" s="24"/>
      <c r="V262" s="38"/>
      <c r="W262" s="38"/>
      <c r="X262" s="38"/>
      <c r="Y262" s="38"/>
      <c r="Z262" s="31"/>
      <c r="AA262" s="40"/>
      <c r="AB262" s="40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  <c r="FJ262" s="24"/>
      <c r="FK262" s="24"/>
      <c r="FL262" s="24"/>
      <c r="FM262" s="24"/>
      <c r="FN262" s="24"/>
      <c r="FO262" s="24"/>
      <c r="FP262" s="24"/>
      <c r="FQ262" s="24"/>
      <c r="FR262" s="24"/>
      <c r="FS262" s="24"/>
      <c r="FT262" s="24"/>
      <c r="FU262" s="24"/>
      <c r="FV262" s="24"/>
      <c r="FW262" s="24"/>
      <c r="FX262" s="24"/>
      <c r="FY262" s="24"/>
      <c r="FZ262" s="24"/>
      <c r="GA262" s="24"/>
      <c r="GB262" s="24"/>
      <c r="GC262" s="24"/>
      <c r="GD262" s="24"/>
      <c r="GE262" s="24"/>
      <c r="GF262" s="24"/>
      <c r="GG262" s="24"/>
      <c r="GH262" s="24"/>
      <c r="GI262" s="24"/>
      <c r="GJ262" s="24"/>
      <c r="GK262" s="24"/>
      <c r="GL262" s="24"/>
      <c r="GM262" s="24"/>
      <c r="GN262" s="24"/>
      <c r="GO262" s="24"/>
      <c r="GP262" s="24"/>
      <c r="GQ262" s="24"/>
      <c r="GR262" s="24"/>
      <c r="GS262" s="24"/>
      <c r="GT262" s="24"/>
      <c r="GU262" s="24"/>
      <c r="GV262" s="24"/>
      <c r="GW262" s="24"/>
      <c r="GX262" s="24"/>
      <c r="GY262" s="24"/>
      <c r="GZ262" s="24"/>
      <c r="HA262" s="24"/>
      <c r="HB262" s="24"/>
      <c r="HC262" s="24"/>
      <c r="HD262" s="24"/>
      <c r="HE262" s="24"/>
      <c r="HF262" s="24"/>
      <c r="HG262" s="24"/>
      <c r="HH262" s="24"/>
      <c r="HI262" s="24"/>
      <c r="HJ262" s="24"/>
      <c r="HK262" s="24"/>
      <c r="HL262" s="24"/>
      <c r="HM262" s="24"/>
      <c r="HN262" s="24"/>
      <c r="HO262" s="24"/>
      <c r="HP262" s="24"/>
      <c r="HQ262" s="24"/>
      <c r="HR262" s="24"/>
      <c r="HS262" s="24"/>
      <c r="HT262" s="24"/>
      <c r="HU262" s="24"/>
      <c r="HV262" s="24"/>
      <c r="HW262" s="24"/>
      <c r="HX262" s="24"/>
      <c r="HY262" s="24"/>
      <c r="HZ262" s="24"/>
      <c r="IA262" s="24"/>
      <c r="IB262" s="24"/>
      <c r="IC262" s="24"/>
      <c r="ID262" s="24"/>
      <c r="IE262" s="24"/>
      <c r="IF262" s="24"/>
      <c r="IG262" s="24"/>
      <c r="IH262" s="24"/>
      <c r="II262" s="24"/>
      <c r="IJ262" s="24"/>
      <c r="IK262" s="24"/>
      <c r="IL262" s="24"/>
      <c r="IM262" s="24"/>
      <c r="IN262" s="24"/>
      <c r="IO262" s="24"/>
      <c r="IP262" s="24"/>
      <c r="IQ262" s="24"/>
      <c r="IR262" s="24"/>
      <c r="IS262" s="24"/>
      <c r="IT262" s="24"/>
      <c r="IU262" s="24"/>
      <c r="IV262" s="24"/>
    </row>
    <row r="263" spans="1:256" ht="12.75">
      <c r="A263" s="24"/>
      <c r="B263" s="36" t="s">
        <v>639</v>
      </c>
      <c r="C263" s="27"/>
      <c r="D263" s="30"/>
      <c r="E263" s="31"/>
      <c r="F263" s="27"/>
      <c r="G263" s="34"/>
      <c r="H263" s="34"/>
      <c r="I263" s="24"/>
      <c r="J263" s="24"/>
      <c r="K263" s="24"/>
      <c r="L263" s="29"/>
      <c r="M263" s="29"/>
      <c r="N263" s="31"/>
      <c r="O263" s="24"/>
      <c r="P263" s="24"/>
      <c r="Q263" s="31"/>
      <c r="R263" s="24"/>
      <c r="S263" s="24"/>
      <c r="T263" s="24"/>
      <c r="U263" s="24"/>
      <c r="V263" s="38"/>
      <c r="W263" s="38"/>
      <c r="X263" s="38"/>
      <c r="Y263" s="38"/>
      <c r="Z263" s="31"/>
      <c r="AA263" s="40"/>
      <c r="AB263" s="40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  <c r="FQ263" s="24"/>
      <c r="FR263" s="24"/>
      <c r="FS263" s="24"/>
      <c r="FT263" s="24"/>
      <c r="FU263" s="24"/>
      <c r="FV263" s="24"/>
      <c r="FW263" s="24"/>
      <c r="FX263" s="24"/>
      <c r="FY263" s="24"/>
      <c r="FZ263" s="24"/>
      <c r="GA263" s="24"/>
      <c r="GB263" s="24"/>
      <c r="GC263" s="24"/>
      <c r="GD263" s="24"/>
      <c r="GE263" s="24"/>
      <c r="GF263" s="24"/>
      <c r="GG263" s="24"/>
      <c r="GH263" s="24"/>
      <c r="GI263" s="24"/>
      <c r="GJ263" s="24"/>
      <c r="GK263" s="24"/>
      <c r="GL263" s="24"/>
      <c r="GM263" s="24"/>
      <c r="GN263" s="24"/>
      <c r="GO263" s="24"/>
      <c r="GP263" s="24"/>
      <c r="GQ263" s="24"/>
      <c r="GR263" s="24"/>
      <c r="GS263" s="24"/>
      <c r="GT263" s="24"/>
      <c r="GU263" s="24"/>
      <c r="GV263" s="24"/>
      <c r="GW263" s="24"/>
      <c r="GX263" s="24"/>
      <c r="GY263" s="24"/>
      <c r="GZ263" s="24"/>
      <c r="HA263" s="24"/>
      <c r="HB263" s="24"/>
      <c r="HC263" s="24"/>
      <c r="HD263" s="24"/>
      <c r="HE263" s="24"/>
      <c r="HF263" s="24"/>
      <c r="HG263" s="24"/>
      <c r="HH263" s="24"/>
      <c r="HI263" s="24"/>
      <c r="HJ263" s="24"/>
      <c r="HK263" s="24"/>
      <c r="HL263" s="24"/>
      <c r="HM263" s="24"/>
      <c r="HN263" s="24"/>
      <c r="HO263" s="24"/>
      <c r="HP263" s="24"/>
      <c r="HQ263" s="24"/>
      <c r="HR263" s="24"/>
      <c r="HS263" s="24"/>
      <c r="HT263" s="24"/>
      <c r="HU263" s="24"/>
      <c r="HV263" s="24"/>
      <c r="HW263" s="24"/>
      <c r="HX263" s="24"/>
      <c r="HY263" s="24"/>
      <c r="HZ263" s="24"/>
      <c r="IA263" s="24"/>
      <c r="IB263" s="24"/>
      <c r="IC263" s="24"/>
      <c r="ID263" s="24"/>
      <c r="IE263" s="24"/>
      <c r="IF263" s="24"/>
      <c r="IG263" s="24"/>
      <c r="IH263" s="24"/>
      <c r="II263" s="24"/>
      <c r="IJ263" s="24"/>
      <c r="IK263" s="24"/>
      <c r="IL263" s="24"/>
      <c r="IM263" s="24"/>
      <c r="IN263" s="24"/>
      <c r="IO263" s="24"/>
      <c r="IP263" s="24"/>
      <c r="IQ263" s="24"/>
      <c r="IR263" s="24"/>
      <c r="IS263" s="24"/>
      <c r="IT263" s="24"/>
      <c r="IU263" s="24"/>
      <c r="IV263" s="24"/>
    </row>
    <row r="264" spans="1:256" ht="12.75">
      <c r="A264" s="24"/>
      <c r="B264" s="24"/>
      <c r="C264" s="27"/>
      <c r="D264" s="30"/>
      <c r="E264" s="31"/>
      <c r="F264" s="27"/>
      <c r="G264" s="34"/>
      <c r="H264" s="34"/>
      <c r="I264" s="24"/>
      <c r="J264" s="24"/>
      <c r="K264" s="24"/>
      <c r="L264" s="29"/>
      <c r="M264" s="29"/>
      <c r="N264" s="31"/>
      <c r="O264" s="24"/>
      <c r="P264" s="24"/>
      <c r="Q264" s="31"/>
      <c r="R264" s="24"/>
      <c r="S264" s="24"/>
      <c r="T264" s="24"/>
      <c r="U264" s="24"/>
      <c r="V264" s="38"/>
      <c r="W264" s="38"/>
      <c r="X264" s="38"/>
      <c r="Y264" s="38"/>
      <c r="Z264" s="31"/>
      <c r="AA264" s="40"/>
      <c r="AB264" s="40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  <c r="FQ264" s="24"/>
      <c r="FR264" s="24"/>
      <c r="FS264" s="24"/>
      <c r="FT264" s="24"/>
      <c r="FU264" s="24"/>
      <c r="FV264" s="24"/>
      <c r="FW264" s="24"/>
      <c r="FX264" s="24"/>
      <c r="FY264" s="24"/>
      <c r="FZ264" s="24"/>
      <c r="GA264" s="24"/>
      <c r="GB264" s="24"/>
      <c r="GC264" s="24"/>
      <c r="GD264" s="24"/>
      <c r="GE264" s="24"/>
      <c r="GF264" s="24"/>
      <c r="GG264" s="24"/>
      <c r="GH264" s="24"/>
      <c r="GI264" s="24"/>
      <c r="GJ264" s="24"/>
      <c r="GK264" s="24"/>
      <c r="GL264" s="24"/>
      <c r="GM264" s="24"/>
      <c r="GN264" s="24"/>
      <c r="GO264" s="24"/>
      <c r="GP264" s="24"/>
      <c r="GQ264" s="24"/>
      <c r="GR264" s="24"/>
      <c r="GS264" s="24"/>
      <c r="GT264" s="24"/>
      <c r="GU264" s="24"/>
      <c r="GV264" s="24"/>
      <c r="GW264" s="24"/>
      <c r="GX264" s="24"/>
      <c r="GY264" s="24"/>
      <c r="GZ264" s="24"/>
      <c r="HA264" s="24"/>
      <c r="HB264" s="24"/>
      <c r="HC264" s="24"/>
      <c r="HD264" s="24"/>
      <c r="HE264" s="24"/>
      <c r="HF264" s="24"/>
      <c r="HG264" s="24"/>
      <c r="HH264" s="24"/>
      <c r="HI264" s="24"/>
      <c r="HJ264" s="24"/>
      <c r="HK264" s="24"/>
      <c r="HL264" s="24"/>
      <c r="HM264" s="24"/>
      <c r="HN264" s="24"/>
      <c r="HO264" s="24"/>
      <c r="HP264" s="24"/>
      <c r="HQ264" s="24"/>
      <c r="HR264" s="24"/>
      <c r="HS264" s="24"/>
      <c r="HT264" s="24"/>
      <c r="HU264" s="24"/>
      <c r="HV264" s="24"/>
      <c r="HW264" s="24"/>
      <c r="HX264" s="24"/>
      <c r="HY264" s="24"/>
      <c r="HZ264" s="24"/>
      <c r="IA264" s="24"/>
      <c r="IB264" s="24"/>
      <c r="IC264" s="24"/>
      <c r="ID264" s="24"/>
      <c r="IE264" s="24"/>
      <c r="IF264" s="24"/>
      <c r="IG264" s="24"/>
      <c r="IH264" s="24"/>
      <c r="II264" s="24"/>
      <c r="IJ264" s="24"/>
      <c r="IK264" s="24"/>
      <c r="IL264" s="24"/>
      <c r="IM264" s="24"/>
      <c r="IN264" s="24"/>
      <c r="IO264" s="24"/>
      <c r="IP264" s="24"/>
      <c r="IQ264" s="24"/>
      <c r="IR264" s="24"/>
      <c r="IS264" s="24"/>
      <c r="IT264" s="24"/>
      <c r="IU264" s="24"/>
      <c r="IV264" s="24"/>
    </row>
    <row r="265" spans="1:256" ht="12.75" customHeight="1">
      <c r="A265" s="113" t="s">
        <v>640</v>
      </c>
      <c r="B265" s="113" t="s">
        <v>356</v>
      </c>
      <c r="C265" s="114" t="s">
        <v>361</v>
      </c>
      <c r="D265" s="115">
        <v>4118</v>
      </c>
      <c r="E265" s="100" t="str">
        <f>VLOOKUP(D265,SGLDATA!$A$6:$B$402,2,FALSE)</f>
        <v>Re-estimated Discretionary Loan Subsidy Appropriation - Indefinite - Permanent</v>
      </c>
      <c r="F265" s="117" t="s">
        <v>641</v>
      </c>
      <c r="G265" s="34"/>
      <c r="H265" s="34"/>
      <c r="I265" s="24"/>
      <c r="J265" s="24"/>
      <c r="K265" s="24"/>
      <c r="L265" s="29"/>
      <c r="M265" s="29"/>
      <c r="N265" s="31"/>
      <c r="O265" s="24"/>
      <c r="P265" s="24"/>
      <c r="Q265" s="31"/>
      <c r="R265" s="24"/>
      <c r="S265" s="24"/>
      <c r="T265" s="24"/>
      <c r="U265" s="24"/>
      <c r="V265" s="38"/>
      <c r="W265" s="38"/>
      <c r="X265" s="38"/>
      <c r="Y265" s="38"/>
      <c r="Z265" s="31"/>
      <c r="AA265" s="31"/>
      <c r="AB265" s="31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  <c r="GJ265" s="24"/>
      <c r="GK265" s="24"/>
      <c r="GL265" s="24"/>
      <c r="GM265" s="24"/>
      <c r="GN265" s="24"/>
      <c r="GO265" s="24"/>
      <c r="GP265" s="24"/>
      <c r="GQ265" s="24"/>
      <c r="GR265" s="24"/>
      <c r="GS265" s="24"/>
      <c r="GT265" s="24"/>
      <c r="GU265" s="24"/>
      <c r="GV265" s="24"/>
      <c r="GW265" s="24"/>
      <c r="GX265" s="24"/>
      <c r="GY265" s="24"/>
      <c r="GZ265" s="24"/>
      <c r="HA265" s="24"/>
      <c r="HB265" s="24"/>
      <c r="HC265" s="24"/>
      <c r="HD265" s="24"/>
      <c r="HE265" s="24"/>
      <c r="HF265" s="24"/>
      <c r="HG265" s="24"/>
      <c r="HH265" s="24"/>
      <c r="HI265" s="24"/>
      <c r="HJ265" s="24"/>
      <c r="HK265" s="24"/>
      <c r="HL265" s="24"/>
      <c r="HM265" s="24"/>
      <c r="HN265" s="24"/>
      <c r="HO265" s="24"/>
      <c r="HP265" s="24"/>
      <c r="HQ265" s="24"/>
      <c r="HR265" s="24"/>
      <c r="HS265" s="24"/>
      <c r="HT265" s="24"/>
      <c r="HU265" s="24"/>
      <c r="HV265" s="24"/>
      <c r="HW265" s="24"/>
      <c r="HX265" s="24"/>
      <c r="HY265" s="24"/>
      <c r="HZ265" s="24"/>
      <c r="IA265" s="24"/>
      <c r="IB265" s="24"/>
      <c r="IC265" s="24"/>
      <c r="ID265" s="24"/>
      <c r="IE265" s="24"/>
      <c r="IF265" s="24"/>
      <c r="IG265" s="24"/>
      <c r="IH265" s="24"/>
      <c r="II265" s="24"/>
      <c r="IJ265" s="24"/>
      <c r="IK265" s="24"/>
      <c r="IL265" s="24"/>
      <c r="IM265" s="24"/>
      <c r="IN265" s="24"/>
      <c r="IO265" s="24"/>
      <c r="IP265" s="24"/>
      <c r="IQ265" s="24"/>
      <c r="IR265" s="24"/>
      <c r="IS265" s="24"/>
      <c r="IT265" s="24"/>
      <c r="IU265" s="24"/>
      <c r="IV265" s="24"/>
    </row>
    <row r="266" spans="1:256" ht="12.75">
      <c r="A266" s="127"/>
      <c r="B266" s="127"/>
      <c r="C266" s="117"/>
      <c r="D266" s="128"/>
      <c r="E266" s="116"/>
      <c r="F266" s="117"/>
      <c r="G266" s="34"/>
      <c r="H266" s="34"/>
      <c r="I266" s="24"/>
      <c r="J266" s="24"/>
      <c r="K266" s="24"/>
      <c r="L266" s="29"/>
      <c r="M266" s="29"/>
      <c r="N266" s="31"/>
      <c r="O266" s="24"/>
      <c r="P266" s="24"/>
      <c r="Q266" s="31"/>
      <c r="R266" s="24"/>
      <c r="S266" s="24"/>
      <c r="T266" s="24"/>
      <c r="U266" s="24"/>
      <c r="V266" s="38"/>
      <c r="W266" s="38"/>
      <c r="X266" s="38"/>
      <c r="Y266" s="38"/>
      <c r="Z266" s="31"/>
      <c r="AA266" s="31"/>
      <c r="AB266" s="31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  <c r="FQ266" s="24"/>
      <c r="FR266" s="24"/>
      <c r="FS266" s="24"/>
      <c r="FT266" s="24"/>
      <c r="FU266" s="24"/>
      <c r="FV266" s="24"/>
      <c r="FW266" s="24"/>
      <c r="FX266" s="24"/>
      <c r="FY266" s="24"/>
      <c r="FZ266" s="24"/>
      <c r="GA266" s="24"/>
      <c r="GB266" s="24"/>
      <c r="GC266" s="24"/>
      <c r="GD266" s="24"/>
      <c r="GE266" s="24"/>
      <c r="GF266" s="24"/>
      <c r="GG266" s="24"/>
      <c r="GH266" s="24"/>
      <c r="GI266" s="24"/>
      <c r="GJ266" s="24"/>
      <c r="GK266" s="24"/>
      <c r="GL266" s="24"/>
      <c r="GM266" s="24"/>
      <c r="GN266" s="24"/>
      <c r="GO266" s="24"/>
      <c r="GP266" s="24"/>
      <c r="GQ266" s="24"/>
      <c r="GR266" s="24"/>
      <c r="GS266" s="24"/>
      <c r="GT266" s="24"/>
      <c r="GU266" s="24"/>
      <c r="GV266" s="24"/>
      <c r="GW266" s="24"/>
      <c r="GX266" s="24"/>
      <c r="GY266" s="24"/>
      <c r="GZ266" s="24"/>
      <c r="HA266" s="24"/>
      <c r="HB266" s="24"/>
      <c r="HC266" s="24"/>
      <c r="HD266" s="24"/>
      <c r="HE266" s="24"/>
      <c r="HF266" s="24"/>
      <c r="HG266" s="24"/>
      <c r="HH266" s="24"/>
      <c r="HI266" s="24"/>
      <c r="HJ266" s="24"/>
      <c r="HK266" s="24"/>
      <c r="HL266" s="24"/>
      <c r="HM266" s="24"/>
      <c r="HN266" s="24"/>
      <c r="HO266" s="24"/>
      <c r="HP266" s="24"/>
      <c r="HQ266" s="24"/>
      <c r="HR266" s="24"/>
      <c r="HS266" s="24"/>
      <c r="HT266" s="24"/>
      <c r="HU266" s="24"/>
      <c r="HV266" s="24"/>
      <c r="HW266" s="24"/>
      <c r="HX266" s="24"/>
      <c r="HY266" s="24"/>
      <c r="HZ266" s="24"/>
      <c r="IA266" s="24"/>
      <c r="IB266" s="24"/>
      <c r="IC266" s="24"/>
      <c r="ID266" s="24"/>
      <c r="IE266" s="24"/>
      <c r="IF266" s="24"/>
      <c r="IG266" s="24"/>
      <c r="IH266" s="24"/>
      <c r="II266" s="24"/>
      <c r="IJ266" s="24"/>
      <c r="IK266" s="24"/>
      <c r="IL266" s="24"/>
      <c r="IM266" s="24"/>
      <c r="IN266" s="24"/>
      <c r="IO266" s="24"/>
      <c r="IP266" s="24"/>
      <c r="IQ266" s="24"/>
      <c r="IR266" s="24"/>
      <c r="IS266" s="24"/>
      <c r="IT266" s="24"/>
      <c r="IU266" s="24"/>
      <c r="IV266" s="24"/>
    </row>
    <row r="267" spans="1:256" ht="12.75">
      <c r="A267" s="135" t="s">
        <v>642</v>
      </c>
      <c r="B267" s="135" t="s">
        <v>356</v>
      </c>
      <c r="C267" s="136" t="s">
        <v>361</v>
      </c>
      <c r="D267" s="137">
        <v>6790</v>
      </c>
      <c r="E267" s="138" t="str">
        <f>VLOOKUP(D267,SGLDATA!$A$6:$B$402,2,FALSE)</f>
        <v>Other Expenses Not Requiring Budgetary Resources</v>
      </c>
      <c r="F267" s="136" t="s">
        <v>644</v>
      </c>
      <c r="G267" s="34"/>
      <c r="H267" s="34"/>
      <c r="I267" s="24"/>
      <c r="J267" s="24"/>
      <c r="K267" s="24"/>
      <c r="L267" s="29"/>
      <c r="M267" s="29"/>
      <c r="N267" s="31"/>
      <c r="O267" s="24"/>
      <c r="P267" s="24"/>
      <c r="Q267" s="31"/>
      <c r="R267" s="24"/>
      <c r="S267" s="24"/>
      <c r="T267" s="24"/>
      <c r="U267" s="24"/>
      <c r="V267" s="38"/>
      <c r="W267" s="38"/>
      <c r="X267" s="38"/>
      <c r="Y267" s="38"/>
      <c r="Z267" s="31"/>
      <c r="AA267" s="31"/>
      <c r="AB267" s="31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  <c r="FJ267" s="24"/>
      <c r="FK267" s="24"/>
      <c r="FL267" s="24"/>
      <c r="FM267" s="24"/>
      <c r="FN267" s="24"/>
      <c r="FO267" s="24"/>
      <c r="FP267" s="24"/>
      <c r="FQ267" s="24"/>
      <c r="FR267" s="24"/>
      <c r="FS267" s="24"/>
      <c r="FT267" s="24"/>
      <c r="FU267" s="24"/>
      <c r="FV267" s="24"/>
      <c r="FW267" s="24"/>
      <c r="FX267" s="24"/>
      <c r="FY267" s="24"/>
      <c r="FZ267" s="24"/>
      <c r="GA267" s="24"/>
      <c r="GB267" s="24"/>
      <c r="GC267" s="24"/>
      <c r="GD267" s="24"/>
      <c r="GE267" s="24"/>
      <c r="GF267" s="24"/>
      <c r="GG267" s="24"/>
      <c r="GH267" s="24"/>
      <c r="GI267" s="24"/>
      <c r="GJ267" s="24"/>
      <c r="GK267" s="24"/>
      <c r="GL267" s="24"/>
      <c r="GM267" s="24"/>
      <c r="GN267" s="24"/>
      <c r="GO267" s="24"/>
      <c r="GP267" s="24"/>
      <c r="GQ267" s="24"/>
      <c r="GR267" s="24"/>
      <c r="GS267" s="24"/>
      <c r="GT267" s="24"/>
      <c r="GU267" s="24"/>
      <c r="GV267" s="24"/>
      <c r="GW267" s="24"/>
      <c r="GX267" s="24"/>
      <c r="GY267" s="24"/>
      <c r="GZ267" s="24"/>
      <c r="HA267" s="24"/>
      <c r="HB267" s="24"/>
      <c r="HC267" s="24"/>
      <c r="HD267" s="24"/>
      <c r="HE267" s="24"/>
      <c r="HF267" s="24"/>
      <c r="HG267" s="24"/>
      <c r="HH267" s="24"/>
      <c r="HI267" s="24"/>
      <c r="HJ267" s="24"/>
      <c r="HK267" s="24"/>
      <c r="HL267" s="24"/>
      <c r="HM267" s="24"/>
      <c r="HN267" s="24"/>
      <c r="HO267" s="24"/>
      <c r="HP267" s="24"/>
      <c r="HQ267" s="24"/>
      <c r="HR267" s="24"/>
      <c r="HS267" s="24"/>
      <c r="HT267" s="24"/>
      <c r="HU267" s="24"/>
      <c r="HV267" s="24"/>
      <c r="HW267" s="24"/>
      <c r="HX267" s="24"/>
      <c r="HY267" s="24"/>
      <c r="HZ267" s="24"/>
      <c r="IA267" s="24"/>
      <c r="IB267" s="24"/>
      <c r="IC267" s="24"/>
      <c r="ID267" s="24"/>
      <c r="IE267" s="24"/>
      <c r="IF267" s="24"/>
      <c r="IG267" s="24"/>
      <c r="IH267" s="24"/>
      <c r="II267" s="24"/>
      <c r="IJ267" s="24"/>
      <c r="IK267" s="24"/>
      <c r="IL267" s="24"/>
      <c r="IM267" s="24"/>
      <c r="IN267" s="24"/>
      <c r="IO267" s="24"/>
      <c r="IP267" s="24"/>
      <c r="IQ267" s="24"/>
      <c r="IR267" s="24"/>
      <c r="IS267" s="24"/>
      <c r="IT267" s="24"/>
      <c r="IU267" s="24"/>
      <c r="IV267" s="24"/>
    </row>
    <row r="268" spans="1:256" ht="12.75">
      <c r="A268" s="139"/>
      <c r="B268" s="139"/>
      <c r="C268" s="140"/>
      <c r="D268" s="141"/>
      <c r="E268" s="142"/>
      <c r="F268" s="136" t="s">
        <v>645</v>
      </c>
      <c r="G268" s="34"/>
      <c r="H268" s="34"/>
      <c r="I268" s="24"/>
      <c r="J268" s="24"/>
      <c r="K268" s="24"/>
      <c r="L268" s="29"/>
      <c r="M268" s="29"/>
      <c r="N268" s="31"/>
      <c r="O268" s="24"/>
      <c r="P268" s="24"/>
      <c r="Q268" s="31"/>
      <c r="R268" s="24"/>
      <c r="S268" s="24"/>
      <c r="T268" s="24"/>
      <c r="U268" s="24"/>
      <c r="V268" s="38"/>
      <c r="W268" s="38"/>
      <c r="X268" s="38"/>
      <c r="Y268" s="38"/>
      <c r="Z268" s="31"/>
      <c r="AA268" s="40"/>
      <c r="AB268" s="40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  <c r="FQ268" s="24"/>
      <c r="FR268" s="24"/>
      <c r="FS268" s="24"/>
      <c r="FT268" s="24"/>
      <c r="FU268" s="24"/>
      <c r="FV268" s="24"/>
      <c r="FW268" s="24"/>
      <c r="FX268" s="24"/>
      <c r="FY268" s="24"/>
      <c r="FZ268" s="24"/>
      <c r="GA268" s="24"/>
      <c r="GB268" s="24"/>
      <c r="GC268" s="24"/>
      <c r="GD268" s="24"/>
      <c r="GE268" s="24"/>
      <c r="GF268" s="24"/>
      <c r="GG268" s="24"/>
      <c r="GH268" s="24"/>
      <c r="GI268" s="24"/>
      <c r="GJ268" s="24"/>
      <c r="GK268" s="24"/>
      <c r="GL268" s="24"/>
      <c r="GM268" s="24"/>
      <c r="GN268" s="24"/>
      <c r="GO268" s="24"/>
      <c r="GP268" s="24"/>
      <c r="GQ268" s="24"/>
      <c r="GR268" s="24"/>
      <c r="GS268" s="24"/>
      <c r="GT268" s="24"/>
      <c r="GU268" s="24"/>
      <c r="GV268" s="24"/>
      <c r="GW268" s="24"/>
      <c r="GX268" s="24"/>
      <c r="GY268" s="24"/>
      <c r="GZ268" s="24"/>
      <c r="HA268" s="24"/>
      <c r="HB268" s="24"/>
      <c r="HC268" s="24"/>
      <c r="HD268" s="24"/>
      <c r="HE268" s="24"/>
      <c r="HF268" s="24"/>
      <c r="HG268" s="24"/>
      <c r="HH268" s="24"/>
      <c r="HI268" s="24"/>
      <c r="HJ268" s="24"/>
      <c r="HK268" s="24"/>
      <c r="HL268" s="24"/>
      <c r="HM268" s="24"/>
      <c r="HN268" s="24"/>
      <c r="HO268" s="24"/>
      <c r="HP268" s="24"/>
      <c r="HQ268" s="24"/>
      <c r="HR268" s="24"/>
      <c r="HS268" s="24"/>
      <c r="HT268" s="24"/>
      <c r="HU268" s="24"/>
      <c r="HV268" s="24"/>
      <c r="HW268" s="24"/>
      <c r="HX268" s="24"/>
      <c r="HY268" s="24"/>
      <c r="HZ268" s="24"/>
      <c r="IA268" s="24"/>
      <c r="IB268" s="24"/>
      <c r="IC268" s="24"/>
      <c r="ID268" s="24"/>
      <c r="IE268" s="24"/>
      <c r="IF268" s="24"/>
      <c r="IG268" s="24"/>
      <c r="IH268" s="24"/>
      <c r="II268" s="24"/>
      <c r="IJ268" s="24"/>
      <c r="IK268" s="24"/>
      <c r="IL268" s="24"/>
      <c r="IM268" s="24"/>
      <c r="IN268" s="24"/>
      <c r="IO268" s="24"/>
      <c r="IP268" s="24"/>
      <c r="IQ268" s="24"/>
      <c r="IR268" s="24"/>
      <c r="IS268" s="24"/>
      <c r="IT268" s="24"/>
      <c r="IU268" s="24"/>
      <c r="IV268" s="24"/>
    </row>
    <row r="269" spans="1:256" ht="20.25">
      <c r="A269" s="87" t="s">
        <v>646</v>
      </c>
      <c r="B269" s="83"/>
      <c r="C269" s="84"/>
      <c r="D269" s="85"/>
      <c r="E269" s="86"/>
      <c r="F269" s="81"/>
      <c r="G269" s="34"/>
      <c r="H269" s="34"/>
      <c r="I269" s="24"/>
      <c r="J269" s="24"/>
      <c r="K269" s="24"/>
      <c r="L269" s="29"/>
      <c r="M269" s="29"/>
      <c r="N269" s="31"/>
      <c r="O269" s="24"/>
      <c r="P269" s="24"/>
      <c r="Q269" s="31"/>
      <c r="R269" s="24"/>
      <c r="S269" s="24"/>
      <c r="T269" s="24"/>
      <c r="U269" s="24"/>
      <c r="V269" s="38"/>
      <c r="W269" s="38"/>
      <c r="X269" s="38"/>
      <c r="Y269" s="38"/>
      <c r="Z269" s="31"/>
      <c r="AA269" s="40"/>
      <c r="AB269" s="40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  <c r="FQ269" s="24"/>
      <c r="FR269" s="24"/>
      <c r="FS269" s="24"/>
      <c r="FT269" s="24"/>
      <c r="FU269" s="24"/>
      <c r="FV269" s="24"/>
      <c r="FW269" s="24"/>
      <c r="FX269" s="24"/>
      <c r="FY269" s="24"/>
      <c r="FZ269" s="24"/>
      <c r="GA269" s="24"/>
      <c r="GB269" s="24"/>
      <c r="GC269" s="24"/>
      <c r="GD269" s="24"/>
      <c r="GE269" s="24"/>
      <c r="GF269" s="24"/>
      <c r="GG269" s="24"/>
      <c r="GH269" s="24"/>
      <c r="GI269" s="24"/>
      <c r="GJ269" s="24"/>
      <c r="GK269" s="24"/>
      <c r="GL269" s="24"/>
      <c r="GM269" s="24"/>
      <c r="GN269" s="24"/>
      <c r="GO269" s="24"/>
      <c r="GP269" s="24"/>
      <c r="GQ269" s="24"/>
      <c r="GR269" s="24"/>
      <c r="GS269" s="24"/>
      <c r="GT269" s="24"/>
      <c r="GU269" s="24"/>
      <c r="GV269" s="24"/>
      <c r="GW269" s="24"/>
      <c r="GX269" s="24"/>
      <c r="GY269" s="24"/>
      <c r="GZ269" s="24"/>
      <c r="HA269" s="24"/>
      <c r="HB269" s="24"/>
      <c r="HC269" s="24"/>
      <c r="HD269" s="24"/>
      <c r="HE269" s="24"/>
      <c r="HF269" s="24"/>
      <c r="HG269" s="24"/>
      <c r="HH269" s="24"/>
      <c r="HI269" s="24"/>
      <c r="HJ269" s="24"/>
      <c r="HK269" s="24"/>
      <c r="HL269" s="24"/>
      <c r="HM269" s="24"/>
      <c r="HN269" s="24"/>
      <c r="HO269" s="24"/>
      <c r="HP269" s="24"/>
      <c r="HQ269" s="24"/>
      <c r="HR269" s="24"/>
      <c r="HS269" s="24"/>
      <c r="HT269" s="24"/>
      <c r="HU269" s="24"/>
      <c r="HV269" s="24"/>
      <c r="HW269" s="24"/>
      <c r="HX269" s="24"/>
      <c r="HY269" s="24"/>
      <c r="HZ269" s="24"/>
      <c r="IA269" s="24"/>
      <c r="IB269" s="24"/>
      <c r="IC269" s="24"/>
      <c r="ID269" s="24"/>
      <c r="IE269" s="24"/>
      <c r="IF269" s="24"/>
      <c r="IG269" s="24"/>
      <c r="IH269" s="24"/>
      <c r="II269" s="24"/>
      <c r="IJ269" s="24"/>
      <c r="IK269" s="24"/>
      <c r="IL269" s="24"/>
      <c r="IM269" s="24"/>
      <c r="IN269" s="24"/>
      <c r="IO269" s="24"/>
      <c r="IP269" s="24"/>
      <c r="IQ269" s="24"/>
      <c r="IR269" s="24"/>
      <c r="IS269" s="24"/>
      <c r="IT269" s="24"/>
      <c r="IU269" s="24"/>
      <c r="IV269" s="24"/>
    </row>
    <row r="270" spans="1:256" ht="12.75" customHeight="1">
      <c r="A270" s="88"/>
      <c r="B270" s="83"/>
      <c r="C270" s="84"/>
      <c r="D270" s="85"/>
      <c r="E270" s="86"/>
      <c r="F270" s="81"/>
      <c r="G270" s="34"/>
      <c r="H270" s="34"/>
      <c r="I270" s="24"/>
      <c r="J270" s="24"/>
      <c r="K270" s="24"/>
      <c r="L270" s="29"/>
      <c r="M270" s="29"/>
      <c r="N270" s="31"/>
      <c r="O270" s="24"/>
      <c r="P270" s="24"/>
      <c r="Q270" s="31"/>
      <c r="R270" s="24"/>
      <c r="S270" s="24"/>
      <c r="T270" s="24"/>
      <c r="U270" s="24"/>
      <c r="V270" s="38"/>
      <c r="W270" s="38"/>
      <c r="X270" s="38"/>
      <c r="Y270" s="38"/>
      <c r="Z270" s="31"/>
      <c r="AA270" s="40"/>
      <c r="AB270" s="40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  <c r="FQ270" s="24"/>
      <c r="FR270" s="24"/>
      <c r="FS270" s="24"/>
      <c r="FT270" s="24"/>
      <c r="FU270" s="24"/>
      <c r="FV270" s="24"/>
      <c r="FW270" s="24"/>
      <c r="FX270" s="24"/>
      <c r="FY270" s="24"/>
      <c r="FZ270" s="24"/>
      <c r="GA270" s="24"/>
      <c r="GB270" s="24"/>
      <c r="GC270" s="24"/>
      <c r="GD270" s="24"/>
      <c r="GE270" s="24"/>
      <c r="GF270" s="24"/>
      <c r="GG270" s="24"/>
      <c r="GH270" s="24"/>
      <c r="GI270" s="24"/>
      <c r="GJ270" s="24"/>
      <c r="GK270" s="24"/>
      <c r="GL270" s="24"/>
      <c r="GM270" s="24"/>
      <c r="GN270" s="24"/>
      <c r="GO270" s="24"/>
      <c r="GP270" s="24"/>
      <c r="GQ270" s="24"/>
      <c r="GR270" s="24"/>
      <c r="GS270" s="24"/>
      <c r="GT270" s="24"/>
      <c r="GU270" s="24"/>
      <c r="GV270" s="24"/>
      <c r="GW270" s="24"/>
      <c r="GX270" s="24"/>
      <c r="GY270" s="24"/>
      <c r="GZ270" s="24"/>
      <c r="HA270" s="24"/>
      <c r="HB270" s="24"/>
      <c r="HC270" s="24"/>
      <c r="HD270" s="24"/>
      <c r="HE270" s="24"/>
      <c r="HF270" s="24"/>
      <c r="HG270" s="24"/>
      <c r="HH270" s="24"/>
      <c r="HI270" s="24"/>
      <c r="HJ270" s="24"/>
      <c r="HK270" s="24"/>
      <c r="HL270" s="24"/>
      <c r="HM270" s="24"/>
      <c r="HN270" s="24"/>
      <c r="HO270" s="24"/>
      <c r="HP270" s="24"/>
      <c r="HQ270" s="24"/>
      <c r="HR270" s="24"/>
      <c r="HS270" s="24"/>
      <c r="HT270" s="24"/>
      <c r="HU270" s="24"/>
      <c r="HV270" s="24"/>
      <c r="HW270" s="24"/>
      <c r="HX270" s="24"/>
      <c r="HY270" s="24"/>
      <c r="HZ270" s="24"/>
      <c r="IA270" s="24"/>
      <c r="IB270" s="24"/>
      <c r="IC270" s="24"/>
      <c r="ID270" s="24"/>
      <c r="IE270" s="24"/>
      <c r="IF270" s="24"/>
      <c r="IG270" s="24"/>
      <c r="IH270" s="24"/>
      <c r="II270" s="24"/>
      <c r="IJ270" s="24"/>
      <c r="IK270" s="24"/>
      <c r="IL270" s="24"/>
      <c r="IM270" s="24"/>
      <c r="IN270" s="24"/>
      <c r="IO270" s="24"/>
      <c r="IP270" s="24"/>
      <c r="IQ270" s="24"/>
      <c r="IR270" s="24"/>
      <c r="IS270" s="24"/>
      <c r="IT270" s="24"/>
      <c r="IU270" s="24"/>
      <c r="IV270" s="24"/>
    </row>
    <row r="271" spans="1:256" ht="12.75">
      <c r="A271" s="135" t="s">
        <v>642</v>
      </c>
      <c r="B271" s="135" t="s">
        <v>356</v>
      </c>
      <c r="C271" s="136" t="s">
        <v>357</v>
      </c>
      <c r="D271" s="137">
        <v>1310</v>
      </c>
      <c r="E271" s="138" t="str">
        <f>VLOOKUP(D271,SGLDATA!$A$6:$B$402,2,FALSE)</f>
        <v>Accounts Receivable</v>
      </c>
      <c r="F271" s="136" t="s">
        <v>647</v>
      </c>
      <c r="G271" s="34"/>
      <c r="H271" s="34"/>
      <c r="I271" s="24"/>
      <c r="J271" s="24"/>
      <c r="K271" s="24"/>
      <c r="L271" s="29"/>
      <c r="M271" s="29"/>
      <c r="N271" s="31"/>
      <c r="O271" s="24"/>
      <c r="P271" s="24"/>
      <c r="Q271" s="31"/>
      <c r="R271" s="24"/>
      <c r="S271" s="24"/>
      <c r="T271" s="24"/>
      <c r="U271" s="24"/>
      <c r="V271" s="38"/>
      <c r="W271" s="38"/>
      <c r="X271" s="38"/>
      <c r="Y271" s="38"/>
      <c r="Z271" s="31"/>
      <c r="AA271" s="31"/>
      <c r="AB271" s="31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  <c r="GJ271" s="24"/>
      <c r="GK271" s="24"/>
      <c r="GL271" s="24"/>
      <c r="GM271" s="24"/>
      <c r="GN271" s="24"/>
      <c r="GO271" s="24"/>
      <c r="GP271" s="24"/>
      <c r="GQ271" s="24"/>
      <c r="GR271" s="24"/>
      <c r="GS271" s="24"/>
      <c r="GT271" s="24"/>
      <c r="GU271" s="24"/>
      <c r="GV271" s="24"/>
      <c r="GW271" s="24"/>
      <c r="GX271" s="24"/>
      <c r="GY271" s="24"/>
      <c r="GZ271" s="24"/>
      <c r="HA271" s="24"/>
      <c r="HB271" s="24"/>
      <c r="HC271" s="24"/>
      <c r="HD271" s="24"/>
      <c r="HE271" s="24"/>
      <c r="HF271" s="24"/>
      <c r="HG271" s="24"/>
      <c r="HH271" s="24"/>
      <c r="HI271" s="24"/>
      <c r="HJ271" s="24"/>
      <c r="HK271" s="24"/>
      <c r="HL271" s="24"/>
      <c r="HM271" s="24"/>
      <c r="HN271" s="24"/>
      <c r="HO271" s="24"/>
      <c r="HP271" s="24"/>
      <c r="HQ271" s="24"/>
      <c r="HR271" s="24"/>
      <c r="HS271" s="24"/>
      <c r="HT271" s="24"/>
      <c r="HU271" s="24"/>
      <c r="HV271" s="24"/>
      <c r="HW271" s="24"/>
      <c r="HX271" s="24"/>
      <c r="HY271" s="24"/>
      <c r="HZ271" s="24"/>
      <c r="IA271" s="24"/>
      <c r="IB271" s="24"/>
      <c r="IC271" s="24"/>
      <c r="ID271" s="24"/>
      <c r="IE271" s="24"/>
      <c r="IF271" s="24"/>
      <c r="IG271" s="24"/>
      <c r="IH271" s="24"/>
      <c r="II271" s="24"/>
      <c r="IJ271" s="24"/>
      <c r="IK271" s="24"/>
      <c r="IL271" s="24"/>
      <c r="IM271" s="24"/>
      <c r="IN271" s="24"/>
      <c r="IO271" s="24"/>
      <c r="IP271" s="24"/>
      <c r="IQ271" s="24"/>
      <c r="IR271" s="24"/>
      <c r="IS271" s="24"/>
      <c r="IT271" s="24"/>
      <c r="IU271" s="24"/>
      <c r="IV271" s="24"/>
    </row>
    <row r="272" spans="1:256" ht="12.75">
      <c r="A272" s="23"/>
      <c r="B272" s="55"/>
      <c r="C272" s="60"/>
      <c r="D272" s="28"/>
      <c r="E272" s="63"/>
      <c r="F272" s="60"/>
      <c r="G272" s="34"/>
      <c r="H272" s="34"/>
      <c r="I272" s="24"/>
      <c r="J272" s="24"/>
      <c r="K272" s="24"/>
      <c r="L272" s="29"/>
      <c r="M272" s="29"/>
      <c r="N272" s="31"/>
      <c r="O272" s="24"/>
      <c r="P272" s="24"/>
      <c r="Q272" s="31"/>
      <c r="R272" s="24"/>
      <c r="S272" s="24"/>
      <c r="T272" s="24"/>
      <c r="U272" s="24"/>
      <c r="V272" s="38"/>
      <c r="W272" s="38"/>
      <c r="X272" s="38"/>
      <c r="Y272" s="38"/>
      <c r="Z272" s="31"/>
      <c r="AA272" s="40"/>
      <c r="AB272" s="40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4"/>
      <c r="GU272" s="24"/>
      <c r="GV272" s="24"/>
      <c r="GW272" s="24"/>
      <c r="GX272" s="24"/>
      <c r="GY272" s="24"/>
      <c r="GZ272" s="24"/>
      <c r="HA272" s="24"/>
      <c r="HB272" s="24"/>
      <c r="HC272" s="24"/>
      <c r="HD272" s="24"/>
      <c r="HE272" s="24"/>
      <c r="HF272" s="24"/>
      <c r="HG272" s="24"/>
      <c r="HH272" s="24"/>
      <c r="HI272" s="24"/>
      <c r="HJ272" s="24"/>
      <c r="HK272" s="24"/>
      <c r="HL272" s="24"/>
      <c r="HM272" s="24"/>
      <c r="HN272" s="24"/>
      <c r="HO272" s="24"/>
      <c r="HP272" s="24"/>
      <c r="HQ272" s="24"/>
      <c r="HR272" s="24"/>
      <c r="HS272" s="24"/>
      <c r="HT272" s="24"/>
      <c r="HU272" s="24"/>
      <c r="HV272" s="24"/>
      <c r="HW272" s="24"/>
      <c r="HX272" s="24"/>
      <c r="HY272" s="24"/>
      <c r="HZ272" s="24"/>
      <c r="IA272" s="24"/>
      <c r="IB272" s="24"/>
      <c r="IC272" s="24"/>
      <c r="ID272" s="24"/>
      <c r="IE272" s="24"/>
      <c r="IF272" s="24"/>
      <c r="IG272" s="24"/>
      <c r="IH272" s="24"/>
      <c r="II272" s="24"/>
      <c r="IJ272" s="24"/>
      <c r="IK272" s="24"/>
      <c r="IL272" s="24"/>
      <c r="IM272" s="24"/>
      <c r="IN272" s="24"/>
      <c r="IO272" s="24"/>
      <c r="IP272" s="24"/>
      <c r="IQ272" s="24"/>
      <c r="IR272" s="24"/>
      <c r="IS272" s="24"/>
      <c r="IT272" s="24"/>
      <c r="IU272" s="24"/>
      <c r="IV272" s="24"/>
    </row>
    <row r="273" spans="1:256" ht="12.75">
      <c r="A273" s="24"/>
      <c r="B273" s="36" t="s">
        <v>648</v>
      </c>
      <c r="C273" s="12"/>
      <c r="D273" s="13"/>
      <c r="E273" s="14"/>
      <c r="F273" s="12"/>
      <c r="G273" s="34"/>
      <c r="H273" s="34"/>
      <c r="I273" s="24"/>
      <c r="J273" s="24"/>
      <c r="K273" s="24"/>
      <c r="L273" s="29"/>
      <c r="M273" s="29"/>
      <c r="N273" s="31"/>
      <c r="O273" s="24"/>
      <c r="P273" s="24"/>
      <c r="Q273" s="31"/>
      <c r="R273" s="24"/>
      <c r="S273" s="24"/>
      <c r="T273" s="24"/>
      <c r="U273" s="24"/>
      <c r="V273" s="38"/>
      <c r="W273" s="38"/>
      <c r="X273" s="38"/>
      <c r="Y273" s="38"/>
      <c r="Z273" s="31"/>
      <c r="AA273" s="40"/>
      <c r="AB273" s="40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  <c r="GJ273" s="24"/>
      <c r="GK273" s="24"/>
      <c r="GL273" s="24"/>
      <c r="GM273" s="24"/>
      <c r="GN273" s="24"/>
      <c r="GO273" s="24"/>
      <c r="GP273" s="24"/>
      <c r="GQ273" s="24"/>
      <c r="GR273" s="24"/>
      <c r="GS273" s="24"/>
      <c r="GT273" s="24"/>
      <c r="GU273" s="24"/>
      <c r="GV273" s="24"/>
      <c r="GW273" s="24"/>
      <c r="GX273" s="24"/>
      <c r="GY273" s="24"/>
      <c r="GZ273" s="24"/>
      <c r="HA273" s="24"/>
      <c r="HB273" s="24"/>
      <c r="HC273" s="24"/>
      <c r="HD273" s="24"/>
      <c r="HE273" s="24"/>
      <c r="HF273" s="24"/>
      <c r="HG273" s="24"/>
      <c r="HH273" s="24"/>
      <c r="HI273" s="24"/>
      <c r="HJ273" s="24"/>
      <c r="HK273" s="24"/>
      <c r="HL273" s="24"/>
      <c r="HM273" s="24"/>
      <c r="HN273" s="24"/>
      <c r="HO273" s="24"/>
      <c r="HP273" s="24"/>
      <c r="HQ273" s="24"/>
      <c r="HR273" s="24"/>
      <c r="HS273" s="24"/>
      <c r="HT273" s="24"/>
      <c r="HU273" s="24"/>
      <c r="HV273" s="24"/>
      <c r="HW273" s="24"/>
      <c r="HX273" s="24"/>
      <c r="HY273" s="24"/>
      <c r="HZ273" s="24"/>
      <c r="IA273" s="24"/>
      <c r="IB273" s="24"/>
      <c r="IC273" s="24"/>
      <c r="ID273" s="24"/>
      <c r="IE273" s="24"/>
      <c r="IF273" s="24"/>
      <c r="IG273" s="24"/>
      <c r="IH273" s="24"/>
      <c r="II273" s="24"/>
      <c r="IJ273" s="24"/>
      <c r="IK273" s="24"/>
      <c r="IL273" s="24"/>
      <c r="IM273" s="24"/>
      <c r="IN273" s="24"/>
      <c r="IO273" s="24"/>
      <c r="IP273" s="24"/>
      <c r="IQ273" s="24"/>
      <c r="IR273" s="24"/>
      <c r="IS273" s="24"/>
      <c r="IT273" s="24"/>
      <c r="IU273" s="24"/>
      <c r="IV273" s="24"/>
    </row>
    <row r="274" spans="1:256" ht="12.75">
      <c r="A274" s="24"/>
      <c r="B274" s="36" t="s">
        <v>649</v>
      </c>
      <c r="C274" s="12"/>
      <c r="D274" s="13"/>
      <c r="E274" s="14"/>
      <c r="F274" s="12"/>
      <c r="G274" s="34"/>
      <c r="H274" s="34"/>
      <c r="I274" s="24"/>
      <c r="J274" s="24"/>
      <c r="K274" s="24"/>
      <c r="L274" s="29"/>
      <c r="M274" s="29"/>
      <c r="N274" s="31"/>
      <c r="O274" s="24"/>
      <c r="P274" s="24"/>
      <c r="Q274" s="31"/>
      <c r="R274" s="24"/>
      <c r="S274" s="24"/>
      <c r="T274" s="24"/>
      <c r="U274" s="24"/>
      <c r="V274" s="38"/>
      <c r="W274" s="38"/>
      <c r="X274" s="38"/>
      <c r="Y274" s="38"/>
      <c r="Z274" s="31"/>
      <c r="AA274" s="40"/>
      <c r="AB274" s="40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  <c r="GJ274" s="24"/>
      <c r="GK274" s="24"/>
      <c r="GL274" s="24"/>
      <c r="GM274" s="24"/>
      <c r="GN274" s="24"/>
      <c r="GO274" s="24"/>
      <c r="GP274" s="24"/>
      <c r="GQ274" s="24"/>
      <c r="GR274" s="24"/>
      <c r="GS274" s="24"/>
      <c r="GT274" s="24"/>
      <c r="GU274" s="24"/>
      <c r="GV274" s="24"/>
      <c r="GW274" s="24"/>
      <c r="GX274" s="24"/>
      <c r="GY274" s="24"/>
      <c r="GZ274" s="24"/>
      <c r="HA274" s="24"/>
      <c r="HB274" s="24"/>
      <c r="HC274" s="24"/>
      <c r="HD274" s="24"/>
      <c r="HE274" s="24"/>
      <c r="HF274" s="24"/>
      <c r="HG274" s="24"/>
      <c r="HH274" s="24"/>
      <c r="HI274" s="24"/>
      <c r="HJ274" s="24"/>
      <c r="HK274" s="24"/>
      <c r="HL274" s="24"/>
      <c r="HM274" s="24"/>
      <c r="HN274" s="24"/>
      <c r="HO274" s="24"/>
      <c r="HP274" s="24"/>
      <c r="HQ274" s="24"/>
      <c r="HR274" s="24"/>
      <c r="HS274" s="24"/>
      <c r="HT274" s="24"/>
      <c r="HU274" s="24"/>
      <c r="HV274" s="24"/>
      <c r="HW274" s="24"/>
      <c r="HX274" s="24"/>
      <c r="HY274" s="24"/>
      <c r="HZ274" s="24"/>
      <c r="IA274" s="24"/>
      <c r="IB274" s="24"/>
      <c r="IC274" s="24"/>
      <c r="ID274" s="24"/>
      <c r="IE274" s="24"/>
      <c r="IF274" s="24"/>
      <c r="IG274" s="24"/>
      <c r="IH274" s="24"/>
      <c r="II274" s="24"/>
      <c r="IJ274" s="24"/>
      <c r="IK274" s="24"/>
      <c r="IL274" s="24"/>
      <c r="IM274" s="24"/>
      <c r="IN274" s="24"/>
      <c r="IO274" s="24"/>
      <c r="IP274" s="24"/>
      <c r="IQ274" s="24"/>
      <c r="IR274" s="24"/>
      <c r="IS274" s="24"/>
      <c r="IT274" s="24"/>
      <c r="IU274" s="24"/>
      <c r="IV274" s="24"/>
    </row>
    <row r="275" spans="1:256" ht="12.75">
      <c r="A275" s="24"/>
      <c r="B275" s="36" t="s">
        <v>650</v>
      </c>
      <c r="C275" s="12"/>
      <c r="D275" s="13"/>
      <c r="E275" s="14"/>
      <c r="F275" s="12"/>
      <c r="G275" s="34"/>
      <c r="H275" s="34"/>
      <c r="I275" s="24"/>
      <c r="J275" s="24"/>
      <c r="K275" s="24"/>
      <c r="L275" s="29"/>
      <c r="M275" s="29"/>
      <c r="N275" s="31"/>
      <c r="O275" s="24"/>
      <c r="P275" s="24"/>
      <c r="Q275" s="31"/>
      <c r="R275" s="24"/>
      <c r="S275" s="24"/>
      <c r="T275" s="24"/>
      <c r="U275" s="24"/>
      <c r="V275" s="38"/>
      <c r="W275" s="38"/>
      <c r="X275" s="38"/>
      <c r="Y275" s="38"/>
      <c r="Z275" s="31"/>
      <c r="AA275" s="40"/>
      <c r="AB275" s="40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  <c r="FJ275" s="24"/>
      <c r="FK275" s="24"/>
      <c r="FL275" s="24"/>
      <c r="FM275" s="24"/>
      <c r="FN275" s="24"/>
      <c r="FO275" s="24"/>
      <c r="FP275" s="24"/>
      <c r="FQ275" s="24"/>
      <c r="FR275" s="24"/>
      <c r="FS275" s="24"/>
      <c r="FT275" s="24"/>
      <c r="FU275" s="24"/>
      <c r="FV275" s="24"/>
      <c r="FW275" s="24"/>
      <c r="FX275" s="24"/>
      <c r="FY275" s="24"/>
      <c r="FZ275" s="24"/>
      <c r="GA275" s="24"/>
      <c r="GB275" s="24"/>
      <c r="GC275" s="24"/>
      <c r="GD275" s="24"/>
      <c r="GE275" s="24"/>
      <c r="GF275" s="24"/>
      <c r="GG275" s="24"/>
      <c r="GH275" s="24"/>
      <c r="GI275" s="24"/>
      <c r="GJ275" s="24"/>
      <c r="GK275" s="24"/>
      <c r="GL275" s="24"/>
      <c r="GM275" s="24"/>
      <c r="GN275" s="24"/>
      <c r="GO275" s="24"/>
      <c r="GP275" s="24"/>
      <c r="GQ275" s="24"/>
      <c r="GR275" s="24"/>
      <c r="GS275" s="24"/>
      <c r="GT275" s="24"/>
      <c r="GU275" s="24"/>
      <c r="GV275" s="24"/>
      <c r="GW275" s="24"/>
      <c r="GX275" s="24"/>
      <c r="GY275" s="24"/>
      <c r="GZ275" s="24"/>
      <c r="HA275" s="24"/>
      <c r="HB275" s="24"/>
      <c r="HC275" s="24"/>
      <c r="HD275" s="24"/>
      <c r="HE275" s="24"/>
      <c r="HF275" s="24"/>
      <c r="HG275" s="24"/>
      <c r="HH275" s="24"/>
      <c r="HI275" s="24"/>
      <c r="HJ275" s="24"/>
      <c r="HK275" s="24"/>
      <c r="HL275" s="24"/>
      <c r="HM275" s="24"/>
      <c r="HN275" s="24"/>
      <c r="HO275" s="24"/>
      <c r="HP275" s="24"/>
      <c r="HQ275" s="24"/>
      <c r="HR275" s="24"/>
      <c r="HS275" s="24"/>
      <c r="HT275" s="24"/>
      <c r="HU275" s="24"/>
      <c r="HV275" s="24"/>
      <c r="HW275" s="24"/>
      <c r="HX275" s="24"/>
      <c r="HY275" s="24"/>
      <c r="HZ275" s="24"/>
      <c r="IA275" s="24"/>
      <c r="IB275" s="24"/>
      <c r="IC275" s="24"/>
      <c r="ID275" s="24"/>
      <c r="IE275" s="24"/>
      <c r="IF275" s="24"/>
      <c r="IG275" s="24"/>
      <c r="IH275" s="24"/>
      <c r="II275" s="24"/>
      <c r="IJ275" s="24"/>
      <c r="IK275" s="24"/>
      <c r="IL275" s="24"/>
      <c r="IM275" s="24"/>
      <c r="IN275" s="24"/>
      <c r="IO275" s="24"/>
      <c r="IP275" s="24"/>
      <c r="IQ275" s="24"/>
      <c r="IR275" s="24"/>
      <c r="IS275" s="24"/>
      <c r="IT275" s="24"/>
      <c r="IU275" s="24"/>
      <c r="IV275" s="24"/>
    </row>
    <row r="276" spans="1:256" ht="12.75">
      <c r="A276" s="24"/>
      <c r="B276" s="36" t="s">
        <v>651</v>
      </c>
      <c r="C276" s="12"/>
      <c r="D276" s="13"/>
      <c r="E276" s="14"/>
      <c r="F276" s="12"/>
      <c r="G276" s="34"/>
      <c r="H276" s="34"/>
      <c r="I276" s="24"/>
      <c r="J276" s="24"/>
      <c r="K276" s="24"/>
      <c r="L276" s="29"/>
      <c r="M276" s="29"/>
      <c r="N276" s="31"/>
      <c r="O276" s="24"/>
      <c r="P276" s="24"/>
      <c r="Q276" s="31"/>
      <c r="R276" s="24"/>
      <c r="S276" s="24"/>
      <c r="T276" s="24"/>
      <c r="U276" s="24"/>
      <c r="V276" s="38"/>
      <c r="W276" s="38"/>
      <c r="X276" s="38"/>
      <c r="Y276" s="38"/>
      <c r="Z276" s="31"/>
      <c r="AA276" s="40"/>
      <c r="AB276" s="40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  <c r="FJ276" s="24"/>
      <c r="FK276" s="24"/>
      <c r="FL276" s="24"/>
      <c r="FM276" s="24"/>
      <c r="FN276" s="24"/>
      <c r="FO276" s="24"/>
      <c r="FP276" s="24"/>
      <c r="FQ276" s="24"/>
      <c r="FR276" s="24"/>
      <c r="FS276" s="24"/>
      <c r="FT276" s="24"/>
      <c r="FU276" s="24"/>
      <c r="FV276" s="24"/>
      <c r="FW276" s="24"/>
      <c r="FX276" s="24"/>
      <c r="FY276" s="24"/>
      <c r="FZ276" s="24"/>
      <c r="GA276" s="24"/>
      <c r="GB276" s="24"/>
      <c r="GC276" s="24"/>
      <c r="GD276" s="24"/>
      <c r="GE276" s="24"/>
      <c r="GF276" s="24"/>
      <c r="GG276" s="24"/>
      <c r="GH276" s="24"/>
      <c r="GI276" s="24"/>
      <c r="GJ276" s="24"/>
      <c r="GK276" s="24"/>
      <c r="GL276" s="24"/>
      <c r="GM276" s="24"/>
      <c r="GN276" s="24"/>
      <c r="GO276" s="24"/>
      <c r="GP276" s="24"/>
      <c r="GQ276" s="24"/>
      <c r="GR276" s="24"/>
      <c r="GS276" s="24"/>
      <c r="GT276" s="24"/>
      <c r="GU276" s="24"/>
      <c r="GV276" s="24"/>
      <c r="GW276" s="24"/>
      <c r="GX276" s="24"/>
      <c r="GY276" s="24"/>
      <c r="GZ276" s="24"/>
      <c r="HA276" s="24"/>
      <c r="HB276" s="24"/>
      <c r="HC276" s="24"/>
      <c r="HD276" s="24"/>
      <c r="HE276" s="24"/>
      <c r="HF276" s="24"/>
      <c r="HG276" s="24"/>
      <c r="HH276" s="24"/>
      <c r="HI276" s="24"/>
      <c r="HJ276" s="24"/>
      <c r="HK276" s="24"/>
      <c r="HL276" s="24"/>
      <c r="HM276" s="24"/>
      <c r="HN276" s="24"/>
      <c r="HO276" s="24"/>
      <c r="HP276" s="24"/>
      <c r="HQ276" s="24"/>
      <c r="HR276" s="24"/>
      <c r="HS276" s="24"/>
      <c r="HT276" s="24"/>
      <c r="HU276" s="24"/>
      <c r="HV276" s="24"/>
      <c r="HW276" s="24"/>
      <c r="HX276" s="24"/>
      <c r="HY276" s="24"/>
      <c r="HZ276" s="24"/>
      <c r="IA276" s="24"/>
      <c r="IB276" s="24"/>
      <c r="IC276" s="24"/>
      <c r="ID276" s="24"/>
      <c r="IE276" s="24"/>
      <c r="IF276" s="24"/>
      <c r="IG276" s="24"/>
      <c r="IH276" s="24"/>
      <c r="II276" s="24"/>
      <c r="IJ276" s="24"/>
      <c r="IK276" s="24"/>
      <c r="IL276" s="24"/>
      <c r="IM276" s="24"/>
      <c r="IN276" s="24"/>
      <c r="IO276" s="24"/>
      <c r="IP276" s="24"/>
      <c r="IQ276" s="24"/>
      <c r="IR276" s="24"/>
      <c r="IS276" s="24"/>
      <c r="IT276" s="24"/>
      <c r="IU276" s="24"/>
      <c r="IV276" s="24"/>
    </row>
    <row r="277" spans="1:256" ht="15">
      <c r="A277" s="24"/>
      <c r="B277" s="72"/>
      <c r="C277" s="12"/>
      <c r="D277" s="13"/>
      <c r="E277" s="14"/>
      <c r="F277" s="12"/>
      <c r="G277" s="34"/>
      <c r="H277" s="34"/>
      <c r="I277" s="24"/>
      <c r="J277" s="24"/>
      <c r="K277" s="24"/>
      <c r="L277" s="29"/>
      <c r="M277" s="29"/>
      <c r="N277" s="31"/>
      <c r="O277" s="24"/>
      <c r="P277" s="24"/>
      <c r="Q277" s="31"/>
      <c r="R277" s="24"/>
      <c r="S277" s="24"/>
      <c r="T277" s="24"/>
      <c r="U277" s="24"/>
      <c r="V277" s="38"/>
      <c r="W277" s="38"/>
      <c r="X277" s="38"/>
      <c r="Y277" s="38"/>
      <c r="Z277" s="31"/>
      <c r="AA277" s="40"/>
      <c r="AB277" s="40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  <c r="FJ277" s="24"/>
      <c r="FK277" s="24"/>
      <c r="FL277" s="24"/>
      <c r="FM277" s="24"/>
      <c r="FN277" s="24"/>
      <c r="FO277" s="24"/>
      <c r="FP277" s="24"/>
      <c r="FQ277" s="24"/>
      <c r="FR277" s="24"/>
      <c r="FS277" s="24"/>
      <c r="FT277" s="24"/>
      <c r="FU277" s="24"/>
      <c r="FV277" s="24"/>
      <c r="FW277" s="24"/>
      <c r="FX277" s="24"/>
      <c r="FY277" s="24"/>
      <c r="FZ277" s="24"/>
      <c r="GA277" s="24"/>
      <c r="GB277" s="24"/>
      <c r="GC277" s="24"/>
      <c r="GD277" s="24"/>
      <c r="GE277" s="24"/>
      <c r="GF277" s="24"/>
      <c r="GG277" s="24"/>
      <c r="GH277" s="24"/>
      <c r="GI277" s="24"/>
      <c r="GJ277" s="24"/>
      <c r="GK277" s="24"/>
      <c r="GL277" s="24"/>
      <c r="GM277" s="24"/>
      <c r="GN277" s="24"/>
      <c r="GO277" s="24"/>
      <c r="GP277" s="24"/>
      <c r="GQ277" s="24"/>
      <c r="GR277" s="24"/>
      <c r="GS277" s="24"/>
      <c r="GT277" s="24"/>
      <c r="GU277" s="24"/>
      <c r="GV277" s="24"/>
      <c r="GW277" s="24"/>
      <c r="GX277" s="24"/>
      <c r="GY277" s="24"/>
      <c r="GZ277" s="24"/>
      <c r="HA277" s="24"/>
      <c r="HB277" s="24"/>
      <c r="HC277" s="24"/>
      <c r="HD277" s="24"/>
      <c r="HE277" s="24"/>
      <c r="HF277" s="24"/>
      <c r="HG277" s="24"/>
      <c r="HH277" s="24"/>
      <c r="HI277" s="24"/>
      <c r="HJ277" s="24"/>
      <c r="HK277" s="24"/>
      <c r="HL277" s="24"/>
      <c r="HM277" s="24"/>
      <c r="HN277" s="24"/>
      <c r="HO277" s="24"/>
      <c r="HP277" s="24"/>
      <c r="HQ277" s="24"/>
      <c r="HR277" s="24"/>
      <c r="HS277" s="24"/>
      <c r="HT277" s="24"/>
      <c r="HU277" s="24"/>
      <c r="HV277" s="24"/>
      <c r="HW277" s="24"/>
      <c r="HX277" s="24"/>
      <c r="HY277" s="24"/>
      <c r="HZ277" s="24"/>
      <c r="IA277" s="24"/>
      <c r="IB277" s="24"/>
      <c r="IC277" s="24"/>
      <c r="ID277" s="24"/>
      <c r="IE277" s="24"/>
      <c r="IF277" s="24"/>
      <c r="IG277" s="24"/>
      <c r="IH277" s="24"/>
      <c r="II277" s="24"/>
      <c r="IJ277" s="24"/>
      <c r="IK277" s="24"/>
      <c r="IL277" s="24"/>
      <c r="IM277" s="24"/>
      <c r="IN277" s="24"/>
      <c r="IO277" s="24"/>
      <c r="IP277" s="24"/>
      <c r="IQ277" s="24"/>
      <c r="IR277" s="24"/>
      <c r="IS277" s="24"/>
      <c r="IT277" s="24"/>
      <c r="IU277" s="24"/>
      <c r="IV277" s="24"/>
    </row>
    <row r="278" spans="1:256" ht="12.75">
      <c r="A278" s="135" t="s">
        <v>652</v>
      </c>
      <c r="B278" s="135" t="s">
        <v>356</v>
      </c>
      <c r="C278" s="136" t="s">
        <v>357</v>
      </c>
      <c r="D278" s="137">
        <v>2160</v>
      </c>
      <c r="E278" s="138" t="str">
        <f>VLOOKUP(D278,SGLDATA!$A$6:$B$402,2,FALSE)</f>
        <v>Entitlement Benefits Due and Payable</v>
      </c>
      <c r="F278" s="136" t="s">
        <v>654</v>
      </c>
      <c r="G278" s="34"/>
      <c r="H278" s="34"/>
      <c r="I278" s="24"/>
      <c r="J278" s="24"/>
      <c r="K278" s="24"/>
      <c r="L278" s="29"/>
      <c r="M278" s="29"/>
      <c r="N278" s="31"/>
      <c r="O278" s="24"/>
      <c r="P278" s="24"/>
      <c r="Q278" s="31"/>
      <c r="R278" s="24"/>
      <c r="S278" s="24"/>
      <c r="T278" s="24"/>
      <c r="U278" s="24"/>
      <c r="V278" s="38"/>
      <c r="W278" s="38"/>
      <c r="X278" s="38"/>
      <c r="Y278" s="38"/>
      <c r="Z278" s="31"/>
      <c r="AA278" s="31"/>
      <c r="AB278" s="31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4"/>
      <c r="FT278" s="24"/>
      <c r="FU278" s="24"/>
      <c r="FV278" s="24"/>
      <c r="FW278" s="24"/>
      <c r="FX278" s="24"/>
      <c r="FY278" s="24"/>
      <c r="FZ278" s="24"/>
      <c r="GA278" s="24"/>
      <c r="GB278" s="24"/>
      <c r="GC278" s="24"/>
      <c r="GD278" s="24"/>
      <c r="GE278" s="24"/>
      <c r="GF278" s="24"/>
      <c r="GG278" s="24"/>
      <c r="GH278" s="24"/>
      <c r="GI278" s="24"/>
      <c r="GJ278" s="24"/>
      <c r="GK278" s="24"/>
      <c r="GL278" s="24"/>
      <c r="GM278" s="24"/>
      <c r="GN278" s="24"/>
      <c r="GO278" s="24"/>
      <c r="GP278" s="24"/>
      <c r="GQ278" s="24"/>
      <c r="GR278" s="24"/>
      <c r="GS278" s="24"/>
      <c r="GT278" s="24"/>
      <c r="GU278" s="24"/>
      <c r="GV278" s="24"/>
      <c r="GW278" s="24"/>
      <c r="GX278" s="24"/>
      <c r="GY278" s="24"/>
      <c r="GZ278" s="24"/>
      <c r="HA278" s="24"/>
      <c r="HB278" s="24"/>
      <c r="HC278" s="24"/>
      <c r="HD278" s="24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24"/>
      <c r="HR278" s="24"/>
      <c r="HS278" s="24"/>
      <c r="HT278" s="24"/>
      <c r="HU278" s="24"/>
      <c r="HV278" s="24"/>
      <c r="HW278" s="24"/>
      <c r="HX278" s="24"/>
      <c r="HY278" s="24"/>
      <c r="HZ278" s="24"/>
      <c r="IA278" s="24"/>
      <c r="IB278" s="24"/>
      <c r="IC278" s="24"/>
      <c r="ID278" s="24"/>
      <c r="IE278" s="24"/>
      <c r="IF278" s="24"/>
      <c r="IG278" s="24"/>
      <c r="IH278" s="24"/>
      <c r="II278" s="24"/>
      <c r="IJ278" s="24"/>
      <c r="IK278" s="24"/>
      <c r="IL278" s="24"/>
      <c r="IM278" s="24"/>
      <c r="IN278" s="24"/>
      <c r="IO278" s="24"/>
      <c r="IP278" s="24"/>
      <c r="IQ278" s="24"/>
      <c r="IR278" s="24"/>
      <c r="IS278" s="24"/>
      <c r="IT278" s="24"/>
      <c r="IU278" s="24"/>
      <c r="IV278" s="24"/>
    </row>
    <row r="279" spans="1:256" ht="12.75">
      <c r="A279" s="135" t="s">
        <v>652</v>
      </c>
      <c r="B279" s="135" t="s">
        <v>356</v>
      </c>
      <c r="C279" s="136" t="s">
        <v>357</v>
      </c>
      <c r="D279" s="137">
        <v>2170</v>
      </c>
      <c r="E279" s="138" t="str">
        <f>VLOOKUP(D279,SGLDATA!$A$6:$B$402,2,FALSE)</f>
        <v>Subsidy Payable to Financing Account</v>
      </c>
      <c r="F279" s="136" t="s">
        <v>655</v>
      </c>
      <c r="G279" s="34"/>
      <c r="H279" s="34"/>
      <c r="I279" s="24"/>
      <c r="J279" s="24"/>
      <c r="K279" s="24"/>
      <c r="L279" s="29"/>
      <c r="M279" s="29"/>
      <c r="N279" s="31"/>
      <c r="O279" s="24"/>
      <c r="P279" s="24"/>
      <c r="Q279" s="31"/>
      <c r="R279" s="24"/>
      <c r="S279" s="24"/>
      <c r="T279" s="24"/>
      <c r="U279" s="24"/>
      <c r="V279" s="38"/>
      <c r="W279" s="38"/>
      <c r="X279" s="38"/>
      <c r="Y279" s="38"/>
      <c r="Z279" s="31"/>
      <c r="AA279" s="31"/>
      <c r="AB279" s="31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  <c r="FJ279" s="24"/>
      <c r="FK279" s="24"/>
      <c r="FL279" s="24"/>
      <c r="FM279" s="24"/>
      <c r="FN279" s="24"/>
      <c r="FO279" s="24"/>
      <c r="FP279" s="24"/>
      <c r="FQ279" s="24"/>
      <c r="FR279" s="24"/>
      <c r="FS279" s="24"/>
      <c r="FT279" s="24"/>
      <c r="FU279" s="24"/>
      <c r="FV279" s="24"/>
      <c r="FW279" s="24"/>
      <c r="FX279" s="24"/>
      <c r="FY279" s="24"/>
      <c r="FZ279" s="24"/>
      <c r="GA279" s="24"/>
      <c r="GB279" s="24"/>
      <c r="GC279" s="24"/>
      <c r="GD279" s="24"/>
      <c r="GE279" s="24"/>
      <c r="GF279" s="24"/>
      <c r="GG279" s="24"/>
      <c r="GH279" s="24"/>
      <c r="GI279" s="24"/>
      <c r="GJ279" s="24"/>
      <c r="GK279" s="24"/>
      <c r="GL279" s="24"/>
      <c r="GM279" s="24"/>
      <c r="GN279" s="24"/>
      <c r="GO279" s="24"/>
      <c r="GP279" s="24"/>
      <c r="GQ279" s="24"/>
      <c r="GR279" s="24"/>
      <c r="GS279" s="24"/>
      <c r="GT279" s="24"/>
      <c r="GU279" s="24"/>
      <c r="GV279" s="24"/>
      <c r="GW279" s="24"/>
      <c r="GX279" s="24"/>
      <c r="GY279" s="24"/>
      <c r="GZ279" s="24"/>
      <c r="HA279" s="24"/>
      <c r="HB279" s="24"/>
      <c r="HC279" s="24"/>
      <c r="HD279" s="24"/>
      <c r="HE279" s="24"/>
      <c r="HF279" s="24"/>
      <c r="HG279" s="24"/>
      <c r="HH279" s="24"/>
      <c r="HI279" s="24"/>
      <c r="HJ279" s="24"/>
      <c r="HK279" s="24"/>
      <c r="HL279" s="24"/>
      <c r="HM279" s="24"/>
      <c r="HN279" s="24"/>
      <c r="HO279" s="24"/>
      <c r="HP279" s="24"/>
      <c r="HQ279" s="24"/>
      <c r="HR279" s="24"/>
      <c r="HS279" s="24"/>
      <c r="HT279" s="24"/>
      <c r="HU279" s="24"/>
      <c r="HV279" s="24"/>
      <c r="HW279" s="24"/>
      <c r="HX279" s="24"/>
      <c r="HY279" s="24"/>
      <c r="HZ279" s="24"/>
      <c r="IA279" s="24"/>
      <c r="IB279" s="24"/>
      <c r="IC279" s="24"/>
      <c r="ID279" s="24"/>
      <c r="IE279" s="24"/>
      <c r="IF279" s="24"/>
      <c r="IG279" s="24"/>
      <c r="IH279" s="24"/>
      <c r="II279" s="24"/>
      <c r="IJ279" s="24"/>
      <c r="IK279" s="24"/>
      <c r="IL279" s="24"/>
      <c r="IM279" s="24"/>
      <c r="IN279" s="24"/>
      <c r="IO279" s="24"/>
      <c r="IP279" s="24"/>
      <c r="IQ279" s="24"/>
      <c r="IR279" s="24"/>
      <c r="IS279" s="24"/>
      <c r="IT279" s="24"/>
      <c r="IU279" s="24"/>
      <c r="IV279" s="24"/>
    </row>
    <row r="280" spans="1:256" ht="12.75">
      <c r="A280" s="135" t="s">
        <v>652</v>
      </c>
      <c r="B280" s="135" t="s">
        <v>356</v>
      </c>
      <c r="C280" s="136" t="s">
        <v>357</v>
      </c>
      <c r="D280" s="137">
        <v>2190</v>
      </c>
      <c r="E280" s="138" t="str">
        <f>VLOOKUP(D280,SGLDATA!$A$6:$B$402,2,FALSE)</f>
        <v>Other Accrued Liabilities</v>
      </c>
      <c r="F280" s="136" t="s">
        <v>654</v>
      </c>
      <c r="G280" s="34"/>
      <c r="H280" s="34"/>
      <c r="I280" s="24"/>
      <c r="J280" s="24"/>
      <c r="K280" s="24"/>
      <c r="L280" s="29"/>
      <c r="M280" s="29"/>
      <c r="N280" s="31"/>
      <c r="O280" s="24"/>
      <c r="P280" s="24"/>
      <c r="Q280" s="31"/>
      <c r="R280" s="24"/>
      <c r="S280" s="24"/>
      <c r="T280" s="24"/>
      <c r="U280" s="24"/>
      <c r="V280" s="38"/>
      <c r="W280" s="38"/>
      <c r="X280" s="38"/>
      <c r="Y280" s="38"/>
      <c r="Z280" s="31"/>
      <c r="AA280" s="31"/>
      <c r="AB280" s="31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  <c r="FJ280" s="24"/>
      <c r="FK280" s="24"/>
      <c r="FL280" s="24"/>
      <c r="FM280" s="24"/>
      <c r="FN280" s="24"/>
      <c r="FO280" s="24"/>
      <c r="FP280" s="24"/>
      <c r="FQ280" s="24"/>
      <c r="FR280" s="24"/>
      <c r="FS280" s="24"/>
      <c r="FT280" s="24"/>
      <c r="FU280" s="24"/>
      <c r="FV280" s="24"/>
      <c r="FW280" s="24"/>
      <c r="FX280" s="24"/>
      <c r="FY280" s="24"/>
      <c r="FZ280" s="24"/>
      <c r="GA280" s="24"/>
      <c r="GB280" s="24"/>
      <c r="GC280" s="24"/>
      <c r="GD280" s="24"/>
      <c r="GE280" s="24"/>
      <c r="GF280" s="24"/>
      <c r="GG280" s="24"/>
      <c r="GH280" s="24"/>
      <c r="GI280" s="24"/>
      <c r="GJ280" s="24"/>
      <c r="GK280" s="24"/>
      <c r="GL280" s="24"/>
      <c r="GM280" s="24"/>
      <c r="GN280" s="24"/>
      <c r="GO280" s="24"/>
      <c r="GP280" s="24"/>
      <c r="GQ280" s="24"/>
      <c r="GR280" s="24"/>
      <c r="GS280" s="24"/>
      <c r="GT280" s="24"/>
      <c r="GU280" s="24"/>
      <c r="GV280" s="24"/>
      <c r="GW280" s="24"/>
      <c r="GX280" s="24"/>
      <c r="GY280" s="24"/>
      <c r="GZ280" s="24"/>
      <c r="HA280" s="24"/>
      <c r="HB280" s="24"/>
      <c r="HC280" s="24"/>
      <c r="HD280" s="24"/>
      <c r="HE280" s="24"/>
      <c r="HF280" s="24"/>
      <c r="HG280" s="24"/>
      <c r="HH280" s="24"/>
      <c r="HI280" s="24"/>
      <c r="HJ280" s="24"/>
      <c r="HK280" s="24"/>
      <c r="HL280" s="24"/>
      <c r="HM280" s="24"/>
      <c r="HN280" s="24"/>
      <c r="HO280" s="24"/>
      <c r="HP280" s="24"/>
      <c r="HQ280" s="24"/>
      <c r="HR280" s="24"/>
      <c r="HS280" s="24"/>
      <c r="HT280" s="24"/>
      <c r="HU280" s="24"/>
      <c r="HV280" s="24"/>
      <c r="HW280" s="24"/>
      <c r="HX280" s="24"/>
      <c r="HY280" s="24"/>
      <c r="HZ280" s="24"/>
      <c r="IA280" s="24"/>
      <c r="IB280" s="24"/>
      <c r="IC280" s="24"/>
      <c r="ID280" s="24"/>
      <c r="IE280" s="24"/>
      <c r="IF280" s="24"/>
      <c r="IG280" s="24"/>
      <c r="IH280" s="24"/>
      <c r="II280" s="24"/>
      <c r="IJ280" s="24"/>
      <c r="IK280" s="24"/>
      <c r="IL280" s="24"/>
      <c r="IM280" s="24"/>
      <c r="IN280" s="24"/>
      <c r="IO280" s="24"/>
      <c r="IP280" s="24"/>
      <c r="IQ280" s="24"/>
      <c r="IR280" s="24"/>
      <c r="IS280" s="24"/>
      <c r="IT280" s="24"/>
      <c r="IU280" s="24"/>
      <c r="IV280" s="24"/>
    </row>
    <row r="281" spans="1:28" ht="12.75">
      <c r="A281" s="135" t="s">
        <v>652</v>
      </c>
      <c r="B281" s="135" t="s">
        <v>356</v>
      </c>
      <c r="C281" s="136" t="s">
        <v>357</v>
      </c>
      <c r="D281" s="137">
        <v>2220</v>
      </c>
      <c r="E281" s="138" t="str">
        <f>VLOOKUP(D281,SGLDATA!$A$6:$B$402,2,FALSE)</f>
        <v>Unfunded Leave</v>
      </c>
      <c r="F281" s="136" t="s">
        <v>658</v>
      </c>
      <c r="M281" s="18" t="s">
        <v>659</v>
      </c>
      <c r="N281" s="22" t="s">
        <v>338</v>
      </c>
      <c r="V281" s="37"/>
      <c r="W281" s="37"/>
      <c r="X281" s="37"/>
      <c r="Y281" s="37"/>
      <c r="Z281" s="22"/>
      <c r="AA281" s="22"/>
      <c r="AB281" s="22"/>
    </row>
    <row r="282" spans="1:256" ht="12.75">
      <c r="A282" s="135" t="s">
        <v>652</v>
      </c>
      <c r="B282" s="135" t="s">
        <v>356</v>
      </c>
      <c r="C282" s="136" t="s">
        <v>357</v>
      </c>
      <c r="D282" s="137">
        <v>2225</v>
      </c>
      <c r="E282" s="138" t="str">
        <f>VLOOKUP(D282,SGLDATA!$A$6:$B$402,2,FALSE)</f>
        <v>Unfunded FECA Liability</v>
      </c>
      <c r="F282" s="136" t="s">
        <v>658</v>
      </c>
      <c r="I282" s="24"/>
      <c r="J282" s="24"/>
      <c r="K282" s="24"/>
      <c r="N282" s="31"/>
      <c r="O282" s="24"/>
      <c r="P282" s="24"/>
      <c r="Q282" s="31"/>
      <c r="R282" s="24"/>
      <c r="S282" s="24"/>
      <c r="T282" s="24"/>
      <c r="U282" s="24"/>
      <c r="V282" s="37"/>
      <c r="W282" s="37"/>
      <c r="X282" s="37"/>
      <c r="Y282" s="37"/>
      <c r="Z282" s="31"/>
      <c r="AA282" s="22"/>
      <c r="AB282" s="22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/>
      <c r="FZ282" s="24"/>
      <c r="GA282" s="24"/>
      <c r="GB282" s="24"/>
      <c r="GC282" s="24"/>
      <c r="GD282" s="24"/>
      <c r="GE282" s="24"/>
      <c r="GF282" s="24"/>
      <c r="GG282" s="24"/>
      <c r="GH282" s="24"/>
      <c r="GI282" s="24"/>
      <c r="GJ282" s="24"/>
      <c r="GK282" s="24"/>
      <c r="GL282" s="24"/>
      <c r="GM282" s="24"/>
      <c r="GN282" s="24"/>
      <c r="GO282" s="24"/>
      <c r="GP282" s="24"/>
      <c r="GQ282" s="24"/>
      <c r="GR282" s="24"/>
      <c r="GS282" s="24"/>
      <c r="GT282" s="24"/>
      <c r="GU282" s="24"/>
      <c r="GV282" s="24"/>
      <c r="GW282" s="24"/>
      <c r="GX282" s="24"/>
      <c r="GY282" s="24"/>
      <c r="GZ282" s="24"/>
      <c r="HA282" s="24"/>
      <c r="HB282" s="24"/>
      <c r="HC282" s="24"/>
      <c r="HD282" s="24"/>
      <c r="HE282" s="24"/>
      <c r="HF282" s="24"/>
      <c r="HG282" s="24"/>
      <c r="HH282" s="24"/>
      <c r="HI282" s="24"/>
      <c r="HJ282" s="24"/>
      <c r="HK282" s="24"/>
      <c r="HL282" s="24"/>
      <c r="HM282" s="24"/>
      <c r="HN282" s="24"/>
      <c r="HO282" s="24"/>
      <c r="HP282" s="24"/>
      <c r="HQ282" s="24"/>
      <c r="HR282" s="24"/>
      <c r="HS282" s="24"/>
      <c r="HT282" s="24"/>
      <c r="HU282" s="24"/>
      <c r="HV282" s="24"/>
      <c r="HW282" s="24"/>
      <c r="HX282" s="24"/>
      <c r="HY282" s="24"/>
      <c r="HZ282" s="24"/>
      <c r="IA282" s="24"/>
      <c r="IB282" s="24"/>
      <c r="IC282" s="24"/>
      <c r="ID282" s="24"/>
      <c r="IE282" s="24"/>
      <c r="IF282" s="24"/>
      <c r="IG282" s="24"/>
      <c r="IH282" s="24"/>
      <c r="II282" s="24"/>
      <c r="IJ282" s="24"/>
      <c r="IK282" s="24"/>
      <c r="IL282" s="24"/>
      <c r="IM282" s="24"/>
      <c r="IN282" s="24"/>
      <c r="IO282" s="24"/>
      <c r="IP282" s="24"/>
      <c r="IQ282" s="24"/>
      <c r="IR282" s="24"/>
      <c r="IS282" s="24"/>
      <c r="IT282" s="24"/>
      <c r="IU282" s="24"/>
      <c r="IV282" s="24"/>
    </row>
    <row r="283" spans="1:256" ht="12.75">
      <c r="A283" s="135" t="s">
        <v>652</v>
      </c>
      <c r="B283" s="135" t="s">
        <v>356</v>
      </c>
      <c r="C283" s="136" t="s">
        <v>357</v>
      </c>
      <c r="D283" s="137">
        <v>2290</v>
      </c>
      <c r="E283" s="138" t="str">
        <f>VLOOKUP(D283,SGLDATA!$A$6:$B$402,2,FALSE)</f>
        <v>Other Unfunded Employment Related Liability</v>
      </c>
      <c r="F283" s="136" t="s">
        <v>658</v>
      </c>
      <c r="I283" s="24"/>
      <c r="J283" s="24"/>
      <c r="K283" s="24"/>
      <c r="N283" s="31"/>
      <c r="O283" s="24"/>
      <c r="P283" s="24"/>
      <c r="Q283" s="31"/>
      <c r="R283" s="24"/>
      <c r="S283" s="24"/>
      <c r="T283" s="24"/>
      <c r="U283" s="24"/>
      <c r="V283" s="37"/>
      <c r="W283" s="37"/>
      <c r="X283" s="37"/>
      <c r="Y283" s="37"/>
      <c r="Z283" s="31"/>
      <c r="AA283" s="22"/>
      <c r="AB283" s="22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4"/>
      <c r="FV283" s="24"/>
      <c r="FW283" s="24"/>
      <c r="FX283" s="24"/>
      <c r="FY283" s="24"/>
      <c r="FZ283" s="24"/>
      <c r="GA283" s="24"/>
      <c r="GB283" s="24"/>
      <c r="GC283" s="24"/>
      <c r="GD283" s="24"/>
      <c r="GE283" s="24"/>
      <c r="GF283" s="24"/>
      <c r="GG283" s="24"/>
      <c r="GH283" s="24"/>
      <c r="GI283" s="24"/>
      <c r="GJ283" s="24"/>
      <c r="GK283" s="24"/>
      <c r="GL283" s="24"/>
      <c r="GM283" s="24"/>
      <c r="GN283" s="24"/>
      <c r="GO283" s="24"/>
      <c r="GP283" s="24"/>
      <c r="GQ283" s="24"/>
      <c r="GR283" s="24"/>
      <c r="GS283" s="24"/>
      <c r="GT283" s="24"/>
      <c r="GU283" s="24"/>
      <c r="GV283" s="24"/>
      <c r="GW283" s="24"/>
      <c r="GX283" s="24"/>
      <c r="GY283" s="24"/>
      <c r="GZ283" s="24"/>
      <c r="HA283" s="24"/>
      <c r="HB283" s="24"/>
      <c r="HC283" s="24"/>
      <c r="HD283" s="24"/>
      <c r="HE283" s="24"/>
      <c r="HF283" s="24"/>
      <c r="HG283" s="24"/>
      <c r="HH283" s="24"/>
      <c r="HI283" s="24"/>
      <c r="HJ283" s="24"/>
      <c r="HK283" s="24"/>
      <c r="HL283" s="24"/>
      <c r="HM283" s="24"/>
      <c r="HN283" s="24"/>
      <c r="HO283" s="24"/>
      <c r="HP283" s="24"/>
      <c r="HQ283" s="24"/>
      <c r="HR283" s="24"/>
      <c r="HS283" s="24"/>
      <c r="HT283" s="24"/>
      <c r="HU283" s="24"/>
      <c r="HV283" s="24"/>
      <c r="HW283" s="24"/>
      <c r="HX283" s="24"/>
      <c r="HY283" s="24"/>
      <c r="HZ283" s="24"/>
      <c r="IA283" s="24"/>
      <c r="IB283" s="24"/>
      <c r="IC283" s="24"/>
      <c r="ID283" s="24"/>
      <c r="IE283" s="24"/>
      <c r="IF283" s="24"/>
      <c r="IG283" s="24"/>
      <c r="IH283" s="24"/>
      <c r="II283" s="24"/>
      <c r="IJ283" s="24"/>
      <c r="IK283" s="24"/>
      <c r="IL283" s="24"/>
      <c r="IM283" s="24"/>
      <c r="IN283" s="24"/>
      <c r="IO283" s="24"/>
      <c r="IP283" s="24"/>
      <c r="IQ283" s="24"/>
      <c r="IR283" s="24"/>
      <c r="IS283" s="24"/>
      <c r="IT283" s="24"/>
      <c r="IU283" s="24"/>
      <c r="IV283" s="24"/>
    </row>
    <row r="284" spans="1:28" ht="12.75">
      <c r="A284" s="135" t="s">
        <v>652</v>
      </c>
      <c r="B284" s="135" t="s">
        <v>356</v>
      </c>
      <c r="C284" s="136" t="s">
        <v>357</v>
      </c>
      <c r="D284" s="137">
        <v>2610</v>
      </c>
      <c r="E284" s="138" t="str">
        <f>VLOOKUP(D284,SGLDATA!$A$6:$B$402,2,FALSE)</f>
        <v>Actuarial Pension Liability</v>
      </c>
      <c r="F284" s="136" t="s">
        <v>658</v>
      </c>
      <c r="G284" s="34"/>
      <c r="H284" s="34"/>
      <c r="I284" s="24"/>
      <c r="J284" s="24"/>
      <c r="K284" s="24"/>
      <c r="M284" s="29"/>
      <c r="N284" s="31"/>
      <c r="P284" s="24"/>
      <c r="Q284" s="31"/>
      <c r="R284" s="24"/>
      <c r="U284" s="24"/>
      <c r="V284" s="38"/>
      <c r="W284" s="38"/>
      <c r="X284" s="38"/>
      <c r="Y284" s="38"/>
      <c r="Z284" s="31"/>
      <c r="AA284" s="31"/>
      <c r="AB284" s="31"/>
    </row>
    <row r="285" spans="1:28" ht="12.75">
      <c r="A285" s="135" t="s">
        <v>652</v>
      </c>
      <c r="B285" s="135" t="s">
        <v>356</v>
      </c>
      <c r="C285" s="136" t="s">
        <v>357</v>
      </c>
      <c r="D285" s="137">
        <v>2620</v>
      </c>
      <c r="E285" s="138" t="str">
        <f>VLOOKUP(D285,SGLDATA!$A$6:$B$402,2,FALSE)</f>
        <v>Actuarial Health Insurance Liability</v>
      </c>
      <c r="F285" s="143"/>
      <c r="G285" s="34"/>
      <c r="H285" s="34"/>
      <c r="I285" s="24"/>
      <c r="J285" s="24"/>
      <c r="K285" s="24"/>
      <c r="M285" s="29"/>
      <c r="N285" s="1" t="s">
        <v>658</v>
      </c>
      <c r="P285" s="24"/>
      <c r="Q285" s="31"/>
      <c r="R285" s="24"/>
      <c r="U285" s="24"/>
      <c r="V285" s="38"/>
      <c r="W285" s="38"/>
      <c r="X285" s="38"/>
      <c r="Y285" s="38"/>
      <c r="Z285" s="31"/>
      <c r="AA285" s="31"/>
      <c r="AB285" s="31"/>
    </row>
    <row r="286" spans="1:256" ht="12.75">
      <c r="A286" s="135" t="s">
        <v>652</v>
      </c>
      <c r="B286" s="135" t="s">
        <v>356</v>
      </c>
      <c r="C286" s="136" t="s">
        <v>357</v>
      </c>
      <c r="D286" s="137">
        <v>2630</v>
      </c>
      <c r="E286" s="138" t="str">
        <f>VLOOKUP(D286,SGLDATA!$A$6:$B$402,2,FALSE)</f>
        <v>Actuarial Life Insurance Liability</v>
      </c>
      <c r="F286" s="136" t="s">
        <v>658</v>
      </c>
      <c r="G286" s="34"/>
      <c r="H286" s="34"/>
      <c r="I286" s="24"/>
      <c r="J286" s="24"/>
      <c r="K286" s="24"/>
      <c r="L286" s="29"/>
      <c r="M286" s="29"/>
      <c r="N286" s="31"/>
      <c r="O286" s="24"/>
      <c r="P286" s="24"/>
      <c r="Q286" s="31"/>
      <c r="R286" s="24"/>
      <c r="S286" s="24"/>
      <c r="T286" s="24"/>
      <c r="U286" s="24"/>
      <c r="V286" s="38"/>
      <c r="W286" s="38"/>
      <c r="X286" s="38"/>
      <c r="Y286" s="38"/>
      <c r="Z286" s="31"/>
      <c r="AA286" s="31"/>
      <c r="AB286" s="31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  <c r="FJ286" s="24"/>
      <c r="FK286" s="24"/>
      <c r="FL286" s="24"/>
      <c r="FM286" s="24"/>
      <c r="FN286" s="24"/>
      <c r="FO286" s="24"/>
      <c r="FP286" s="24"/>
      <c r="FQ286" s="24"/>
      <c r="FR286" s="24"/>
      <c r="FS286" s="24"/>
      <c r="FT286" s="24"/>
      <c r="FU286" s="24"/>
      <c r="FV286" s="24"/>
      <c r="FW286" s="24"/>
      <c r="FX286" s="24"/>
      <c r="FY286" s="24"/>
      <c r="FZ286" s="24"/>
      <c r="GA286" s="24"/>
      <c r="GB286" s="24"/>
      <c r="GC286" s="24"/>
      <c r="GD286" s="24"/>
      <c r="GE286" s="24"/>
      <c r="GF286" s="24"/>
      <c r="GG286" s="24"/>
      <c r="GH286" s="24"/>
      <c r="GI286" s="24"/>
      <c r="GJ286" s="24"/>
      <c r="GK286" s="24"/>
      <c r="GL286" s="24"/>
      <c r="GM286" s="24"/>
      <c r="GN286" s="24"/>
      <c r="GO286" s="24"/>
      <c r="GP286" s="24"/>
      <c r="GQ286" s="24"/>
      <c r="GR286" s="24"/>
      <c r="GS286" s="24"/>
      <c r="GT286" s="24"/>
      <c r="GU286" s="24"/>
      <c r="GV286" s="24"/>
      <c r="GW286" s="24"/>
      <c r="GX286" s="24"/>
      <c r="GY286" s="24"/>
      <c r="GZ286" s="24"/>
      <c r="HA286" s="24"/>
      <c r="HB286" s="24"/>
      <c r="HC286" s="24"/>
      <c r="HD286" s="24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24"/>
      <c r="HR286" s="24"/>
      <c r="HS286" s="24"/>
      <c r="HT286" s="24"/>
      <c r="HU286" s="24"/>
      <c r="HV286" s="24"/>
      <c r="HW286" s="24"/>
      <c r="HX286" s="24"/>
      <c r="HY286" s="24"/>
      <c r="HZ286" s="24"/>
      <c r="IA286" s="24"/>
      <c r="IB286" s="24"/>
      <c r="IC286" s="24"/>
      <c r="ID286" s="24"/>
      <c r="IE286" s="24"/>
      <c r="IF286" s="24"/>
      <c r="IG286" s="24"/>
      <c r="IH286" s="24"/>
      <c r="II286" s="24"/>
      <c r="IJ286" s="24"/>
      <c r="IK286" s="24"/>
      <c r="IL286" s="24"/>
      <c r="IM286" s="24"/>
      <c r="IN286" s="24"/>
      <c r="IO286" s="24"/>
      <c r="IP286" s="24"/>
      <c r="IQ286" s="24"/>
      <c r="IR286" s="24"/>
      <c r="IS286" s="24"/>
      <c r="IT286" s="24"/>
      <c r="IU286" s="24"/>
      <c r="IV286" s="24"/>
    </row>
    <row r="287" spans="1:256" ht="12.75">
      <c r="A287" s="135" t="s">
        <v>652</v>
      </c>
      <c r="B287" s="135" t="s">
        <v>356</v>
      </c>
      <c r="C287" s="136" t="s">
        <v>357</v>
      </c>
      <c r="D287" s="137">
        <v>2650</v>
      </c>
      <c r="E287" s="138" t="str">
        <f>VLOOKUP(D287,SGLDATA!$A$6:$B$402,2,FALSE)</f>
        <v>Actuarial FECA Liability</v>
      </c>
      <c r="F287" s="136" t="s">
        <v>658</v>
      </c>
      <c r="G287" s="34"/>
      <c r="H287" s="34"/>
      <c r="I287" s="24"/>
      <c r="J287" s="24"/>
      <c r="K287" s="24"/>
      <c r="L287" s="29"/>
      <c r="M287" s="29"/>
      <c r="N287" s="31"/>
      <c r="O287" s="24"/>
      <c r="P287" s="24"/>
      <c r="Q287" s="31"/>
      <c r="R287" s="24"/>
      <c r="S287" s="24"/>
      <c r="T287" s="24"/>
      <c r="U287" s="24"/>
      <c r="V287" s="38"/>
      <c r="W287" s="38"/>
      <c r="X287" s="38"/>
      <c r="Y287" s="38"/>
      <c r="Z287" s="31"/>
      <c r="AA287" s="31"/>
      <c r="AB287" s="31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P287" s="24"/>
      <c r="FQ287" s="24"/>
      <c r="FR287" s="24"/>
      <c r="FS287" s="24"/>
      <c r="FT287" s="24"/>
      <c r="FU287" s="24"/>
      <c r="FV287" s="24"/>
      <c r="FW287" s="24"/>
      <c r="FX287" s="24"/>
      <c r="FY287" s="24"/>
      <c r="FZ287" s="24"/>
      <c r="GA287" s="24"/>
      <c r="GB287" s="24"/>
      <c r="GC287" s="24"/>
      <c r="GD287" s="24"/>
      <c r="GE287" s="24"/>
      <c r="GF287" s="24"/>
      <c r="GG287" s="24"/>
      <c r="GH287" s="24"/>
      <c r="GI287" s="24"/>
      <c r="GJ287" s="24"/>
      <c r="GK287" s="24"/>
      <c r="GL287" s="24"/>
      <c r="GM287" s="24"/>
      <c r="GN287" s="24"/>
      <c r="GO287" s="24"/>
      <c r="GP287" s="24"/>
      <c r="GQ287" s="24"/>
      <c r="GR287" s="24"/>
      <c r="GS287" s="24"/>
      <c r="GT287" s="24"/>
      <c r="GU287" s="24"/>
      <c r="GV287" s="24"/>
      <c r="GW287" s="24"/>
      <c r="GX287" s="24"/>
      <c r="GY287" s="24"/>
      <c r="GZ287" s="24"/>
      <c r="HA287" s="24"/>
      <c r="HB287" s="24"/>
      <c r="HC287" s="24"/>
      <c r="HD287" s="24"/>
      <c r="HE287" s="24"/>
      <c r="HF287" s="24"/>
      <c r="HG287" s="24"/>
      <c r="HH287" s="24"/>
      <c r="HI287" s="24"/>
      <c r="HJ287" s="24"/>
      <c r="HK287" s="24"/>
      <c r="HL287" s="24"/>
      <c r="HM287" s="24"/>
      <c r="HN287" s="24"/>
      <c r="HO287" s="24"/>
      <c r="HP287" s="24"/>
      <c r="HQ287" s="24"/>
      <c r="HR287" s="24"/>
      <c r="HS287" s="24"/>
      <c r="HT287" s="24"/>
      <c r="HU287" s="24"/>
      <c r="HV287" s="24"/>
      <c r="HW287" s="24"/>
      <c r="HX287" s="24"/>
      <c r="HY287" s="24"/>
      <c r="HZ287" s="24"/>
      <c r="IA287" s="24"/>
      <c r="IB287" s="24"/>
      <c r="IC287" s="24"/>
      <c r="ID287" s="24"/>
      <c r="IE287" s="24"/>
      <c r="IF287" s="24"/>
      <c r="IG287" s="24"/>
      <c r="IH287" s="24"/>
      <c r="II287" s="24"/>
      <c r="IJ287" s="24"/>
      <c r="IK287" s="24"/>
      <c r="IL287" s="24"/>
      <c r="IM287" s="24"/>
      <c r="IN287" s="24"/>
      <c r="IO287" s="24"/>
      <c r="IP287" s="24"/>
      <c r="IQ287" s="24"/>
      <c r="IR287" s="24"/>
      <c r="IS287" s="24"/>
      <c r="IT287" s="24"/>
      <c r="IU287" s="24"/>
      <c r="IV287" s="24"/>
    </row>
    <row r="288" spans="1:28" ht="12.75">
      <c r="A288" s="135" t="s">
        <v>652</v>
      </c>
      <c r="B288" s="135" t="s">
        <v>356</v>
      </c>
      <c r="C288" s="136" t="s">
        <v>357</v>
      </c>
      <c r="D288" s="137">
        <v>2690</v>
      </c>
      <c r="E288" s="138" t="str">
        <f>VLOOKUP(D288,SGLDATA!$A$6:$B$402,2,FALSE)</f>
        <v>Other Actuarial Liabilities</v>
      </c>
      <c r="F288" s="136" t="s">
        <v>658</v>
      </c>
      <c r="M288" s="18" t="s">
        <v>663</v>
      </c>
      <c r="N288" s="22" t="s">
        <v>338</v>
      </c>
      <c r="P288" s="15" t="s">
        <v>664</v>
      </c>
      <c r="Q288" s="22" t="e">
        <f>SUM(N281)-N288</f>
        <v>#VALUE!</v>
      </c>
      <c r="V288" s="37"/>
      <c r="W288" s="37"/>
      <c r="X288" s="37"/>
      <c r="Y288" s="37"/>
      <c r="Z288" s="22"/>
      <c r="AA288" s="39"/>
      <c r="AB288" s="39"/>
    </row>
    <row r="289" spans="1:28" ht="12.75">
      <c r="A289" s="135"/>
      <c r="B289" s="135"/>
      <c r="C289" s="136"/>
      <c r="D289" s="137"/>
      <c r="E289" s="144"/>
      <c r="F289" s="136"/>
      <c r="L289" s="29"/>
      <c r="M289" s="29"/>
      <c r="N289" s="22"/>
      <c r="V289" s="37"/>
      <c r="W289" s="37"/>
      <c r="X289" s="37"/>
      <c r="Y289" s="37"/>
      <c r="Z289" s="22"/>
      <c r="AA289" s="39"/>
      <c r="AB289" s="39"/>
    </row>
    <row r="290" spans="1:28" ht="12.75">
      <c r="A290" s="135" t="s">
        <v>652</v>
      </c>
      <c r="B290" s="135" t="s">
        <v>356</v>
      </c>
      <c r="C290" s="136" t="s">
        <v>357</v>
      </c>
      <c r="D290" s="137">
        <v>2920</v>
      </c>
      <c r="E290" s="138" t="str">
        <f>VLOOKUP(D290,SGLDATA!$A$6:$B$402,2,FALSE)</f>
        <v>Contingent Liabilities</v>
      </c>
      <c r="F290" s="136" t="s">
        <v>658</v>
      </c>
      <c r="G290" s="34"/>
      <c r="H290" s="34"/>
      <c r="I290" s="24"/>
      <c r="J290" s="24"/>
      <c r="K290" s="24"/>
      <c r="M290" s="29"/>
      <c r="N290" s="31"/>
      <c r="P290" s="24"/>
      <c r="Q290" s="31"/>
      <c r="R290" s="24"/>
      <c r="U290" s="24"/>
      <c r="V290" s="38"/>
      <c r="W290" s="38"/>
      <c r="X290" s="38"/>
      <c r="Y290" s="38"/>
      <c r="Z290" s="31"/>
      <c r="AA290" s="40"/>
      <c r="AB290" s="40"/>
    </row>
    <row r="291" spans="1:28" ht="12.75">
      <c r="A291" s="135" t="s">
        <v>652</v>
      </c>
      <c r="B291" s="135" t="s">
        <v>356</v>
      </c>
      <c r="C291" s="136" t="s">
        <v>357</v>
      </c>
      <c r="D291" s="137">
        <v>2940</v>
      </c>
      <c r="E291" s="138" t="str">
        <f>VLOOKUP(D291,SGLDATA!$A$6:$B$402,2,FALSE)</f>
        <v>Capital Lease Liability</v>
      </c>
      <c r="F291" s="136" t="s">
        <v>667</v>
      </c>
      <c r="G291" s="34"/>
      <c r="H291" s="34"/>
      <c r="I291" s="24"/>
      <c r="J291" s="24"/>
      <c r="K291" s="24"/>
      <c r="M291" s="29"/>
      <c r="N291" s="31"/>
      <c r="P291" s="24"/>
      <c r="Q291" s="31"/>
      <c r="R291" s="24"/>
      <c r="U291" s="24"/>
      <c r="V291" s="38"/>
      <c r="W291" s="38"/>
      <c r="X291" s="38"/>
      <c r="Y291" s="38"/>
      <c r="Z291" s="31"/>
      <c r="AA291" s="40"/>
      <c r="AB291" s="40"/>
    </row>
    <row r="292" spans="1:28" ht="12.75">
      <c r="A292" s="135"/>
      <c r="B292" s="135"/>
      <c r="C292" s="136"/>
      <c r="D292" s="137"/>
      <c r="E292" s="144"/>
      <c r="F292" s="136" t="s">
        <v>668</v>
      </c>
      <c r="G292" s="34"/>
      <c r="H292" s="34"/>
      <c r="I292" s="24"/>
      <c r="J292" s="24"/>
      <c r="K292" s="24"/>
      <c r="M292" s="29"/>
      <c r="N292" s="31"/>
      <c r="P292" s="24"/>
      <c r="Q292" s="31"/>
      <c r="R292" s="24"/>
      <c r="U292" s="24"/>
      <c r="V292" s="38"/>
      <c r="W292" s="38"/>
      <c r="X292" s="38"/>
      <c r="Y292" s="38"/>
      <c r="Z292" s="31"/>
      <c r="AA292" s="40"/>
      <c r="AB292" s="40"/>
    </row>
    <row r="293" spans="1:28" s="76" customFormat="1" ht="12.75">
      <c r="A293" s="145" t="s">
        <v>652</v>
      </c>
      <c r="B293" s="145" t="s">
        <v>356</v>
      </c>
      <c r="C293" s="146" t="s">
        <v>357</v>
      </c>
      <c r="D293" s="147">
        <v>2960</v>
      </c>
      <c r="E293" s="148" t="str">
        <f>VLOOKUP(D293,SGLDATA!$A$6:$B$402,2,FALSE)</f>
        <v>Accounts Payable Canceled</v>
      </c>
      <c r="F293" s="146" t="s">
        <v>658</v>
      </c>
      <c r="G293" s="92"/>
      <c r="H293" s="92"/>
      <c r="I293" s="77"/>
      <c r="J293" s="77"/>
      <c r="K293" s="77"/>
      <c r="L293" s="93"/>
      <c r="M293" s="94"/>
      <c r="N293" s="95"/>
      <c r="P293" s="77"/>
      <c r="Q293" s="95"/>
      <c r="R293" s="77"/>
      <c r="U293" s="77"/>
      <c r="V293" s="96"/>
      <c r="W293" s="96"/>
      <c r="X293" s="96"/>
      <c r="Y293" s="96"/>
      <c r="Z293" s="95"/>
      <c r="AA293" s="95"/>
      <c r="AB293" s="95"/>
    </row>
    <row r="294" spans="1:28" ht="12.75">
      <c r="A294" s="135" t="s">
        <v>652</v>
      </c>
      <c r="B294" s="135" t="s">
        <v>356</v>
      </c>
      <c r="C294" s="136" t="s">
        <v>357</v>
      </c>
      <c r="D294" s="137">
        <v>2990</v>
      </c>
      <c r="E294" s="138" t="str">
        <f>VLOOKUP(D294,SGLDATA!$A$6:$B$402,2,FALSE)</f>
        <v>Other Liabilities</v>
      </c>
      <c r="F294" s="136" t="s">
        <v>658</v>
      </c>
      <c r="G294" s="34"/>
      <c r="H294" s="34"/>
      <c r="I294" s="24"/>
      <c r="J294" s="24"/>
      <c r="K294" s="24"/>
      <c r="M294" s="29"/>
      <c r="N294" s="31"/>
      <c r="P294" s="24"/>
      <c r="Q294" s="31"/>
      <c r="R294" s="24"/>
      <c r="U294" s="24"/>
      <c r="V294" s="38"/>
      <c r="W294" s="38"/>
      <c r="X294" s="38"/>
      <c r="Y294" s="38"/>
      <c r="Z294" s="31"/>
      <c r="AA294" s="40"/>
      <c r="AB294" s="40"/>
    </row>
    <row r="295" spans="1:28" ht="12.75">
      <c r="A295" s="135" t="s">
        <v>652</v>
      </c>
      <c r="B295" s="135" t="s">
        <v>356</v>
      </c>
      <c r="C295" s="136" t="s">
        <v>357</v>
      </c>
      <c r="D295" s="137">
        <v>2995</v>
      </c>
      <c r="E295" s="138" t="str">
        <f>VLOOKUP(D295,SGLDATA!$A$6:$B$402,2,FALSE)</f>
        <v>Estimated Cleanup Cost Liability</v>
      </c>
      <c r="F295" s="136" t="s">
        <v>658</v>
      </c>
      <c r="G295" s="34"/>
      <c r="H295" s="34"/>
      <c r="I295" s="24"/>
      <c r="J295" s="24"/>
      <c r="K295" s="24"/>
      <c r="M295" s="29"/>
      <c r="N295" s="31"/>
      <c r="P295" s="24"/>
      <c r="Q295" s="31"/>
      <c r="R295" s="24"/>
      <c r="U295" s="24"/>
      <c r="V295" s="38"/>
      <c r="W295" s="38"/>
      <c r="X295" s="38"/>
      <c r="Y295" s="38"/>
      <c r="Z295" s="31"/>
      <c r="AA295" s="40"/>
      <c r="AB295" s="40"/>
    </row>
    <row r="296" spans="1:256" ht="12.75">
      <c r="A296" s="80"/>
      <c r="B296" s="80"/>
      <c r="C296" s="81"/>
      <c r="D296" s="82"/>
      <c r="E296" s="90"/>
      <c r="F296" s="81"/>
      <c r="G296" s="34"/>
      <c r="H296" s="34"/>
      <c r="I296" s="24"/>
      <c r="J296" s="24"/>
      <c r="K296" s="24"/>
      <c r="M296" s="29"/>
      <c r="N296" s="31"/>
      <c r="O296" s="24"/>
      <c r="P296" s="24"/>
      <c r="Q296" s="31"/>
      <c r="R296" s="24"/>
      <c r="S296" s="24"/>
      <c r="T296" s="24"/>
      <c r="U296" s="24"/>
      <c r="V296" s="38"/>
      <c r="W296" s="38"/>
      <c r="X296" s="38"/>
      <c r="Y296" s="38"/>
      <c r="Z296" s="31"/>
      <c r="AA296" s="40"/>
      <c r="AB296" s="40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  <c r="FJ296" s="24"/>
      <c r="FK296" s="24"/>
      <c r="FL296" s="24"/>
      <c r="FM296" s="24"/>
      <c r="FN296" s="24"/>
      <c r="FO296" s="24"/>
      <c r="FP296" s="24"/>
      <c r="FQ296" s="24"/>
      <c r="FR296" s="24"/>
      <c r="FS296" s="24"/>
      <c r="FT296" s="24"/>
      <c r="FU296" s="24"/>
      <c r="FV296" s="24"/>
      <c r="FW296" s="24"/>
      <c r="FX296" s="24"/>
      <c r="FY296" s="24"/>
      <c r="FZ296" s="24"/>
      <c r="GA296" s="24"/>
      <c r="GB296" s="24"/>
      <c r="GC296" s="24"/>
      <c r="GD296" s="24"/>
      <c r="GE296" s="24"/>
      <c r="GF296" s="24"/>
      <c r="GG296" s="24"/>
      <c r="GH296" s="24"/>
      <c r="GI296" s="24"/>
      <c r="GJ296" s="24"/>
      <c r="GK296" s="24"/>
      <c r="GL296" s="24"/>
      <c r="GM296" s="24"/>
      <c r="GN296" s="24"/>
      <c r="GO296" s="24"/>
      <c r="GP296" s="24"/>
      <c r="GQ296" s="24"/>
      <c r="GR296" s="24"/>
      <c r="GS296" s="24"/>
      <c r="GT296" s="24"/>
      <c r="GU296" s="24"/>
      <c r="GV296" s="24"/>
      <c r="GW296" s="24"/>
      <c r="GX296" s="24"/>
      <c r="GY296" s="24"/>
      <c r="GZ296" s="24"/>
      <c r="HA296" s="24"/>
      <c r="HB296" s="24"/>
      <c r="HC296" s="24"/>
      <c r="HD296" s="24"/>
      <c r="HE296" s="24"/>
      <c r="HF296" s="24"/>
      <c r="HG296" s="24"/>
      <c r="HH296" s="24"/>
      <c r="HI296" s="24"/>
      <c r="HJ296" s="24"/>
      <c r="HK296" s="24"/>
      <c r="HL296" s="24"/>
      <c r="HM296" s="24"/>
      <c r="HN296" s="24"/>
      <c r="HO296" s="24"/>
      <c r="HP296" s="24"/>
      <c r="HQ296" s="24"/>
      <c r="HR296" s="24"/>
      <c r="HS296" s="24"/>
      <c r="HT296" s="24"/>
      <c r="HU296" s="24"/>
      <c r="HV296" s="24"/>
      <c r="HW296" s="24"/>
      <c r="HX296" s="24"/>
      <c r="HY296" s="24"/>
      <c r="HZ296" s="24"/>
      <c r="IA296" s="24"/>
      <c r="IB296" s="24"/>
      <c r="IC296" s="24"/>
      <c r="ID296" s="24"/>
      <c r="IE296" s="24"/>
      <c r="IF296" s="24"/>
      <c r="IG296" s="24"/>
      <c r="IH296" s="24"/>
      <c r="II296" s="24"/>
      <c r="IJ296" s="24"/>
      <c r="IK296" s="24"/>
      <c r="IL296" s="24"/>
      <c r="IM296" s="24"/>
      <c r="IN296" s="24"/>
      <c r="IO296" s="24"/>
      <c r="IP296" s="24"/>
      <c r="IQ296" s="24"/>
      <c r="IR296" s="24"/>
      <c r="IS296" s="24"/>
      <c r="IT296" s="24"/>
      <c r="IU296" s="24"/>
      <c r="IV296" s="24"/>
    </row>
    <row r="297" spans="1:256" ht="20.25">
      <c r="A297" s="89"/>
      <c r="B297" s="87" t="s">
        <v>646</v>
      </c>
      <c r="C297" s="81"/>
      <c r="D297" s="82"/>
      <c r="E297" s="90"/>
      <c r="F297" s="81"/>
      <c r="G297" s="34"/>
      <c r="H297" s="34"/>
      <c r="I297" s="24"/>
      <c r="J297" s="24"/>
      <c r="K297" s="24"/>
      <c r="L297" s="29"/>
      <c r="M297" s="29"/>
      <c r="N297" s="31"/>
      <c r="O297" s="24"/>
      <c r="P297" s="24"/>
      <c r="Q297" s="31"/>
      <c r="R297" s="24"/>
      <c r="S297" s="24"/>
      <c r="T297" s="24"/>
      <c r="U297" s="24"/>
      <c r="V297" s="38"/>
      <c r="W297" s="38"/>
      <c r="X297" s="38"/>
      <c r="Y297" s="38"/>
      <c r="Z297" s="31"/>
      <c r="AA297" s="40"/>
      <c r="AB297" s="40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  <c r="FJ297" s="24"/>
      <c r="FK297" s="24"/>
      <c r="FL297" s="24"/>
      <c r="FM297" s="24"/>
      <c r="FN297" s="24"/>
      <c r="FO297" s="24"/>
      <c r="FP297" s="24"/>
      <c r="FQ297" s="24"/>
      <c r="FR297" s="24"/>
      <c r="FS297" s="24"/>
      <c r="FT297" s="24"/>
      <c r="FU297" s="24"/>
      <c r="FV297" s="24"/>
      <c r="FW297" s="24"/>
      <c r="FX297" s="24"/>
      <c r="FY297" s="24"/>
      <c r="FZ297" s="24"/>
      <c r="GA297" s="24"/>
      <c r="GB297" s="24"/>
      <c r="GC297" s="24"/>
      <c r="GD297" s="24"/>
      <c r="GE297" s="24"/>
      <c r="GF297" s="24"/>
      <c r="GG297" s="24"/>
      <c r="GH297" s="24"/>
      <c r="GI297" s="24"/>
      <c r="GJ297" s="24"/>
      <c r="GK297" s="24"/>
      <c r="GL297" s="24"/>
      <c r="GM297" s="24"/>
      <c r="GN297" s="24"/>
      <c r="GO297" s="24"/>
      <c r="GP297" s="24"/>
      <c r="GQ297" s="24"/>
      <c r="GR297" s="24"/>
      <c r="GS297" s="24"/>
      <c r="GT297" s="24"/>
      <c r="GU297" s="24"/>
      <c r="GV297" s="24"/>
      <c r="GW297" s="24"/>
      <c r="GX297" s="24"/>
      <c r="GY297" s="24"/>
      <c r="GZ297" s="24"/>
      <c r="HA297" s="24"/>
      <c r="HB297" s="24"/>
      <c r="HC297" s="24"/>
      <c r="HD297" s="24"/>
      <c r="HE297" s="24"/>
      <c r="HF297" s="24"/>
      <c r="HG297" s="24"/>
      <c r="HH297" s="24"/>
      <c r="HI297" s="24"/>
      <c r="HJ297" s="24"/>
      <c r="HK297" s="24"/>
      <c r="HL297" s="24"/>
      <c r="HM297" s="24"/>
      <c r="HN297" s="24"/>
      <c r="HO297" s="24"/>
      <c r="HP297" s="24"/>
      <c r="HQ297" s="24"/>
      <c r="HR297" s="24"/>
      <c r="HS297" s="24"/>
      <c r="HT297" s="24"/>
      <c r="HU297" s="24"/>
      <c r="HV297" s="24"/>
      <c r="HW297" s="24"/>
      <c r="HX297" s="24"/>
      <c r="HY297" s="24"/>
      <c r="HZ297" s="24"/>
      <c r="IA297" s="24"/>
      <c r="IB297" s="24"/>
      <c r="IC297" s="24"/>
      <c r="ID297" s="24"/>
      <c r="IE297" s="24"/>
      <c r="IF297" s="24"/>
      <c r="IG297" s="24"/>
      <c r="IH297" s="24"/>
      <c r="II297" s="24"/>
      <c r="IJ297" s="24"/>
      <c r="IK297" s="24"/>
      <c r="IL297" s="24"/>
      <c r="IM297" s="24"/>
      <c r="IN297" s="24"/>
      <c r="IO297" s="24"/>
      <c r="IP297" s="24"/>
      <c r="IQ297" s="24"/>
      <c r="IR297" s="24"/>
      <c r="IS297" s="24"/>
      <c r="IT297" s="24"/>
      <c r="IU297" s="24"/>
      <c r="IV297" s="24"/>
    </row>
    <row r="298" spans="1:256" ht="12.75" customHeight="1">
      <c r="A298" s="89"/>
      <c r="B298" s="87"/>
      <c r="C298" s="81"/>
      <c r="D298" s="82"/>
      <c r="E298" s="90"/>
      <c r="F298" s="81"/>
      <c r="G298" s="34"/>
      <c r="H298" s="34"/>
      <c r="I298" s="24"/>
      <c r="J298" s="24"/>
      <c r="K298" s="24"/>
      <c r="L298" s="29"/>
      <c r="M298" s="29"/>
      <c r="N298" s="31"/>
      <c r="O298" s="24"/>
      <c r="P298" s="24"/>
      <c r="Q298" s="31"/>
      <c r="R298" s="24"/>
      <c r="S298" s="24"/>
      <c r="T298" s="24"/>
      <c r="U298" s="24"/>
      <c r="V298" s="38"/>
      <c r="W298" s="38"/>
      <c r="X298" s="38"/>
      <c r="Y298" s="38"/>
      <c r="Z298" s="31"/>
      <c r="AA298" s="40"/>
      <c r="AB298" s="40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  <c r="FJ298" s="24"/>
      <c r="FK298" s="24"/>
      <c r="FL298" s="24"/>
      <c r="FM298" s="24"/>
      <c r="FN298" s="24"/>
      <c r="FO298" s="24"/>
      <c r="FP298" s="24"/>
      <c r="FQ298" s="24"/>
      <c r="FR298" s="24"/>
      <c r="FS298" s="24"/>
      <c r="FT298" s="24"/>
      <c r="FU298" s="24"/>
      <c r="FV298" s="24"/>
      <c r="FW298" s="24"/>
      <c r="FX298" s="24"/>
      <c r="FY298" s="24"/>
      <c r="FZ298" s="24"/>
      <c r="GA298" s="24"/>
      <c r="GB298" s="24"/>
      <c r="GC298" s="24"/>
      <c r="GD298" s="24"/>
      <c r="GE298" s="24"/>
      <c r="GF298" s="24"/>
      <c r="GG298" s="24"/>
      <c r="GH298" s="24"/>
      <c r="GI298" s="24"/>
      <c r="GJ298" s="24"/>
      <c r="GK298" s="24"/>
      <c r="GL298" s="24"/>
      <c r="GM298" s="24"/>
      <c r="GN298" s="24"/>
      <c r="GO298" s="24"/>
      <c r="GP298" s="24"/>
      <c r="GQ298" s="24"/>
      <c r="GR298" s="24"/>
      <c r="GS298" s="24"/>
      <c r="GT298" s="24"/>
      <c r="GU298" s="24"/>
      <c r="GV298" s="24"/>
      <c r="GW298" s="24"/>
      <c r="GX298" s="24"/>
      <c r="GY298" s="24"/>
      <c r="GZ298" s="24"/>
      <c r="HA298" s="24"/>
      <c r="HB298" s="24"/>
      <c r="HC298" s="24"/>
      <c r="HD298" s="24"/>
      <c r="HE298" s="24"/>
      <c r="HF298" s="24"/>
      <c r="HG298" s="24"/>
      <c r="HH298" s="24"/>
      <c r="HI298" s="24"/>
      <c r="HJ298" s="24"/>
      <c r="HK298" s="24"/>
      <c r="HL298" s="24"/>
      <c r="HM298" s="24"/>
      <c r="HN298" s="24"/>
      <c r="HO298" s="24"/>
      <c r="HP298" s="24"/>
      <c r="HQ298" s="24"/>
      <c r="HR298" s="24"/>
      <c r="HS298" s="24"/>
      <c r="HT298" s="24"/>
      <c r="HU298" s="24"/>
      <c r="HV298" s="24"/>
      <c r="HW298" s="24"/>
      <c r="HX298" s="24"/>
      <c r="HY298" s="24"/>
      <c r="HZ298" s="24"/>
      <c r="IA298" s="24"/>
      <c r="IB298" s="24"/>
      <c r="IC298" s="24"/>
      <c r="ID298" s="24"/>
      <c r="IE298" s="24"/>
      <c r="IF298" s="24"/>
      <c r="IG298" s="24"/>
      <c r="IH298" s="24"/>
      <c r="II298" s="24"/>
      <c r="IJ298" s="24"/>
      <c r="IK298" s="24"/>
      <c r="IL298" s="24"/>
      <c r="IM298" s="24"/>
      <c r="IN298" s="24"/>
      <c r="IO298" s="24"/>
      <c r="IP298" s="24"/>
      <c r="IQ298" s="24"/>
      <c r="IR298" s="24"/>
      <c r="IS298" s="24"/>
      <c r="IT298" s="24"/>
      <c r="IU298" s="24"/>
      <c r="IV298" s="24"/>
    </row>
    <row r="299" spans="1:256" ht="12.75">
      <c r="A299" s="135" t="s">
        <v>652</v>
      </c>
      <c r="B299" s="135" t="s">
        <v>356</v>
      </c>
      <c r="C299" s="136" t="s">
        <v>361</v>
      </c>
      <c r="D299" s="137">
        <v>6800</v>
      </c>
      <c r="E299" s="138" t="str">
        <f>VLOOKUP(D299,SGLDATA!$A$6:$B$402,2,FALSE)</f>
        <v>Future Funded Expenses</v>
      </c>
      <c r="F299" s="136" t="s">
        <v>673</v>
      </c>
      <c r="G299" s="34"/>
      <c r="H299" s="34"/>
      <c r="I299" s="24"/>
      <c r="J299" s="24"/>
      <c r="K299" s="24"/>
      <c r="L299" s="29"/>
      <c r="M299" s="29"/>
      <c r="N299" s="31"/>
      <c r="O299" s="24"/>
      <c r="P299" s="24"/>
      <c r="Q299" s="31"/>
      <c r="R299" s="24"/>
      <c r="S299" s="24"/>
      <c r="T299" s="24"/>
      <c r="U299" s="24"/>
      <c r="V299" s="38"/>
      <c r="W299" s="38"/>
      <c r="X299" s="38"/>
      <c r="Y299" s="38"/>
      <c r="Z299" s="31"/>
      <c r="AA299" s="31"/>
      <c r="AB299" s="31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  <c r="FJ299" s="24"/>
      <c r="FK299" s="24"/>
      <c r="FL299" s="24"/>
      <c r="FM299" s="24"/>
      <c r="FN299" s="24"/>
      <c r="FO299" s="24"/>
      <c r="FP299" s="24"/>
      <c r="FQ299" s="24"/>
      <c r="FR299" s="24"/>
      <c r="FS299" s="24"/>
      <c r="FT299" s="24"/>
      <c r="FU299" s="24"/>
      <c r="FV299" s="24"/>
      <c r="FW299" s="24"/>
      <c r="FX299" s="24"/>
      <c r="FY299" s="24"/>
      <c r="FZ299" s="24"/>
      <c r="GA299" s="24"/>
      <c r="GB299" s="24"/>
      <c r="GC299" s="24"/>
      <c r="GD299" s="24"/>
      <c r="GE299" s="24"/>
      <c r="GF299" s="24"/>
      <c r="GG299" s="24"/>
      <c r="GH299" s="24"/>
      <c r="GI299" s="24"/>
      <c r="GJ299" s="24"/>
      <c r="GK299" s="24"/>
      <c r="GL299" s="24"/>
      <c r="GM299" s="24"/>
      <c r="GN299" s="24"/>
      <c r="GO299" s="24"/>
      <c r="GP299" s="24"/>
      <c r="GQ299" s="24"/>
      <c r="GR299" s="24"/>
      <c r="GS299" s="24"/>
      <c r="GT299" s="24"/>
      <c r="GU299" s="24"/>
      <c r="GV299" s="24"/>
      <c r="GW299" s="24"/>
      <c r="GX299" s="24"/>
      <c r="GY299" s="24"/>
      <c r="GZ299" s="24"/>
      <c r="HA299" s="24"/>
      <c r="HB299" s="24"/>
      <c r="HC299" s="24"/>
      <c r="HD299" s="24"/>
      <c r="HE299" s="24"/>
      <c r="HF299" s="24"/>
      <c r="HG299" s="24"/>
      <c r="HH299" s="24"/>
      <c r="HI299" s="24"/>
      <c r="HJ299" s="24"/>
      <c r="HK299" s="24"/>
      <c r="HL299" s="24"/>
      <c r="HM299" s="24"/>
      <c r="HN299" s="24"/>
      <c r="HO299" s="24"/>
      <c r="HP299" s="24"/>
      <c r="HQ299" s="24"/>
      <c r="HR299" s="24"/>
      <c r="HS299" s="24"/>
      <c r="HT299" s="24"/>
      <c r="HU299" s="24"/>
      <c r="HV299" s="24"/>
      <c r="HW299" s="24"/>
      <c r="HX299" s="24"/>
      <c r="HY299" s="24"/>
      <c r="HZ299" s="24"/>
      <c r="IA299" s="24"/>
      <c r="IB299" s="24"/>
      <c r="IC299" s="24"/>
      <c r="ID299" s="24"/>
      <c r="IE299" s="24"/>
      <c r="IF299" s="24"/>
      <c r="IG299" s="24"/>
      <c r="IH299" s="24"/>
      <c r="II299" s="24"/>
      <c r="IJ299" s="24"/>
      <c r="IK299" s="24"/>
      <c r="IL299" s="24"/>
      <c r="IM299" s="24"/>
      <c r="IN299" s="24"/>
      <c r="IO299" s="24"/>
      <c r="IP299" s="24"/>
      <c r="IQ299" s="24"/>
      <c r="IR299" s="24"/>
      <c r="IS299" s="24"/>
      <c r="IT299" s="24"/>
      <c r="IU299" s="24"/>
      <c r="IV299" s="24"/>
    </row>
    <row r="300" spans="1:256" ht="26.25" customHeight="1">
      <c r="A300" s="135" t="s">
        <v>652</v>
      </c>
      <c r="B300" s="135" t="s">
        <v>356</v>
      </c>
      <c r="C300" s="136" t="s">
        <v>361</v>
      </c>
      <c r="D300" s="137">
        <v>6850</v>
      </c>
      <c r="E300" s="138" t="str">
        <f>VLOOKUP(D300,SGLDATA!$A$6:$B$402,2,FALSE)</f>
        <v>Employer Contributions to Employee Benefit Programs Not Requiring Current-Year Budget Authority (Unobligated)</v>
      </c>
      <c r="F300" s="136" t="s">
        <v>673</v>
      </c>
      <c r="G300" s="34"/>
      <c r="H300" s="34"/>
      <c r="I300" s="24"/>
      <c r="J300" s="24"/>
      <c r="K300" s="24"/>
      <c r="L300" s="29"/>
      <c r="M300" s="29"/>
      <c r="N300" s="31"/>
      <c r="O300" s="24"/>
      <c r="P300" s="24"/>
      <c r="Q300" s="31"/>
      <c r="R300" s="24"/>
      <c r="S300" s="24"/>
      <c r="T300" s="24"/>
      <c r="U300" s="24"/>
      <c r="V300" s="38"/>
      <c r="W300" s="38"/>
      <c r="X300" s="38"/>
      <c r="Y300" s="38"/>
      <c r="Z300" s="31"/>
      <c r="AA300" s="40"/>
      <c r="AB300" s="40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  <c r="FJ300" s="24"/>
      <c r="FK300" s="24"/>
      <c r="FL300" s="24"/>
      <c r="FM300" s="24"/>
      <c r="FN300" s="24"/>
      <c r="FO300" s="24"/>
      <c r="FP300" s="24"/>
      <c r="FQ300" s="24"/>
      <c r="FR300" s="24"/>
      <c r="FS300" s="24"/>
      <c r="FT300" s="24"/>
      <c r="FU300" s="24"/>
      <c r="FV300" s="24"/>
      <c r="FW300" s="24"/>
      <c r="FX300" s="24"/>
      <c r="FY300" s="24"/>
      <c r="FZ300" s="24"/>
      <c r="GA300" s="24"/>
      <c r="GB300" s="24"/>
      <c r="GC300" s="24"/>
      <c r="GD300" s="24"/>
      <c r="GE300" s="24"/>
      <c r="GF300" s="24"/>
      <c r="GG300" s="24"/>
      <c r="GH300" s="24"/>
      <c r="GI300" s="24"/>
      <c r="GJ300" s="24"/>
      <c r="GK300" s="24"/>
      <c r="GL300" s="24"/>
      <c r="GM300" s="24"/>
      <c r="GN300" s="24"/>
      <c r="GO300" s="24"/>
      <c r="GP300" s="24"/>
      <c r="GQ300" s="24"/>
      <c r="GR300" s="24"/>
      <c r="GS300" s="24"/>
      <c r="GT300" s="24"/>
      <c r="GU300" s="24"/>
      <c r="GV300" s="24"/>
      <c r="GW300" s="24"/>
      <c r="GX300" s="24"/>
      <c r="GY300" s="24"/>
      <c r="GZ300" s="24"/>
      <c r="HA300" s="24"/>
      <c r="HB300" s="24"/>
      <c r="HC300" s="24"/>
      <c r="HD300" s="24"/>
      <c r="HE300" s="24"/>
      <c r="HF300" s="24"/>
      <c r="HG300" s="24"/>
      <c r="HH300" s="24"/>
      <c r="HI300" s="24"/>
      <c r="HJ300" s="24"/>
      <c r="HK300" s="24"/>
      <c r="HL300" s="24"/>
      <c r="HM300" s="24"/>
      <c r="HN300" s="24"/>
      <c r="HO300" s="24"/>
      <c r="HP300" s="24"/>
      <c r="HQ300" s="24"/>
      <c r="HR300" s="24"/>
      <c r="HS300" s="24"/>
      <c r="HT300" s="24"/>
      <c r="HU300" s="24"/>
      <c r="HV300" s="24"/>
      <c r="HW300" s="24"/>
      <c r="HX300" s="24"/>
      <c r="HY300" s="24"/>
      <c r="HZ300" s="24"/>
      <c r="IA300" s="24"/>
      <c r="IB300" s="24"/>
      <c r="IC300" s="24"/>
      <c r="ID300" s="24"/>
      <c r="IE300" s="24"/>
      <c r="IF300" s="24"/>
      <c r="IG300" s="24"/>
      <c r="IH300" s="24"/>
      <c r="II300" s="24"/>
      <c r="IJ300" s="24"/>
      <c r="IK300" s="24"/>
      <c r="IL300" s="24"/>
      <c r="IM300" s="24"/>
      <c r="IN300" s="24"/>
      <c r="IO300" s="24"/>
      <c r="IP300" s="24"/>
      <c r="IQ300" s="24"/>
      <c r="IR300" s="24"/>
      <c r="IS300" s="24"/>
      <c r="IT300" s="24"/>
      <c r="IU300" s="24"/>
      <c r="IV300" s="24"/>
    </row>
    <row r="301" spans="1:256" ht="12.75">
      <c r="A301" s="47"/>
      <c r="B301" s="47"/>
      <c r="C301" s="46"/>
      <c r="D301" s="74"/>
      <c r="E301" s="68"/>
      <c r="F301" s="46"/>
      <c r="G301" s="34"/>
      <c r="H301" s="34"/>
      <c r="I301" s="24"/>
      <c r="J301" s="24"/>
      <c r="K301" s="24"/>
      <c r="L301" s="29"/>
      <c r="M301" s="29"/>
      <c r="N301" s="31"/>
      <c r="O301" s="24"/>
      <c r="P301" s="24"/>
      <c r="Q301" s="31"/>
      <c r="R301" s="24"/>
      <c r="S301" s="24"/>
      <c r="T301" s="24"/>
      <c r="U301" s="24"/>
      <c r="V301" s="38"/>
      <c r="W301" s="38"/>
      <c r="X301" s="38"/>
      <c r="Y301" s="38"/>
      <c r="Z301" s="31"/>
      <c r="AA301" s="40"/>
      <c r="AB301" s="40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  <c r="FJ301" s="24"/>
      <c r="FK301" s="24"/>
      <c r="FL301" s="24"/>
      <c r="FM301" s="24"/>
      <c r="FN301" s="24"/>
      <c r="FO301" s="24"/>
      <c r="FP301" s="24"/>
      <c r="FQ301" s="24"/>
      <c r="FR301" s="24"/>
      <c r="FS301" s="24"/>
      <c r="FT301" s="24"/>
      <c r="FU301" s="24"/>
      <c r="FV301" s="24"/>
      <c r="FW301" s="24"/>
      <c r="FX301" s="24"/>
      <c r="FY301" s="24"/>
      <c r="FZ301" s="24"/>
      <c r="GA301" s="24"/>
      <c r="GB301" s="24"/>
      <c r="GC301" s="24"/>
      <c r="GD301" s="24"/>
      <c r="GE301" s="24"/>
      <c r="GF301" s="24"/>
      <c r="GG301" s="24"/>
      <c r="GH301" s="24"/>
      <c r="GI301" s="24"/>
      <c r="GJ301" s="24"/>
      <c r="GK301" s="24"/>
      <c r="GL301" s="24"/>
      <c r="GM301" s="24"/>
      <c r="GN301" s="24"/>
      <c r="GO301" s="24"/>
      <c r="GP301" s="24"/>
      <c r="GQ301" s="24"/>
      <c r="GR301" s="24"/>
      <c r="GS301" s="24"/>
      <c r="GT301" s="24"/>
      <c r="GU301" s="24"/>
      <c r="GV301" s="24"/>
      <c r="GW301" s="24"/>
      <c r="GX301" s="24"/>
      <c r="GY301" s="24"/>
      <c r="GZ301" s="24"/>
      <c r="HA301" s="24"/>
      <c r="HB301" s="24"/>
      <c r="HC301" s="24"/>
      <c r="HD301" s="24"/>
      <c r="HE301" s="24"/>
      <c r="HF301" s="24"/>
      <c r="HG301" s="24"/>
      <c r="HH301" s="24"/>
      <c r="HI301" s="24"/>
      <c r="HJ301" s="24"/>
      <c r="HK301" s="24"/>
      <c r="HL301" s="24"/>
      <c r="HM301" s="24"/>
      <c r="HN301" s="24"/>
      <c r="HO301" s="24"/>
      <c r="HP301" s="24"/>
      <c r="HQ301" s="24"/>
      <c r="HR301" s="24"/>
      <c r="HS301" s="24"/>
      <c r="HT301" s="24"/>
      <c r="HU301" s="24"/>
      <c r="HV301" s="24"/>
      <c r="HW301" s="24"/>
      <c r="HX301" s="24"/>
      <c r="HY301" s="24"/>
      <c r="HZ301" s="24"/>
      <c r="IA301" s="24"/>
      <c r="IB301" s="24"/>
      <c r="IC301" s="24"/>
      <c r="ID301" s="24"/>
      <c r="IE301" s="24"/>
      <c r="IF301" s="24"/>
      <c r="IG301" s="24"/>
      <c r="IH301" s="24"/>
      <c r="II301" s="24"/>
      <c r="IJ301" s="24"/>
      <c r="IK301" s="24"/>
      <c r="IL301" s="24"/>
      <c r="IM301" s="24"/>
      <c r="IN301" s="24"/>
      <c r="IO301" s="24"/>
      <c r="IP301" s="24"/>
      <c r="IQ301" s="24"/>
      <c r="IR301" s="24"/>
      <c r="IS301" s="24"/>
      <c r="IT301" s="24"/>
      <c r="IU301" s="24"/>
      <c r="IV301" s="24"/>
    </row>
    <row r="302" spans="2:28" ht="12.75">
      <c r="B302" s="36" t="s">
        <v>809</v>
      </c>
      <c r="C302" s="12"/>
      <c r="D302" s="13"/>
      <c r="E302" s="14"/>
      <c r="F302" s="12"/>
      <c r="G302" s="34"/>
      <c r="H302" s="34"/>
      <c r="I302" s="24"/>
      <c r="J302" s="24"/>
      <c r="K302" s="24"/>
      <c r="L302" s="29"/>
      <c r="M302" s="29"/>
      <c r="N302" s="31"/>
      <c r="P302" s="24"/>
      <c r="Q302" s="31"/>
      <c r="R302" s="24"/>
      <c r="U302" s="24"/>
      <c r="V302" s="38"/>
      <c r="W302" s="38"/>
      <c r="X302" s="38"/>
      <c r="Y302" s="38"/>
      <c r="Z302" s="31"/>
      <c r="AA302" s="40"/>
      <c r="AB302" s="40"/>
    </row>
    <row r="303" spans="2:28" ht="12.75">
      <c r="B303" s="36" t="s">
        <v>674</v>
      </c>
      <c r="C303" s="12"/>
      <c r="D303" s="13"/>
      <c r="E303" s="14"/>
      <c r="F303" s="12"/>
      <c r="G303" s="34"/>
      <c r="H303" s="34"/>
      <c r="I303" s="24"/>
      <c r="J303" s="24"/>
      <c r="K303" s="24"/>
      <c r="L303" s="29"/>
      <c r="M303" s="29"/>
      <c r="N303" s="31"/>
      <c r="P303" s="24"/>
      <c r="Q303" s="31"/>
      <c r="R303" s="24"/>
      <c r="U303" s="24"/>
      <c r="V303" s="38"/>
      <c r="W303" s="38"/>
      <c r="X303" s="38"/>
      <c r="Y303" s="38"/>
      <c r="Z303" s="31"/>
      <c r="AA303" s="40"/>
      <c r="AB303" s="40"/>
    </row>
    <row r="304" spans="2:28" ht="12.75">
      <c r="B304" s="36" t="s">
        <v>675</v>
      </c>
      <c r="C304" s="12"/>
      <c r="D304" s="13"/>
      <c r="E304" s="14"/>
      <c r="F304" s="12"/>
      <c r="G304" s="34"/>
      <c r="H304" s="34"/>
      <c r="I304" s="24"/>
      <c r="J304" s="24"/>
      <c r="K304" s="24"/>
      <c r="L304" s="29"/>
      <c r="M304" s="29"/>
      <c r="N304" s="31"/>
      <c r="P304" s="24"/>
      <c r="Q304" s="31"/>
      <c r="R304" s="24"/>
      <c r="U304" s="24"/>
      <c r="V304" s="38"/>
      <c r="W304" s="38"/>
      <c r="X304" s="38"/>
      <c r="Y304" s="38"/>
      <c r="Z304" s="31"/>
      <c r="AA304" s="40"/>
      <c r="AB304" s="40"/>
    </row>
    <row r="305" spans="2:28" ht="12.75">
      <c r="B305" s="23" t="s">
        <v>676</v>
      </c>
      <c r="C305" s="12"/>
      <c r="D305" s="13"/>
      <c r="E305" s="14"/>
      <c r="F305" s="12"/>
      <c r="G305" s="34"/>
      <c r="H305" s="34"/>
      <c r="I305" s="24"/>
      <c r="J305" s="24"/>
      <c r="K305" s="24"/>
      <c r="L305" s="29"/>
      <c r="M305" s="29"/>
      <c r="N305" s="31"/>
      <c r="P305" s="24"/>
      <c r="Q305" s="31"/>
      <c r="R305" s="24"/>
      <c r="U305" s="24"/>
      <c r="V305" s="38"/>
      <c r="W305" s="38"/>
      <c r="X305" s="38"/>
      <c r="Y305" s="38"/>
      <c r="Z305" s="31"/>
      <c r="AA305" s="40"/>
      <c r="AB305" s="40"/>
    </row>
    <row r="306" spans="1:256" ht="12.75">
      <c r="A306" s="24"/>
      <c r="B306" s="45"/>
      <c r="C306" s="12"/>
      <c r="D306" s="13"/>
      <c r="E306" s="14"/>
      <c r="F306" s="12"/>
      <c r="G306" s="34"/>
      <c r="H306" s="34"/>
      <c r="I306" s="24"/>
      <c r="J306" s="24"/>
      <c r="K306" s="24"/>
      <c r="L306" s="29"/>
      <c r="M306" s="29"/>
      <c r="N306" s="31"/>
      <c r="O306" s="24"/>
      <c r="P306" s="24"/>
      <c r="Q306" s="31"/>
      <c r="R306" s="24"/>
      <c r="S306" s="24"/>
      <c r="T306" s="24"/>
      <c r="U306" s="24"/>
      <c r="V306" s="38"/>
      <c r="W306" s="38"/>
      <c r="X306" s="38"/>
      <c r="Y306" s="38"/>
      <c r="Z306" s="31"/>
      <c r="AA306" s="40"/>
      <c r="AB306" s="40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  <c r="FJ306" s="24"/>
      <c r="FK306" s="24"/>
      <c r="FL306" s="24"/>
      <c r="FM306" s="24"/>
      <c r="FN306" s="24"/>
      <c r="FO306" s="24"/>
      <c r="FP306" s="24"/>
      <c r="FQ306" s="24"/>
      <c r="FR306" s="24"/>
      <c r="FS306" s="24"/>
      <c r="FT306" s="24"/>
      <c r="FU306" s="24"/>
      <c r="FV306" s="24"/>
      <c r="FW306" s="24"/>
      <c r="FX306" s="24"/>
      <c r="FY306" s="24"/>
      <c r="FZ306" s="24"/>
      <c r="GA306" s="24"/>
      <c r="GB306" s="24"/>
      <c r="GC306" s="24"/>
      <c r="GD306" s="24"/>
      <c r="GE306" s="24"/>
      <c r="GF306" s="24"/>
      <c r="GG306" s="24"/>
      <c r="GH306" s="24"/>
      <c r="GI306" s="24"/>
      <c r="GJ306" s="24"/>
      <c r="GK306" s="24"/>
      <c r="GL306" s="24"/>
      <c r="GM306" s="24"/>
      <c r="GN306" s="24"/>
      <c r="GO306" s="24"/>
      <c r="GP306" s="24"/>
      <c r="GQ306" s="24"/>
      <c r="GR306" s="24"/>
      <c r="GS306" s="24"/>
      <c r="GT306" s="24"/>
      <c r="GU306" s="24"/>
      <c r="GV306" s="24"/>
      <c r="GW306" s="24"/>
      <c r="GX306" s="24"/>
      <c r="GY306" s="24"/>
      <c r="GZ306" s="24"/>
      <c r="HA306" s="24"/>
      <c r="HB306" s="24"/>
      <c r="HC306" s="24"/>
      <c r="HD306" s="24"/>
      <c r="HE306" s="24"/>
      <c r="HF306" s="24"/>
      <c r="HG306" s="24"/>
      <c r="HH306" s="24"/>
      <c r="HI306" s="24"/>
      <c r="HJ306" s="24"/>
      <c r="HK306" s="24"/>
      <c r="HL306" s="24"/>
      <c r="HM306" s="24"/>
      <c r="HN306" s="24"/>
      <c r="HO306" s="24"/>
      <c r="HP306" s="24"/>
      <c r="HQ306" s="24"/>
      <c r="HR306" s="24"/>
      <c r="HS306" s="24"/>
      <c r="HT306" s="24"/>
      <c r="HU306" s="24"/>
      <c r="HV306" s="24"/>
      <c r="HW306" s="24"/>
      <c r="HX306" s="24"/>
      <c r="HY306" s="24"/>
      <c r="HZ306" s="24"/>
      <c r="IA306" s="24"/>
      <c r="IB306" s="24"/>
      <c r="IC306" s="24"/>
      <c r="ID306" s="24"/>
      <c r="IE306" s="24"/>
      <c r="IF306" s="24"/>
      <c r="IG306" s="24"/>
      <c r="IH306" s="24"/>
      <c r="II306" s="24"/>
      <c r="IJ306" s="24"/>
      <c r="IK306" s="24"/>
      <c r="IL306" s="24"/>
      <c r="IM306" s="24"/>
      <c r="IN306" s="24"/>
      <c r="IO306" s="24"/>
      <c r="IP306" s="24"/>
      <c r="IQ306" s="24"/>
      <c r="IR306" s="24"/>
      <c r="IS306" s="24"/>
      <c r="IT306" s="24"/>
      <c r="IU306" s="24"/>
      <c r="IV306" s="24"/>
    </row>
    <row r="307" spans="1:28" ht="12.75">
      <c r="A307" s="113" t="s">
        <v>677</v>
      </c>
      <c r="B307" s="122" t="s">
        <v>356</v>
      </c>
      <c r="C307" s="123" t="s">
        <v>361</v>
      </c>
      <c r="D307" s="149">
        <v>4261</v>
      </c>
      <c r="E307" s="100" t="str">
        <f>VLOOKUP(D307,SGLDATA!$A$6:$B$402,2,FALSE)</f>
        <v>Actual Collection of Fees</v>
      </c>
      <c r="F307" s="123" t="s">
        <v>678</v>
      </c>
      <c r="G307" s="34"/>
      <c r="H307" s="34"/>
      <c r="I307" s="24"/>
      <c r="J307" s="24"/>
      <c r="K307" s="24"/>
      <c r="L307" s="29"/>
      <c r="M307" s="29"/>
      <c r="N307" s="31"/>
      <c r="P307" s="24"/>
      <c r="Q307" s="31"/>
      <c r="R307" s="24"/>
      <c r="U307" s="24"/>
      <c r="V307" s="38"/>
      <c r="W307" s="38"/>
      <c r="X307" s="38"/>
      <c r="Y307" s="38"/>
      <c r="Z307" s="31"/>
      <c r="AA307" s="31"/>
      <c r="AB307" s="31"/>
    </row>
    <row r="308" spans="1:256" ht="12.75">
      <c r="A308" s="113" t="s">
        <v>677</v>
      </c>
      <c r="B308" s="122" t="s">
        <v>356</v>
      </c>
      <c r="C308" s="123" t="s">
        <v>361</v>
      </c>
      <c r="D308" s="149">
        <v>4262</v>
      </c>
      <c r="E308" s="100" t="str">
        <f>VLOOKUP(D308,SGLDATA!$A$6:$B$402,2,FALSE)</f>
        <v>Actual Collection of Loan Principal</v>
      </c>
      <c r="F308" s="123" t="s">
        <v>678</v>
      </c>
      <c r="G308" s="34"/>
      <c r="H308" s="34"/>
      <c r="I308" s="24"/>
      <c r="J308" s="24"/>
      <c r="K308" s="24"/>
      <c r="L308" s="29"/>
      <c r="M308" s="29"/>
      <c r="N308" s="31"/>
      <c r="O308" s="24"/>
      <c r="P308" s="24"/>
      <c r="Q308" s="31"/>
      <c r="R308" s="24"/>
      <c r="S308" s="24"/>
      <c r="T308" s="24"/>
      <c r="U308" s="24"/>
      <c r="V308" s="38"/>
      <c r="W308" s="38"/>
      <c r="X308" s="38"/>
      <c r="Y308" s="38"/>
      <c r="Z308" s="31"/>
      <c r="AA308" s="31"/>
      <c r="AB308" s="31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  <c r="FJ308" s="24"/>
      <c r="FK308" s="24"/>
      <c r="FL308" s="24"/>
      <c r="FM308" s="24"/>
      <c r="FN308" s="24"/>
      <c r="FO308" s="24"/>
      <c r="FP308" s="24"/>
      <c r="FQ308" s="24"/>
      <c r="FR308" s="24"/>
      <c r="FS308" s="24"/>
      <c r="FT308" s="24"/>
      <c r="FU308" s="24"/>
      <c r="FV308" s="24"/>
      <c r="FW308" s="24"/>
      <c r="FX308" s="24"/>
      <c r="FY308" s="24"/>
      <c r="FZ308" s="24"/>
      <c r="GA308" s="24"/>
      <c r="GB308" s="24"/>
      <c r="GC308" s="24"/>
      <c r="GD308" s="24"/>
      <c r="GE308" s="24"/>
      <c r="GF308" s="24"/>
      <c r="GG308" s="24"/>
      <c r="GH308" s="24"/>
      <c r="GI308" s="24"/>
      <c r="GJ308" s="24"/>
      <c r="GK308" s="24"/>
      <c r="GL308" s="24"/>
      <c r="GM308" s="24"/>
      <c r="GN308" s="24"/>
      <c r="GO308" s="24"/>
      <c r="GP308" s="24"/>
      <c r="GQ308" s="24"/>
      <c r="GR308" s="24"/>
      <c r="GS308" s="24"/>
      <c r="GT308" s="24"/>
      <c r="GU308" s="24"/>
      <c r="GV308" s="24"/>
      <c r="GW308" s="24"/>
      <c r="GX308" s="24"/>
      <c r="GY308" s="24"/>
      <c r="GZ308" s="24"/>
      <c r="HA308" s="24"/>
      <c r="HB308" s="24"/>
      <c r="HC308" s="24"/>
      <c r="HD308" s="24"/>
      <c r="HE308" s="24"/>
      <c r="HF308" s="24"/>
      <c r="HG308" s="24"/>
      <c r="HH308" s="24"/>
      <c r="HI308" s="24"/>
      <c r="HJ308" s="24"/>
      <c r="HK308" s="24"/>
      <c r="HL308" s="24"/>
      <c r="HM308" s="24"/>
      <c r="HN308" s="24"/>
      <c r="HO308" s="24"/>
      <c r="HP308" s="24"/>
      <c r="HQ308" s="24"/>
      <c r="HR308" s="24"/>
      <c r="HS308" s="24"/>
      <c r="HT308" s="24"/>
      <c r="HU308" s="24"/>
      <c r="HV308" s="24"/>
      <c r="HW308" s="24"/>
      <c r="HX308" s="24"/>
      <c r="HY308" s="24"/>
      <c r="HZ308" s="24"/>
      <c r="IA308" s="24"/>
      <c r="IB308" s="24"/>
      <c r="IC308" s="24"/>
      <c r="ID308" s="24"/>
      <c r="IE308" s="24"/>
      <c r="IF308" s="24"/>
      <c r="IG308" s="24"/>
      <c r="IH308" s="24"/>
      <c r="II308" s="24"/>
      <c r="IJ308" s="24"/>
      <c r="IK308" s="24"/>
      <c r="IL308" s="24"/>
      <c r="IM308" s="24"/>
      <c r="IN308" s="24"/>
      <c r="IO308" s="24"/>
      <c r="IP308" s="24"/>
      <c r="IQ308" s="24"/>
      <c r="IR308" s="24"/>
      <c r="IS308" s="24"/>
      <c r="IT308" s="24"/>
      <c r="IU308" s="24"/>
      <c r="IV308" s="24"/>
    </row>
    <row r="309" spans="1:256" ht="12.75">
      <c r="A309" s="113" t="s">
        <v>677</v>
      </c>
      <c r="B309" s="122" t="s">
        <v>356</v>
      </c>
      <c r="C309" s="123" t="s">
        <v>361</v>
      </c>
      <c r="D309" s="149">
        <v>4264</v>
      </c>
      <c r="E309" s="100" t="str">
        <f>VLOOKUP(D309,SGLDATA!$A$6:$B$402,2,FALSE)</f>
        <v>Actual Collection of Rent</v>
      </c>
      <c r="F309" s="123" t="s">
        <v>678</v>
      </c>
      <c r="G309" s="34"/>
      <c r="H309" s="34"/>
      <c r="I309" s="24"/>
      <c r="J309" s="24"/>
      <c r="K309" s="24"/>
      <c r="L309" s="29"/>
      <c r="M309" s="29"/>
      <c r="N309" s="31"/>
      <c r="O309" s="24"/>
      <c r="P309" s="24"/>
      <c r="Q309" s="31"/>
      <c r="R309" s="24"/>
      <c r="S309" s="24"/>
      <c r="T309" s="24"/>
      <c r="U309" s="24"/>
      <c r="V309" s="38"/>
      <c r="W309" s="38"/>
      <c r="X309" s="38"/>
      <c r="Y309" s="38"/>
      <c r="Z309" s="31"/>
      <c r="AA309" s="31"/>
      <c r="AB309" s="31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  <c r="FJ309" s="24"/>
      <c r="FK309" s="24"/>
      <c r="FL309" s="24"/>
      <c r="FM309" s="24"/>
      <c r="FN309" s="24"/>
      <c r="FO309" s="24"/>
      <c r="FP309" s="24"/>
      <c r="FQ309" s="24"/>
      <c r="FR309" s="24"/>
      <c r="FS309" s="24"/>
      <c r="FT309" s="24"/>
      <c r="FU309" s="24"/>
      <c r="FV309" s="24"/>
      <c r="FW309" s="24"/>
      <c r="FX309" s="24"/>
      <c r="FY309" s="24"/>
      <c r="FZ309" s="24"/>
      <c r="GA309" s="24"/>
      <c r="GB309" s="24"/>
      <c r="GC309" s="24"/>
      <c r="GD309" s="24"/>
      <c r="GE309" s="24"/>
      <c r="GF309" s="24"/>
      <c r="GG309" s="24"/>
      <c r="GH309" s="24"/>
      <c r="GI309" s="24"/>
      <c r="GJ309" s="24"/>
      <c r="GK309" s="24"/>
      <c r="GL309" s="24"/>
      <c r="GM309" s="24"/>
      <c r="GN309" s="24"/>
      <c r="GO309" s="24"/>
      <c r="GP309" s="24"/>
      <c r="GQ309" s="24"/>
      <c r="GR309" s="24"/>
      <c r="GS309" s="24"/>
      <c r="GT309" s="24"/>
      <c r="GU309" s="24"/>
      <c r="GV309" s="24"/>
      <c r="GW309" s="24"/>
      <c r="GX309" s="24"/>
      <c r="GY309" s="24"/>
      <c r="GZ309" s="24"/>
      <c r="HA309" s="24"/>
      <c r="HB309" s="24"/>
      <c r="HC309" s="24"/>
      <c r="HD309" s="24"/>
      <c r="HE309" s="24"/>
      <c r="HF309" s="24"/>
      <c r="HG309" s="24"/>
      <c r="HH309" s="24"/>
      <c r="HI309" s="24"/>
      <c r="HJ309" s="24"/>
      <c r="HK309" s="24"/>
      <c r="HL309" s="24"/>
      <c r="HM309" s="24"/>
      <c r="HN309" s="24"/>
      <c r="HO309" s="24"/>
      <c r="HP309" s="24"/>
      <c r="HQ309" s="24"/>
      <c r="HR309" s="24"/>
      <c r="HS309" s="24"/>
      <c r="HT309" s="24"/>
      <c r="HU309" s="24"/>
      <c r="HV309" s="24"/>
      <c r="HW309" s="24"/>
      <c r="HX309" s="24"/>
      <c r="HY309" s="24"/>
      <c r="HZ309" s="24"/>
      <c r="IA309" s="24"/>
      <c r="IB309" s="24"/>
      <c r="IC309" s="24"/>
      <c r="ID309" s="24"/>
      <c r="IE309" s="24"/>
      <c r="IF309" s="24"/>
      <c r="IG309" s="24"/>
      <c r="IH309" s="24"/>
      <c r="II309" s="24"/>
      <c r="IJ309" s="24"/>
      <c r="IK309" s="24"/>
      <c r="IL309" s="24"/>
      <c r="IM309" s="24"/>
      <c r="IN309" s="24"/>
      <c r="IO309" s="24"/>
      <c r="IP309" s="24"/>
      <c r="IQ309" s="24"/>
      <c r="IR309" s="24"/>
      <c r="IS309" s="24"/>
      <c r="IT309" s="24"/>
      <c r="IU309" s="24"/>
      <c r="IV309" s="24"/>
    </row>
    <row r="310" spans="1:256" ht="12.75">
      <c r="A310" s="113" t="s">
        <v>677</v>
      </c>
      <c r="B310" s="122" t="s">
        <v>356</v>
      </c>
      <c r="C310" s="123" t="s">
        <v>361</v>
      </c>
      <c r="D310" s="149">
        <v>4265</v>
      </c>
      <c r="E310" s="100" t="str">
        <f>VLOOKUP(D310,SGLDATA!$A$6:$B$402,2,FALSE)</f>
        <v>Actual Collections from Sale of Foreclosed Property</v>
      </c>
      <c r="F310" s="123" t="s">
        <v>678</v>
      </c>
      <c r="G310" s="34"/>
      <c r="H310" s="34"/>
      <c r="I310" s="24"/>
      <c r="J310" s="24"/>
      <c r="K310" s="24"/>
      <c r="L310" s="29"/>
      <c r="M310" s="29"/>
      <c r="N310" s="31"/>
      <c r="O310" s="24"/>
      <c r="P310" s="24"/>
      <c r="Q310" s="31"/>
      <c r="R310" s="24"/>
      <c r="S310" s="24"/>
      <c r="T310" s="24"/>
      <c r="U310" s="24"/>
      <c r="V310" s="38"/>
      <c r="W310" s="38"/>
      <c r="X310" s="38"/>
      <c r="Y310" s="38"/>
      <c r="Z310" s="31"/>
      <c r="AA310" s="31"/>
      <c r="AB310" s="31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  <c r="FJ310" s="24"/>
      <c r="FK310" s="24"/>
      <c r="FL310" s="24"/>
      <c r="FM310" s="24"/>
      <c r="FN310" s="24"/>
      <c r="FO310" s="24"/>
      <c r="FP310" s="24"/>
      <c r="FQ310" s="24"/>
      <c r="FR310" s="24"/>
      <c r="FS310" s="24"/>
      <c r="FT310" s="24"/>
      <c r="FU310" s="24"/>
      <c r="FV310" s="24"/>
      <c r="FW310" s="24"/>
      <c r="FX310" s="24"/>
      <c r="FY310" s="24"/>
      <c r="FZ310" s="24"/>
      <c r="GA310" s="24"/>
      <c r="GB310" s="24"/>
      <c r="GC310" s="24"/>
      <c r="GD310" s="24"/>
      <c r="GE310" s="24"/>
      <c r="GF310" s="24"/>
      <c r="GG310" s="24"/>
      <c r="GH310" s="24"/>
      <c r="GI310" s="24"/>
      <c r="GJ310" s="24"/>
      <c r="GK310" s="24"/>
      <c r="GL310" s="24"/>
      <c r="GM310" s="24"/>
      <c r="GN310" s="24"/>
      <c r="GO310" s="24"/>
      <c r="GP310" s="24"/>
      <c r="GQ310" s="24"/>
      <c r="GR310" s="24"/>
      <c r="GS310" s="24"/>
      <c r="GT310" s="24"/>
      <c r="GU310" s="24"/>
      <c r="GV310" s="24"/>
      <c r="GW310" s="24"/>
      <c r="GX310" s="24"/>
      <c r="GY310" s="24"/>
      <c r="GZ310" s="24"/>
      <c r="HA310" s="24"/>
      <c r="HB310" s="24"/>
      <c r="HC310" s="24"/>
      <c r="HD310" s="24"/>
      <c r="HE310" s="24"/>
      <c r="HF310" s="24"/>
      <c r="HG310" s="24"/>
      <c r="HH310" s="24"/>
      <c r="HI310" s="24"/>
      <c r="HJ310" s="24"/>
      <c r="HK310" s="24"/>
      <c r="HL310" s="24"/>
      <c r="HM310" s="24"/>
      <c r="HN310" s="24"/>
      <c r="HO310" s="24"/>
      <c r="HP310" s="24"/>
      <c r="HQ310" s="24"/>
      <c r="HR310" s="24"/>
      <c r="HS310" s="24"/>
      <c r="HT310" s="24"/>
      <c r="HU310" s="24"/>
      <c r="HV310" s="24"/>
      <c r="HW310" s="24"/>
      <c r="HX310" s="24"/>
      <c r="HY310" s="24"/>
      <c r="HZ310" s="24"/>
      <c r="IA310" s="24"/>
      <c r="IB310" s="24"/>
      <c r="IC310" s="24"/>
      <c r="ID310" s="24"/>
      <c r="IE310" s="24"/>
      <c r="IF310" s="24"/>
      <c r="IG310" s="24"/>
      <c r="IH310" s="24"/>
      <c r="II310" s="24"/>
      <c r="IJ310" s="24"/>
      <c r="IK310" s="24"/>
      <c r="IL310" s="24"/>
      <c r="IM310" s="24"/>
      <c r="IN310" s="24"/>
      <c r="IO310" s="24"/>
      <c r="IP310" s="24"/>
      <c r="IQ310" s="24"/>
      <c r="IR310" s="24"/>
      <c r="IS310" s="24"/>
      <c r="IT310" s="24"/>
      <c r="IU310" s="24"/>
      <c r="IV310" s="24"/>
    </row>
    <row r="311" spans="1:256" ht="12.75">
      <c r="A311" s="113" t="s">
        <v>677</v>
      </c>
      <c r="B311" s="122" t="s">
        <v>356</v>
      </c>
      <c r="C311" s="123" t="s">
        <v>361</v>
      </c>
      <c r="D311" s="149">
        <v>4266</v>
      </c>
      <c r="E311" s="100" t="str">
        <f>VLOOKUP(D311,SGLDATA!$A$6:$B$402,2,FALSE)</f>
        <v>Other Actual Collections - Non-Federal</v>
      </c>
      <c r="F311" s="123" t="s">
        <v>679</v>
      </c>
      <c r="G311" s="34"/>
      <c r="H311" s="34"/>
      <c r="I311" s="24"/>
      <c r="J311" s="24"/>
      <c r="K311" s="24"/>
      <c r="L311" s="29"/>
      <c r="M311" s="29"/>
      <c r="N311" s="31"/>
      <c r="O311" s="24"/>
      <c r="P311" s="24"/>
      <c r="Q311" s="31"/>
      <c r="R311" s="24"/>
      <c r="S311" s="24"/>
      <c r="T311" s="24"/>
      <c r="U311" s="24"/>
      <c r="V311" s="38"/>
      <c r="W311" s="38"/>
      <c r="X311" s="38"/>
      <c r="Y311" s="38"/>
      <c r="Z311" s="31"/>
      <c r="AA311" s="31"/>
      <c r="AB311" s="31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  <c r="FJ311" s="24"/>
      <c r="FK311" s="24"/>
      <c r="FL311" s="24"/>
      <c r="FM311" s="24"/>
      <c r="FN311" s="24"/>
      <c r="FO311" s="24"/>
      <c r="FP311" s="24"/>
      <c r="FQ311" s="24"/>
      <c r="FR311" s="24"/>
      <c r="FS311" s="24"/>
      <c r="FT311" s="24"/>
      <c r="FU311" s="24"/>
      <c r="FV311" s="24"/>
      <c r="FW311" s="24"/>
      <c r="FX311" s="24"/>
      <c r="FY311" s="24"/>
      <c r="FZ311" s="24"/>
      <c r="GA311" s="24"/>
      <c r="GB311" s="24"/>
      <c r="GC311" s="24"/>
      <c r="GD311" s="24"/>
      <c r="GE311" s="24"/>
      <c r="GF311" s="24"/>
      <c r="GG311" s="24"/>
      <c r="GH311" s="24"/>
      <c r="GI311" s="24"/>
      <c r="GJ311" s="24"/>
      <c r="GK311" s="24"/>
      <c r="GL311" s="24"/>
      <c r="GM311" s="24"/>
      <c r="GN311" s="24"/>
      <c r="GO311" s="24"/>
      <c r="GP311" s="24"/>
      <c r="GQ311" s="24"/>
      <c r="GR311" s="24"/>
      <c r="GS311" s="24"/>
      <c r="GT311" s="24"/>
      <c r="GU311" s="24"/>
      <c r="GV311" s="24"/>
      <c r="GW311" s="24"/>
      <c r="GX311" s="24"/>
      <c r="GY311" s="24"/>
      <c r="GZ311" s="24"/>
      <c r="HA311" s="24"/>
      <c r="HB311" s="24"/>
      <c r="HC311" s="24"/>
      <c r="HD311" s="24"/>
      <c r="HE311" s="24"/>
      <c r="HF311" s="24"/>
      <c r="HG311" s="24"/>
      <c r="HH311" s="24"/>
      <c r="HI311" s="24"/>
      <c r="HJ311" s="24"/>
      <c r="HK311" s="24"/>
      <c r="HL311" s="24"/>
      <c r="HM311" s="24"/>
      <c r="HN311" s="24"/>
      <c r="HO311" s="24"/>
      <c r="HP311" s="24"/>
      <c r="HQ311" s="24"/>
      <c r="HR311" s="24"/>
      <c r="HS311" s="24"/>
      <c r="HT311" s="24"/>
      <c r="HU311" s="24"/>
      <c r="HV311" s="24"/>
      <c r="HW311" s="24"/>
      <c r="HX311" s="24"/>
      <c r="HY311" s="24"/>
      <c r="HZ311" s="24"/>
      <c r="IA311" s="24"/>
      <c r="IB311" s="24"/>
      <c r="IC311" s="24"/>
      <c r="ID311" s="24"/>
      <c r="IE311" s="24"/>
      <c r="IF311" s="24"/>
      <c r="IG311" s="24"/>
      <c r="IH311" s="24"/>
      <c r="II311" s="24"/>
      <c r="IJ311" s="24"/>
      <c r="IK311" s="24"/>
      <c r="IL311" s="24"/>
      <c r="IM311" s="24"/>
      <c r="IN311" s="24"/>
      <c r="IO311" s="24"/>
      <c r="IP311" s="24"/>
      <c r="IQ311" s="24"/>
      <c r="IR311" s="24"/>
      <c r="IS311" s="24"/>
      <c r="IT311" s="24"/>
      <c r="IU311" s="24"/>
      <c r="IV311" s="24"/>
    </row>
    <row r="312" spans="1:256" ht="12.75">
      <c r="A312" s="127"/>
      <c r="B312" s="122"/>
      <c r="C312" s="123"/>
      <c r="D312" s="149"/>
      <c r="E312" s="125"/>
      <c r="F312" s="123" t="s">
        <v>680</v>
      </c>
      <c r="G312" s="34"/>
      <c r="H312" s="34"/>
      <c r="I312" s="24"/>
      <c r="J312" s="24"/>
      <c r="K312" s="24"/>
      <c r="L312" s="29"/>
      <c r="M312" s="29"/>
      <c r="N312" s="31"/>
      <c r="O312" s="24"/>
      <c r="P312" s="24"/>
      <c r="Q312" s="31"/>
      <c r="R312" s="24"/>
      <c r="S312" s="24"/>
      <c r="T312" s="24"/>
      <c r="U312" s="24"/>
      <c r="V312" s="38"/>
      <c r="W312" s="38"/>
      <c r="X312" s="38"/>
      <c r="Y312" s="38"/>
      <c r="Z312" s="31"/>
      <c r="AA312" s="31"/>
      <c r="AB312" s="31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  <c r="FJ312" s="24"/>
      <c r="FK312" s="24"/>
      <c r="FL312" s="24"/>
      <c r="FM312" s="24"/>
      <c r="FN312" s="24"/>
      <c r="FO312" s="24"/>
      <c r="FP312" s="24"/>
      <c r="FQ312" s="24"/>
      <c r="FR312" s="24"/>
      <c r="FS312" s="24"/>
      <c r="FT312" s="24"/>
      <c r="FU312" s="24"/>
      <c r="FV312" s="24"/>
      <c r="FW312" s="24"/>
      <c r="FX312" s="24"/>
      <c r="FY312" s="24"/>
      <c r="FZ312" s="24"/>
      <c r="GA312" s="24"/>
      <c r="GB312" s="24"/>
      <c r="GC312" s="24"/>
      <c r="GD312" s="24"/>
      <c r="GE312" s="24"/>
      <c r="GF312" s="24"/>
      <c r="GG312" s="24"/>
      <c r="GH312" s="24"/>
      <c r="GI312" s="24"/>
      <c r="GJ312" s="24"/>
      <c r="GK312" s="24"/>
      <c r="GL312" s="24"/>
      <c r="GM312" s="24"/>
      <c r="GN312" s="24"/>
      <c r="GO312" s="24"/>
      <c r="GP312" s="24"/>
      <c r="GQ312" s="24"/>
      <c r="GR312" s="24"/>
      <c r="GS312" s="24"/>
      <c r="GT312" s="24"/>
      <c r="GU312" s="24"/>
      <c r="GV312" s="24"/>
      <c r="GW312" s="24"/>
      <c r="GX312" s="24"/>
      <c r="GY312" s="24"/>
      <c r="GZ312" s="24"/>
      <c r="HA312" s="24"/>
      <c r="HB312" s="24"/>
      <c r="HC312" s="24"/>
      <c r="HD312" s="24"/>
      <c r="HE312" s="24"/>
      <c r="HF312" s="24"/>
      <c r="HG312" s="24"/>
      <c r="HH312" s="24"/>
      <c r="HI312" s="24"/>
      <c r="HJ312" s="24"/>
      <c r="HK312" s="24"/>
      <c r="HL312" s="24"/>
      <c r="HM312" s="24"/>
      <c r="HN312" s="24"/>
      <c r="HO312" s="24"/>
      <c r="HP312" s="24"/>
      <c r="HQ312" s="24"/>
      <c r="HR312" s="24"/>
      <c r="HS312" s="24"/>
      <c r="HT312" s="24"/>
      <c r="HU312" s="24"/>
      <c r="HV312" s="24"/>
      <c r="HW312" s="24"/>
      <c r="HX312" s="24"/>
      <c r="HY312" s="24"/>
      <c r="HZ312" s="24"/>
      <c r="IA312" s="24"/>
      <c r="IB312" s="24"/>
      <c r="IC312" s="24"/>
      <c r="ID312" s="24"/>
      <c r="IE312" s="24"/>
      <c r="IF312" s="24"/>
      <c r="IG312" s="24"/>
      <c r="IH312" s="24"/>
      <c r="II312" s="24"/>
      <c r="IJ312" s="24"/>
      <c r="IK312" s="24"/>
      <c r="IL312" s="24"/>
      <c r="IM312" s="24"/>
      <c r="IN312" s="24"/>
      <c r="IO312" s="24"/>
      <c r="IP312" s="24"/>
      <c r="IQ312" s="24"/>
      <c r="IR312" s="24"/>
      <c r="IS312" s="24"/>
      <c r="IT312" s="24"/>
      <c r="IU312" s="24"/>
      <c r="IV312" s="24"/>
    </row>
    <row r="313" spans="1:256" ht="12.75">
      <c r="A313" s="113" t="s">
        <v>677</v>
      </c>
      <c r="B313" s="122" t="s">
        <v>356</v>
      </c>
      <c r="C313" s="123" t="s">
        <v>361</v>
      </c>
      <c r="D313" s="149">
        <v>4271</v>
      </c>
      <c r="E313" s="100" t="str">
        <f>VLOOKUP(D313,SGLDATA!$A$6:$B$402,2,FALSE)</f>
        <v>Actual Program Fund Subsidy Collected - Definite - Current</v>
      </c>
      <c r="F313" s="123" t="s">
        <v>678</v>
      </c>
      <c r="G313" s="34"/>
      <c r="H313" s="34"/>
      <c r="I313" s="24"/>
      <c r="J313" s="24"/>
      <c r="K313" s="24"/>
      <c r="L313" s="29"/>
      <c r="M313" s="29"/>
      <c r="N313" s="31"/>
      <c r="O313" s="24"/>
      <c r="P313" s="24"/>
      <c r="Q313" s="31"/>
      <c r="R313" s="24"/>
      <c r="S313" s="24"/>
      <c r="T313" s="24"/>
      <c r="U313" s="24"/>
      <c r="V313" s="38"/>
      <c r="W313" s="38"/>
      <c r="X313" s="38"/>
      <c r="Y313" s="38"/>
      <c r="Z313" s="31"/>
      <c r="AA313" s="31"/>
      <c r="AB313" s="31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  <c r="FJ313" s="24"/>
      <c r="FK313" s="24"/>
      <c r="FL313" s="24"/>
      <c r="FM313" s="24"/>
      <c r="FN313" s="24"/>
      <c r="FO313" s="24"/>
      <c r="FP313" s="24"/>
      <c r="FQ313" s="24"/>
      <c r="FR313" s="24"/>
      <c r="FS313" s="24"/>
      <c r="FT313" s="24"/>
      <c r="FU313" s="24"/>
      <c r="FV313" s="24"/>
      <c r="FW313" s="24"/>
      <c r="FX313" s="24"/>
      <c r="FY313" s="24"/>
      <c r="FZ313" s="24"/>
      <c r="GA313" s="24"/>
      <c r="GB313" s="24"/>
      <c r="GC313" s="24"/>
      <c r="GD313" s="24"/>
      <c r="GE313" s="24"/>
      <c r="GF313" s="24"/>
      <c r="GG313" s="24"/>
      <c r="GH313" s="24"/>
      <c r="GI313" s="24"/>
      <c r="GJ313" s="24"/>
      <c r="GK313" s="24"/>
      <c r="GL313" s="24"/>
      <c r="GM313" s="24"/>
      <c r="GN313" s="24"/>
      <c r="GO313" s="24"/>
      <c r="GP313" s="24"/>
      <c r="GQ313" s="24"/>
      <c r="GR313" s="24"/>
      <c r="GS313" s="24"/>
      <c r="GT313" s="24"/>
      <c r="GU313" s="24"/>
      <c r="GV313" s="24"/>
      <c r="GW313" s="24"/>
      <c r="GX313" s="24"/>
      <c r="GY313" s="24"/>
      <c r="GZ313" s="24"/>
      <c r="HA313" s="24"/>
      <c r="HB313" s="24"/>
      <c r="HC313" s="24"/>
      <c r="HD313" s="24"/>
      <c r="HE313" s="24"/>
      <c r="HF313" s="24"/>
      <c r="HG313" s="24"/>
      <c r="HH313" s="24"/>
      <c r="HI313" s="24"/>
      <c r="HJ313" s="24"/>
      <c r="HK313" s="24"/>
      <c r="HL313" s="24"/>
      <c r="HM313" s="24"/>
      <c r="HN313" s="24"/>
      <c r="HO313" s="24"/>
      <c r="HP313" s="24"/>
      <c r="HQ313" s="24"/>
      <c r="HR313" s="24"/>
      <c r="HS313" s="24"/>
      <c r="HT313" s="24"/>
      <c r="HU313" s="24"/>
      <c r="HV313" s="24"/>
      <c r="HW313" s="24"/>
      <c r="HX313" s="24"/>
      <c r="HY313" s="24"/>
      <c r="HZ313" s="24"/>
      <c r="IA313" s="24"/>
      <c r="IB313" s="24"/>
      <c r="IC313" s="24"/>
      <c r="ID313" s="24"/>
      <c r="IE313" s="24"/>
      <c r="IF313" s="24"/>
      <c r="IG313" s="24"/>
      <c r="IH313" s="24"/>
      <c r="II313" s="24"/>
      <c r="IJ313" s="24"/>
      <c r="IK313" s="24"/>
      <c r="IL313" s="24"/>
      <c r="IM313" s="24"/>
      <c r="IN313" s="24"/>
      <c r="IO313" s="24"/>
      <c r="IP313" s="24"/>
      <c r="IQ313" s="24"/>
      <c r="IR313" s="24"/>
      <c r="IS313" s="24"/>
      <c r="IT313" s="24"/>
      <c r="IU313" s="24"/>
      <c r="IV313" s="24"/>
    </row>
    <row r="314" spans="1:256" ht="12.75">
      <c r="A314" s="113" t="s">
        <v>677</v>
      </c>
      <c r="B314" s="122" t="s">
        <v>356</v>
      </c>
      <c r="C314" s="123" t="s">
        <v>361</v>
      </c>
      <c r="D314" s="149">
        <v>4272</v>
      </c>
      <c r="E314" s="100" t="str">
        <f>VLOOKUP(D314,SGLDATA!$A$6:$B$402,2,FALSE)</f>
        <v>Actual Program Fund Subsidy Collected - Indefinite - Permanent</v>
      </c>
      <c r="F314" s="123" t="s">
        <v>678</v>
      </c>
      <c r="G314" s="34"/>
      <c r="H314" s="34"/>
      <c r="I314" s="24"/>
      <c r="J314" s="24"/>
      <c r="K314" s="24"/>
      <c r="L314" s="29"/>
      <c r="M314" s="29"/>
      <c r="N314" s="31"/>
      <c r="O314" s="24"/>
      <c r="P314" s="24"/>
      <c r="Q314" s="31"/>
      <c r="R314" s="24"/>
      <c r="S314" s="24"/>
      <c r="T314" s="24"/>
      <c r="U314" s="24"/>
      <c r="V314" s="38"/>
      <c r="W314" s="38"/>
      <c r="X314" s="38"/>
      <c r="Y314" s="38"/>
      <c r="Z314" s="31"/>
      <c r="AA314" s="31"/>
      <c r="AB314" s="31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  <c r="FJ314" s="24"/>
      <c r="FK314" s="24"/>
      <c r="FL314" s="24"/>
      <c r="FM314" s="24"/>
      <c r="FN314" s="24"/>
      <c r="FO314" s="24"/>
      <c r="FP314" s="24"/>
      <c r="FQ314" s="24"/>
      <c r="FR314" s="24"/>
      <c r="FS314" s="24"/>
      <c r="FT314" s="24"/>
      <c r="FU314" s="24"/>
      <c r="FV314" s="24"/>
      <c r="FW314" s="24"/>
      <c r="FX314" s="24"/>
      <c r="FY314" s="24"/>
      <c r="FZ314" s="24"/>
      <c r="GA314" s="24"/>
      <c r="GB314" s="24"/>
      <c r="GC314" s="24"/>
      <c r="GD314" s="24"/>
      <c r="GE314" s="24"/>
      <c r="GF314" s="24"/>
      <c r="GG314" s="24"/>
      <c r="GH314" s="24"/>
      <c r="GI314" s="24"/>
      <c r="GJ314" s="24"/>
      <c r="GK314" s="24"/>
      <c r="GL314" s="24"/>
      <c r="GM314" s="24"/>
      <c r="GN314" s="24"/>
      <c r="GO314" s="24"/>
      <c r="GP314" s="24"/>
      <c r="GQ314" s="24"/>
      <c r="GR314" s="24"/>
      <c r="GS314" s="24"/>
      <c r="GT314" s="24"/>
      <c r="GU314" s="24"/>
      <c r="GV314" s="24"/>
      <c r="GW314" s="24"/>
      <c r="GX314" s="24"/>
      <c r="GY314" s="24"/>
      <c r="GZ314" s="24"/>
      <c r="HA314" s="24"/>
      <c r="HB314" s="24"/>
      <c r="HC314" s="24"/>
      <c r="HD314" s="24"/>
      <c r="HE314" s="24"/>
      <c r="HF314" s="24"/>
      <c r="HG314" s="24"/>
      <c r="HH314" s="24"/>
      <c r="HI314" s="24"/>
      <c r="HJ314" s="24"/>
      <c r="HK314" s="24"/>
      <c r="HL314" s="24"/>
      <c r="HM314" s="24"/>
      <c r="HN314" s="24"/>
      <c r="HO314" s="24"/>
      <c r="HP314" s="24"/>
      <c r="HQ314" s="24"/>
      <c r="HR314" s="24"/>
      <c r="HS314" s="24"/>
      <c r="HT314" s="24"/>
      <c r="HU314" s="24"/>
      <c r="HV314" s="24"/>
      <c r="HW314" s="24"/>
      <c r="HX314" s="24"/>
      <c r="HY314" s="24"/>
      <c r="HZ314" s="24"/>
      <c r="IA314" s="24"/>
      <c r="IB314" s="24"/>
      <c r="IC314" s="24"/>
      <c r="ID314" s="24"/>
      <c r="IE314" s="24"/>
      <c r="IF314" s="24"/>
      <c r="IG314" s="24"/>
      <c r="IH314" s="24"/>
      <c r="II314" s="24"/>
      <c r="IJ314" s="24"/>
      <c r="IK314" s="24"/>
      <c r="IL314" s="24"/>
      <c r="IM314" s="24"/>
      <c r="IN314" s="24"/>
      <c r="IO314" s="24"/>
      <c r="IP314" s="24"/>
      <c r="IQ314" s="24"/>
      <c r="IR314" s="24"/>
      <c r="IS314" s="24"/>
      <c r="IT314" s="24"/>
      <c r="IU314" s="24"/>
      <c r="IV314" s="24"/>
    </row>
    <row r="315" spans="1:256" ht="12.75">
      <c r="A315" s="113" t="s">
        <v>677</v>
      </c>
      <c r="B315" s="122" t="s">
        <v>356</v>
      </c>
      <c r="C315" s="123" t="s">
        <v>361</v>
      </c>
      <c r="D315" s="149">
        <v>4274</v>
      </c>
      <c r="E315" s="100" t="str">
        <f>VLOOKUP(D315,SGLDATA!$A$6:$B$402,2,FALSE)</f>
        <v>Actual Program Fund Subsidy Collected - Indefinite - Current</v>
      </c>
      <c r="F315" s="123" t="s">
        <v>678</v>
      </c>
      <c r="G315" s="34"/>
      <c r="H315" s="34"/>
      <c r="I315" s="24"/>
      <c r="J315" s="24"/>
      <c r="K315" s="24"/>
      <c r="L315" s="29"/>
      <c r="M315" s="29"/>
      <c r="N315" s="31"/>
      <c r="O315" s="24"/>
      <c r="P315" s="24"/>
      <c r="Q315" s="31"/>
      <c r="R315" s="24"/>
      <c r="S315" s="24"/>
      <c r="T315" s="24"/>
      <c r="U315" s="24"/>
      <c r="V315" s="38"/>
      <c r="W315" s="38"/>
      <c r="X315" s="38"/>
      <c r="Y315" s="38"/>
      <c r="Z315" s="31"/>
      <c r="AA315" s="31"/>
      <c r="AB315" s="31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  <c r="FJ315" s="24"/>
      <c r="FK315" s="24"/>
      <c r="FL315" s="24"/>
      <c r="FM315" s="24"/>
      <c r="FN315" s="24"/>
      <c r="FO315" s="24"/>
      <c r="FP315" s="24"/>
      <c r="FQ315" s="24"/>
      <c r="FR315" s="24"/>
      <c r="FS315" s="24"/>
      <c r="FT315" s="24"/>
      <c r="FU315" s="24"/>
      <c r="FV315" s="24"/>
      <c r="FW315" s="24"/>
      <c r="FX315" s="24"/>
      <c r="FY315" s="24"/>
      <c r="FZ315" s="24"/>
      <c r="GA315" s="24"/>
      <c r="GB315" s="24"/>
      <c r="GC315" s="24"/>
      <c r="GD315" s="24"/>
      <c r="GE315" s="24"/>
      <c r="GF315" s="24"/>
      <c r="GG315" s="24"/>
      <c r="GH315" s="24"/>
      <c r="GI315" s="24"/>
      <c r="GJ315" s="24"/>
      <c r="GK315" s="24"/>
      <c r="GL315" s="24"/>
      <c r="GM315" s="24"/>
      <c r="GN315" s="24"/>
      <c r="GO315" s="24"/>
      <c r="GP315" s="24"/>
      <c r="GQ315" s="24"/>
      <c r="GR315" s="24"/>
      <c r="GS315" s="24"/>
      <c r="GT315" s="24"/>
      <c r="GU315" s="24"/>
      <c r="GV315" s="24"/>
      <c r="GW315" s="24"/>
      <c r="GX315" s="24"/>
      <c r="GY315" s="24"/>
      <c r="GZ315" s="24"/>
      <c r="HA315" s="24"/>
      <c r="HB315" s="24"/>
      <c r="HC315" s="24"/>
      <c r="HD315" s="24"/>
      <c r="HE315" s="24"/>
      <c r="HF315" s="24"/>
      <c r="HG315" s="24"/>
      <c r="HH315" s="24"/>
      <c r="HI315" s="24"/>
      <c r="HJ315" s="24"/>
      <c r="HK315" s="24"/>
      <c r="HL315" s="24"/>
      <c r="HM315" s="24"/>
      <c r="HN315" s="24"/>
      <c r="HO315" s="24"/>
      <c r="HP315" s="24"/>
      <c r="HQ315" s="24"/>
      <c r="HR315" s="24"/>
      <c r="HS315" s="24"/>
      <c r="HT315" s="24"/>
      <c r="HU315" s="24"/>
      <c r="HV315" s="24"/>
      <c r="HW315" s="24"/>
      <c r="HX315" s="24"/>
      <c r="HY315" s="24"/>
      <c r="HZ315" s="24"/>
      <c r="IA315" s="24"/>
      <c r="IB315" s="24"/>
      <c r="IC315" s="24"/>
      <c r="ID315" s="24"/>
      <c r="IE315" s="24"/>
      <c r="IF315" s="24"/>
      <c r="IG315" s="24"/>
      <c r="IH315" s="24"/>
      <c r="II315" s="24"/>
      <c r="IJ315" s="24"/>
      <c r="IK315" s="24"/>
      <c r="IL315" s="24"/>
      <c r="IM315" s="24"/>
      <c r="IN315" s="24"/>
      <c r="IO315" s="24"/>
      <c r="IP315" s="24"/>
      <c r="IQ315" s="24"/>
      <c r="IR315" s="24"/>
      <c r="IS315" s="24"/>
      <c r="IT315" s="24"/>
      <c r="IU315" s="24"/>
      <c r="IV315" s="24"/>
    </row>
    <row r="316" spans="1:256" ht="12.75">
      <c r="A316" s="113" t="s">
        <v>677</v>
      </c>
      <c r="B316" s="122" t="s">
        <v>356</v>
      </c>
      <c r="C316" s="123" t="s">
        <v>361</v>
      </c>
      <c r="D316" s="149">
        <v>4275</v>
      </c>
      <c r="E316" s="100" t="str">
        <f>VLOOKUP(D316,SGLDATA!$A$6:$B$402,2,FALSE)</f>
        <v>Actual Collections from Liquidating Fund</v>
      </c>
      <c r="F316" s="123" t="s">
        <v>679</v>
      </c>
      <c r="G316" s="34"/>
      <c r="H316" s="34"/>
      <c r="I316" s="24"/>
      <c r="J316" s="24"/>
      <c r="K316" s="24"/>
      <c r="L316" s="29"/>
      <c r="M316" s="29"/>
      <c r="N316" s="31"/>
      <c r="O316" s="24"/>
      <c r="P316" s="24"/>
      <c r="Q316" s="31"/>
      <c r="R316" s="24"/>
      <c r="S316" s="24"/>
      <c r="T316" s="24"/>
      <c r="U316" s="24"/>
      <c r="V316" s="38"/>
      <c r="W316" s="38"/>
      <c r="X316" s="38"/>
      <c r="Y316" s="38"/>
      <c r="Z316" s="31"/>
      <c r="AA316" s="31"/>
      <c r="AB316" s="31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  <c r="FJ316" s="24"/>
      <c r="FK316" s="24"/>
      <c r="FL316" s="24"/>
      <c r="FM316" s="24"/>
      <c r="FN316" s="24"/>
      <c r="FO316" s="24"/>
      <c r="FP316" s="24"/>
      <c r="FQ316" s="24"/>
      <c r="FR316" s="24"/>
      <c r="FS316" s="24"/>
      <c r="FT316" s="24"/>
      <c r="FU316" s="24"/>
      <c r="FV316" s="24"/>
      <c r="FW316" s="24"/>
      <c r="FX316" s="24"/>
      <c r="FY316" s="24"/>
      <c r="FZ316" s="24"/>
      <c r="GA316" s="24"/>
      <c r="GB316" s="24"/>
      <c r="GC316" s="24"/>
      <c r="GD316" s="24"/>
      <c r="GE316" s="24"/>
      <c r="GF316" s="24"/>
      <c r="GG316" s="24"/>
      <c r="GH316" s="24"/>
      <c r="GI316" s="24"/>
      <c r="GJ316" s="24"/>
      <c r="GK316" s="24"/>
      <c r="GL316" s="24"/>
      <c r="GM316" s="24"/>
      <c r="GN316" s="24"/>
      <c r="GO316" s="24"/>
      <c r="GP316" s="24"/>
      <c r="GQ316" s="24"/>
      <c r="GR316" s="24"/>
      <c r="GS316" s="24"/>
      <c r="GT316" s="24"/>
      <c r="GU316" s="24"/>
      <c r="GV316" s="24"/>
      <c r="GW316" s="24"/>
      <c r="GX316" s="24"/>
      <c r="GY316" s="24"/>
      <c r="GZ316" s="24"/>
      <c r="HA316" s="24"/>
      <c r="HB316" s="24"/>
      <c r="HC316" s="24"/>
      <c r="HD316" s="24"/>
      <c r="HE316" s="24"/>
      <c r="HF316" s="24"/>
      <c r="HG316" s="24"/>
      <c r="HH316" s="24"/>
      <c r="HI316" s="24"/>
      <c r="HJ316" s="24"/>
      <c r="HK316" s="24"/>
      <c r="HL316" s="24"/>
      <c r="HM316" s="24"/>
      <c r="HN316" s="24"/>
      <c r="HO316" s="24"/>
      <c r="HP316" s="24"/>
      <c r="HQ316" s="24"/>
      <c r="HR316" s="24"/>
      <c r="HS316" s="24"/>
      <c r="HT316" s="24"/>
      <c r="HU316" s="24"/>
      <c r="HV316" s="24"/>
      <c r="HW316" s="24"/>
      <c r="HX316" s="24"/>
      <c r="HY316" s="24"/>
      <c r="HZ316" s="24"/>
      <c r="IA316" s="24"/>
      <c r="IB316" s="24"/>
      <c r="IC316" s="24"/>
      <c r="ID316" s="24"/>
      <c r="IE316" s="24"/>
      <c r="IF316" s="24"/>
      <c r="IG316" s="24"/>
      <c r="IH316" s="24"/>
      <c r="II316" s="24"/>
      <c r="IJ316" s="24"/>
      <c r="IK316" s="24"/>
      <c r="IL316" s="24"/>
      <c r="IM316" s="24"/>
      <c r="IN316" s="24"/>
      <c r="IO316" s="24"/>
      <c r="IP316" s="24"/>
      <c r="IQ316" s="24"/>
      <c r="IR316" s="24"/>
      <c r="IS316" s="24"/>
      <c r="IT316" s="24"/>
      <c r="IU316" s="24"/>
      <c r="IV316" s="24"/>
    </row>
    <row r="317" spans="1:256" ht="12.75">
      <c r="A317" s="127"/>
      <c r="B317" s="122"/>
      <c r="C317" s="123"/>
      <c r="D317" s="149"/>
      <c r="E317" s="125"/>
      <c r="F317" s="123" t="s">
        <v>680</v>
      </c>
      <c r="G317" s="34"/>
      <c r="H317" s="34"/>
      <c r="I317" s="24"/>
      <c r="J317" s="24"/>
      <c r="K317" s="24"/>
      <c r="L317" s="29"/>
      <c r="M317" s="29"/>
      <c r="N317" s="31"/>
      <c r="O317" s="24"/>
      <c r="P317" s="24"/>
      <c r="Q317" s="31"/>
      <c r="R317" s="24"/>
      <c r="S317" s="24"/>
      <c r="T317" s="24"/>
      <c r="U317" s="24"/>
      <c r="V317" s="38"/>
      <c r="W317" s="38"/>
      <c r="X317" s="38"/>
      <c r="Y317" s="38"/>
      <c r="Z317" s="31"/>
      <c r="AA317" s="31"/>
      <c r="AB317" s="31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  <c r="FJ317" s="24"/>
      <c r="FK317" s="24"/>
      <c r="FL317" s="24"/>
      <c r="FM317" s="24"/>
      <c r="FN317" s="24"/>
      <c r="FO317" s="24"/>
      <c r="FP317" s="24"/>
      <c r="FQ317" s="24"/>
      <c r="FR317" s="24"/>
      <c r="FS317" s="24"/>
      <c r="FT317" s="24"/>
      <c r="FU317" s="24"/>
      <c r="FV317" s="24"/>
      <c r="FW317" s="24"/>
      <c r="FX317" s="24"/>
      <c r="FY317" s="24"/>
      <c r="FZ317" s="24"/>
      <c r="GA317" s="24"/>
      <c r="GB317" s="24"/>
      <c r="GC317" s="24"/>
      <c r="GD317" s="24"/>
      <c r="GE317" s="24"/>
      <c r="GF317" s="24"/>
      <c r="GG317" s="24"/>
      <c r="GH317" s="24"/>
      <c r="GI317" s="24"/>
      <c r="GJ317" s="24"/>
      <c r="GK317" s="24"/>
      <c r="GL317" s="24"/>
      <c r="GM317" s="24"/>
      <c r="GN317" s="24"/>
      <c r="GO317" s="24"/>
      <c r="GP317" s="24"/>
      <c r="GQ317" s="24"/>
      <c r="GR317" s="24"/>
      <c r="GS317" s="24"/>
      <c r="GT317" s="24"/>
      <c r="GU317" s="24"/>
      <c r="GV317" s="24"/>
      <c r="GW317" s="24"/>
      <c r="GX317" s="24"/>
      <c r="GY317" s="24"/>
      <c r="GZ317" s="24"/>
      <c r="HA317" s="24"/>
      <c r="HB317" s="24"/>
      <c r="HC317" s="24"/>
      <c r="HD317" s="24"/>
      <c r="HE317" s="24"/>
      <c r="HF317" s="24"/>
      <c r="HG317" s="24"/>
      <c r="HH317" s="24"/>
      <c r="HI317" s="24"/>
      <c r="HJ317" s="24"/>
      <c r="HK317" s="24"/>
      <c r="HL317" s="24"/>
      <c r="HM317" s="24"/>
      <c r="HN317" s="24"/>
      <c r="HO317" s="24"/>
      <c r="HP317" s="24"/>
      <c r="HQ317" s="24"/>
      <c r="HR317" s="24"/>
      <c r="HS317" s="24"/>
      <c r="HT317" s="24"/>
      <c r="HU317" s="24"/>
      <c r="HV317" s="24"/>
      <c r="HW317" s="24"/>
      <c r="HX317" s="24"/>
      <c r="HY317" s="24"/>
      <c r="HZ317" s="24"/>
      <c r="IA317" s="24"/>
      <c r="IB317" s="24"/>
      <c r="IC317" s="24"/>
      <c r="ID317" s="24"/>
      <c r="IE317" s="24"/>
      <c r="IF317" s="24"/>
      <c r="IG317" s="24"/>
      <c r="IH317" s="24"/>
      <c r="II317" s="24"/>
      <c r="IJ317" s="24"/>
      <c r="IK317" s="24"/>
      <c r="IL317" s="24"/>
      <c r="IM317" s="24"/>
      <c r="IN317" s="24"/>
      <c r="IO317" s="24"/>
      <c r="IP317" s="24"/>
      <c r="IQ317" s="24"/>
      <c r="IR317" s="24"/>
      <c r="IS317" s="24"/>
      <c r="IT317" s="24"/>
      <c r="IU317" s="24"/>
      <c r="IV317" s="24"/>
    </row>
    <row r="318" spans="1:256" ht="12.75">
      <c r="A318" s="113" t="s">
        <v>677</v>
      </c>
      <c r="B318" s="122" t="s">
        <v>356</v>
      </c>
      <c r="C318" s="123" t="s">
        <v>361</v>
      </c>
      <c r="D318" s="149">
        <v>4277</v>
      </c>
      <c r="E318" s="100" t="str">
        <f>VLOOKUP(D318,SGLDATA!$A$6:$B$402,2,FALSE)</f>
        <v>Other Actual Collections - Federal</v>
      </c>
      <c r="F318" s="123" t="s">
        <v>679</v>
      </c>
      <c r="G318" s="34"/>
      <c r="H318" s="34"/>
      <c r="I318" s="24"/>
      <c r="J318" s="24"/>
      <c r="K318" s="24"/>
      <c r="L318" s="29"/>
      <c r="M318" s="29"/>
      <c r="N318" s="31"/>
      <c r="O318" s="24"/>
      <c r="P318" s="24"/>
      <c r="Q318" s="31"/>
      <c r="R318" s="24"/>
      <c r="S318" s="24"/>
      <c r="T318" s="24"/>
      <c r="U318" s="24"/>
      <c r="V318" s="38"/>
      <c r="W318" s="38"/>
      <c r="X318" s="38"/>
      <c r="Y318" s="38"/>
      <c r="Z318" s="31"/>
      <c r="AA318" s="31"/>
      <c r="AB318" s="31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  <c r="FJ318" s="24"/>
      <c r="FK318" s="24"/>
      <c r="FL318" s="24"/>
      <c r="FM318" s="24"/>
      <c r="FN318" s="24"/>
      <c r="FO318" s="24"/>
      <c r="FP318" s="24"/>
      <c r="FQ318" s="24"/>
      <c r="FR318" s="24"/>
      <c r="FS318" s="24"/>
      <c r="FT318" s="24"/>
      <c r="FU318" s="24"/>
      <c r="FV318" s="24"/>
      <c r="FW318" s="24"/>
      <c r="FX318" s="24"/>
      <c r="FY318" s="24"/>
      <c r="FZ318" s="24"/>
      <c r="GA318" s="24"/>
      <c r="GB318" s="24"/>
      <c r="GC318" s="24"/>
      <c r="GD318" s="24"/>
      <c r="GE318" s="24"/>
      <c r="GF318" s="24"/>
      <c r="GG318" s="24"/>
      <c r="GH318" s="24"/>
      <c r="GI318" s="24"/>
      <c r="GJ318" s="24"/>
      <c r="GK318" s="24"/>
      <c r="GL318" s="24"/>
      <c r="GM318" s="24"/>
      <c r="GN318" s="24"/>
      <c r="GO318" s="24"/>
      <c r="GP318" s="24"/>
      <c r="GQ318" s="24"/>
      <c r="GR318" s="24"/>
      <c r="GS318" s="24"/>
      <c r="GT318" s="24"/>
      <c r="GU318" s="24"/>
      <c r="GV318" s="24"/>
      <c r="GW318" s="24"/>
      <c r="GX318" s="24"/>
      <c r="GY318" s="24"/>
      <c r="GZ318" s="24"/>
      <c r="HA318" s="24"/>
      <c r="HB318" s="24"/>
      <c r="HC318" s="24"/>
      <c r="HD318" s="24"/>
      <c r="HE318" s="24"/>
      <c r="HF318" s="24"/>
      <c r="HG318" s="24"/>
      <c r="HH318" s="24"/>
      <c r="HI318" s="24"/>
      <c r="HJ318" s="24"/>
      <c r="HK318" s="24"/>
      <c r="HL318" s="24"/>
      <c r="HM318" s="24"/>
      <c r="HN318" s="24"/>
      <c r="HO318" s="24"/>
      <c r="HP318" s="24"/>
      <c r="HQ318" s="24"/>
      <c r="HR318" s="24"/>
      <c r="HS318" s="24"/>
      <c r="HT318" s="24"/>
      <c r="HU318" s="24"/>
      <c r="HV318" s="24"/>
      <c r="HW318" s="24"/>
      <c r="HX318" s="24"/>
      <c r="HY318" s="24"/>
      <c r="HZ318" s="24"/>
      <c r="IA318" s="24"/>
      <c r="IB318" s="24"/>
      <c r="IC318" s="24"/>
      <c r="ID318" s="24"/>
      <c r="IE318" s="24"/>
      <c r="IF318" s="24"/>
      <c r="IG318" s="24"/>
      <c r="IH318" s="24"/>
      <c r="II318" s="24"/>
      <c r="IJ318" s="24"/>
      <c r="IK318" s="24"/>
      <c r="IL318" s="24"/>
      <c r="IM318" s="24"/>
      <c r="IN318" s="24"/>
      <c r="IO318" s="24"/>
      <c r="IP318" s="24"/>
      <c r="IQ318" s="24"/>
      <c r="IR318" s="24"/>
      <c r="IS318" s="24"/>
      <c r="IT318" s="24"/>
      <c r="IU318" s="24"/>
      <c r="IV318" s="24"/>
    </row>
    <row r="319" spans="1:256" ht="12.75">
      <c r="A319" s="127"/>
      <c r="B319" s="122"/>
      <c r="C319" s="123"/>
      <c r="D319" s="149" t="s">
        <v>337</v>
      </c>
      <c r="E319" s="125"/>
      <c r="F319" s="123" t="s">
        <v>680</v>
      </c>
      <c r="G319" s="34"/>
      <c r="H319" s="34"/>
      <c r="I319" s="24"/>
      <c r="J319" s="24"/>
      <c r="K319" s="24"/>
      <c r="L319" s="29"/>
      <c r="M319" s="29"/>
      <c r="N319" s="31"/>
      <c r="O319" s="24"/>
      <c r="P319" s="24"/>
      <c r="Q319" s="31"/>
      <c r="R319" s="24"/>
      <c r="S319" s="24"/>
      <c r="T319" s="24"/>
      <c r="U319" s="24"/>
      <c r="V319" s="38"/>
      <c r="W319" s="38"/>
      <c r="X319" s="38"/>
      <c r="Y319" s="38"/>
      <c r="Z319" s="31"/>
      <c r="AA319" s="31"/>
      <c r="AB319" s="31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  <c r="FJ319" s="24"/>
      <c r="FK319" s="24"/>
      <c r="FL319" s="24"/>
      <c r="FM319" s="24"/>
      <c r="FN319" s="24"/>
      <c r="FO319" s="24"/>
      <c r="FP319" s="24"/>
      <c r="FQ319" s="24"/>
      <c r="FR319" s="24"/>
      <c r="FS319" s="24"/>
      <c r="FT319" s="24"/>
      <c r="FU319" s="24"/>
      <c r="FV319" s="24"/>
      <c r="FW319" s="24"/>
      <c r="FX319" s="24"/>
      <c r="FY319" s="24"/>
      <c r="FZ319" s="24"/>
      <c r="GA319" s="24"/>
      <c r="GB319" s="24"/>
      <c r="GC319" s="24"/>
      <c r="GD319" s="24"/>
      <c r="GE319" s="24"/>
      <c r="GF319" s="24"/>
      <c r="GG319" s="24"/>
      <c r="GH319" s="24"/>
      <c r="GI319" s="24"/>
      <c r="GJ319" s="24"/>
      <c r="GK319" s="24"/>
      <c r="GL319" s="24"/>
      <c r="GM319" s="24"/>
      <c r="GN319" s="24"/>
      <c r="GO319" s="24"/>
      <c r="GP319" s="24"/>
      <c r="GQ319" s="24"/>
      <c r="GR319" s="24"/>
      <c r="GS319" s="24"/>
      <c r="GT319" s="24"/>
      <c r="GU319" s="24"/>
      <c r="GV319" s="24"/>
      <c r="GW319" s="24"/>
      <c r="GX319" s="24"/>
      <c r="GY319" s="24"/>
      <c r="GZ319" s="24"/>
      <c r="HA319" s="24"/>
      <c r="HB319" s="24"/>
      <c r="HC319" s="24"/>
      <c r="HD319" s="24"/>
      <c r="HE319" s="24"/>
      <c r="HF319" s="24"/>
      <c r="HG319" s="24"/>
      <c r="HH319" s="24"/>
      <c r="HI319" s="24"/>
      <c r="HJ319" s="24"/>
      <c r="HK319" s="24"/>
      <c r="HL319" s="24"/>
      <c r="HM319" s="24"/>
      <c r="HN319" s="24"/>
      <c r="HO319" s="24"/>
      <c r="HP319" s="24"/>
      <c r="HQ319" s="24"/>
      <c r="HR319" s="24"/>
      <c r="HS319" s="24"/>
      <c r="HT319" s="24"/>
      <c r="HU319" s="24"/>
      <c r="HV319" s="24"/>
      <c r="HW319" s="24"/>
      <c r="HX319" s="24"/>
      <c r="HY319" s="24"/>
      <c r="HZ319" s="24"/>
      <c r="IA319" s="24"/>
      <c r="IB319" s="24"/>
      <c r="IC319" s="24"/>
      <c r="ID319" s="24"/>
      <c r="IE319" s="24"/>
      <c r="IF319" s="24"/>
      <c r="IG319" s="24"/>
      <c r="IH319" s="24"/>
      <c r="II319" s="24"/>
      <c r="IJ319" s="24"/>
      <c r="IK319" s="24"/>
      <c r="IL319" s="24"/>
      <c r="IM319" s="24"/>
      <c r="IN319" s="24"/>
      <c r="IO319" s="24"/>
      <c r="IP319" s="24"/>
      <c r="IQ319" s="24"/>
      <c r="IR319" s="24"/>
      <c r="IS319" s="24"/>
      <c r="IT319" s="24"/>
      <c r="IU319" s="24"/>
      <c r="IV319" s="24"/>
    </row>
    <row r="320" spans="1:256" ht="12.75">
      <c r="A320" s="113" t="s">
        <v>677</v>
      </c>
      <c r="B320" s="122" t="s">
        <v>356</v>
      </c>
      <c r="C320" s="123" t="s">
        <v>357</v>
      </c>
      <c r="D320" s="149">
        <v>4281</v>
      </c>
      <c r="E320" s="100" t="str">
        <f>VLOOKUP(D320,SGLDATA!$A$6:$B$402,2,FALSE)</f>
        <v>Actual Program Fund Subsidy Receivable - Definite - Current</v>
      </c>
      <c r="F320" s="123" t="s">
        <v>678</v>
      </c>
      <c r="G320" s="34"/>
      <c r="H320" s="34"/>
      <c r="I320" s="24"/>
      <c r="J320" s="24"/>
      <c r="K320" s="24"/>
      <c r="L320" s="29"/>
      <c r="M320" s="29"/>
      <c r="N320" s="31"/>
      <c r="O320" s="24"/>
      <c r="P320" s="24"/>
      <c r="Q320" s="31"/>
      <c r="R320" s="24"/>
      <c r="S320" s="24"/>
      <c r="T320" s="24"/>
      <c r="U320" s="24"/>
      <c r="V320" s="38"/>
      <c r="W320" s="38"/>
      <c r="X320" s="38"/>
      <c r="Y320" s="38"/>
      <c r="Z320" s="31"/>
      <c r="AA320" s="31"/>
      <c r="AB320" s="31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  <c r="FJ320" s="24"/>
      <c r="FK320" s="24"/>
      <c r="FL320" s="24"/>
      <c r="FM320" s="24"/>
      <c r="FN320" s="24"/>
      <c r="FO320" s="24"/>
      <c r="FP320" s="24"/>
      <c r="FQ320" s="24"/>
      <c r="FR320" s="24"/>
      <c r="FS320" s="24"/>
      <c r="FT320" s="24"/>
      <c r="FU320" s="24"/>
      <c r="FV320" s="24"/>
      <c r="FW320" s="24"/>
      <c r="FX320" s="24"/>
      <c r="FY320" s="24"/>
      <c r="FZ320" s="24"/>
      <c r="GA320" s="24"/>
      <c r="GB320" s="24"/>
      <c r="GC320" s="24"/>
      <c r="GD320" s="24"/>
      <c r="GE320" s="24"/>
      <c r="GF320" s="24"/>
      <c r="GG320" s="24"/>
      <c r="GH320" s="24"/>
      <c r="GI320" s="24"/>
      <c r="GJ320" s="24"/>
      <c r="GK320" s="24"/>
      <c r="GL320" s="24"/>
      <c r="GM320" s="24"/>
      <c r="GN320" s="24"/>
      <c r="GO320" s="24"/>
      <c r="GP320" s="24"/>
      <c r="GQ320" s="24"/>
      <c r="GR320" s="24"/>
      <c r="GS320" s="24"/>
      <c r="GT320" s="24"/>
      <c r="GU320" s="24"/>
      <c r="GV320" s="24"/>
      <c r="GW320" s="24"/>
      <c r="GX320" s="24"/>
      <c r="GY320" s="24"/>
      <c r="GZ320" s="24"/>
      <c r="HA320" s="24"/>
      <c r="HB320" s="24"/>
      <c r="HC320" s="24"/>
      <c r="HD320" s="24"/>
      <c r="HE320" s="24"/>
      <c r="HF320" s="24"/>
      <c r="HG320" s="24"/>
      <c r="HH320" s="24"/>
      <c r="HI320" s="24"/>
      <c r="HJ320" s="24"/>
      <c r="HK320" s="24"/>
      <c r="HL320" s="24"/>
      <c r="HM320" s="24"/>
      <c r="HN320" s="24"/>
      <c r="HO320" s="24"/>
      <c r="HP320" s="24"/>
      <c r="HQ320" s="24"/>
      <c r="HR320" s="24"/>
      <c r="HS320" s="24"/>
      <c r="HT320" s="24"/>
      <c r="HU320" s="24"/>
      <c r="HV320" s="24"/>
      <c r="HW320" s="24"/>
      <c r="HX320" s="24"/>
      <c r="HY320" s="24"/>
      <c r="HZ320" s="24"/>
      <c r="IA320" s="24"/>
      <c r="IB320" s="24"/>
      <c r="IC320" s="24"/>
      <c r="ID320" s="24"/>
      <c r="IE320" s="24"/>
      <c r="IF320" s="24"/>
      <c r="IG320" s="24"/>
      <c r="IH320" s="24"/>
      <c r="II320" s="24"/>
      <c r="IJ320" s="24"/>
      <c r="IK320" s="24"/>
      <c r="IL320" s="24"/>
      <c r="IM320" s="24"/>
      <c r="IN320" s="24"/>
      <c r="IO320" s="24"/>
      <c r="IP320" s="24"/>
      <c r="IQ320" s="24"/>
      <c r="IR320" s="24"/>
      <c r="IS320" s="24"/>
      <c r="IT320" s="24"/>
      <c r="IU320" s="24"/>
      <c r="IV320" s="24"/>
    </row>
    <row r="321" spans="1:256" ht="12.75">
      <c r="A321" s="113" t="s">
        <v>677</v>
      </c>
      <c r="B321" s="122" t="s">
        <v>356</v>
      </c>
      <c r="C321" s="123" t="s">
        <v>357</v>
      </c>
      <c r="D321" s="149">
        <v>4282</v>
      </c>
      <c r="E321" s="100" t="str">
        <f>VLOOKUP(D321,SGLDATA!$A$6:$B$402,2,FALSE)</f>
        <v>Actual Program Fund Subsidy Receivable - Indefinite - Permanent</v>
      </c>
      <c r="F321" s="123" t="s">
        <v>678</v>
      </c>
      <c r="G321" s="34"/>
      <c r="H321" s="34"/>
      <c r="I321" s="24"/>
      <c r="J321" s="24"/>
      <c r="K321" s="24"/>
      <c r="L321" s="29"/>
      <c r="M321" s="29"/>
      <c r="N321" s="31"/>
      <c r="O321" s="24"/>
      <c r="P321" s="24"/>
      <c r="Q321" s="31"/>
      <c r="R321" s="24"/>
      <c r="S321" s="24"/>
      <c r="T321" s="24"/>
      <c r="U321" s="24"/>
      <c r="V321" s="38"/>
      <c r="W321" s="38"/>
      <c r="X321" s="38"/>
      <c r="Y321" s="38"/>
      <c r="Z321" s="31"/>
      <c r="AA321" s="31"/>
      <c r="AB321" s="31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  <c r="FJ321" s="24"/>
      <c r="FK321" s="24"/>
      <c r="FL321" s="24"/>
      <c r="FM321" s="24"/>
      <c r="FN321" s="24"/>
      <c r="FO321" s="24"/>
      <c r="FP321" s="24"/>
      <c r="FQ321" s="24"/>
      <c r="FR321" s="24"/>
      <c r="FS321" s="24"/>
      <c r="FT321" s="24"/>
      <c r="FU321" s="24"/>
      <c r="FV321" s="24"/>
      <c r="FW321" s="24"/>
      <c r="FX321" s="24"/>
      <c r="FY321" s="24"/>
      <c r="FZ321" s="24"/>
      <c r="GA321" s="24"/>
      <c r="GB321" s="24"/>
      <c r="GC321" s="24"/>
      <c r="GD321" s="24"/>
      <c r="GE321" s="24"/>
      <c r="GF321" s="24"/>
      <c r="GG321" s="24"/>
      <c r="GH321" s="24"/>
      <c r="GI321" s="24"/>
      <c r="GJ321" s="24"/>
      <c r="GK321" s="24"/>
      <c r="GL321" s="24"/>
      <c r="GM321" s="24"/>
      <c r="GN321" s="24"/>
      <c r="GO321" s="24"/>
      <c r="GP321" s="24"/>
      <c r="GQ321" s="24"/>
      <c r="GR321" s="24"/>
      <c r="GS321" s="24"/>
      <c r="GT321" s="24"/>
      <c r="GU321" s="24"/>
      <c r="GV321" s="24"/>
      <c r="GW321" s="24"/>
      <c r="GX321" s="24"/>
      <c r="GY321" s="24"/>
      <c r="GZ321" s="24"/>
      <c r="HA321" s="24"/>
      <c r="HB321" s="24"/>
      <c r="HC321" s="24"/>
      <c r="HD321" s="24"/>
      <c r="HE321" s="24"/>
      <c r="HF321" s="24"/>
      <c r="HG321" s="24"/>
      <c r="HH321" s="24"/>
      <c r="HI321" s="24"/>
      <c r="HJ321" s="24"/>
      <c r="HK321" s="24"/>
      <c r="HL321" s="24"/>
      <c r="HM321" s="24"/>
      <c r="HN321" s="24"/>
      <c r="HO321" s="24"/>
      <c r="HP321" s="24"/>
      <c r="HQ321" s="24"/>
      <c r="HR321" s="24"/>
      <c r="HS321" s="24"/>
      <c r="HT321" s="24"/>
      <c r="HU321" s="24"/>
      <c r="HV321" s="24"/>
      <c r="HW321" s="24"/>
      <c r="HX321" s="24"/>
      <c r="HY321" s="24"/>
      <c r="HZ321" s="24"/>
      <c r="IA321" s="24"/>
      <c r="IB321" s="24"/>
      <c r="IC321" s="24"/>
      <c r="ID321" s="24"/>
      <c r="IE321" s="24"/>
      <c r="IF321" s="24"/>
      <c r="IG321" s="24"/>
      <c r="IH321" s="24"/>
      <c r="II321" s="24"/>
      <c r="IJ321" s="24"/>
      <c r="IK321" s="24"/>
      <c r="IL321" s="24"/>
      <c r="IM321" s="24"/>
      <c r="IN321" s="24"/>
      <c r="IO321" s="24"/>
      <c r="IP321" s="24"/>
      <c r="IQ321" s="24"/>
      <c r="IR321" s="24"/>
      <c r="IS321" s="24"/>
      <c r="IT321" s="24"/>
      <c r="IU321" s="24"/>
      <c r="IV321" s="24"/>
    </row>
    <row r="322" spans="1:256" ht="12.75">
      <c r="A322" s="113" t="s">
        <v>677</v>
      </c>
      <c r="B322" s="122" t="s">
        <v>356</v>
      </c>
      <c r="C322" s="123" t="s">
        <v>357</v>
      </c>
      <c r="D322" s="149">
        <v>4284</v>
      </c>
      <c r="E322" s="100" t="str">
        <f>VLOOKUP(D322,SGLDATA!$A$6:$B$402,2,FALSE)</f>
        <v>Actual Program Fund Subsidy Receivable - Indefinite - Current</v>
      </c>
      <c r="F322" s="123" t="s">
        <v>678</v>
      </c>
      <c r="G322" s="34"/>
      <c r="H322" s="34"/>
      <c r="I322" s="24"/>
      <c r="J322" s="24"/>
      <c r="K322" s="24"/>
      <c r="L322" s="29"/>
      <c r="M322" s="29"/>
      <c r="N322" s="31"/>
      <c r="O322" s="24"/>
      <c r="P322" s="24"/>
      <c r="Q322" s="31"/>
      <c r="R322" s="24"/>
      <c r="S322" s="24"/>
      <c r="T322" s="24"/>
      <c r="U322" s="24"/>
      <c r="V322" s="38"/>
      <c r="W322" s="38"/>
      <c r="X322" s="38"/>
      <c r="Y322" s="38"/>
      <c r="Z322" s="31"/>
      <c r="AA322" s="31"/>
      <c r="AB322" s="31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  <c r="FJ322" s="24"/>
      <c r="FK322" s="24"/>
      <c r="FL322" s="24"/>
      <c r="FM322" s="24"/>
      <c r="FN322" s="24"/>
      <c r="FO322" s="24"/>
      <c r="FP322" s="24"/>
      <c r="FQ322" s="24"/>
      <c r="FR322" s="24"/>
      <c r="FS322" s="24"/>
      <c r="FT322" s="24"/>
      <c r="FU322" s="24"/>
      <c r="FV322" s="24"/>
      <c r="FW322" s="24"/>
      <c r="FX322" s="24"/>
      <c r="FY322" s="24"/>
      <c r="FZ322" s="24"/>
      <c r="GA322" s="24"/>
      <c r="GB322" s="24"/>
      <c r="GC322" s="24"/>
      <c r="GD322" s="24"/>
      <c r="GE322" s="24"/>
      <c r="GF322" s="24"/>
      <c r="GG322" s="24"/>
      <c r="GH322" s="24"/>
      <c r="GI322" s="24"/>
      <c r="GJ322" s="24"/>
      <c r="GK322" s="24"/>
      <c r="GL322" s="24"/>
      <c r="GM322" s="24"/>
      <c r="GN322" s="24"/>
      <c r="GO322" s="24"/>
      <c r="GP322" s="24"/>
      <c r="GQ322" s="24"/>
      <c r="GR322" s="24"/>
      <c r="GS322" s="24"/>
      <c r="GT322" s="24"/>
      <c r="GU322" s="24"/>
      <c r="GV322" s="24"/>
      <c r="GW322" s="24"/>
      <c r="GX322" s="24"/>
      <c r="GY322" s="24"/>
      <c r="GZ322" s="24"/>
      <c r="HA322" s="24"/>
      <c r="HB322" s="24"/>
      <c r="HC322" s="24"/>
      <c r="HD322" s="24"/>
      <c r="HE322" s="24"/>
      <c r="HF322" s="24"/>
      <c r="HG322" s="24"/>
      <c r="HH322" s="24"/>
      <c r="HI322" s="24"/>
      <c r="HJ322" s="24"/>
      <c r="HK322" s="24"/>
      <c r="HL322" s="24"/>
      <c r="HM322" s="24"/>
      <c r="HN322" s="24"/>
      <c r="HO322" s="24"/>
      <c r="HP322" s="24"/>
      <c r="HQ322" s="24"/>
      <c r="HR322" s="24"/>
      <c r="HS322" s="24"/>
      <c r="HT322" s="24"/>
      <c r="HU322" s="24"/>
      <c r="HV322" s="24"/>
      <c r="HW322" s="24"/>
      <c r="HX322" s="24"/>
      <c r="HY322" s="24"/>
      <c r="HZ322" s="24"/>
      <c r="IA322" s="24"/>
      <c r="IB322" s="24"/>
      <c r="IC322" s="24"/>
      <c r="ID322" s="24"/>
      <c r="IE322" s="24"/>
      <c r="IF322" s="24"/>
      <c r="IG322" s="24"/>
      <c r="IH322" s="24"/>
      <c r="II322" s="24"/>
      <c r="IJ322" s="24"/>
      <c r="IK322" s="24"/>
      <c r="IL322" s="24"/>
      <c r="IM322" s="24"/>
      <c r="IN322" s="24"/>
      <c r="IO322" s="24"/>
      <c r="IP322" s="24"/>
      <c r="IQ322" s="24"/>
      <c r="IR322" s="24"/>
      <c r="IS322" s="24"/>
      <c r="IT322" s="24"/>
      <c r="IU322" s="24"/>
      <c r="IV322" s="24"/>
    </row>
    <row r="323" spans="1:256" ht="12.75">
      <c r="A323" s="113" t="s">
        <v>677</v>
      </c>
      <c r="B323" s="122" t="s">
        <v>356</v>
      </c>
      <c r="C323" s="123" t="s">
        <v>357</v>
      </c>
      <c r="D323" s="149">
        <v>4285</v>
      </c>
      <c r="E323" s="100" t="str">
        <f>VLOOKUP(D323,SGLDATA!$A$6:$B$402,2,FALSE)</f>
        <v>Receivable from Liquidating Fund</v>
      </c>
      <c r="F323" s="123" t="s">
        <v>678</v>
      </c>
      <c r="G323" s="34"/>
      <c r="H323" s="34"/>
      <c r="I323" s="24"/>
      <c r="J323" s="24"/>
      <c r="K323" s="24"/>
      <c r="L323" s="29"/>
      <c r="M323" s="29"/>
      <c r="N323" s="31"/>
      <c r="O323" s="24"/>
      <c r="P323" s="24"/>
      <c r="Q323" s="31"/>
      <c r="R323" s="24"/>
      <c r="S323" s="24"/>
      <c r="T323" s="24"/>
      <c r="U323" s="24"/>
      <c r="V323" s="38"/>
      <c r="W323" s="38"/>
      <c r="X323" s="38"/>
      <c r="Y323" s="38"/>
      <c r="Z323" s="31"/>
      <c r="AA323" s="31"/>
      <c r="AB323" s="31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  <c r="FJ323" s="24"/>
      <c r="FK323" s="24"/>
      <c r="FL323" s="24"/>
      <c r="FM323" s="24"/>
      <c r="FN323" s="24"/>
      <c r="FO323" s="24"/>
      <c r="FP323" s="24"/>
      <c r="FQ323" s="24"/>
      <c r="FR323" s="24"/>
      <c r="FS323" s="24"/>
      <c r="FT323" s="24"/>
      <c r="FU323" s="24"/>
      <c r="FV323" s="24"/>
      <c r="FW323" s="24"/>
      <c r="FX323" s="24"/>
      <c r="FY323" s="24"/>
      <c r="FZ323" s="24"/>
      <c r="GA323" s="24"/>
      <c r="GB323" s="24"/>
      <c r="GC323" s="24"/>
      <c r="GD323" s="24"/>
      <c r="GE323" s="24"/>
      <c r="GF323" s="24"/>
      <c r="GG323" s="24"/>
      <c r="GH323" s="24"/>
      <c r="GI323" s="24"/>
      <c r="GJ323" s="24"/>
      <c r="GK323" s="24"/>
      <c r="GL323" s="24"/>
      <c r="GM323" s="24"/>
      <c r="GN323" s="24"/>
      <c r="GO323" s="24"/>
      <c r="GP323" s="24"/>
      <c r="GQ323" s="24"/>
      <c r="GR323" s="24"/>
      <c r="GS323" s="24"/>
      <c r="GT323" s="24"/>
      <c r="GU323" s="24"/>
      <c r="GV323" s="24"/>
      <c r="GW323" s="24"/>
      <c r="GX323" s="24"/>
      <c r="GY323" s="24"/>
      <c r="GZ323" s="24"/>
      <c r="HA323" s="24"/>
      <c r="HB323" s="24"/>
      <c r="HC323" s="24"/>
      <c r="HD323" s="24"/>
      <c r="HE323" s="24"/>
      <c r="HF323" s="24"/>
      <c r="HG323" s="24"/>
      <c r="HH323" s="24"/>
      <c r="HI323" s="24"/>
      <c r="HJ323" s="24"/>
      <c r="HK323" s="24"/>
      <c r="HL323" s="24"/>
      <c r="HM323" s="24"/>
      <c r="HN323" s="24"/>
      <c r="HO323" s="24"/>
      <c r="HP323" s="24"/>
      <c r="HQ323" s="24"/>
      <c r="HR323" s="24"/>
      <c r="HS323" s="24"/>
      <c r="HT323" s="24"/>
      <c r="HU323" s="24"/>
      <c r="HV323" s="24"/>
      <c r="HW323" s="24"/>
      <c r="HX323" s="24"/>
      <c r="HY323" s="24"/>
      <c r="HZ323" s="24"/>
      <c r="IA323" s="24"/>
      <c r="IB323" s="24"/>
      <c r="IC323" s="24"/>
      <c r="ID323" s="24"/>
      <c r="IE323" s="24"/>
      <c r="IF323" s="24"/>
      <c r="IG323" s="24"/>
      <c r="IH323" s="24"/>
      <c r="II323" s="24"/>
      <c r="IJ323" s="24"/>
      <c r="IK323" s="24"/>
      <c r="IL323" s="24"/>
      <c r="IM323" s="24"/>
      <c r="IN323" s="24"/>
      <c r="IO323" s="24"/>
      <c r="IP323" s="24"/>
      <c r="IQ323" s="24"/>
      <c r="IR323" s="24"/>
      <c r="IS323" s="24"/>
      <c r="IT323" s="24"/>
      <c r="IU323" s="24"/>
      <c r="IV323" s="24"/>
    </row>
    <row r="324" spans="1:256" ht="12.75">
      <c r="A324" s="113" t="s">
        <v>677</v>
      </c>
      <c r="B324" s="122" t="s">
        <v>356</v>
      </c>
      <c r="C324" s="123" t="s">
        <v>357</v>
      </c>
      <c r="D324" s="149">
        <v>4286</v>
      </c>
      <c r="E324" s="100" t="str">
        <f>VLOOKUP(D324,SGLDATA!$A$6:$B$402,2,FALSE)</f>
        <v>Receivable from the Financing Fund</v>
      </c>
      <c r="F324" s="123" t="s">
        <v>678</v>
      </c>
      <c r="G324" s="34"/>
      <c r="H324" s="34"/>
      <c r="I324" s="24"/>
      <c r="J324" s="24"/>
      <c r="K324" s="24"/>
      <c r="L324" s="29"/>
      <c r="M324" s="29"/>
      <c r="N324" s="31"/>
      <c r="O324" s="24"/>
      <c r="P324" s="24"/>
      <c r="Q324" s="31"/>
      <c r="R324" s="24"/>
      <c r="S324" s="24"/>
      <c r="T324" s="24"/>
      <c r="U324" s="24"/>
      <c r="V324" s="38"/>
      <c r="W324" s="38"/>
      <c r="X324" s="38"/>
      <c r="Y324" s="38"/>
      <c r="Z324" s="31"/>
      <c r="AA324" s="31"/>
      <c r="AB324" s="31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  <c r="FJ324" s="24"/>
      <c r="FK324" s="24"/>
      <c r="FL324" s="24"/>
      <c r="FM324" s="24"/>
      <c r="FN324" s="24"/>
      <c r="FO324" s="24"/>
      <c r="FP324" s="24"/>
      <c r="FQ324" s="24"/>
      <c r="FR324" s="24"/>
      <c r="FS324" s="24"/>
      <c r="FT324" s="24"/>
      <c r="FU324" s="24"/>
      <c r="FV324" s="24"/>
      <c r="FW324" s="24"/>
      <c r="FX324" s="24"/>
      <c r="FY324" s="24"/>
      <c r="FZ324" s="24"/>
      <c r="GA324" s="24"/>
      <c r="GB324" s="24"/>
      <c r="GC324" s="24"/>
      <c r="GD324" s="24"/>
      <c r="GE324" s="24"/>
      <c r="GF324" s="24"/>
      <c r="GG324" s="24"/>
      <c r="GH324" s="24"/>
      <c r="GI324" s="24"/>
      <c r="GJ324" s="24"/>
      <c r="GK324" s="24"/>
      <c r="GL324" s="24"/>
      <c r="GM324" s="24"/>
      <c r="GN324" s="24"/>
      <c r="GO324" s="24"/>
      <c r="GP324" s="24"/>
      <c r="GQ324" s="24"/>
      <c r="GR324" s="24"/>
      <c r="GS324" s="24"/>
      <c r="GT324" s="24"/>
      <c r="GU324" s="24"/>
      <c r="GV324" s="24"/>
      <c r="GW324" s="24"/>
      <c r="GX324" s="24"/>
      <c r="GY324" s="24"/>
      <c r="GZ324" s="24"/>
      <c r="HA324" s="24"/>
      <c r="HB324" s="24"/>
      <c r="HC324" s="24"/>
      <c r="HD324" s="24"/>
      <c r="HE324" s="24"/>
      <c r="HF324" s="24"/>
      <c r="HG324" s="24"/>
      <c r="HH324" s="24"/>
      <c r="HI324" s="24"/>
      <c r="HJ324" s="24"/>
      <c r="HK324" s="24"/>
      <c r="HL324" s="24"/>
      <c r="HM324" s="24"/>
      <c r="HN324" s="24"/>
      <c r="HO324" s="24"/>
      <c r="HP324" s="24"/>
      <c r="HQ324" s="24"/>
      <c r="HR324" s="24"/>
      <c r="HS324" s="24"/>
      <c r="HT324" s="24"/>
      <c r="HU324" s="24"/>
      <c r="HV324" s="24"/>
      <c r="HW324" s="24"/>
      <c r="HX324" s="24"/>
      <c r="HY324" s="24"/>
      <c r="HZ324" s="24"/>
      <c r="IA324" s="24"/>
      <c r="IB324" s="24"/>
      <c r="IC324" s="24"/>
      <c r="ID324" s="24"/>
      <c r="IE324" s="24"/>
      <c r="IF324" s="24"/>
      <c r="IG324" s="24"/>
      <c r="IH324" s="24"/>
      <c r="II324" s="24"/>
      <c r="IJ324" s="24"/>
      <c r="IK324" s="24"/>
      <c r="IL324" s="24"/>
      <c r="IM324" s="24"/>
      <c r="IN324" s="24"/>
      <c r="IO324" s="24"/>
      <c r="IP324" s="24"/>
      <c r="IQ324" s="24"/>
      <c r="IR324" s="24"/>
      <c r="IS324" s="24"/>
      <c r="IT324" s="24"/>
      <c r="IU324" s="24"/>
      <c r="IV324" s="24"/>
    </row>
    <row r="325" spans="1:256" ht="12.75">
      <c r="A325" s="113" t="s">
        <v>677</v>
      </c>
      <c r="B325" s="122" t="s">
        <v>356</v>
      </c>
      <c r="C325" s="123" t="s">
        <v>357</v>
      </c>
      <c r="D325" s="149">
        <v>4287</v>
      </c>
      <c r="E325" s="100" t="str">
        <f>VLOOKUP(D325,SGLDATA!$A$6:$B$402,2,FALSE)</f>
        <v>Other Federal Receivables</v>
      </c>
      <c r="F325" s="123" t="s">
        <v>678</v>
      </c>
      <c r="G325" s="34"/>
      <c r="H325" s="34"/>
      <c r="I325" s="24"/>
      <c r="J325" s="24"/>
      <c r="K325" s="24"/>
      <c r="L325" s="29"/>
      <c r="M325" s="29"/>
      <c r="N325" s="31"/>
      <c r="O325" s="24"/>
      <c r="P325" s="24"/>
      <c r="Q325" s="31"/>
      <c r="R325" s="24"/>
      <c r="S325" s="24"/>
      <c r="T325" s="24"/>
      <c r="U325" s="24"/>
      <c r="V325" s="38"/>
      <c r="W325" s="38"/>
      <c r="X325" s="38"/>
      <c r="Y325" s="38"/>
      <c r="Z325" s="31"/>
      <c r="AA325" s="31"/>
      <c r="AB325" s="31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  <c r="FJ325" s="24"/>
      <c r="FK325" s="24"/>
      <c r="FL325" s="24"/>
      <c r="FM325" s="24"/>
      <c r="FN325" s="24"/>
      <c r="FO325" s="24"/>
      <c r="FP325" s="24"/>
      <c r="FQ325" s="24"/>
      <c r="FR325" s="24"/>
      <c r="FS325" s="24"/>
      <c r="FT325" s="24"/>
      <c r="FU325" s="24"/>
      <c r="FV325" s="24"/>
      <c r="FW325" s="24"/>
      <c r="FX325" s="24"/>
      <c r="FY325" s="24"/>
      <c r="FZ325" s="24"/>
      <c r="GA325" s="24"/>
      <c r="GB325" s="24"/>
      <c r="GC325" s="24"/>
      <c r="GD325" s="24"/>
      <c r="GE325" s="24"/>
      <c r="GF325" s="24"/>
      <c r="GG325" s="24"/>
      <c r="GH325" s="24"/>
      <c r="GI325" s="24"/>
      <c r="GJ325" s="24"/>
      <c r="GK325" s="24"/>
      <c r="GL325" s="24"/>
      <c r="GM325" s="24"/>
      <c r="GN325" s="24"/>
      <c r="GO325" s="24"/>
      <c r="GP325" s="24"/>
      <c r="GQ325" s="24"/>
      <c r="GR325" s="24"/>
      <c r="GS325" s="24"/>
      <c r="GT325" s="24"/>
      <c r="GU325" s="24"/>
      <c r="GV325" s="24"/>
      <c r="GW325" s="24"/>
      <c r="GX325" s="24"/>
      <c r="GY325" s="24"/>
      <c r="GZ325" s="24"/>
      <c r="HA325" s="24"/>
      <c r="HB325" s="24"/>
      <c r="HC325" s="24"/>
      <c r="HD325" s="24"/>
      <c r="HE325" s="24"/>
      <c r="HF325" s="24"/>
      <c r="HG325" s="24"/>
      <c r="HH325" s="24"/>
      <c r="HI325" s="24"/>
      <c r="HJ325" s="24"/>
      <c r="HK325" s="24"/>
      <c r="HL325" s="24"/>
      <c r="HM325" s="24"/>
      <c r="HN325" s="24"/>
      <c r="HO325" s="24"/>
      <c r="HP325" s="24"/>
      <c r="HQ325" s="24"/>
      <c r="HR325" s="24"/>
      <c r="HS325" s="24"/>
      <c r="HT325" s="24"/>
      <c r="HU325" s="24"/>
      <c r="HV325" s="24"/>
      <c r="HW325" s="24"/>
      <c r="HX325" s="24"/>
      <c r="HY325" s="24"/>
      <c r="HZ325" s="24"/>
      <c r="IA325" s="24"/>
      <c r="IB325" s="24"/>
      <c r="IC325" s="24"/>
      <c r="ID325" s="24"/>
      <c r="IE325" s="24"/>
      <c r="IF325" s="24"/>
      <c r="IG325" s="24"/>
      <c r="IH325" s="24"/>
      <c r="II325" s="24"/>
      <c r="IJ325" s="24"/>
      <c r="IK325" s="24"/>
      <c r="IL325" s="24"/>
      <c r="IM325" s="24"/>
      <c r="IN325" s="24"/>
      <c r="IO325" s="24"/>
      <c r="IP325" s="24"/>
      <c r="IQ325" s="24"/>
      <c r="IR325" s="24"/>
      <c r="IS325" s="24"/>
      <c r="IT325" s="24"/>
      <c r="IU325" s="24"/>
      <c r="IV325" s="24"/>
    </row>
    <row r="326" spans="1:28" ht="12.75">
      <c r="A326" s="113"/>
      <c r="B326" s="150"/>
      <c r="C326" s="123"/>
      <c r="D326" s="124"/>
      <c r="E326" s="125"/>
      <c r="F326" s="123"/>
      <c r="G326" s="34"/>
      <c r="H326" s="34"/>
      <c r="I326" s="24"/>
      <c r="J326" s="24"/>
      <c r="K326" s="24"/>
      <c r="L326" s="29"/>
      <c r="M326" s="29"/>
      <c r="N326" s="31"/>
      <c r="P326" s="24"/>
      <c r="Q326" s="31"/>
      <c r="R326" s="24"/>
      <c r="U326" s="24"/>
      <c r="V326" s="38"/>
      <c r="W326" s="38"/>
      <c r="X326" s="38"/>
      <c r="Y326" s="38"/>
      <c r="Z326" s="31"/>
      <c r="AA326" s="40"/>
      <c r="AB326" s="40"/>
    </row>
    <row r="327" spans="1:256" ht="12.75">
      <c r="A327" s="113" t="s">
        <v>681</v>
      </c>
      <c r="B327" s="122" t="s">
        <v>356</v>
      </c>
      <c r="C327" s="123" t="s">
        <v>361</v>
      </c>
      <c r="D327" s="149">
        <v>5760</v>
      </c>
      <c r="E327" s="100" t="str">
        <f>VLOOKUP(D327,SGLDATA!$A$6:$B$402,2,FALSE)</f>
        <v>Expenditure Financing Sources - Transfers-Out</v>
      </c>
      <c r="F327" s="123" t="s">
        <v>683</v>
      </c>
      <c r="G327" s="34"/>
      <c r="H327" s="34"/>
      <c r="I327" s="24"/>
      <c r="J327" s="24"/>
      <c r="K327" s="24"/>
      <c r="L327" s="29"/>
      <c r="M327" s="29"/>
      <c r="N327" s="31"/>
      <c r="O327" s="24"/>
      <c r="P327" s="24"/>
      <c r="Q327" s="31"/>
      <c r="R327" s="24"/>
      <c r="S327" s="24"/>
      <c r="T327" s="24"/>
      <c r="U327" s="24"/>
      <c r="V327" s="38"/>
      <c r="W327" s="38"/>
      <c r="X327" s="38"/>
      <c r="Y327" s="38"/>
      <c r="Z327" s="31"/>
      <c r="AA327" s="31"/>
      <c r="AB327" s="31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  <c r="FJ327" s="24"/>
      <c r="FK327" s="24"/>
      <c r="FL327" s="24"/>
      <c r="FM327" s="24"/>
      <c r="FN327" s="24"/>
      <c r="FO327" s="24"/>
      <c r="FP327" s="24"/>
      <c r="FQ327" s="24"/>
      <c r="FR327" s="24"/>
      <c r="FS327" s="24"/>
      <c r="FT327" s="24"/>
      <c r="FU327" s="24"/>
      <c r="FV327" s="24"/>
      <c r="FW327" s="24"/>
      <c r="FX327" s="24"/>
      <c r="FY327" s="24"/>
      <c r="FZ327" s="24"/>
      <c r="GA327" s="24"/>
      <c r="GB327" s="24"/>
      <c r="GC327" s="24"/>
      <c r="GD327" s="24"/>
      <c r="GE327" s="24"/>
      <c r="GF327" s="24"/>
      <c r="GG327" s="24"/>
      <c r="GH327" s="24"/>
      <c r="GI327" s="24"/>
      <c r="GJ327" s="24"/>
      <c r="GK327" s="24"/>
      <c r="GL327" s="24"/>
      <c r="GM327" s="24"/>
      <c r="GN327" s="24"/>
      <c r="GO327" s="24"/>
      <c r="GP327" s="24"/>
      <c r="GQ327" s="24"/>
      <c r="GR327" s="24"/>
      <c r="GS327" s="24"/>
      <c r="GT327" s="24"/>
      <c r="GU327" s="24"/>
      <c r="GV327" s="24"/>
      <c r="GW327" s="24"/>
      <c r="GX327" s="24"/>
      <c r="GY327" s="24"/>
      <c r="GZ327" s="24"/>
      <c r="HA327" s="24"/>
      <c r="HB327" s="24"/>
      <c r="HC327" s="24"/>
      <c r="HD327" s="24"/>
      <c r="HE327" s="24"/>
      <c r="HF327" s="24"/>
      <c r="HG327" s="24"/>
      <c r="HH327" s="24"/>
      <c r="HI327" s="24"/>
      <c r="HJ327" s="24"/>
      <c r="HK327" s="24"/>
      <c r="HL327" s="24"/>
      <c r="HM327" s="24"/>
      <c r="HN327" s="24"/>
      <c r="HO327" s="24"/>
      <c r="HP327" s="24"/>
      <c r="HQ327" s="24"/>
      <c r="HR327" s="24"/>
      <c r="HS327" s="24"/>
      <c r="HT327" s="24"/>
      <c r="HU327" s="24"/>
      <c r="HV327" s="24"/>
      <c r="HW327" s="24"/>
      <c r="HX327" s="24"/>
      <c r="HY327" s="24"/>
      <c r="HZ327" s="24"/>
      <c r="IA327" s="24"/>
      <c r="IB327" s="24"/>
      <c r="IC327" s="24"/>
      <c r="ID327" s="24"/>
      <c r="IE327" s="24"/>
      <c r="IF327" s="24"/>
      <c r="IG327" s="24"/>
      <c r="IH327" s="24"/>
      <c r="II327" s="24"/>
      <c r="IJ327" s="24"/>
      <c r="IK327" s="24"/>
      <c r="IL327" s="24"/>
      <c r="IM327" s="24"/>
      <c r="IN327" s="24"/>
      <c r="IO327" s="24"/>
      <c r="IP327" s="24"/>
      <c r="IQ327" s="24"/>
      <c r="IR327" s="24"/>
      <c r="IS327" s="24"/>
      <c r="IT327" s="24"/>
      <c r="IU327" s="24"/>
      <c r="IV327" s="24"/>
    </row>
    <row r="328" spans="1:256" ht="12.75">
      <c r="A328" s="127"/>
      <c r="B328" s="151"/>
      <c r="C328" s="123"/>
      <c r="D328" s="123"/>
      <c r="E328" s="125"/>
      <c r="F328" s="123" t="s">
        <v>684</v>
      </c>
      <c r="G328" s="34"/>
      <c r="H328" s="34"/>
      <c r="I328" s="24"/>
      <c r="J328" s="24"/>
      <c r="K328" s="24"/>
      <c r="L328" s="29"/>
      <c r="M328" s="29"/>
      <c r="N328" s="31"/>
      <c r="O328" s="24"/>
      <c r="P328" s="24"/>
      <c r="Q328" s="31"/>
      <c r="R328" s="24"/>
      <c r="S328" s="24"/>
      <c r="T328" s="24"/>
      <c r="U328" s="24"/>
      <c r="V328" s="38"/>
      <c r="W328" s="38"/>
      <c r="X328" s="38"/>
      <c r="Y328" s="38"/>
      <c r="Z328" s="31"/>
      <c r="AA328" s="31"/>
      <c r="AB328" s="31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  <c r="FJ328" s="24"/>
      <c r="FK328" s="24"/>
      <c r="FL328" s="24"/>
      <c r="FM328" s="24"/>
      <c r="FN328" s="24"/>
      <c r="FO328" s="24"/>
      <c r="FP328" s="24"/>
      <c r="FQ328" s="24"/>
      <c r="FR328" s="24"/>
      <c r="FS328" s="24"/>
      <c r="FT328" s="24"/>
      <c r="FU328" s="24"/>
      <c r="FV328" s="24"/>
      <c r="FW328" s="24"/>
      <c r="FX328" s="24"/>
      <c r="FY328" s="24"/>
      <c r="FZ328" s="24"/>
      <c r="GA328" s="24"/>
      <c r="GB328" s="24"/>
      <c r="GC328" s="24"/>
      <c r="GD328" s="24"/>
      <c r="GE328" s="24"/>
      <c r="GF328" s="24"/>
      <c r="GG328" s="24"/>
      <c r="GH328" s="24"/>
      <c r="GI328" s="24"/>
      <c r="GJ328" s="24"/>
      <c r="GK328" s="24"/>
      <c r="GL328" s="24"/>
      <c r="GM328" s="24"/>
      <c r="GN328" s="24"/>
      <c r="GO328" s="24"/>
      <c r="GP328" s="24"/>
      <c r="GQ328" s="24"/>
      <c r="GR328" s="24"/>
      <c r="GS328" s="24"/>
      <c r="GT328" s="24"/>
      <c r="GU328" s="24"/>
      <c r="GV328" s="24"/>
      <c r="GW328" s="24"/>
      <c r="GX328" s="24"/>
      <c r="GY328" s="24"/>
      <c r="GZ328" s="24"/>
      <c r="HA328" s="24"/>
      <c r="HB328" s="24"/>
      <c r="HC328" s="24"/>
      <c r="HD328" s="24"/>
      <c r="HE328" s="24"/>
      <c r="HF328" s="24"/>
      <c r="HG328" s="24"/>
      <c r="HH328" s="24"/>
      <c r="HI328" s="24"/>
      <c r="HJ328" s="24"/>
      <c r="HK328" s="24"/>
      <c r="HL328" s="24"/>
      <c r="HM328" s="24"/>
      <c r="HN328" s="24"/>
      <c r="HO328" s="24"/>
      <c r="HP328" s="24"/>
      <c r="HQ328" s="24"/>
      <c r="HR328" s="24"/>
      <c r="HS328" s="24"/>
      <c r="HT328" s="24"/>
      <c r="HU328" s="24"/>
      <c r="HV328" s="24"/>
      <c r="HW328" s="24"/>
      <c r="HX328" s="24"/>
      <c r="HY328" s="24"/>
      <c r="HZ328" s="24"/>
      <c r="IA328" s="24"/>
      <c r="IB328" s="24"/>
      <c r="IC328" s="24"/>
      <c r="ID328" s="24"/>
      <c r="IE328" s="24"/>
      <c r="IF328" s="24"/>
      <c r="IG328" s="24"/>
      <c r="IH328" s="24"/>
      <c r="II328" s="24"/>
      <c r="IJ328" s="24"/>
      <c r="IK328" s="24"/>
      <c r="IL328" s="24"/>
      <c r="IM328" s="24"/>
      <c r="IN328" s="24"/>
      <c r="IO328" s="24"/>
      <c r="IP328" s="24"/>
      <c r="IQ328" s="24"/>
      <c r="IR328" s="24"/>
      <c r="IS328" s="24"/>
      <c r="IT328" s="24"/>
      <c r="IU328" s="24"/>
      <c r="IV328" s="24"/>
    </row>
    <row r="329" spans="1:256" ht="12.75">
      <c r="A329" s="127"/>
      <c r="B329" s="151"/>
      <c r="C329" s="123"/>
      <c r="D329" s="123"/>
      <c r="E329" s="125"/>
      <c r="F329" s="123"/>
      <c r="G329" s="34"/>
      <c r="H329" s="34"/>
      <c r="I329" s="24"/>
      <c r="J329" s="24"/>
      <c r="K329" s="24"/>
      <c r="L329" s="29"/>
      <c r="M329" s="29"/>
      <c r="N329" s="31"/>
      <c r="O329" s="24"/>
      <c r="P329" s="24"/>
      <c r="Q329" s="31"/>
      <c r="R329" s="24"/>
      <c r="S329" s="24"/>
      <c r="T329" s="24"/>
      <c r="U329" s="24"/>
      <c r="V329" s="38"/>
      <c r="W329" s="38"/>
      <c r="X329" s="38"/>
      <c r="Y329" s="38"/>
      <c r="Z329" s="31"/>
      <c r="AA329" s="31"/>
      <c r="AB329" s="31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  <c r="FJ329" s="24"/>
      <c r="FK329" s="24"/>
      <c r="FL329" s="24"/>
      <c r="FM329" s="24"/>
      <c r="FN329" s="24"/>
      <c r="FO329" s="24"/>
      <c r="FP329" s="24"/>
      <c r="FQ329" s="24"/>
      <c r="FR329" s="24"/>
      <c r="FS329" s="24"/>
      <c r="FT329" s="24"/>
      <c r="FU329" s="24"/>
      <c r="FV329" s="24"/>
      <c r="FW329" s="24"/>
      <c r="FX329" s="24"/>
      <c r="FY329" s="24"/>
      <c r="FZ329" s="24"/>
      <c r="GA329" s="24"/>
      <c r="GB329" s="24"/>
      <c r="GC329" s="24"/>
      <c r="GD329" s="24"/>
      <c r="GE329" s="24"/>
      <c r="GF329" s="24"/>
      <c r="GG329" s="24"/>
      <c r="GH329" s="24"/>
      <c r="GI329" s="24"/>
      <c r="GJ329" s="24"/>
      <c r="GK329" s="24"/>
      <c r="GL329" s="24"/>
      <c r="GM329" s="24"/>
      <c r="GN329" s="24"/>
      <c r="GO329" s="24"/>
      <c r="GP329" s="24"/>
      <c r="GQ329" s="24"/>
      <c r="GR329" s="24"/>
      <c r="GS329" s="24"/>
      <c r="GT329" s="24"/>
      <c r="GU329" s="24"/>
      <c r="GV329" s="24"/>
      <c r="GW329" s="24"/>
      <c r="GX329" s="24"/>
      <c r="GY329" s="24"/>
      <c r="GZ329" s="24"/>
      <c r="HA329" s="24"/>
      <c r="HB329" s="24"/>
      <c r="HC329" s="24"/>
      <c r="HD329" s="24"/>
      <c r="HE329" s="24"/>
      <c r="HF329" s="24"/>
      <c r="HG329" s="24"/>
      <c r="HH329" s="24"/>
      <c r="HI329" s="24"/>
      <c r="HJ329" s="24"/>
      <c r="HK329" s="24"/>
      <c r="HL329" s="24"/>
      <c r="HM329" s="24"/>
      <c r="HN329" s="24"/>
      <c r="HO329" s="24"/>
      <c r="HP329" s="24"/>
      <c r="HQ329" s="24"/>
      <c r="HR329" s="24"/>
      <c r="HS329" s="24"/>
      <c r="HT329" s="24"/>
      <c r="HU329" s="24"/>
      <c r="HV329" s="24"/>
      <c r="HW329" s="24"/>
      <c r="HX329" s="24"/>
      <c r="HY329" s="24"/>
      <c r="HZ329" s="24"/>
      <c r="IA329" s="24"/>
      <c r="IB329" s="24"/>
      <c r="IC329" s="24"/>
      <c r="ID329" s="24"/>
      <c r="IE329" s="24"/>
      <c r="IF329" s="24"/>
      <c r="IG329" s="24"/>
      <c r="IH329" s="24"/>
      <c r="II329" s="24"/>
      <c r="IJ329" s="24"/>
      <c r="IK329" s="24"/>
      <c r="IL329" s="24"/>
      <c r="IM329" s="24"/>
      <c r="IN329" s="24"/>
      <c r="IO329" s="24"/>
      <c r="IP329" s="24"/>
      <c r="IQ329" s="24"/>
      <c r="IR329" s="24"/>
      <c r="IS329" s="24"/>
      <c r="IT329" s="24"/>
      <c r="IU329" s="24"/>
      <c r="IV329" s="24"/>
    </row>
    <row r="330" spans="1:256" ht="12.75">
      <c r="A330" s="113" t="s">
        <v>685</v>
      </c>
      <c r="B330" s="122" t="s">
        <v>356</v>
      </c>
      <c r="C330" s="123" t="s">
        <v>361</v>
      </c>
      <c r="D330" s="149">
        <v>7400</v>
      </c>
      <c r="E330" s="100" t="str">
        <f>VLOOKUP(D330,SGLDATA!$A$6:$B$402,2,FALSE)</f>
        <v>Prior-Period Adjustments</v>
      </c>
      <c r="F330" s="149" t="s">
        <v>686</v>
      </c>
      <c r="G330" s="34"/>
      <c r="H330" s="34"/>
      <c r="I330" s="24"/>
      <c r="J330" s="24"/>
      <c r="K330" s="24"/>
      <c r="L330" s="29"/>
      <c r="M330" s="29"/>
      <c r="N330" s="31"/>
      <c r="O330" s="24"/>
      <c r="P330" s="24"/>
      <c r="Q330" s="31"/>
      <c r="R330" s="24"/>
      <c r="S330" s="24"/>
      <c r="T330" s="24"/>
      <c r="U330" s="24"/>
      <c r="V330" s="38"/>
      <c r="W330" s="38"/>
      <c r="X330" s="38"/>
      <c r="Y330" s="38"/>
      <c r="Z330" s="31"/>
      <c r="AA330" s="31"/>
      <c r="AB330" s="31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  <c r="FJ330" s="24"/>
      <c r="FK330" s="24"/>
      <c r="FL330" s="24"/>
      <c r="FM330" s="24"/>
      <c r="FN330" s="24"/>
      <c r="FO330" s="24"/>
      <c r="FP330" s="24"/>
      <c r="FQ330" s="24"/>
      <c r="FR330" s="24"/>
      <c r="FS330" s="24"/>
      <c r="FT330" s="24"/>
      <c r="FU330" s="24"/>
      <c r="FV330" s="24"/>
      <c r="FW330" s="24"/>
      <c r="FX330" s="24"/>
      <c r="FY330" s="24"/>
      <c r="FZ330" s="24"/>
      <c r="GA330" s="24"/>
      <c r="GB330" s="24"/>
      <c r="GC330" s="24"/>
      <c r="GD330" s="24"/>
      <c r="GE330" s="24"/>
      <c r="GF330" s="24"/>
      <c r="GG330" s="24"/>
      <c r="GH330" s="24"/>
      <c r="GI330" s="24"/>
      <c r="GJ330" s="24"/>
      <c r="GK330" s="24"/>
      <c r="GL330" s="24"/>
      <c r="GM330" s="24"/>
      <c r="GN330" s="24"/>
      <c r="GO330" s="24"/>
      <c r="GP330" s="24"/>
      <c r="GQ330" s="24"/>
      <c r="GR330" s="24"/>
      <c r="GS330" s="24"/>
      <c r="GT330" s="24"/>
      <c r="GU330" s="24"/>
      <c r="GV330" s="24"/>
      <c r="GW330" s="24"/>
      <c r="GX330" s="24"/>
      <c r="GY330" s="24"/>
      <c r="GZ330" s="24"/>
      <c r="HA330" s="24"/>
      <c r="HB330" s="24"/>
      <c r="HC330" s="24"/>
      <c r="HD330" s="24"/>
      <c r="HE330" s="24"/>
      <c r="HF330" s="24"/>
      <c r="HG330" s="24"/>
      <c r="HH330" s="24"/>
      <c r="HI330" s="24"/>
      <c r="HJ330" s="24"/>
      <c r="HK330" s="24"/>
      <c r="HL330" s="24"/>
      <c r="HM330" s="24"/>
      <c r="HN330" s="24"/>
      <c r="HO330" s="24"/>
      <c r="HP330" s="24"/>
      <c r="HQ330" s="24"/>
      <c r="HR330" s="24"/>
      <c r="HS330" s="24"/>
      <c r="HT330" s="24"/>
      <c r="HU330" s="24"/>
      <c r="HV330" s="24"/>
      <c r="HW330" s="24"/>
      <c r="HX330" s="24"/>
      <c r="HY330" s="24"/>
      <c r="HZ330" s="24"/>
      <c r="IA330" s="24"/>
      <c r="IB330" s="24"/>
      <c r="IC330" s="24"/>
      <c r="ID330" s="24"/>
      <c r="IE330" s="24"/>
      <c r="IF330" s="24"/>
      <c r="IG330" s="24"/>
      <c r="IH330" s="24"/>
      <c r="II330" s="24"/>
      <c r="IJ330" s="24"/>
      <c r="IK330" s="24"/>
      <c r="IL330" s="24"/>
      <c r="IM330" s="24"/>
      <c r="IN330" s="24"/>
      <c r="IO330" s="24"/>
      <c r="IP330" s="24"/>
      <c r="IQ330" s="24"/>
      <c r="IR330" s="24"/>
      <c r="IS330" s="24"/>
      <c r="IT330" s="24"/>
      <c r="IU330" s="24"/>
      <c r="IV330" s="24"/>
    </row>
    <row r="331" spans="1:256" ht="12.75">
      <c r="A331" s="127"/>
      <c r="B331" s="152"/>
      <c r="C331" s="149"/>
      <c r="D331" s="149"/>
      <c r="E331" s="152"/>
      <c r="F331" s="149" t="s">
        <v>687</v>
      </c>
      <c r="G331" s="34"/>
      <c r="H331" s="34"/>
      <c r="I331" s="24"/>
      <c r="J331" s="24"/>
      <c r="K331" s="24"/>
      <c r="L331" s="29"/>
      <c r="M331" s="29"/>
      <c r="N331" s="31"/>
      <c r="O331" s="24"/>
      <c r="P331" s="24"/>
      <c r="Q331" s="31"/>
      <c r="R331" s="24"/>
      <c r="S331" s="24"/>
      <c r="T331" s="24"/>
      <c r="U331" s="24"/>
      <c r="V331" s="38"/>
      <c r="W331" s="38"/>
      <c r="X331" s="38"/>
      <c r="Y331" s="38"/>
      <c r="Z331" s="31"/>
      <c r="AA331" s="31"/>
      <c r="AB331" s="31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  <c r="FJ331" s="24"/>
      <c r="FK331" s="24"/>
      <c r="FL331" s="24"/>
      <c r="FM331" s="24"/>
      <c r="FN331" s="24"/>
      <c r="FO331" s="24"/>
      <c r="FP331" s="24"/>
      <c r="FQ331" s="24"/>
      <c r="FR331" s="24"/>
      <c r="FS331" s="24"/>
      <c r="FT331" s="24"/>
      <c r="FU331" s="24"/>
      <c r="FV331" s="24"/>
      <c r="FW331" s="24"/>
      <c r="FX331" s="24"/>
      <c r="FY331" s="24"/>
      <c r="FZ331" s="24"/>
      <c r="GA331" s="24"/>
      <c r="GB331" s="24"/>
      <c r="GC331" s="24"/>
      <c r="GD331" s="24"/>
      <c r="GE331" s="24"/>
      <c r="GF331" s="24"/>
      <c r="GG331" s="24"/>
      <c r="GH331" s="24"/>
      <c r="GI331" s="24"/>
      <c r="GJ331" s="24"/>
      <c r="GK331" s="24"/>
      <c r="GL331" s="24"/>
      <c r="GM331" s="24"/>
      <c r="GN331" s="24"/>
      <c r="GO331" s="24"/>
      <c r="GP331" s="24"/>
      <c r="GQ331" s="24"/>
      <c r="GR331" s="24"/>
      <c r="GS331" s="24"/>
      <c r="GT331" s="24"/>
      <c r="GU331" s="24"/>
      <c r="GV331" s="24"/>
      <c r="GW331" s="24"/>
      <c r="GX331" s="24"/>
      <c r="GY331" s="24"/>
      <c r="GZ331" s="24"/>
      <c r="HA331" s="24"/>
      <c r="HB331" s="24"/>
      <c r="HC331" s="24"/>
      <c r="HD331" s="24"/>
      <c r="HE331" s="24"/>
      <c r="HF331" s="24"/>
      <c r="HG331" s="24"/>
      <c r="HH331" s="24"/>
      <c r="HI331" s="24"/>
      <c r="HJ331" s="24"/>
      <c r="HK331" s="24"/>
      <c r="HL331" s="24"/>
      <c r="HM331" s="24"/>
      <c r="HN331" s="24"/>
      <c r="HO331" s="24"/>
      <c r="HP331" s="24"/>
      <c r="HQ331" s="24"/>
      <c r="HR331" s="24"/>
      <c r="HS331" s="24"/>
      <c r="HT331" s="24"/>
      <c r="HU331" s="24"/>
      <c r="HV331" s="24"/>
      <c r="HW331" s="24"/>
      <c r="HX331" s="24"/>
      <c r="HY331" s="24"/>
      <c r="HZ331" s="24"/>
      <c r="IA331" s="24"/>
      <c r="IB331" s="24"/>
      <c r="IC331" s="24"/>
      <c r="ID331" s="24"/>
      <c r="IE331" s="24"/>
      <c r="IF331" s="24"/>
      <c r="IG331" s="24"/>
      <c r="IH331" s="24"/>
      <c r="II331" s="24"/>
      <c r="IJ331" s="24"/>
      <c r="IK331" s="24"/>
      <c r="IL331" s="24"/>
      <c r="IM331" s="24"/>
      <c r="IN331" s="24"/>
      <c r="IO331" s="24"/>
      <c r="IP331" s="24"/>
      <c r="IQ331" s="24"/>
      <c r="IR331" s="24"/>
      <c r="IS331" s="24"/>
      <c r="IT331" s="24"/>
      <c r="IU331" s="24"/>
      <c r="IV331" s="24"/>
    </row>
    <row r="332" spans="1:28" ht="12.75">
      <c r="A332" s="113" t="s">
        <v>685</v>
      </c>
      <c r="B332" s="113"/>
      <c r="C332" s="114"/>
      <c r="D332" s="114" t="s">
        <v>525</v>
      </c>
      <c r="E332" s="114"/>
      <c r="F332" s="114"/>
      <c r="M332" s="18" t="s">
        <v>688</v>
      </c>
      <c r="N332" s="22" t="s">
        <v>338</v>
      </c>
      <c r="V332" s="37"/>
      <c r="W332" s="37"/>
      <c r="X332" s="37"/>
      <c r="Y332" s="37"/>
      <c r="Z332" s="22"/>
      <c r="AA332" s="22"/>
      <c r="AB332" s="22"/>
    </row>
    <row r="333" spans="4:28" ht="12.75">
      <c r="D333" s="1"/>
      <c r="F333" s="27"/>
      <c r="G333" s="24"/>
      <c r="H333" s="24"/>
      <c r="L333" s="29"/>
      <c r="M333" s="29"/>
      <c r="N333" s="22"/>
      <c r="V333" s="37"/>
      <c r="W333" s="37"/>
      <c r="X333" s="37"/>
      <c r="Y333" s="37"/>
      <c r="Z333" s="22"/>
      <c r="AA333" s="39"/>
      <c r="AB333" s="39"/>
    </row>
    <row r="334" spans="1:256" ht="12.75">
      <c r="A334" s="24"/>
      <c r="B334" s="36" t="s">
        <v>689</v>
      </c>
      <c r="C334" s="49"/>
      <c r="D334" s="49"/>
      <c r="E334" s="49"/>
      <c r="F334" s="27"/>
      <c r="G334" s="24"/>
      <c r="H334" s="24"/>
      <c r="I334" s="24"/>
      <c r="J334" s="24"/>
      <c r="K334" s="24"/>
      <c r="L334" s="29"/>
      <c r="M334" s="29"/>
      <c r="N334" s="31"/>
      <c r="O334" s="24"/>
      <c r="P334" s="24"/>
      <c r="Q334" s="31"/>
      <c r="R334" s="24"/>
      <c r="S334" s="24"/>
      <c r="T334" s="24"/>
      <c r="U334" s="24"/>
      <c r="V334" s="38"/>
      <c r="W334" s="38"/>
      <c r="X334" s="38"/>
      <c r="Y334" s="38"/>
      <c r="Z334" s="31"/>
      <c r="AA334" s="40"/>
      <c r="AB334" s="40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  <c r="FJ334" s="24"/>
      <c r="FK334" s="24"/>
      <c r="FL334" s="24"/>
      <c r="FM334" s="24"/>
      <c r="FN334" s="24"/>
      <c r="FO334" s="24"/>
      <c r="FP334" s="24"/>
      <c r="FQ334" s="24"/>
      <c r="FR334" s="24"/>
      <c r="FS334" s="24"/>
      <c r="FT334" s="24"/>
      <c r="FU334" s="24"/>
      <c r="FV334" s="24"/>
      <c r="FW334" s="24"/>
      <c r="FX334" s="24"/>
      <c r="FY334" s="24"/>
      <c r="FZ334" s="24"/>
      <c r="GA334" s="24"/>
      <c r="GB334" s="24"/>
      <c r="GC334" s="24"/>
      <c r="GD334" s="24"/>
      <c r="GE334" s="24"/>
      <c r="GF334" s="24"/>
      <c r="GG334" s="24"/>
      <c r="GH334" s="24"/>
      <c r="GI334" s="24"/>
      <c r="GJ334" s="24"/>
      <c r="GK334" s="24"/>
      <c r="GL334" s="24"/>
      <c r="GM334" s="24"/>
      <c r="GN334" s="24"/>
      <c r="GO334" s="24"/>
      <c r="GP334" s="24"/>
      <c r="GQ334" s="24"/>
      <c r="GR334" s="24"/>
      <c r="GS334" s="24"/>
      <c r="GT334" s="24"/>
      <c r="GU334" s="24"/>
      <c r="GV334" s="24"/>
      <c r="GW334" s="24"/>
      <c r="GX334" s="24"/>
      <c r="GY334" s="24"/>
      <c r="GZ334" s="24"/>
      <c r="HA334" s="24"/>
      <c r="HB334" s="24"/>
      <c r="HC334" s="24"/>
      <c r="HD334" s="24"/>
      <c r="HE334" s="24"/>
      <c r="HF334" s="24"/>
      <c r="HG334" s="24"/>
      <c r="HH334" s="24"/>
      <c r="HI334" s="24"/>
      <c r="HJ334" s="24"/>
      <c r="HK334" s="24"/>
      <c r="HL334" s="24"/>
      <c r="HM334" s="24"/>
      <c r="HN334" s="24"/>
      <c r="HO334" s="24"/>
      <c r="HP334" s="24"/>
      <c r="HQ334" s="24"/>
      <c r="HR334" s="24"/>
      <c r="HS334" s="24"/>
      <c r="HT334" s="24"/>
      <c r="HU334" s="24"/>
      <c r="HV334" s="24"/>
      <c r="HW334" s="24"/>
      <c r="HX334" s="24"/>
      <c r="HY334" s="24"/>
      <c r="HZ334" s="24"/>
      <c r="IA334" s="24"/>
      <c r="IB334" s="24"/>
      <c r="IC334" s="24"/>
      <c r="ID334" s="24"/>
      <c r="IE334" s="24"/>
      <c r="IF334" s="24"/>
      <c r="IG334" s="24"/>
      <c r="IH334" s="24"/>
      <c r="II334" s="24"/>
      <c r="IJ334" s="24"/>
      <c r="IK334" s="24"/>
      <c r="IL334" s="24"/>
      <c r="IM334" s="24"/>
      <c r="IN334" s="24"/>
      <c r="IO334" s="24"/>
      <c r="IP334" s="24"/>
      <c r="IQ334" s="24"/>
      <c r="IR334" s="24"/>
      <c r="IS334" s="24"/>
      <c r="IT334" s="24"/>
      <c r="IU334" s="24"/>
      <c r="IV334" s="24"/>
    </row>
    <row r="335" spans="1:256" ht="12.75">
      <c r="A335" s="24"/>
      <c r="B335" s="36" t="s">
        <v>690</v>
      </c>
      <c r="C335" s="49"/>
      <c r="D335" s="49"/>
      <c r="E335" s="49"/>
      <c r="F335" s="27"/>
      <c r="G335" s="24"/>
      <c r="H335" s="24"/>
      <c r="I335" s="24"/>
      <c r="J335" s="24"/>
      <c r="K335" s="24"/>
      <c r="L335" s="29"/>
      <c r="M335" s="29"/>
      <c r="N335" s="31"/>
      <c r="O335" s="24"/>
      <c r="P335" s="24"/>
      <c r="Q335" s="31"/>
      <c r="R335" s="24"/>
      <c r="S335" s="24"/>
      <c r="T335" s="24"/>
      <c r="U335" s="24"/>
      <c r="V335" s="38"/>
      <c r="W335" s="38"/>
      <c r="X335" s="38"/>
      <c r="Y335" s="38"/>
      <c r="Z335" s="31"/>
      <c r="AA335" s="40"/>
      <c r="AB335" s="40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  <c r="FJ335" s="24"/>
      <c r="FK335" s="24"/>
      <c r="FL335" s="24"/>
      <c r="FM335" s="24"/>
      <c r="FN335" s="24"/>
      <c r="FO335" s="24"/>
      <c r="FP335" s="24"/>
      <c r="FQ335" s="24"/>
      <c r="FR335" s="24"/>
      <c r="FS335" s="24"/>
      <c r="FT335" s="24"/>
      <c r="FU335" s="24"/>
      <c r="FV335" s="24"/>
      <c r="FW335" s="24"/>
      <c r="FX335" s="24"/>
      <c r="FY335" s="24"/>
      <c r="FZ335" s="24"/>
      <c r="GA335" s="24"/>
      <c r="GB335" s="24"/>
      <c r="GC335" s="24"/>
      <c r="GD335" s="24"/>
      <c r="GE335" s="24"/>
      <c r="GF335" s="24"/>
      <c r="GG335" s="24"/>
      <c r="GH335" s="24"/>
      <c r="GI335" s="24"/>
      <c r="GJ335" s="24"/>
      <c r="GK335" s="24"/>
      <c r="GL335" s="24"/>
      <c r="GM335" s="24"/>
      <c r="GN335" s="24"/>
      <c r="GO335" s="24"/>
      <c r="GP335" s="24"/>
      <c r="GQ335" s="24"/>
      <c r="GR335" s="24"/>
      <c r="GS335" s="24"/>
      <c r="GT335" s="24"/>
      <c r="GU335" s="24"/>
      <c r="GV335" s="24"/>
      <c r="GW335" s="24"/>
      <c r="GX335" s="24"/>
      <c r="GY335" s="24"/>
      <c r="GZ335" s="24"/>
      <c r="HA335" s="24"/>
      <c r="HB335" s="24"/>
      <c r="HC335" s="24"/>
      <c r="HD335" s="24"/>
      <c r="HE335" s="24"/>
      <c r="HF335" s="24"/>
      <c r="HG335" s="24"/>
      <c r="HH335" s="24"/>
      <c r="HI335" s="24"/>
      <c r="HJ335" s="24"/>
      <c r="HK335" s="24"/>
      <c r="HL335" s="24"/>
      <c r="HM335" s="24"/>
      <c r="HN335" s="24"/>
      <c r="HO335" s="24"/>
      <c r="HP335" s="24"/>
      <c r="HQ335" s="24"/>
      <c r="HR335" s="24"/>
      <c r="HS335" s="24"/>
      <c r="HT335" s="24"/>
      <c r="HU335" s="24"/>
      <c r="HV335" s="24"/>
      <c r="HW335" s="24"/>
      <c r="HX335" s="24"/>
      <c r="HY335" s="24"/>
      <c r="HZ335" s="24"/>
      <c r="IA335" s="24"/>
      <c r="IB335" s="24"/>
      <c r="IC335" s="24"/>
      <c r="ID335" s="24"/>
      <c r="IE335" s="24"/>
      <c r="IF335" s="24"/>
      <c r="IG335" s="24"/>
      <c r="IH335" s="24"/>
      <c r="II335" s="24"/>
      <c r="IJ335" s="24"/>
      <c r="IK335" s="24"/>
      <c r="IL335" s="24"/>
      <c r="IM335" s="24"/>
      <c r="IN335" s="24"/>
      <c r="IO335" s="24"/>
      <c r="IP335" s="24"/>
      <c r="IQ335" s="24"/>
      <c r="IR335" s="24"/>
      <c r="IS335" s="24"/>
      <c r="IT335" s="24"/>
      <c r="IU335" s="24"/>
      <c r="IV335" s="24"/>
    </row>
    <row r="336" spans="1:256" ht="12.75">
      <c r="A336" s="24"/>
      <c r="B336" s="36" t="s">
        <v>691</v>
      </c>
      <c r="C336" s="49"/>
      <c r="D336" s="49"/>
      <c r="E336" s="49"/>
      <c r="F336" s="27"/>
      <c r="G336" s="24"/>
      <c r="H336" s="24"/>
      <c r="I336" s="24"/>
      <c r="J336" s="24"/>
      <c r="K336" s="24"/>
      <c r="L336" s="29"/>
      <c r="M336" s="29"/>
      <c r="N336" s="31"/>
      <c r="O336" s="24"/>
      <c r="P336" s="24"/>
      <c r="Q336" s="31"/>
      <c r="R336" s="24"/>
      <c r="S336" s="24"/>
      <c r="T336" s="24"/>
      <c r="U336" s="24"/>
      <c r="V336" s="38"/>
      <c r="W336" s="38"/>
      <c r="X336" s="38"/>
      <c r="Y336" s="38"/>
      <c r="Z336" s="31"/>
      <c r="AA336" s="40"/>
      <c r="AB336" s="40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  <c r="FJ336" s="24"/>
      <c r="FK336" s="24"/>
      <c r="FL336" s="24"/>
      <c r="FM336" s="24"/>
      <c r="FN336" s="24"/>
      <c r="FO336" s="24"/>
      <c r="FP336" s="24"/>
      <c r="FQ336" s="24"/>
      <c r="FR336" s="24"/>
      <c r="FS336" s="24"/>
      <c r="FT336" s="24"/>
      <c r="FU336" s="24"/>
      <c r="FV336" s="24"/>
      <c r="FW336" s="24"/>
      <c r="FX336" s="24"/>
      <c r="FY336" s="24"/>
      <c r="FZ336" s="24"/>
      <c r="GA336" s="24"/>
      <c r="GB336" s="24"/>
      <c r="GC336" s="24"/>
      <c r="GD336" s="24"/>
      <c r="GE336" s="24"/>
      <c r="GF336" s="24"/>
      <c r="GG336" s="24"/>
      <c r="GH336" s="24"/>
      <c r="GI336" s="24"/>
      <c r="GJ336" s="24"/>
      <c r="GK336" s="24"/>
      <c r="GL336" s="24"/>
      <c r="GM336" s="24"/>
      <c r="GN336" s="24"/>
      <c r="GO336" s="24"/>
      <c r="GP336" s="24"/>
      <c r="GQ336" s="24"/>
      <c r="GR336" s="24"/>
      <c r="GS336" s="24"/>
      <c r="GT336" s="24"/>
      <c r="GU336" s="24"/>
      <c r="GV336" s="24"/>
      <c r="GW336" s="24"/>
      <c r="GX336" s="24"/>
      <c r="GY336" s="24"/>
      <c r="GZ336" s="24"/>
      <c r="HA336" s="24"/>
      <c r="HB336" s="24"/>
      <c r="HC336" s="24"/>
      <c r="HD336" s="24"/>
      <c r="HE336" s="24"/>
      <c r="HF336" s="24"/>
      <c r="HG336" s="24"/>
      <c r="HH336" s="24"/>
      <c r="HI336" s="24"/>
      <c r="HJ336" s="24"/>
      <c r="HK336" s="24"/>
      <c r="HL336" s="24"/>
      <c r="HM336" s="24"/>
      <c r="HN336" s="24"/>
      <c r="HO336" s="24"/>
      <c r="HP336" s="24"/>
      <c r="HQ336" s="24"/>
      <c r="HR336" s="24"/>
      <c r="HS336" s="24"/>
      <c r="HT336" s="24"/>
      <c r="HU336" s="24"/>
      <c r="HV336" s="24"/>
      <c r="HW336" s="24"/>
      <c r="HX336" s="24"/>
      <c r="HY336" s="24"/>
      <c r="HZ336" s="24"/>
      <c r="IA336" s="24"/>
      <c r="IB336" s="24"/>
      <c r="IC336" s="24"/>
      <c r="ID336" s="24"/>
      <c r="IE336" s="24"/>
      <c r="IF336" s="24"/>
      <c r="IG336" s="24"/>
      <c r="IH336" s="24"/>
      <c r="II336" s="24"/>
      <c r="IJ336" s="24"/>
      <c r="IK336" s="24"/>
      <c r="IL336" s="24"/>
      <c r="IM336" s="24"/>
      <c r="IN336" s="24"/>
      <c r="IO336" s="24"/>
      <c r="IP336" s="24"/>
      <c r="IQ336" s="24"/>
      <c r="IR336" s="24"/>
      <c r="IS336" s="24"/>
      <c r="IT336" s="24"/>
      <c r="IU336" s="24"/>
      <c r="IV336" s="24"/>
    </row>
    <row r="337" spans="1:256" ht="12.75">
      <c r="A337" s="24"/>
      <c r="B337" s="24"/>
      <c r="C337" s="27"/>
      <c r="D337" s="27"/>
      <c r="E337" s="27"/>
      <c r="F337" s="27"/>
      <c r="G337" s="24"/>
      <c r="H337" s="24"/>
      <c r="I337" s="24"/>
      <c r="J337" s="24"/>
      <c r="K337" s="24"/>
      <c r="L337" s="29"/>
      <c r="M337" s="29"/>
      <c r="N337" s="31"/>
      <c r="O337" s="24"/>
      <c r="P337" s="24"/>
      <c r="Q337" s="31"/>
      <c r="R337" s="24"/>
      <c r="S337" s="24"/>
      <c r="T337" s="24"/>
      <c r="U337" s="24"/>
      <c r="V337" s="38"/>
      <c r="W337" s="38"/>
      <c r="X337" s="38"/>
      <c r="Y337" s="38"/>
      <c r="Z337" s="31"/>
      <c r="AA337" s="40"/>
      <c r="AB337" s="40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  <c r="FJ337" s="24"/>
      <c r="FK337" s="24"/>
      <c r="FL337" s="24"/>
      <c r="FM337" s="24"/>
      <c r="FN337" s="24"/>
      <c r="FO337" s="24"/>
      <c r="FP337" s="24"/>
      <c r="FQ337" s="24"/>
      <c r="FR337" s="24"/>
      <c r="FS337" s="24"/>
      <c r="FT337" s="24"/>
      <c r="FU337" s="24"/>
      <c r="FV337" s="24"/>
      <c r="FW337" s="24"/>
      <c r="FX337" s="24"/>
      <c r="FY337" s="24"/>
      <c r="FZ337" s="24"/>
      <c r="GA337" s="24"/>
      <c r="GB337" s="24"/>
      <c r="GC337" s="24"/>
      <c r="GD337" s="24"/>
      <c r="GE337" s="24"/>
      <c r="GF337" s="24"/>
      <c r="GG337" s="24"/>
      <c r="GH337" s="24"/>
      <c r="GI337" s="24"/>
      <c r="GJ337" s="24"/>
      <c r="GK337" s="24"/>
      <c r="GL337" s="24"/>
      <c r="GM337" s="24"/>
      <c r="GN337" s="24"/>
      <c r="GO337" s="24"/>
      <c r="GP337" s="24"/>
      <c r="GQ337" s="24"/>
      <c r="GR337" s="24"/>
      <c r="GS337" s="24"/>
      <c r="GT337" s="24"/>
      <c r="GU337" s="24"/>
      <c r="GV337" s="24"/>
      <c r="GW337" s="24"/>
      <c r="GX337" s="24"/>
      <c r="GY337" s="24"/>
      <c r="GZ337" s="24"/>
      <c r="HA337" s="24"/>
      <c r="HB337" s="24"/>
      <c r="HC337" s="24"/>
      <c r="HD337" s="24"/>
      <c r="HE337" s="24"/>
      <c r="HF337" s="24"/>
      <c r="HG337" s="24"/>
      <c r="HH337" s="24"/>
      <c r="HI337" s="24"/>
      <c r="HJ337" s="24"/>
      <c r="HK337" s="24"/>
      <c r="HL337" s="24"/>
      <c r="HM337" s="24"/>
      <c r="HN337" s="24"/>
      <c r="HO337" s="24"/>
      <c r="HP337" s="24"/>
      <c r="HQ337" s="24"/>
      <c r="HR337" s="24"/>
      <c r="HS337" s="24"/>
      <c r="HT337" s="24"/>
      <c r="HU337" s="24"/>
      <c r="HV337" s="24"/>
      <c r="HW337" s="24"/>
      <c r="HX337" s="24"/>
      <c r="HY337" s="24"/>
      <c r="HZ337" s="24"/>
      <c r="IA337" s="24"/>
      <c r="IB337" s="24"/>
      <c r="IC337" s="24"/>
      <c r="ID337" s="24"/>
      <c r="IE337" s="24"/>
      <c r="IF337" s="24"/>
      <c r="IG337" s="24"/>
      <c r="IH337" s="24"/>
      <c r="II337" s="24"/>
      <c r="IJ337" s="24"/>
      <c r="IK337" s="24"/>
      <c r="IL337" s="24"/>
      <c r="IM337" s="24"/>
      <c r="IN337" s="24"/>
      <c r="IO337" s="24"/>
      <c r="IP337" s="24"/>
      <c r="IQ337" s="24"/>
      <c r="IR337" s="24"/>
      <c r="IS337" s="24"/>
      <c r="IT337" s="24"/>
      <c r="IU337" s="24"/>
      <c r="IV337" s="24"/>
    </row>
    <row r="338" spans="1:28" ht="12.75">
      <c r="A338" s="113" t="s">
        <v>692</v>
      </c>
      <c r="B338" s="113"/>
      <c r="C338" s="114"/>
      <c r="D338" s="115" t="s">
        <v>527</v>
      </c>
      <c r="E338" s="129" t="s">
        <v>693</v>
      </c>
      <c r="F338" s="114"/>
      <c r="M338" s="18" t="s">
        <v>694</v>
      </c>
      <c r="N338" s="22" t="s">
        <v>338</v>
      </c>
      <c r="V338" s="37"/>
      <c r="W338" s="37"/>
      <c r="X338" s="37"/>
      <c r="Y338" s="37"/>
      <c r="Z338" s="22"/>
      <c r="AA338" s="39"/>
      <c r="AB338" s="39"/>
    </row>
    <row r="339" spans="1:256" ht="12.75">
      <c r="A339" s="153"/>
      <c r="B339" s="153"/>
      <c r="C339" s="154"/>
      <c r="D339" s="155"/>
      <c r="E339" s="156"/>
      <c r="F339" s="154"/>
      <c r="G339" s="6"/>
      <c r="H339" s="6"/>
      <c r="I339" s="36"/>
      <c r="J339" s="36"/>
      <c r="K339" s="36"/>
      <c r="L339" s="51"/>
      <c r="M339" s="52"/>
      <c r="N339" s="40"/>
      <c r="O339" s="23"/>
      <c r="P339" s="36"/>
      <c r="Q339" s="40"/>
      <c r="R339" s="36"/>
      <c r="S339" s="23"/>
      <c r="T339" s="23"/>
      <c r="U339" s="36"/>
      <c r="V339" s="54"/>
      <c r="W339" s="54"/>
      <c r="X339" s="54"/>
      <c r="Y339" s="54"/>
      <c r="Z339" s="40"/>
      <c r="AA339" s="40"/>
      <c r="AB339" s="40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  <c r="GB339" s="23"/>
      <c r="GC339" s="23"/>
      <c r="GD339" s="23"/>
      <c r="GE339" s="23"/>
      <c r="GF339" s="23"/>
      <c r="GG339" s="23"/>
      <c r="GH339" s="23"/>
      <c r="GI339" s="23"/>
      <c r="GJ339" s="23"/>
      <c r="GK339" s="23"/>
      <c r="GL339" s="23"/>
      <c r="GM339" s="23"/>
      <c r="GN339" s="23"/>
      <c r="GO339" s="23"/>
      <c r="GP339" s="23"/>
      <c r="GQ339" s="23"/>
      <c r="GR339" s="23"/>
      <c r="GS339" s="23"/>
      <c r="GT339" s="23"/>
      <c r="GU339" s="23"/>
      <c r="GV339" s="23"/>
      <c r="GW339" s="23"/>
      <c r="GX339" s="23"/>
      <c r="GY339" s="23"/>
      <c r="GZ339" s="23"/>
      <c r="HA339" s="23"/>
      <c r="HB339" s="23"/>
      <c r="HC339" s="23"/>
      <c r="HD339" s="23"/>
      <c r="HE339" s="23"/>
      <c r="HF339" s="23"/>
      <c r="HG339" s="23"/>
      <c r="HH339" s="23"/>
      <c r="HI339" s="23"/>
      <c r="HJ339" s="23"/>
      <c r="HK339" s="23"/>
      <c r="HL339" s="23"/>
      <c r="HM339" s="23"/>
      <c r="HN339" s="23"/>
      <c r="HO339" s="23"/>
      <c r="HP339" s="23"/>
      <c r="HQ339" s="23"/>
      <c r="HR339" s="23"/>
      <c r="HS339" s="23"/>
      <c r="HT339" s="23"/>
      <c r="HU339" s="23"/>
      <c r="HV339" s="23"/>
      <c r="HW339" s="23"/>
      <c r="HX339" s="23"/>
      <c r="HY339" s="23"/>
      <c r="HZ339" s="23"/>
      <c r="IA339" s="23"/>
      <c r="IB339" s="23"/>
      <c r="IC339" s="23"/>
      <c r="ID339" s="23"/>
      <c r="IE339" s="23"/>
      <c r="IF339" s="23"/>
      <c r="IG339" s="23"/>
      <c r="IH339" s="23"/>
      <c r="II339" s="23"/>
      <c r="IJ339" s="23"/>
      <c r="IK339" s="23"/>
      <c r="IL339" s="23"/>
      <c r="IM339" s="23"/>
      <c r="IN339" s="23"/>
      <c r="IO339" s="23"/>
      <c r="IP339" s="23"/>
      <c r="IQ339" s="23"/>
      <c r="IR339" s="23"/>
      <c r="IS339" s="23"/>
      <c r="IT339" s="23"/>
      <c r="IU339" s="23"/>
      <c r="IV339" s="23"/>
    </row>
    <row r="340" spans="1:28" ht="12.75">
      <c r="A340" s="122" t="s">
        <v>695</v>
      </c>
      <c r="B340" s="122" t="s">
        <v>356</v>
      </c>
      <c r="C340" s="123" t="s">
        <v>361</v>
      </c>
      <c r="D340" s="124">
        <v>6710</v>
      </c>
      <c r="E340" s="100" t="str">
        <f>VLOOKUP(D340,SGLDATA!$A$6:$B$402,2,FALSE)</f>
        <v>Depreciation, Amortization and Depletion</v>
      </c>
      <c r="F340" s="123"/>
      <c r="G340" s="34"/>
      <c r="H340" s="34"/>
      <c r="I340" s="24"/>
      <c r="J340" s="24"/>
      <c r="K340" s="24"/>
      <c r="M340" s="29"/>
      <c r="N340" s="31"/>
      <c r="P340" s="24"/>
      <c r="Q340" s="31"/>
      <c r="R340" s="24"/>
      <c r="U340" s="24"/>
      <c r="V340" s="38"/>
      <c r="W340" s="38"/>
      <c r="X340" s="38"/>
      <c r="Y340" s="38"/>
      <c r="Z340" s="31"/>
      <c r="AA340" s="31"/>
      <c r="AB340" s="31"/>
    </row>
    <row r="341" spans="1:256" ht="12.75" customHeight="1">
      <c r="A341" s="122" t="s">
        <v>695</v>
      </c>
      <c r="B341" s="122" t="s">
        <v>356</v>
      </c>
      <c r="C341" s="123" t="s">
        <v>357</v>
      </c>
      <c r="D341" s="124">
        <v>1613</v>
      </c>
      <c r="E341" s="76" t="s">
        <v>800</v>
      </c>
      <c r="F341" s="123" t="s">
        <v>697</v>
      </c>
      <c r="G341" s="34"/>
      <c r="H341" s="34"/>
      <c r="I341" s="24"/>
      <c r="J341" s="24"/>
      <c r="K341" s="24"/>
      <c r="L341" s="29"/>
      <c r="M341" s="29"/>
      <c r="N341" s="31"/>
      <c r="O341" s="24"/>
      <c r="P341" s="24"/>
      <c r="Q341" s="31"/>
      <c r="R341" s="24"/>
      <c r="S341" s="24"/>
      <c r="T341" s="24"/>
      <c r="U341" s="24"/>
      <c r="V341" s="38"/>
      <c r="W341" s="38"/>
      <c r="X341" s="38"/>
      <c r="Y341" s="38"/>
      <c r="Z341" s="31"/>
      <c r="AA341" s="31"/>
      <c r="AB341" s="31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  <c r="FJ341" s="24"/>
      <c r="FK341" s="24"/>
      <c r="FL341" s="24"/>
      <c r="FM341" s="24"/>
      <c r="FN341" s="24"/>
      <c r="FO341" s="24"/>
      <c r="FP341" s="24"/>
      <c r="FQ341" s="24"/>
      <c r="FR341" s="24"/>
      <c r="FS341" s="24"/>
      <c r="FT341" s="24"/>
      <c r="FU341" s="24"/>
      <c r="FV341" s="24"/>
      <c r="FW341" s="24"/>
      <c r="FX341" s="24"/>
      <c r="FY341" s="24"/>
      <c r="FZ341" s="24"/>
      <c r="GA341" s="24"/>
      <c r="GB341" s="24"/>
      <c r="GC341" s="24"/>
      <c r="GD341" s="24"/>
      <c r="GE341" s="24"/>
      <c r="GF341" s="24"/>
      <c r="GG341" s="24"/>
      <c r="GH341" s="24"/>
      <c r="GI341" s="24"/>
      <c r="GJ341" s="24"/>
      <c r="GK341" s="24"/>
      <c r="GL341" s="24"/>
      <c r="GM341" s="24"/>
      <c r="GN341" s="24"/>
      <c r="GO341" s="24"/>
      <c r="GP341" s="24"/>
      <c r="GQ341" s="24"/>
      <c r="GR341" s="24"/>
      <c r="GS341" s="24"/>
      <c r="GT341" s="24"/>
      <c r="GU341" s="24"/>
      <c r="GV341" s="24"/>
      <c r="GW341" s="24"/>
      <c r="GX341" s="24"/>
      <c r="GY341" s="24"/>
      <c r="GZ341" s="24"/>
      <c r="HA341" s="24"/>
      <c r="HB341" s="24"/>
      <c r="HC341" s="24"/>
      <c r="HD341" s="24"/>
      <c r="HE341" s="24"/>
      <c r="HF341" s="24"/>
      <c r="HG341" s="24"/>
      <c r="HH341" s="24"/>
      <c r="HI341" s="24"/>
      <c r="HJ341" s="24"/>
      <c r="HK341" s="24"/>
      <c r="HL341" s="24"/>
      <c r="HM341" s="24"/>
      <c r="HN341" s="24"/>
      <c r="HO341" s="24"/>
      <c r="HP341" s="24"/>
      <c r="HQ341" s="24"/>
      <c r="HR341" s="24"/>
      <c r="HS341" s="24"/>
      <c r="HT341" s="24"/>
      <c r="HU341" s="24"/>
      <c r="HV341" s="24"/>
      <c r="HW341" s="24"/>
      <c r="HX341" s="24"/>
      <c r="HY341" s="24"/>
      <c r="HZ341" s="24"/>
      <c r="IA341" s="24"/>
      <c r="IB341" s="24"/>
      <c r="IC341" s="24"/>
      <c r="ID341" s="24"/>
      <c r="IE341" s="24"/>
      <c r="IF341" s="24"/>
      <c r="IG341" s="24"/>
      <c r="IH341" s="24"/>
      <c r="II341" s="24"/>
      <c r="IJ341" s="24"/>
      <c r="IK341" s="24"/>
      <c r="IL341" s="24"/>
      <c r="IM341" s="24"/>
      <c r="IN341" s="24"/>
      <c r="IO341" s="24"/>
      <c r="IP341" s="24"/>
      <c r="IQ341" s="24"/>
      <c r="IR341" s="24"/>
      <c r="IS341" s="24"/>
      <c r="IT341" s="24"/>
      <c r="IU341" s="24"/>
      <c r="IV341" s="24"/>
    </row>
    <row r="342" spans="1:28" ht="12.75">
      <c r="A342" s="122"/>
      <c r="B342" s="122"/>
      <c r="C342" s="123"/>
      <c r="D342" s="124"/>
      <c r="E342" s="76" t="s">
        <v>801</v>
      </c>
      <c r="F342" s="123" t="s">
        <v>698</v>
      </c>
      <c r="G342" s="34"/>
      <c r="H342" s="34"/>
      <c r="M342" s="29"/>
      <c r="N342" s="22"/>
      <c r="V342" s="38"/>
      <c r="W342" s="38"/>
      <c r="X342" s="38"/>
      <c r="Y342" s="38"/>
      <c r="Z342" s="22"/>
      <c r="AA342" s="31"/>
      <c r="AB342" s="31"/>
    </row>
    <row r="343" spans="1:28" ht="12.75">
      <c r="A343" s="122"/>
      <c r="B343" s="122"/>
      <c r="C343" s="123"/>
      <c r="D343" s="124"/>
      <c r="F343" s="123"/>
      <c r="G343" s="34"/>
      <c r="H343" s="34"/>
      <c r="L343" s="29"/>
      <c r="M343" s="29"/>
      <c r="N343" s="22"/>
      <c r="V343" s="38"/>
      <c r="W343" s="38"/>
      <c r="X343" s="38"/>
      <c r="Y343" s="38"/>
      <c r="Z343" s="22"/>
      <c r="AA343" s="31"/>
      <c r="AB343" s="31"/>
    </row>
    <row r="344" spans="1:28" ht="12.75">
      <c r="A344" s="122" t="s">
        <v>699</v>
      </c>
      <c r="B344" s="122" t="s">
        <v>356</v>
      </c>
      <c r="C344" s="123" t="s">
        <v>361</v>
      </c>
      <c r="D344" s="124">
        <v>6720</v>
      </c>
      <c r="E344" s="100" t="str">
        <f>VLOOKUP(D344,SGLDATA!$A$6:$B$402,2,FALSE)</f>
        <v>Bad Debt Expense</v>
      </c>
      <c r="F344" s="123" t="s">
        <v>701</v>
      </c>
      <c r="I344" s="24"/>
      <c r="J344" s="24"/>
      <c r="K344" s="24"/>
      <c r="N344" s="31"/>
      <c r="P344" s="24"/>
      <c r="Q344" s="31"/>
      <c r="R344" s="24"/>
      <c r="U344" s="24"/>
      <c r="V344" s="37"/>
      <c r="W344" s="37"/>
      <c r="X344" s="37"/>
      <c r="Y344" s="37"/>
      <c r="Z344" s="31"/>
      <c r="AA344" s="22"/>
      <c r="AB344" s="22"/>
    </row>
    <row r="345" spans="1:28" ht="12.75">
      <c r="A345" s="127"/>
      <c r="B345" s="127"/>
      <c r="C345" s="114"/>
      <c r="D345" s="115"/>
      <c r="E345" s="116"/>
      <c r="F345" s="114"/>
      <c r="I345" s="24"/>
      <c r="J345" s="24"/>
      <c r="K345" s="24"/>
      <c r="N345" s="31"/>
      <c r="P345" s="24"/>
      <c r="Q345" s="31"/>
      <c r="R345" s="24"/>
      <c r="U345" s="24"/>
      <c r="V345" s="37"/>
      <c r="W345" s="37"/>
      <c r="X345" s="37"/>
      <c r="Y345" s="37"/>
      <c r="Z345" s="31"/>
      <c r="AA345" s="39"/>
      <c r="AB345" s="39"/>
    </row>
    <row r="346" spans="1:28" ht="12.75">
      <c r="A346" s="113" t="s">
        <v>702</v>
      </c>
      <c r="B346" s="113" t="s">
        <v>356</v>
      </c>
      <c r="C346" s="117" t="s">
        <v>361</v>
      </c>
      <c r="D346" s="128">
        <v>7190</v>
      </c>
      <c r="E346" s="100" t="str">
        <f>VLOOKUP(D346,SGLDATA!$A$6:$B$402,2,FALSE)</f>
        <v>Other Gains</v>
      </c>
      <c r="F346" s="117" t="s">
        <v>704</v>
      </c>
      <c r="G346" s="34"/>
      <c r="H346" s="34"/>
      <c r="I346" s="24"/>
      <c r="J346" s="24"/>
      <c r="K346" s="24"/>
      <c r="M346" s="29"/>
      <c r="N346" s="31"/>
      <c r="P346" s="24"/>
      <c r="Q346" s="31"/>
      <c r="R346" s="24"/>
      <c r="U346" s="24"/>
      <c r="V346" s="38"/>
      <c r="W346" s="38"/>
      <c r="X346" s="38"/>
      <c r="Y346" s="38"/>
      <c r="Z346" s="31"/>
      <c r="AA346" s="40"/>
      <c r="AB346" s="40"/>
    </row>
    <row r="347" spans="1:28" ht="12.75">
      <c r="A347" s="113" t="s">
        <v>702</v>
      </c>
      <c r="B347" s="113" t="s">
        <v>356</v>
      </c>
      <c r="C347" s="117" t="s">
        <v>361</v>
      </c>
      <c r="D347" s="115">
        <v>7290</v>
      </c>
      <c r="E347" s="100" t="str">
        <f>VLOOKUP(D347,SGLDATA!$A$6:$B$402,2,FALSE)</f>
        <v>Other Losses</v>
      </c>
      <c r="F347" s="117" t="s">
        <v>704</v>
      </c>
      <c r="M347" s="18" t="s">
        <v>706</v>
      </c>
      <c r="N347" s="22" t="s">
        <v>338</v>
      </c>
      <c r="P347" s="24"/>
      <c r="Q347" s="31"/>
      <c r="R347" s="24"/>
      <c r="U347" s="24"/>
      <c r="V347" s="37"/>
      <c r="W347" s="37"/>
      <c r="X347" s="37"/>
      <c r="Y347" s="37"/>
      <c r="Z347" s="22"/>
      <c r="AA347" s="39"/>
      <c r="AB347" s="39"/>
    </row>
    <row r="348" spans="1:28" ht="12.75">
      <c r="A348" s="113"/>
      <c r="B348" s="113"/>
      <c r="C348" s="114"/>
      <c r="D348" s="128"/>
      <c r="E348" s="129"/>
      <c r="F348" s="114"/>
      <c r="G348" s="34"/>
      <c r="H348" s="34"/>
      <c r="I348" s="24"/>
      <c r="J348" s="24"/>
      <c r="K348" s="24"/>
      <c r="M348" s="29" t="s">
        <v>707</v>
      </c>
      <c r="N348" s="22" t="s">
        <v>338</v>
      </c>
      <c r="P348" s="24"/>
      <c r="Q348" s="31"/>
      <c r="R348" s="24"/>
      <c r="U348" s="24"/>
      <c r="V348" s="38"/>
      <c r="W348" s="38"/>
      <c r="X348" s="38"/>
      <c r="Y348" s="38"/>
      <c r="Z348" s="31"/>
      <c r="AA348" s="40"/>
      <c r="AB348" s="40"/>
    </row>
    <row r="349" spans="1:256" ht="12.75">
      <c r="A349" s="113" t="s">
        <v>708</v>
      </c>
      <c r="B349" s="113" t="s">
        <v>356</v>
      </c>
      <c r="C349" s="117" t="s">
        <v>361</v>
      </c>
      <c r="D349" s="115">
        <v>7110</v>
      </c>
      <c r="E349" s="100" t="str">
        <f>VLOOKUP(D349,SGLDATA!$A$6:$B$402,2,FALSE)</f>
        <v>Gains on Disposition of Assets</v>
      </c>
      <c r="F349" s="114" t="s">
        <v>710</v>
      </c>
      <c r="G349" s="34"/>
      <c r="H349" s="34"/>
      <c r="I349" s="24"/>
      <c r="J349" s="24"/>
      <c r="K349" s="24"/>
      <c r="L349" s="29"/>
      <c r="M349" s="29"/>
      <c r="N349" s="31"/>
      <c r="O349" s="24"/>
      <c r="P349" s="24"/>
      <c r="Q349" s="31"/>
      <c r="R349" s="24"/>
      <c r="S349" s="24"/>
      <c r="T349" s="24"/>
      <c r="U349" s="24"/>
      <c r="V349" s="38"/>
      <c r="W349" s="38"/>
      <c r="X349" s="38"/>
      <c r="Y349" s="38"/>
      <c r="Z349" s="31"/>
      <c r="AA349" s="40"/>
      <c r="AB349" s="40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  <c r="FJ349" s="24"/>
      <c r="FK349" s="24"/>
      <c r="FL349" s="24"/>
      <c r="FM349" s="24"/>
      <c r="FN349" s="24"/>
      <c r="FO349" s="24"/>
      <c r="FP349" s="24"/>
      <c r="FQ349" s="24"/>
      <c r="FR349" s="24"/>
      <c r="FS349" s="24"/>
      <c r="FT349" s="24"/>
      <c r="FU349" s="24"/>
      <c r="FV349" s="24"/>
      <c r="FW349" s="24"/>
      <c r="FX349" s="24"/>
      <c r="FY349" s="24"/>
      <c r="FZ349" s="24"/>
      <c r="GA349" s="24"/>
      <c r="GB349" s="24"/>
      <c r="GC349" s="24"/>
      <c r="GD349" s="24"/>
      <c r="GE349" s="24"/>
      <c r="GF349" s="24"/>
      <c r="GG349" s="24"/>
      <c r="GH349" s="24"/>
      <c r="GI349" s="24"/>
      <c r="GJ349" s="24"/>
      <c r="GK349" s="24"/>
      <c r="GL349" s="24"/>
      <c r="GM349" s="24"/>
      <c r="GN349" s="24"/>
      <c r="GO349" s="24"/>
      <c r="GP349" s="24"/>
      <c r="GQ349" s="24"/>
      <c r="GR349" s="24"/>
      <c r="GS349" s="24"/>
      <c r="GT349" s="24"/>
      <c r="GU349" s="24"/>
      <c r="GV349" s="24"/>
      <c r="GW349" s="24"/>
      <c r="GX349" s="24"/>
      <c r="GY349" s="24"/>
      <c r="GZ349" s="24"/>
      <c r="HA349" s="24"/>
      <c r="HB349" s="24"/>
      <c r="HC349" s="24"/>
      <c r="HD349" s="24"/>
      <c r="HE349" s="24"/>
      <c r="HF349" s="24"/>
      <c r="HG349" s="24"/>
      <c r="HH349" s="24"/>
      <c r="HI349" s="24"/>
      <c r="HJ349" s="24"/>
      <c r="HK349" s="24"/>
      <c r="HL349" s="24"/>
      <c r="HM349" s="24"/>
      <c r="HN349" s="24"/>
      <c r="HO349" s="24"/>
      <c r="HP349" s="24"/>
      <c r="HQ349" s="24"/>
      <c r="HR349" s="24"/>
      <c r="HS349" s="24"/>
      <c r="HT349" s="24"/>
      <c r="HU349" s="24"/>
      <c r="HV349" s="24"/>
      <c r="HW349" s="24"/>
      <c r="HX349" s="24"/>
      <c r="HY349" s="24"/>
      <c r="HZ349" s="24"/>
      <c r="IA349" s="24"/>
      <c r="IB349" s="24"/>
      <c r="IC349" s="24"/>
      <c r="ID349" s="24"/>
      <c r="IE349" s="24"/>
      <c r="IF349" s="24"/>
      <c r="IG349" s="24"/>
      <c r="IH349" s="24"/>
      <c r="II349" s="24"/>
      <c r="IJ349" s="24"/>
      <c r="IK349" s="24"/>
      <c r="IL349" s="24"/>
      <c r="IM349" s="24"/>
      <c r="IN349" s="24"/>
      <c r="IO349" s="24"/>
      <c r="IP349" s="24"/>
      <c r="IQ349" s="24"/>
      <c r="IR349" s="24"/>
      <c r="IS349" s="24"/>
      <c r="IT349" s="24"/>
      <c r="IU349" s="24"/>
      <c r="IV349" s="24"/>
    </row>
    <row r="350" spans="1:256" ht="12.75">
      <c r="A350" s="127"/>
      <c r="B350" s="127"/>
      <c r="C350" s="117"/>
      <c r="D350" s="128"/>
      <c r="E350" s="116"/>
      <c r="F350" s="117" t="s">
        <v>711</v>
      </c>
      <c r="G350" s="34"/>
      <c r="H350" s="34"/>
      <c r="I350" s="24"/>
      <c r="J350" s="24"/>
      <c r="K350" s="24"/>
      <c r="L350" s="29"/>
      <c r="M350" s="29"/>
      <c r="N350" s="31"/>
      <c r="O350" s="24"/>
      <c r="P350" s="24"/>
      <c r="Q350" s="31"/>
      <c r="R350" s="24"/>
      <c r="S350" s="24"/>
      <c r="T350" s="24"/>
      <c r="U350" s="24"/>
      <c r="V350" s="38"/>
      <c r="W350" s="38"/>
      <c r="X350" s="38"/>
      <c r="Y350" s="38"/>
      <c r="Z350" s="31"/>
      <c r="AA350" s="40"/>
      <c r="AB350" s="40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  <c r="FJ350" s="24"/>
      <c r="FK350" s="24"/>
      <c r="FL350" s="24"/>
      <c r="FM350" s="24"/>
      <c r="FN350" s="24"/>
      <c r="FO350" s="24"/>
      <c r="FP350" s="24"/>
      <c r="FQ350" s="24"/>
      <c r="FR350" s="24"/>
      <c r="FS350" s="24"/>
      <c r="FT350" s="24"/>
      <c r="FU350" s="24"/>
      <c r="FV350" s="24"/>
      <c r="FW350" s="24"/>
      <c r="FX350" s="24"/>
      <c r="FY350" s="24"/>
      <c r="FZ350" s="24"/>
      <c r="GA350" s="24"/>
      <c r="GB350" s="24"/>
      <c r="GC350" s="24"/>
      <c r="GD350" s="24"/>
      <c r="GE350" s="24"/>
      <c r="GF350" s="24"/>
      <c r="GG350" s="24"/>
      <c r="GH350" s="24"/>
      <c r="GI350" s="24"/>
      <c r="GJ350" s="24"/>
      <c r="GK350" s="24"/>
      <c r="GL350" s="24"/>
      <c r="GM350" s="24"/>
      <c r="GN350" s="24"/>
      <c r="GO350" s="24"/>
      <c r="GP350" s="24"/>
      <c r="GQ350" s="24"/>
      <c r="GR350" s="24"/>
      <c r="GS350" s="24"/>
      <c r="GT350" s="24"/>
      <c r="GU350" s="24"/>
      <c r="GV350" s="24"/>
      <c r="GW350" s="24"/>
      <c r="GX350" s="24"/>
      <c r="GY350" s="24"/>
      <c r="GZ350" s="24"/>
      <c r="HA350" s="24"/>
      <c r="HB350" s="24"/>
      <c r="HC350" s="24"/>
      <c r="HD350" s="24"/>
      <c r="HE350" s="24"/>
      <c r="HF350" s="24"/>
      <c r="HG350" s="24"/>
      <c r="HH350" s="24"/>
      <c r="HI350" s="24"/>
      <c r="HJ350" s="24"/>
      <c r="HK350" s="24"/>
      <c r="HL350" s="24"/>
      <c r="HM350" s="24"/>
      <c r="HN350" s="24"/>
      <c r="HO350" s="24"/>
      <c r="HP350" s="24"/>
      <c r="HQ350" s="24"/>
      <c r="HR350" s="24"/>
      <c r="HS350" s="24"/>
      <c r="HT350" s="24"/>
      <c r="HU350" s="24"/>
      <c r="HV350" s="24"/>
      <c r="HW350" s="24"/>
      <c r="HX350" s="24"/>
      <c r="HY350" s="24"/>
      <c r="HZ350" s="24"/>
      <c r="IA350" s="24"/>
      <c r="IB350" s="24"/>
      <c r="IC350" s="24"/>
      <c r="ID350" s="24"/>
      <c r="IE350" s="24"/>
      <c r="IF350" s="24"/>
      <c r="IG350" s="24"/>
      <c r="IH350" s="24"/>
      <c r="II350" s="24"/>
      <c r="IJ350" s="24"/>
      <c r="IK350" s="24"/>
      <c r="IL350" s="24"/>
      <c r="IM350" s="24"/>
      <c r="IN350" s="24"/>
      <c r="IO350" s="24"/>
      <c r="IP350" s="24"/>
      <c r="IQ350" s="24"/>
      <c r="IR350" s="24"/>
      <c r="IS350" s="24"/>
      <c r="IT350" s="24"/>
      <c r="IU350" s="24"/>
      <c r="IV350" s="24"/>
    </row>
    <row r="351" spans="1:28" ht="12.75">
      <c r="A351" s="113" t="s">
        <v>708</v>
      </c>
      <c r="B351" s="113" t="s">
        <v>356</v>
      </c>
      <c r="C351" s="117" t="s">
        <v>361</v>
      </c>
      <c r="D351" s="115">
        <v>7210</v>
      </c>
      <c r="E351" s="100" t="str">
        <f>VLOOKUP(D351,SGLDATA!$A$6:$B$402,2,FALSE)</f>
        <v>Losses on Disposition of Assets</v>
      </c>
      <c r="F351" s="114"/>
      <c r="M351" s="18" t="s">
        <v>713</v>
      </c>
      <c r="N351" s="22" t="s">
        <v>338</v>
      </c>
      <c r="P351" s="15" t="s">
        <v>714</v>
      </c>
      <c r="Q351" s="22" t="e">
        <f>SUM(N347)-N348+N351</f>
        <v>#VALUE!</v>
      </c>
      <c r="V351" s="37"/>
      <c r="W351" s="37"/>
      <c r="X351" s="37"/>
      <c r="Y351" s="37"/>
      <c r="Z351" s="22"/>
      <c r="AA351" s="39"/>
      <c r="AB351" s="39"/>
    </row>
    <row r="352" spans="1:256" ht="12.75">
      <c r="A352" s="113"/>
      <c r="B352" s="113"/>
      <c r="C352" s="114"/>
      <c r="D352" s="115"/>
      <c r="E352" s="114"/>
      <c r="F352" s="117"/>
      <c r="G352" s="24"/>
      <c r="H352" s="24"/>
      <c r="I352" s="24"/>
      <c r="J352" s="24"/>
      <c r="K352" s="24"/>
      <c r="L352" s="29"/>
      <c r="M352" s="29"/>
      <c r="N352" s="24"/>
      <c r="O352" s="24"/>
      <c r="P352" s="24"/>
      <c r="Q352" s="24"/>
      <c r="R352" s="24"/>
      <c r="S352" s="24"/>
      <c r="T352" s="24"/>
      <c r="U352" s="24"/>
      <c r="V352" s="38"/>
      <c r="W352" s="38"/>
      <c r="X352" s="38"/>
      <c r="Y352" s="38"/>
      <c r="Z352" s="24"/>
      <c r="AA352" s="40"/>
      <c r="AB352" s="40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  <c r="FJ352" s="24"/>
      <c r="FK352" s="24"/>
      <c r="FL352" s="24"/>
      <c r="FM352" s="24"/>
      <c r="FN352" s="24"/>
      <c r="FO352" s="24"/>
      <c r="FP352" s="24"/>
      <c r="FQ352" s="24"/>
      <c r="FR352" s="24"/>
      <c r="FS352" s="24"/>
      <c r="FT352" s="24"/>
      <c r="FU352" s="24"/>
      <c r="FV352" s="24"/>
      <c r="FW352" s="24"/>
      <c r="FX352" s="24"/>
      <c r="FY352" s="24"/>
      <c r="FZ352" s="24"/>
      <c r="GA352" s="24"/>
      <c r="GB352" s="24"/>
      <c r="GC352" s="24"/>
      <c r="GD352" s="24"/>
      <c r="GE352" s="24"/>
      <c r="GF352" s="24"/>
      <c r="GG352" s="24"/>
      <c r="GH352" s="24"/>
      <c r="GI352" s="24"/>
      <c r="GJ352" s="24"/>
      <c r="GK352" s="24"/>
      <c r="GL352" s="24"/>
      <c r="GM352" s="24"/>
      <c r="GN352" s="24"/>
      <c r="GO352" s="24"/>
      <c r="GP352" s="24"/>
      <c r="GQ352" s="24"/>
      <c r="GR352" s="24"/>
      <c r="GS352" s="24"/>
      <c r="GT352" s="24"/>
      <c r="GU352" s="24"/>
      <c r="GV352" s="24"/>
      <c r="GW352" s="24"/>
      <c r="GX352" s="24"/>
      <c r="GY352" s="24"/>
      <c r="GZ352" s="24"/>
      <c r="HA352" s="24"/>
      <c r="HB352" s="24"/>
      <c r="HC352" s="24"/>
      <c r="HD352" s="24"/>
      <c r="HE352" s="24"/>
      <c r="HF352" s="24"/>
      <c r="HG352" s="24"/>
      <c r="HH352" s="24"/>
      <c r="HI352" s="24"/>
      <c r="HJ352" s="24"/>
      <c r="HK352" s="24"/>
      <c r="HL352" s="24"/>
      <c r="HM352" s="24"/>
      <c r="HN352" s="24"/>
      <c r="HO352" s="24"/>
      <c r="HP352" s="24"/>
      <c r="HQ352" s="24"/>
      <c r="HR352" s="24"/>
      <c r="HS352" s="24"/>
      <c r="HT352" s="24"/>
      <c r="HU352" s="24"/>
      <c r="HV352" s="24"/>
      <c r="HW352" s="24"/>
      <c r="HX352" s="24"/>
      <c r="HY352" s="24"/>
      <c r="HZ352" s="24"/>
      <c r="IA352" s="24"/>
      <c r="IB352" s="24"/>
      <c r="IC352" s="24"/>
      <c r="ID352" s="24"/>
      <c r="IE352" s="24"/>
      <c r="IF352" s="24"/>
      <c r="IG352" s="24"/>
      <c r="IH352" s="24"/>
      <c r="II352" s="24"/>
      <c r="IJ352" s="24"/>
      <c r="IK352" s="24"/>
      <c r="IL352" s="24"/>
      <c r="IM352" s="24"/>
      <c r="IN352" s="24"/>
      <c r="IO352" s="24"/>
      <c r="IP352" s="24"/>
      <c r="IQ352" s="24"/>
      <c r="IR352" s="24"/>
      <c r="IS352" s="24"/>
      <c r="IT352" s="24"/>
      <c r="IU352" s="24"/>
      <c r="IV352" s="24"/>
    </row>
    <row r="353" spans="1:28" ht="12.75">
      <c r="A353" s="113" t="s">
        <v>715</v>
      </c>
      <c r="B353" s="122" t="s">
        <v>356</v>
      </c>
      <c r="C353" s="123" t="s">
        <v>361</v>
      </c>
      <c r="D353" s="115">
        <v>6500</v>
      </c>
      <c r="E353" s="100" t="str">
        <f>VLOOKUP(D353,SGLDATA!$A$6:$B$402,2,FALSE)</f>
        <v>Cost of Goods Sold</v>
      </c>
      <c r="F353" s="117"/>
      <c r="G353" s="24"/>
      <c r="H353" s="24"/>
      <c r="I353" s="24"/>
      <c r="J353" s="24"/>
      <c r="K353" s="24"/>
      <c r="N353" s="31"/>
      <c r="P353" s="24"/>
      <c r="Q353" s="31"/>
      <c r="R353" s="24"/>
      <c r="U353" s="24"/>
      <c r="V353" s="38"/>
      <c r="W353" s="38"/>
      <c r="X353" s="38"/>
      <c r="Y353" s="38"/>
      <c r="Z353" s="31"/>
      <c r="AA353" s="31"/>
      <c r="AB353" s="31"/>
    </row>
    <row r="354" spans="1:28" ht="12.75">
      <c r="A354" s="113" t="s">
        <v>717</v>
      </c>
      <c r="B354" s="122" t="s">
        <v>356</v>
      </c>
      <c r="C354" s="123" t="s">
        <v>361</v>
      </c>
      <c r="D354" s="115">
        <v>6790</v>
      </c>
      <c r="E354" s="100" t="str">
        <f>VLOOKUP(D354,SGLDATA!$A$6:$B$402,2,FALSE)</f>
        <v>Other Expenses Not Requiring Budgetary Resources</v>
      </c>
      <c r="F354" s="117" t="s">
        <v>718</v>
      </c>
      <c r="G354" s="24"/>
      <c r="H354" s="24"/>
      <c r="I354" s="24"/>
      <c r="J354" s="24"/>
      <c r="K354" s="24"/>
      <c r="N354" s="31"/>
      <c r="P354" s="24"/>
      <c r="Q354" s="31"/>
      <c r="R354" s="24"/>
      <c r="U354" s="24"/>
      <c r="V354" s="38"/>
      <c r="W354" s="38"/>
      <c r="X354" s="38"/>
      <c r="Y354" s="38"/>
      <c r="Z354" s="31"/>
      <c r="AA354" s="31"/>
      <c r="AB354" s="31"/>
    </row>
    <row r="355" spans="1:256" ht="12.75">
      <c r="A355" s="127"/>
      <c r="B355" s="122"/>
      <c r="C355" s="123"/>
      <c r="D355" s="115"/>
      <c r="E355" s="125"/>
      <c r="F355" s="117" t="s">
        <v>719</v>
      </c>
      <c r="G355" s="24"/>
      <c r="H355" s="24"/>
      <c r="I355" s="24"/>
      <c r="J355" s="24"/>
      <c r="K355" s="24"/>
      <c r="N355" s="31"/>
      <c r="O355" s="24"/>
      <c r="P355" s="24"/>
      <c r="Q355" s="31"/>
      <c r="R355" s="24"/>
      <c r="S355" s="24"/>
      <c r="T355" s="24"/>
      <c r="U355" s="24"/>
      <c r="V355" s="38"/>
      <c r="W355" s="38"/>
      <c r="X355" s="38"/>
      <c r="Y355" s="38"/>
      <c r="Z355" s="31"/>
      <c r="AA355" s="31"/>
      <c r="AB355" s="31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  <c r="FJ355" s="24"/>
      <c r="FK355" s="24"/>
      <c r="FL355" s="24"/>
      <c r="FM355" s="24"/>
      <c r="FN355" s="24"/>
      <c r="FO355" s="24"/>
      <c r="FP355" s="24"/>
      <c r="FQ355" s="24"/>
      <c r="FR355" s="24"/>
      <c r="FS355" s="24"/>
      <c r="FT355" s="24"/>
      <c r="FU355" s="24"/>
      <c r="FV355" s="24"/>
      <c r="FW355" s="24"/>
      <c r="FX355" s="24"/>
      <c r="FY355" s="24"/>
      <c r="FZ355" s="24"/>
      <c r="GA355" s="24"/>
      <c r="GB355" s="24"/>
      <c r="GC355" s="24"/>
      <c r="GD355" s="24"/>
      <c r="GE355" s="24"/>
      <c r="GF355" s="24"/>
      <c r="GG355" s="24"/>
      <c r="GH355" s="24"/>
      <c r="GI355" s="24"/>
      <c r="GJ355" s="24"/>
      <c r="GK355" s="24"/>
      <c r="GL355" s="24"/>
      <c r="GM355" s="24"/>
      <c r="GN355" s="24"/>
      <c r="GO355" s="24"/>
      <c r="GP355" s="24"/>
      <c r="GQ355" s="24"/>
      <c r="GR355" s="24"/>
      <c r="GS355" s="24"/>
      <c r="GT355" s="24"/>
      <c r="GU355" s="24"/>
      <c r="GV355" s="24"/>
      <c r="GW355" s="24"/>
      <c r="GX355" s="24"/>
      <c r="GY355" s="24"/>
      <c r="GZ355" s="24"/>
      <c r="HA355" s="24"/>
      <c r="HB355" s="24"/>
      <c r="HC355" s="24"/>
      <c r="HD355" s="24"/>
      <c r="HE355" s="24"/>
      <c r="HF355" s="24"/>
      <c r="HG355" s="24"/>
      <c r="HH355" s="24"/>
      <c r="HI355" s="24"/>
      <c r="HJ355" s="24"/>
      <c r="HK355" s="24"/>
      <c r="HL355" s="24"/>
      <c r="HM355" s="24"/>
      <c r="HN355" s="24"/>
      <c r="HO355" s="24"/>
      <c r="HP355" s="24"/>
      <c r="HQ355" s="24"/>
      <c r="HR355" s="24"/>
      <c r="HS355" s="24"/>
      <c r="HT355" s="24"/>
      <c r="HU355" s="24"/>
      <c r="HV355" s="24"/>
      <c r="HW355" s="24"/>
      <c r="HX355" s="24"/>
      <c r="HY355" s="24"/>
      <c r="HZ355" s="24"/>
      <c r="IA355" s="24"/>
      <c r="IB355" s="24"/>
      <c r="IC355" s="24"/>
      <c r="ID355" s="24"/>
      <c r="IE355" s="24"/>
      <c r="IF355" s="24"/>
      <c r="IG355" s="24"/>
      <c r="IH355" s="24"/>
      <c r="II355" s="24"/>
      <c r="IJ355" s="24"/>
      <c r="IK355" s="24"/>
      <c r="IL355" s="24"/>
      <c r="IM355" s="24"/>
      <c r="IN355" s="24"/>
      <c r="IO355" s="24"/>
      <c r="IP355" s="24"/>
      <c r="IQ355" s="24"/>
      <c r="IR355" s="24"/>
      <c r="IS355" s="24"/>
      <c r="IT355" s="24"/>
      <c r="IU355" s="24"/>
      <c r="IV355" s="24"/>
    </row>
    <row r="356" spans="1:256" ht="12.75" customHeight="1">
      <c r="A356" s="24"/>
      <c r="B356" s="11"/>
      <c r="C356" s="12"/>
      <c r="E356" s="14"/>
      <c r="F356" s="73"/>
      <c r="G356" s="24"/>
      <c r="H356" s="24"/>
      <c r="I356" s="24"/>
      <c r="J356" s="24"/>
      <c r="K356" s="24"/>
      <c r="N356" s="31"/>
      <c r="O356" s="24"/>
      <c r="P356" s="24"/>
      <c r="Q356" s="31"/>
      <c r="R356" s="24"/>
      <c r="S356" s="24"/>
      <c r="T356" s="24"/>
      <c r="U356" s="24"/>
      <c r="V356" s="38"/>
      <c r="W356" s="38"/>
      <c r="X356" s="38"/>
      <c r="Y356" s="38"/>
      <c r="Z356" s="31"/>
      <c r="AA356" s="31"/>
      <c r="AB356" s="31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  <c r="FJ356" s="24"/>
      <c r="FK356" s="24"/>
      <c r="FL356" s="24"/>
      <c r="FM356" s="24"/>
      <c r="FN356" s="24"/>
      <c r="FO356" s="24"/>
      <c r="FP356" s="24"/>
      <c r="FQ356" s="24"/>
      <c r="FR356" s="24"/>
      <c r="FS356" s="24"/>
      <c r="FT356" s="24"/>
      <c r="FU356" s="24"/>
      <c r="FV356" s="24"/>
      <c r="FW356" s="24"/>
      <c r="FX356" s="24"/>
      <c r="FY356" s="24"/>
      <c r="FZ356" s="24"/>
      <c r="GA356" s="24"/>
      <c r="GB356" s="24"/>
      <c r="GC356" s="24"/>
      <c r="GD356" s="24"/>
      <c r="GE356" s="24"/>
      <c r="GF356" s="24"/>
      <c r="GG356" s="24"/>
      <c r="GH356" s="24"/>
      <c r="GI356" s="24"/>
      <c r="GJ356" s="24"/>
      <c r="GK356" s="24"/>
      <c r="GL356" s="24"/>
      <c r="GM356" s="24"/>
      <c r="GN356" s="24"/>
      <c r="GO356" s="24"/>
      <c r="GP356" s="24"/>
      <c r="GQ356" s="24"/>
      <c r="GR356" s="24"/>
      <c r="GS356" s="24"/>
      <c r="GT356" s="24"/>
      <c r="GU356" s="24"/>
      <c r="GV356" s="24"/>
      <c r="GW356" s="24"/>
      <c r="GX356" s="24"/>
      <c r="GY356" s="24"/>
      <c r="GZ356" s="24"/>
      <c r="HA356" s="24"/>
      <c r="HB356" s="24"/>
      <c r="HC356" s="24"/>
      <c r="HD356" s="24"/>
      <c r="HE356" s="24"/>
      <c r="HF356" s="24"/>
      <c r="HG356" s="24"/>
      <c r="HH356" s="24"/>
      <c r="HI356" s="24"/>
      <c r="HJ356" s="24"/>
      <c r="HK356" s="24"/>
      <c r="HL356" s="24"/>
      <c r="HM356" s="24"/>
      <c r="HN356" s="24"/>
      <c r="HO356" s="24"/>
      <c r="HP356" s="24"/>
      <c r="HQ356" s="24"/>
      <c r="HR356" s="24"/>
      <c r="HS356" s="24"/>
      <c r="HT356" s="24"/>
      <c r="HU356" s="24"/>
      <c r="HV356" s="24"/>
      <c r="HW356" s="24"/>
      <c r="HX356" s="24"/>
      <c r="HY356" s="24"/>
      <c r="HZ356" s="24"/>
      <c r="IA356" s="24"/>
      <c r="IB356" s="24"/>
      <c r="IC356" s="24"/>
      <c r="ID356" s="24"/>
      <c r="IE356" s="24"/>
      <c r="IF356" s="24"/>
      <c r="IG356" s="24"/>
      <c r="IH356" s="24"/>
      <c r="II356" s="24"/>
      <c r="IJ356" s="24"/>
      <c r="IK356" s="24"/>
      <c r="IL356" s="24"/>
      <c r="IM356" s="24"/>
      <c r="IN356" s="24"/>
      <c r="IO356" s="24"/>
      <c r="IP356" s="24"/>
      <c r="IQ356" s="24"/>
      <c r="IR356" s="24"/>
      <c r="IS356" s="24"/>
      <c r="IT356" s="24"/>
      <c r="IU356" s="24"/>
      <c r="IV356" s="24"/>
    </row>
    <row r="357" spans="1:256" ht="12.75">
      <c r="A357" s="24"/>
      <c r="B357" s="36" t="s">
        <v>0</v>
      </c>
      <c r="C357" s="12"/>
      <c r="D357" s="13"/>
      <c r="E357" s="14"/>
      <c r="F357" s="27"/>
      <c r="G357" s="24"/>
      <c r="H357" s="24"/>
      <c r="I357" s="24"/>
      <c r="J357" s="24"/>
      <c r="K357" s="24"/>
      <c r="N357" s="31"/>
      <c r="O357" s="24"/>
      <c r="P357" s="24"/>
      <c r="Q357" s="31"/>
      <c r="R357" s="24"/>
      <c r="S357" s="24"/>
      <c r="T357" s="24"/>
      <c r="U357" s="24"/>
      <c r="V357" s="38"/>
      <c r="W357" s="38"/>
      <c r="X357" s="38"/>
      <c r="Y357" s="38"/>
      <c r="Z357" s="31"/>
      <c r="AA357" s="31"/>
      <c r="AB357" s="31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  <c r="FJ357" s="24"/>
      <c r="FK357" s="24"/>
      <c r="FL357" s="24"/>
      <c r="FM357" s="24"/>
      <c r="FN357" s="24"/>
      <c r="FO357" s="24"/>
      <c r="FP357" s="24"/>
      <c r="FQ357" s="24"/>
      <c r="FR357" s="24"/>
      <c r="FS357" s="24"/>
      <c r="FT357" s="24"/>
      <c r="FU357" s="24"/>
      <c r="FV357" s="24"/>
      <c r="FW357" s="24"/>
      <c r="FX357" s="24"/>
      <c r="FY357" s="24"/>
      <c r="FZ357" s="24"/>
      <c r="GA357" s="24"/>
      <c r="GB357" s="24"/>
      <c r="GC357" s="24"/>
      <c r="GD357" s="24"/>
      <c r="GE357" s="24"/>
      <c r="GF357" s="24"/>
      <c r="GG357" s="24"/>
      <c r="GH357" s="24"/>
      <c r="GI357" s="24"/>
      <c r="GJ357" s="24"/>
      <c r="GK357" s="24"/>
      <c r="GL357" s="24"/>
      <c r="GM357" s="24"/>
      <c r="GN357" s="24"/>
      <c r="GO357" s="24"/>
      <c r="GP357" s="24"/>
      <c r="GQ357" s="24"/>
      <c r="GR357" s="24"/>
      <c r="GS357" s="24"/>
      <c r="GT357" s="24"/>
      <c r="GU357" s="24"/>
      <c r="GV357" s="24"/>
      <c r="GW357" s="24"/>
      <c r="GX357" s="24"/>
      <c r="GY357" s="24"/>
      <c r="GZ357" s="24"/>
      <c r="HA357" s="24"/>
      <c r="HB357" s="24"/>
      <c r="HC357" s="24"/>
      <c r="HD357" s="24"/>
      <c r="HE357" s="24"/>
      <c r="HF357" s="24"/>
      <c r="HG357" s="24"/>
      <c r="HH357" s="24"/>
      <c r="HI357" s="24"/>
      <c r="HJ357" s="24"/>
      <c r="HK357" s="24"/>
      <c r="HL357" s="24"/>
      <c r="HM357" s="24"/>
      <c r="HN357" s="24"/>
      <c r="HO357" s="24"/>
      <c r="HP357" s="24"/>
      <c r="HQ357" s="24"/>
      <c r="HR357" s="24"/>
      <c r="HS357" s="24"/>
      <c r="HT357" s="24"/>
      <c r="HU357" s="24"/>
      <c r="HV357" s="24"/>
      <c r="HW357" s="24"/>
      <c r="HX357" s="24"/>
      <c r="HY357" s="24"/>
      <c r="HZ357" s="24"/>
      <c r="IA357" s="24"/>
      <c r="IB357" s="24"/>
      <c r="IC357" s="24"/>
      <c r="ID357" s="24"/>
      <c r="IE357" s="24"/>
      <c r="IF357" s="24"/>
      <c r="IG357" s="24"/>
      <c r="IH357" s="24"/>
      <c r="II357" s="24"/>
      <c r="IJ357" s="24"/>
      <c r="IK357" s="24"/>
      <c r="IL357" s="24"/>
      <c r="IM357" s="24"/>
      <c r="IN357" s="24"/>
      <c r="IO357" s="24"/>
      <c r="IP357" s="24"/>
      <c r="IQ357" s="24"/>
      <c r="IR357" s="24"/>
      <c r="IS357" s="24"/>
      <c r="IT357" s="24"/>
      <c r="IU357" s="24"/>
      <c r="IV357" s="24"/>
    </row>
    <row r="358" spans="1:256" ht="12.75">
      <c r="A358" s="24"/>
      <c r="B358" s="36" t="s">
        <v>720</v>
      </c>
      <c r="C358" s="12"/>
      <c r="D358" s="13"/>
      <c r="E358" s="14"/>
      <c r="F358" s="27"/>
      <c r="G358" s="24"/>
      <c r="H358" s="24"/>
      <c r="I358" s="24"/>
      <c r="J358" s="24"/>
      <c r="K358" s="24"/>
      <c r="N358" s="31"/>
      <c r="O358" s="24"/>
      <c r="P358" s="24"/>
      <c r="Q358" s="31"/>
      <c r="R358" s="24"/>
      <c r="S358" s="24"/>
      <c r="T358" s="24"/>
      <c r="U358" s="24"/>
      <c r="V358" s="38"/>
      <c r="W358" s="38"/>
      <c r="X358" s="38"/>
      <c r="Y358" s="38"/>
      <c r="Z358" s="31"/>
      <c r="AA358" s="31"/>
      <c r="AB358" s="31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  <c r="FJ358" s="24"/>
      <c r="FK358" s="24"/>
      <c r="FL358" s="24"/>
      <c r="FM358" s="24"/>
      <c r="FN358" s="24"/>
      <c r="FO358" s="24"/>
      <c r="FP358" s="24"/>
      <c r="FQ358" s="24"/>
      <c r="FR358" s="24"/>
      <c r="FS358" s="24"/>
      <c r="FT358" s="24"/>
      <c r="FU358" s="24"/>
      <c r="FV358" s="24"/>
      <c r="FW358" s="24"/>
      <c r="FX358" s="24"/>
      <c r="FY358" s="24"/>
      <c r="FZ358" s="24"/>
      <c r="GA358" s="24"/>
      <c r="GB358" s="24"/>
      <c r="GC358" s="24"/>
      <c r="GD358" s="24"/>
      <c r="GE358" s="24"/>
      <c r="GF358" s="24"/>
      <c r="GG358" s="24"/>
      <c r="GH358" s="24"/>
      <c r="GI358" s="24"/>
      <c r="GJ358" s="24"/>
      <c r="GK358" s="24"/>
      <c r="GL358" s="24"/>
      <c r="GM358" s="24"/>
      <c r="GN358" s="24"/>
      <c r="GO358" s="24"/>
      <c r="GP358" s="24"/>
      <c r="GQ358" s="24"/>
      <c r="GR358" s="24"/>
      <c r="GS358" s="24"/>
      <c r="GT358" s="24"/>
      <c r="GU358" s="24"/>
      <c r="GV358" s="24"/>
      <c r="GW358" s="24"/>
      <c r="GX358" s="24"/>
      <c r="GY358" s="24"/>
      <c r="GZ358" s="24"/>
      <c r="HA358" s="24"/>
      <c r="HB358" s="24"/>
      <c r="HC358" s="24"/>
      <c r="HD358" s="24"/>
      <c r="HE358" s="24"/>
      <c r="HF358" s="24"/>
      <c r="HG358" s="24"/>
      <c r="HH358" s="24"/>
      <c r="HI358" s="24"/>
      <c r="HJ358" s="24"/>
      <c r="HK358" s="24"/>
      <c r="HL358" s="24"/>
      <c r="HM358" s="24"/>
      <c r="HN358" s="24"/>
      <c r="HO358" s="24"/>
      <c r="HP358" s="24"/>
      <c r="HQ358" s="24"/>
      <c r="HR358" s="24"/>
      <c r="HS358" s="24"/>
      <c r="HT358" s="24"/>
      <c r="HU358" s="24"/>
      <c r="HV358" s="24"/>
      <c r="HW358" s="24"/>
      <c r="HX358" s="24"/>
      <c r="HY358" s="24"/>
      <c r="HZ358" s="24"/>
      <c r="IA358" s="24"/>
      <c r="IB358" s="24"/>
      <c r="IC358" s="24"/>
      <c r="ID358" s="24"/>
      <c r="IE358" s="24"/>
      <c r="IF358" s="24"/>
      <c r="IG358" s="24"/>
      <c r="IH358" s="24"/>
      <c r="II358" s="24"/>
      <c r="IJ358" s="24"/>
      <c r="IK358" s="24"/>
      <c r="IL358" s="24"/>
      <c r="IM358" s="24"/>
      <c r="IN358" s="24"/>
      <c r="IO358" s="24"/>
      <c r="IP358" s="24"/>
      <c r="IQ358" s="24"/>
      <c r="IR358" s="24"/>
      <c r="IS358" s="24"/>
      <c r="IT358" s="24"/>
      <c r="IU358" s="24"/>
      <c r="IV358" s="24"/>
    </row>
    <row r="359" spans="1:256" ht="12.75">
      <c r="A359" s="24"/>
      <c r="B359" s="36" t="s">
        <v>721</v>
      </c>
      <c r="C359" s="12"/>
      <c r="D359" s="13"/>
      <c r="E359" s="14"/>
      <c r="F359" s="27"/>
      <c r="G359" s="24"/>
      <c r="H359" s="24"/>
      <c r="I359" s="24"/>
      <c r="J359" s="24"/>
      <c r="K359" s="24"/>
      <c r="N359" s="31"/>
      <c r="O359" s="24"/>
      <c r="P359" s="24"/>
      <c r="Q359" s="31"/>
      <c r="R359" s="24"/>
      <c r="S359" s="24"/>
      <c r="T359" s="24"/>
      <c r="U359" s="24"/>
      <c r="V359" s="38"/>
      <c r="W359" s="38"/>
      <c r="X359" s="38"/>
      <c r="Y359" s="38"/>
      <c r="Z359" s="31"/>
      <c r="AA359" s="31"/>
      <c r="AB359" s="31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  <c r="FJ359" s="24"/>
      <c r="FK359" s="24"/>
      <c r="FL359" s="24"/>
      <c r="FM359" s="24"/>
      <c r="FN359" s="24"/>
      <c r="FO359" s="24"/>
      <c r="FP359" s="24"/>
      <c r="FQ359" s="24"/>
      <c r="FR359" s="24"/>
      <c r="FS359" s="24"/>
      <c r="FT359" s="24"/>
      <c r="FU359" s="24"/>
      <c r="FV359" s="24"/>
      <c r="FW359" s="24"/>
      <c r="FX359" s="24"/>
      <c r="FY359" s="24"/>
      <c r="FZ359" s="24"/>
      <c r="GA359" s="24"/>
      <c r="GB359" s="24"/>
      <c r="GC359" s="24"/>
      <c r="GD359" s="24"/>
      <c r="GE359" s="24"/>
      <c r="GF359" s="24"/>
      <c r="GG359" s="24"/>
      <c r="GH359" s="24"/>
      <c r="GI359" s="24"/>
      <c r="GJ359" s="24"/>
      <c r="GK359" s="24"/>
      <c r="GL359" s="24"/>
      <c r="GM359" s="24"/>
      <c r="GN359" s="24"/>
      <c r="GO359" s="24"/>
      <c r="GP359" s="24"/>
      <c r="GQ359" s="24"/>
      <c r="GR359" s="24"/>
      <c r="GS359" s="24"/>
      <c r="GT359" s="24"/>
      <c r="GU359" s="24"/>
      <c r="GV359" s="24"/>
      <c r="GW359" s="24"/>
      <c r="GX359" s="24"/>
      <c r="GY359" s="24"/>
      <c r="GZ359" s="24"/>
      <c r="HA359" s="24"/>
      <c r="HB359" s="24"/>
      <c r="HC359" s="24"/>
      <c r="HD359" s="24"/>
      <c r="HE359" s="24"/>
      <c r="HF359" s="24"/>
      <c r="HG359" s="24"/>
      <c r="HH359" s="24"/>
      <c r="HI359" s="24"/>
      <c r="HJ359" s="24"/>
      <c r="HK359" s="24"/>
      <c r="HL359" s="24"/>
      <c r="HM359" s="24"/>
      <c r="HN359" s="24"/>
      <c r="HO359" s="24"/>
      <c r="HP359" s="24"/>
      <c r="HQ359" s="24"/>
      <c r="HR359" s="24"/>
      <c r="HS359" s="24"/>
      <c r="HT359" s="24"/>
      <c r="HU359" s="24"/>
      <c r="HV359" s="24"/>
      <c r="HW359" s="24"/>
      <c r="HX359" s="24"/>
      <c r="HY359" s="24"/>
      <c r="HZ359" s="24"/>
      <c r="IA359" s="24"/>
      <c r="IB359" s="24"/>
      <c r="IC359" s="24"/>
      <c r="ID359" s="24"/>
      <c r="IE359" s="24"/>
      <c r="IF359" s="24"/>
      <c r="IG359" s="24"/>
      <c r="IH359" s="24"/>
      <c r="II359" s="24"/>
      <c r="IJ359" s="24"/>
      <c r="IK359" s="24"/>
      <c r="IL359" s="24"/>
      <c r="IM359" s="24"/>
      <c r="IN359" s="24"/>
      <c r="IO359" s="24"/>
      <c r="IP359" s="24"/>
      <c r="IQ359" s="24"/>
      <c r="IR359" s="24"/>
      <c r="IS359" s="24"/>
      <c r="IT359" s="24"/>
      <c r="IU359" s="24"/>
      <c r="IV359" s="24"/>
    </row>
    <row r="360" spans="1:256" ht="12.75">
      <c r="A360" s="24"/>
      <c r="B360" s="11"/>
      <c r="C360" s="12"/>
      <c r="E360" s="14"/>
      <c r="F360" s="27"/>
      <c r="G360" s="24"/>
      <c r="H360" s="24"/>
      <c r="I360" s="24"/>
      <c r="J360" s="24"/>
      <c r="K360" s="24"/>
      <c r="N360" s="31"/>
      <c r="O360" s="24"/>
      <c r="P360" s="24"/>
      <c r="Q360" s="31"/>
      <c r="R360" s="24"/>
      <c r="S360" s="24"/>
      <c r="T360" s="24"/>
      <c r="U360" s="24"/>
      <c r="V360" s="38"/>
      <c r="W360" s="38"/>
      <c r="X360" s="38"/>
      <c r="Y360" s="38"/>
      <c r="Z360" s="31"/>
      <c r="AA360" s="31"/>
      <c r="AB360" s="31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  <c r="FJ360" s="24"/>
      <c r="FK360" s="24"/>
      <c r="FL360" s="24"/>
      <c r="FM360" s="24"/>
      <c r="FN360" s="24"/>
      <c r="FO360" s="24"/>
      <c r="FP360" s="24"/>
      <c r="FQ360" s="24"/>
      <c r="FR360" s="24"/>
      <c r="FS360" s="24"/>
      <c r="FT360" s="24"/>
      <c r="FU360" s="24"/>
      <c r="FV360" s="24"/>
      <c r="FW360" s="24"/>
      <c r="FX360" s="24"/>
      <c r="FY360" s="24"/>
      <c r="FZ360" s="24"/>
      <c r="GA360" s="24"/>
      <c r="GB360" s="24"/>
      <c r="GC360" s="24"/>
      <c r="GD360" s="24"/>
      <c r="GE360" s="24"/>
      <c r="GF360" s="24"/>
      <c r="GG360" s="24"/>
      <c r="GH360" s="24"/>
      <c r="GI360" s="24"/>
      <c r="GJ360" s="24"/>
      <c r="GK360" s="24"/>
      <c r="GL360" s="24"/>
      <c r="GM360" s="24"/>
      <c r="GN360" s="24"/>
      <c r="GO360" s="24"/>
      <c r="GP360" s="24"/>
      <c r="GQ360" s="24"/>
      <c r="GR360" s="24"/>
      <c r="GS360" s="24"/>
      <c r="GT360" s="24"/>
      <c r="GU360" s="24"/>
      <c r="GV360" s="24"/>
      <c r="GW360" s="24"/>
      <c r="GX360" s="24"/>
      <c r="GY360" s="24"/>
      <c r="GZ360" s="24"/>
      <c r="HA360" s="24"/>
      <c r="HB360" s="24"/>
      <c r="HC360" s="24"/>
      <c r="HD360" s="24"/>
      <c r="HE360" s="24"/>
      <c r="HF360" s="24"/>
      <c r="HG360" s="24"/>
      <c r="HH360" s="24"/>
      <c r="HI360" s="24"/>
      <c r="HJ360" s="24"/>
      <c r="HK360" s="24"/>
      <c r="HL360" s="24"/>
      <c r="HM360" s="24"/>
      <c r="HN360" s="24"/>
      <c r="HO360" s="24"/>
      <c r="HP360" s="24"/>
      <c r="HQ360" s="24"/>
      <c r="HR360" s="24"/>
      <c r="HS360" s="24"/>
      <c r="HT360" s="24"/>
      <c r="HU360" s="24"/>
      <c r="HV360" s="24"/>
      <c r="HW360" s="24"/>
      <c r="HX360" s="24"/>
      <c r="HY360" s="24"/>
      <c r="HZ360" s="24"/>
      <c r="IA360" s="24"/>
      <c r="IB360" s="24"/>
      <c r="IC360" s="24"/>
      <c r="ID360" s="24"/>
      <c r="IE360" s="24"/>
      <c r="IF360" s="24"/>
      <c r="IG360" s="24"/>
      <c r="IH360" s="24"/>
      <c r="II360" s="24"/>
      <c r="IJ360" s="24"/>
      <c r="IK360" s="24"/>
      <c r="IL360" s="24"/>
      <c r="IM360" s="24"/>
      <c r="IN360" s="24"/>
      <c r="IO360" s="24"/>
      <c r="IP360" s="24"/>
      <c r="IQ360" s="24"/>
      <c r="IR360" s="24"/>
      <c r="IS360" s="24"/>
      <c r="IT360" s="24"/>
      <c r="IU360" s="24"/>
      <c r="IV360" s="24"/>
    </row>
    <row r="361" spans="1:256" ht="12.75">
      <c r="A361" s="113" t="s">
        <v>715</v>
      </c>
      <c r="B361" s="122" t="s">
        <v>356</v>
      </c>
      <c r="C361" s="123" t="s">
        <v>361</v>
      </c>
      <c r="D361" s="124">
        <v>6199</v>
      </c>
      <c r="E361" s="100" t="str">
        <f>VLOOKUP(D361,SGLDATA!$A$6:$B$402,2,FALSE)</f>
        <v>Adjustment to Subsidy Expense</v>
      </c>
      <c r="F361" s="117" t="s">
        <v>723</v>
      </c>
      <c r="G361" s="24"/>
      <c r="H361" s="24"/>
      <c r="I361" s="24"/>
      <c r="J361" s="24"/>
      <c r="K361" s="24"/>
      <c r="N361" s="31"/>
      <c r="O361" s="24"/>
      <c r="P361" s="24"/>
      <c r="Q361" s="31"/>
      <c r="R361" s="24"/>
      <c r="S361" s="24"/>
      <c r="T361" s="24"/>
      <c r="U361" s="24"/>
      <c r="V361" s="38"/>
      <c r="W361" s="38"/>
      <c r="X361" s="38"/>
      <c r="Y361" s="38"/>
      <c r="Z361" s="31"/>
      <c r="AA361" s="31"/>
      <c r="AB361" s="31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  <c r="FJ361" s="24"/>
      <c r="FK361" s="24"/>
      <c r="FL361" s="24"/>
      <c r="FM361" s="24"/>
      <c r="FN361" s="24"/>
      <c r="FO361" s="24"/>
      <c r="FP361" s="24"/>
      <c r="FQ361" s="24"/>
      <c r="FR361" s="24"/>
      <c r="FS361" s="24"/>
      <c r="FT361" s="24"/>
      <c r="FU361" s="24"/>
      <c r="FV361" s="24"/>
      <c r="FW361" s="24"/>
      <c r="FX361" s="24"/>
      <c r="FY361" s="24"/>
      <c r="FZ361" s="24"/>
      <c r="GA361" s="24"/>
      <c r="GB361" s="24"/>
      <c r="GC361" s="24"/>
      <c r="GD361" s="24"/>
      <c r="GE361" s="24"/>
      <c r="GF361" s="24"/>
      <c r="GG361" s="24"/>
      <c r="GH361" s="24"/>
      <c r="GI361" s="24"/>
      <c r="GJ361" s="24"/>
      <c r="GK361" s="24"/>
      <c r="GL361" s="24"/>
      <c r="GM361" s="24"/>
      <c r="GN361" s="24"/>
      <c r="GO361" s="24"/>
      <c r="GP361" s="24"/>
      <c r="GQ361" s="24"/>
      <c r="GR361" s="24"/>
      <c r="GS361" s="24"/>
      <c r="GT361" s="24"/>
      <c r="GU361" s="24"/>
      <c r="GV361" s="24"/>
      <c r="GW361" s="24"/>
      <c r="GX361" s="24"/>
      <c r="GY361" s="24"/>
      <c r="GZ361" s="24"/>
      <c r="HA361" s="24"/>
      <c r="HB361" s="24"/>
      <c r="HC361" s="24"/>
      <c r="HD361" s="24"/>
      <c r="HE361" s="24"/>
      <c r="HF361" s="24"/>
      <c r="HG361" s="24"/>
      <c r="HH361" s="24"/>
      <c r="HI361" s="24"/>
      <c r="HJ361" s="24"/>
      <c r="HK361" s="24"/>
      <c r="HL361" s="24"/>
      <c r="HM361" s="24"/>
      <c r="HN361" s="24"/>
      <c r="HO361" s="24"/>
      <c r="HP361" s="24"/>
      <c r="HQ361" s="24"/>
      <c r="HR361" s="24"/>
      <c r="HS361" s="24"/>
      <c r="HT361" s="24"/>
      <c r="HU361" s="24"/>
      <c r="HV361" s="24"/>
      <c r="HW361" s="24"/>
      <c r="HX361" s="24"/>
      <c r="HY361" s="24"/>
      <c r="HZ361" s="24"/>
      <c r="IA361" s="24"/>
      <c r="IB361" s="24"/>
      <c r="IC361" s="24"/>
      <c r="ID361" s="24"/>
      <c r="IE361" s="24"/>
      <c r="IF361" s="24"/>
      <c r="IG361" s="24"/>
      <c r="IH361" s="24"/>
      <c r="II361" s="24"/>
      <c r="IJ361" s="24"/>
      <c r="IK361" s="24"/>
      <c r="IL361" s="24"/>
      <c r="IM361" s="24"/>
      <c r="IN361" s="24"/>
      <c r="IO361" s="24"/>
      <c r="IP361" s="24"/>
      <c r="IQ361" s="24"/>
      <c r="IR361" s="24"/>
      <c r="IS361" s="24"/>
      <c r="IT361" s="24"/>
      <c r="IU361" s="24"/>
      <c r="IV361" s="24"/>
    </row>
    <row r="362" spans="1:28" ht="12.75">
      <c r="A362" s="113" t="s">
        <v>715</v>
      </c>
      <c r="B362" s="122" t="s">
        <v>356</v>
      </c>
      <c r="C362" s="123" t="s">
        <v>361</v>
      </c>
      <c r="D362" s="124">
        <v>7300</v>
      </c>
      <c r="E362" s="100" t="str">
        <f>VLOOKUP(D362,SGLDATA!$A$6:$B$402,2,FALSE)</f>
        <v>Extraordinary Items</v>
      </c>
      <c r="F362" s="123" t="s">
        <v>725</v>
      </c>
      <c r="N362" s="22"/>
      <c r="V362" s="37"/>
      <c r="W362" s="37"/>
      <c r="X362" s="37"/>
      <c r="Y362" s="37"/>
      <c r="Z362" s="22"/>
      <c r="AA362" s="22"/>
      <c r="AB362" s="22"/>
    </row>
    <row r="363" spans="1:28" ht="12.75">
      <c r="A363" s="127"/>
      <c r="B363" s="127"/>
      <c r="C363" s="117"/>
      <c r="D363" s="128"/>
      <c r="E363" s="117"/>
      <c r="F363" s="117"/>
      <c r="G363" s="24"/>
      <c r="H363" s="24"/>
      <c r="I363" s="24"/>
      <c r="J363" s="24"/>
      <c r="K363" s="24"/>
      <c r="M363" s="29"/>
      <c r="N363" s="31"/>
      <c r="P363" s="24"/>
      <c r="Q363" s="31"/>
      <c r="R363" s="24"/>
      <c r="U363" s="24"/>
      <c r="V363" s="38"/>
      <c r="W363" s="38"/>
      <c r="X363" s="38"/>
      <c r="Y363" s="38"/>
      <c r="Z363" s="31"/>
      <c r="AA363" s="31"/>
      <c r="AB363" s="31"/>
    </row>
    <row r="364" spans="1:28" ht="12.75">
      <c r="A364" s="113" t="s">
        <v>726</v>
      </c>
      <c r="B364" s="113"/>
      <c r="C364" s="114"/>
      <c r="D364" s="115" t="s">
        <v>527</v>
      </c>
      <c r="E364" s="114" t="s">
        <v>727</v>
      </c>
      <c r="F364" s="114"/>
      <c r="G364" s="15"/>
      <c r="H364" s="15"/>
      <c r="N364" s="22"/>
      <c r="P364" s="15" t="s">
        <v>728</v>
      </c>
      <c r="Q364" s="22" t="e">
        <f>#REF!+#REF!</f>
        <v>#REF!</v>
      </c>
      <c r="V364" s="37"/>
      <c r="W364" s="37"/>
      <c r="X364" s="37"/>
      <c r="Y364" s="37"/>
      <c r="Z364" s="22"/>
      <c r="AA364" s="39"/>
      <c r="AB364" s="39"/>
    </row>
    <row r="365" spans="1:28" ht="12.75">
      <c r="A365" s="24"/>
      <c r="B365" s="24"/>
      <c r="C365" s="27"/>
      <c r="D365" s="30"/>
      <c r="E365" s="27"/>
      <c r="F365" s="27"/>
      <c r="G365" s="24"/>
      <c r="H365" s="24"/>
      <c r="I365" s="24"/>
      <c r="J365" s="24"/>
      <c r="K365" s="24"/>
      <c r="M365" s="29"/>
      <c r="N365" s="31"/>
      <c r="P365" s="24"/>
      <c r="Q365" s="31"/>
      <c r="R365" s="24"/>
      <c r="U365" s="24"/>
      <c r="V365" s="38"/>
      <c r="W365" s="38"/>
      <c r="X365" s="38"/>
      <c r="Y365" s="38"/>
      <c r="Z365" s="31"/>
      <c r="AA365" s="40"/>
      <c r="AB365" s="40"/>
    </row>
    <row r="366" spans="1:256" ht="12.75">
      <c r="A366" s="135" t="s">
        <v>729</v>
      </c>
      <c r="B366" s="135" t="s">
        <v>356</v>
      </c>
      <c r="C366" s="136" t="s">
        <v>361</v>
      </c>
      <c r="D366" s="137">
        <v>7400</v>
      </c>
      <c r="E366" s="148" t="str">
        <f>VLOOKUP(D366,SGLDATA!$A$6:$B$402,2,FALSE)</f>
        <v>Prior-Period Adjustments</v>
      </c>
      <c r="F366" s="136" t="s">
        <v>730</v>
      </c>
      <c r="G366" s="24"/>
      <c r="H366" s="24"/>
      <c r="I366" s="24"/>
      <c r="J366" s="24"/>
      <c r="K366" s="24"/>
      <c r="L366" s="29"/>
      <c r="M366" s="29"/>
      <c r="N366" s="31"/>
      <c r="O366" s="24"/>
      <c r="P366" s="24"/>
      <c r="Q366" s="31"/>
      <c r="R366" s="24"/>
      <c r="S366" s="24"/>
      <c r="T366" s="24"/>
      <c r="U366" s="24"/>
      <c r="V366" s="38"/>
      <c r="W366" s="38"/>
      <c r="X366" s="38"/>
      <c r="Y366" s="38"/>
      <c r="Z366" s="31"/>
      <c r="AA366" s="40"/>
      <c r="AB366" s="40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  <c r="FJ366" s="24"/>
      <c r="FK366" s="24"/>
      <c r="FL366" s="24"/>
      <c r="FM366" s="24"/>
      <c r="FN366" s="24"/>
      <c r="FO366" s="24"/>
      <c r="FP366" s="24"/>
      <c r="FQ366" s="24"/>
      <c r="FR366" s="24"/>
      <c r="FS366" s="24"/>
      <c r="FT366" s="24"/>
      <c r="FU366" s="24"/>
      <c r="FV366" s="24"/>
      <c r="FW366" s="24"/>
      <c r="FX366" s="24"/>
      <c r="FY366" s="24"/>
      <c r="FZ366" s="24"/>
      <c r="GA366" s="24"/>
      <c r="GB366" s="24"/>
      <c r="GC366" s="24"/>
      <c r="GD366" s="24"/>
      <c r="GE366" s="24"/>
      <c r="GF366" s="24"/>
      <c r="GG366" s="24"/>
      <c r="GH366" s="24"/>
      <c r="GI366" s="24"/>
      <c r="GJ366" s="24"/>
      <c r="GK366" s="24"/>
      <c r="GL366" s="24"/>
      <c r="GM366" s="24"/>
      <c r="GN366" s="24"/>
      <c r="GO366" s="24"/>
      <c r="GP366" s="24"/>
      <c r="GQ366" s="24"/>
      <c r="GR366" s="24"/>
      <c r="GS366" s="24"/>
      <c r="GT366" s="24"/>
      <c r="GU366" s="24"/>
      <c r="GV366" s="24"/>
      <c r="GW366" s="24"/>
      <c r="GX366" s="24"/>
      <c r="GY366" s="24"/>
      <c r="GZ366" s="24"/>
      <c r="HA366" s="24"/>
      <c r="HB366" s="24"/>
      <c r="HC366" s="24"/>
      <c r="HD366" s="24"/>
      <c r="HE366" s="24"/>
      <c r="HF366" s="24"/>
      <c r="HG366" s="24"/>
      <c r="HH366" s="24"/>
      <c r="HI366" s="24"/>
      <c r="HJ366" s="24"/>
      <c r="HK366" s="24"/>
      <c r="HL366" s="24"/>
      <c r="HM366" s="24"/>
      <c r="HN366" s="24"/>
      <c r="HO366" s="24"/>
      <c r="HP366" s="24"/>
      <c r="HQ366" s="24"/>
      <c r="HR366" s="24"/>
      <c r="HS366" s="24"/>
      <c r="HT366" s="24"/>
      <c r="HU366" s="24"/>
      <c r="HV366" s="24"/>
      <c r="HW366" s="24"/>
      <c r="HX366" s="24"/>
      <c r="HY366" s="24"/>
      <c r="HZ366" s="24"/>
      <c r="IA366" s="24"/>
      <c r="IB366" s="24"/>
      <c r="IC366" s="24"/>
      <c r="ID366" s="24"/>
      <c r="IE366" s="24"/>
      <c r="IF366" s="24"/>
      <c r="IG366" s="24"/>
      <c r="IH366" s="24"/>
      <c r="II366" s="24"/>
      <c r="IJ366" s="24"/>
      <c r="IK366" s="24"/>
      <c r="IL366" s="24"/>
      <c r="IM366" s="24"/>
      <c r="IN366" s="24"/>
      <c r="IO366" s="24"/>
      <c r="IP366" s="24"/>
      <c r="IQ366" s="24"/>
      <c r="IR366" s="24"/>
      <c r="IS366" s="24"/>
      <c r="IT366" s="24"/>
      <c r="IU366" s="24"/>
      <c r="IV366" s="24"/>
    </row>
    <row r="367" spans="1:256" ht="12.75">
      <c r="A367" s="135"/>
      <c r="B367" s="135"/>
      <c r="C367" s="136"/>
      <c r="D367" s="137" t="s">
        <v>337</v>
      </c>
      <c r="E367" s="136"/>
      <c r="F367" s="136" t="s">
        <v>1</v>
      </c>
      <c r="G367" s="24"/>
      <c r="H367" s="24"/>
      <c r="I367" s="24"/>
      <c r="J367" s="24"/>
      <c r="K367" s="24"/>
      <c r="L367" s="29"/>
      <c r="M367" s="29"/>
      <c r="N367" s="31"/>
      <c r="O367" s="24"/>
      <c r="P367" s="24"/>
      <c r="Q367" s="31"/>
      <c r="R367" s="24"/>
      <c r="S367" s="24"/>
      <c r="T367" s="24"/>
      <c r="U367" s="24"/>
      <c r="V367" s="38"/>
      <c r="W367" s="38"/>
      <c r="X367" s="38"/>
      <c r="Y367" s="38"/>
      <c r="Z367" s="31"/>
      <c r="AA367" s="40"/>
      <c r="AB367" s="40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  <c r="FJ367" s="24"/>
      <c r="FK367" s="24"/>
      <c r="FL367" s="24"/>
      <c r="FM367" s="24"/>
      <c r="FN367" s="24"/>
      <c r="FO367" s="24"/>
      <c r="FP367" s="24"/>
      <c r="FQ367" s="24"/>
      <c r="FR367" s="24"/>
      <c r="FS367" s="24"/>
      <c r="FT367" s="24"/>
      <c r="FU367" s="24"/>
      <c r="FV367" s="24"/>
      <c r="FW367" s="24"/>
      <c r="FX367" s="24"/>
      <c r="FY367" s="24"/>
      <c r="FZ367" s="24"/>
      <c r="GA367" s="24"/>
      <c r="GB367" s="24"/>
      <c r="GC367" s="24"/>
      <c r="GD367" s="24"/>
      <c r="GE367" s="24"/>
      <c r="GF367" s="24"/>
      <c r="GG367" s="24"/>
      <c r="GH367" s="24"/>
      <c r="GI367" s="24"/>
      <c r="GJ367" s="24"/>
      <c r="GK367" s="24"/>
      <c r="GL367" s="24"/>
      <c r="GM367" s="24"/>
      <c r="GN367" s="24"/>
      <c r="GO367" s="24"/>
      <c r="GP367" s="24"/>
      <c r="GQ367" s="24"/>
      <c r="GR367" s="24"/>
      <c r="GS367" s="24"/>
      <c r="GT367" s="24"/>
      <c r="GU367" s="24"/>
      <c r="GV367" s="24"/>
      <c r="GW367" s="24"/>
      <c r="GX367" s="24"/>
      <c r="GY367" s="24"/>
      <c r="GZ367" s="24"/>
      <c r="HA367" s="24"/>
      <c r="HB367" s="24"/>
      <c r="HC367" s="24"/>
      <c r="HD367" s="24"/>
      <c r="HE367" s="24"/>
      <c r="HF367" s="24"/>
      <c r="HG367" s="24"/>
      <c r="HH367" s="24"/>
      <c r="HI367" s="24"/>
      <c r="HJ367" s="24"/>
      <c r="HK367" s="24"/>
      <c r="HL367" s="24"/>
      <c r="HM367" s="24"/>
      <c r="HN367" s="24"/>
      <c r="HO367" s="24"/>
      <c r="HP367" s="24"/>
      <c r="HQ367" s="24"/>
      <c r="HR367" s="24"/>
      <c r="HS367" s="24"/>
      <c r="HT367" s="24"/>
      <c r="HU367" s="24"/>
      <c r="HV367" s="24"/>
      <c r="HW367" s="24"/>
      <c r="HX367" s="24"/>
      <c r="HY367" s="24"/>
      <c r="HZ367" s="24"/>
      <c r="IA367" s="24"/>
      <c r="IB367" s="24"/>
      <c r="IC367" s="24"/>
      <c r="ID367" s="24"/>
      <c r="IE367" s="24"/>
      <c r="IF367" s="24"/>
      <c r="IG367" s="24"/>
      <c r="IH367" s="24"/>
      <c r="II367" s="24"/>
      <c r="IJ367" s="24"/>
      <c r="IK367" s="24"/>
      <c r="IL367" s="24"/>
      <c r="IM367" s="24"/>
      <c r="IN367" s="24"/>
      <c r="IO367" s="24"/>
      <c r="IP367" s="24"/>
      <c r="IQ367" s="24"/>
      <c r="IR367" s="24"/>
      <c r="IS367" s="24"/>
      <c r="IT367" s="24"/>
      <c r="IU367" s="24"/>
      <c r="IV367" s="24"/>
    </row>
    <row r="368" spans="1:28" ht="12.75">
      <c r="A368" s="135" t="s">
        <v>729</v>
      </c>
      <c r="B368" s="135" t="s">
        <v>356</v>
      </c>
      <c r="C368" s="136" t="s">
        <v>357</v>
      </c>
      <c r="D368" s="137">
        <v>2160</v>
      </c>
      <c r="E368" s="138" t="str">
        <f>VLOOKUP(D368,SGLDATA!$A$6:$B$402,2,FALSE)</f>
        <v>Entitlement Benefits Due and Payable</v>
      </c>
      <c r="F368" s="136" t="s">
        <v>731</v>
      </c>
      <c r="G368" s="24"/>
      <c r="H368" s="24"/>
      <c r="I368" s="24"/>
      <c r="J368" s="24"/>
      <c r="K368" s="24"/>
      <c r="M368" s="29"/>
      <c r="N368" s="31"/>
      <c r="P368" s="24"/>
      <c r="Q368" s="31"/>
      <c r="R368" s="24"/>
      <c r="U368" s="24"/>
      <c r="V368" s="38"/>
      <c r="W368" s="38"/>
      <c r="X368" s="38"/>
      <c r="Y368" s="38"/>
      <c r="Z368" s="31"/>
      <c r="AA368" s="31"/>
      <c r="AB368" s="31"/>
    </row>
    <row r="369" spans="1:256" ht="12.75">
      <c r="A369" s="135" t="s">
        <v>729</v>
      </c>
      <c r="B369" s="135" t="s">
        <v>356</v>
      </c>
      <c r="C369" s="136" t="s">
        <v>357</v>
      </c>
      <c r="D369" s="137">
        <v>2170</v>
      </c>
      <c r="E369" s="138" t="str">
        <f>VLOOKUP(D369,SGLDATA!$A$6:$B$402,2,FALSE)</f>
        <v>Subsidy Payable to Financing Account</v>
      </c>
      <c r="F369" s="136" t="s">
        <v>732</v>
      </c>
      <c r="G369" s="24"/>
      <c r="H369" s="24"/>
      <c r="I369" s="24"/>
      <c r="J369" s="24"/>
      <c r="K369" s="24"/>
      <c r="L369" s="29"/>
      <c r="M369" s="29"/>
      <c r="N369" s="31"/>
      <c r="O369" s="24"/>
      <c r="P369" s="24"/>
      <c r="Q369" s="31"/>
      <c r="R369" s="24"/>
      <c r="S369" s="24"/>
      <c r="T369" s="24"/>
      <c r="U369" s="24"/>
      <c r="V369" s="38"/>
      <c r="W369" s="38"/>
      <c r="X369" s="38"/>
      <c r="Y369" s="38"/>
      <c r="Z369" s="31"/>
      <c r="AA369" s="31"/>
      <c r="AB369" s="31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  <c r="FJ369" s="24"/>
      <c r="FK369" s="24"/>
      <c r="FL369" s="24"/>
      <c r="FM369" s="24"/>
      <c r="FN369" s="24"/>
      <c r="FO369" s="24"/>
      <c r="FP369" s="24"/>
      <c r="FQ369" s="24"/>
      <c r="FR369" s="24"/>
      <c r="FS369" s="24"/>
      <c r="FT369" s="24"/>
      <c r="FU369" s="24"/>
      <c r="FV369" s="24"/>
      <c r="FW369" s="24"/>
      <c r="FX369" s="24"/>
      <c r="FY369" s="24"/>
      <c r="FZ369" s="24"/>
      <c r="GA369" s="24"/>
      <c r="GB369" s="24"/>
      <c r="GC369" s="24"/>
      <c r="GD369" s="24"/>
      <c r="GE369" s="24"/>
      <c r="GF369" s="24"/>
      <c r="GG369" s="24"/>
      <c r="GH369" s="24"/>
      <c r="GI369" s="24"/>
      <c r="GJ369" s="24"/>
      <c r="GK369" s="24"/>
      <c r="GL369" s="24"/>
      <c r="GM369" s="24"/>
      <c r="GN369" s="24"/>
      <c r="GO369" s="24"/>
      <c r="GP369" s="24"/>
      <c r="GQ369" s="24"/>
      <c r="GR369" s="24"/>
      <c r="GS369" s="24"/>
      <c r="GT369" s="24"/>
      <c r="GU369" s="24"/>
      <c r="GV369" s="24"/>
      <c r="GW369" s="24"/>
      <c r="GX369" s="24"/>
      <c r="GY369" s="24"/>
      <c r="GZ369" s="24"/>
      <c r="HA369" s="24"/>
      <c r="HB369" s="24"/>
      <c r="HC369" s="24"/>
      <c r="HD369" s="24"/>
      <c r="HE369" s="24"/>
      <c r="HF369" s="24"/>
      <c r="HG369" s="24"/>
      <c r="HH369" s="24"/>
      <c r="HI369" s="24"/>
      <c r="HJ369" s="24"/>
      <c r="HK369" s="24"/>
      <c r="HL369" s="24"/>
      <c r="HM369" s="24"/>
      <c r="HN369" s="24"/>
      <c r="HO369" s="24"/>
      <c r="HP369" s="24"/>
      <c r="HQ369" s="24"/>
      <c r="HR369" s="24"/>
      <c r="HS369" s="24"/>
      <c r="HT369" s="24"/>
      <c r="HU369" s="24"/>
      <c r="HV369" s="24"/>
      <c r="HW369" s="24"/>
      <c r="HX369" s="24"/>
      <c r="HY369" s="24"/>
      <c r="HZ369" s="24"/>
      <c r="IA369" s="24"/>
      <c r="IB369" s="24"/>
      <c r="IC369" s="24"/>
      <c r="ID369" s="24"/>
      <c r="IE369" s="24"/>
      <c r="IF369" s="24"/>
      <c r="IG369" s="24"/>
      <c r="IH369" s="24"/>
      <c r="II369" s="24"/>
      <c r="IJ369" s="24"/>
      <c r="IK369" s="24"/>
      <c r="IL369" s="24"/>
      <c r="IM369" s="24"/>
      <c r="IN369" s="24"/>
      <c r="IO369" s="24"/>
      <c r="IP369" s="24"/>
      <c r="IQ369" s="24"/>
      <c r="IR369" s="24"/>
      <c r="IS369" s="24"/>
      <c r="IT369" s="24"/>
      <c r="IU369" s="24"/>
      <c r="IV369" s="24"/>
    </row>
    <row r="370" spans="1:28" ht="12.75">
      <c r="A370" s="135" t="s">
        <v>729</v>
      </c>
      <c r="B370" s="135" t="s">
        <v>356</v>
      </c>
      <c r="C370" s="136" t="s">
        <v>357</v>
      </c>
      <c r="D370" s="137">
        <v>2190</v>
      </c>
      <c r="E370" s="138" t="str">
        <f>VLOOKUP(D370,SGLDATA!$A$6:$B$402,2,FALSE)</f>
        <v>Other Accrued Liabilities</v>
      </c>
      <c r="F370" s="136" t="s">
        <v>731</v>
      </c>
      <c r="G370" s="24"/>
      <c r="H370" s="24"/>
      <c r="I370" s="24"/>
      <c r="J370" s="24"/>
      <c r="K370" s="24"/>
      <c r="M370" s="29"/>
      <c r="N370" s="31"/>
      <c r="P370" s="24"/>
      <c r="Q370" s="31"/>
      <c r="R370" s="24"/>
      <c r="U370" s="24"/>
      <c r="V370" s="38"/>
      <c r="W370" s="38"/>
      <c r="X370" s="38"/>
      <c r="Y370" s="38"/>
      <c r="Z370" s="31"/>
      <c r="AA370" s="31"/>
      <c r="AB370" s="31"/>
    </row>
    <row r="371" spans="1:256" ht="12.75">
      <c r="A371" s="135" t="s">
        <v>729</v>
      </c>
      <c r="B371" s="135" t="s">
        <v>356</v>
      </c>
      <c r="C371" s="136" t="s">
        <v>357</v>
      </c>
      <c r="D371" s="137">
        <v>2220</v>
      </c>
      <c r="E371" s="138" t="str">
        <f>VLOOKUP(D371,SGLDATA!$A$6:$B$402,2,FALSE)</f>
        <v>Unfunded Leave</v>
      </c>
      <c r="F371" s="136" t="s">
        <v>733</v>
      </c>
      <c r="G371" s="24"/>
      <c r="H371" s="24"/>
      <c r="I371" s="24"/>
      <c r="J371" s="24"/>
      <c r="K371" s="24"/>
      <c r="L371" s="29"/>
      <c r="M371" s="29"/>
      <c r="N371" s="31"/>
      <c r="O371" s="24"/>
      <c r="P371" s="24"/>
      <c r="Q371" s="31"/>
      <c r="R371" s="24"/>
      <c r="S371" s="24"/>
      <c r="T371" s="24"/>
      <c r="U371" s="24"/>
      <c r="V371" s="38"/>
      <c r="W371" s="38"/>
      <c r="X371" s="38"/>
      <c r="Y371" s="38"/>
      <c r="Z371" s="31"/>
      <c r="AA371" s="31"/>
      <c r="AB371" s="31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  <c r="FJ371" s="24"/>
      <c r="FK371" s="24"/>
      <c r="FL371" s="24"/>
      <c r="FM371" s="24"/>
      <c r="FN371" s="24"/>
      <c r="FO371" s="24"/>
      <c r="FP371" s="24"/>
      <c r="FQ371" s="24"/>
      <c r="FR371" s="24"/>
      <c r="FS371" s="24"/>
      <c r="FT371" s="24"/>
      <c r="FU371" s="24"/>
      <c r="FV371" s="24"/>
      <c r="FW371" s="24"/>
      <c r="FX371" s="24"/>
      <c r="FY371" s="24"/>
      <c r="FZ371" s="24"/>
      <c r="GA371" s="24"/>
      <c r="GB371" s="24"/>
      <c r="GC371" s="24"/>
      <c r="GD371" s="24"/>
      <c r="GE371" s="24"/>
      <c r="GF371" s="24"/>
      <c r="GG371" s="24"/>
      <c r="GH371" s="24"/>
      <c r="GI371" s="24"/>
      <c r="GJ371" s="24"/>
      <c r="GK371" s="24"/>
      <c r="GL371" s="24"/>
      <c r="GM371" s="24"/>
      <c r="GN371" s="24"/>
      <c r="GO371" s="24"/>
      <c r="GP371" s="24"/>
      <c r="GQ371" s="24"/>
      <c r="GR371" s="24"/>
      <c r="GS371" s="24"/>
      <c r="GT371" s="24"/>
      <c r="GU371" s="24"/>
      <c r="GV371" s="24"/>
      <c r="GW371" s="24"/>
      <c r="GX371" s="24"/>
      <c r="GY371" s="24"/>
      <c r="GZ371" s="24"/>
      <c r="HA371" s="24"/>
      <c r="HB371" s="24"/>
      <c r="HC371" s="24"/>
      <c r="HD371" s="24"/>
      <c r="HE371" s="24"/>
      <c r="HF371" s="24"/>
      <c r="HG371" s="24"/>
      <c r="HH371" s="24"/>
      <c r="HI371" s="24"/>
      <c r="HJ371" s="24"/>
      <c r="HK371" s="24"/>
      <c r="HL371" s="24"/>
      <c r="HM371" s="24"/>
      <c r="HN371" s="24"/>
      <c r="HO371" s="24"/>
      <c r="HP371" s="24"/>
      <c r="HQ371" s="24"/>
      <c r="HR371" s="24"/>
      <c r="HS371" s="24"/>
      <c r="HT371" s="24"/>
      <c r="HU371" s="24"/>
      <c r="HV371" s="24"/>
      <c r="HW371" s="24"/>
      <c r="HX371" s="24"/>
      <c r="HY371" s="24"/>
      <c r="HZ371" s="24"/>
      <c r="IA371" s="24"/>
      <c r="IB371" s="24"/>
      <c r="IC371" s="24"/>
      <c r="ID371" s="24"/>
      <c r="IE371" s="24"/>
      <c r="IF371" s="24"/>
      <c r="IG371" s="24"/>
      <c r="IH371" s="24"/>
      <c r="II371" s="24"/>
      <c r="IJ371" s="24"/>
      <c r="IK371" s="24"/>
      <c r="IL371" s="24"/>
      <c r="IM371" s="24"/>
      <c r="IN371" s="24"/>
      <c r="IO371" s="24"/>
      <c r="IP371" s="24"/>
      <c r="IQ371" s="24"/>
      <c r="IR371" s="24"/>
      <c r="IS371" s="24"/>
      <c r="IT371" s="24"/>
      <c r="IU371" s="24"/>
      <c r="IV371" s="24"/>
    </row>
    <row r="372" spans="1:256" ht="12.75">
      <c r="A372" s="135" t="s">
        <v>729</v>
      </c>
      <c r="B372" s="135" t="s">
        <v>356</v>
      </c>
      <c r="C372" s="136" t="s">
        <v>357</v>
      </c>
      <c r="D372" s="137">
        <v>2225</v>
      </c>
      <c r="E372" s="138" t="str">
        <f>VLOOKUP(D372,SGLDATA!$A$6:$B$402,2,FALSE)</f>
        <v>Unfunded FECA Liability</v>
      </c>
      <c r="F372" s="136" t="s">
        <v>733</v>
      </c>
      <c r="G372" s="24"/>
      <c r="H372" s="24"/>
      <c r="I372" s="24"/>
      <c r="J372" s="24"/>
      <c r="K372" s="24"/>
      <c r="L372" s="29"/>
      <c r="M372" s="29"/>
      <c r="N372" s="31"/>
      <c r="O372" s="24"/>
      <c r="P372" s="24"/>
      <c r="Q372" s="31"/>
      <c r="R372" s="24"/>
      <c r="S372" s="24"/>
      <c r="T372" s="24"/>
      <c r="U372" s="24"/>
      <c r="V372" s="38"/>
      <c r="W372" s="38"/>
      <c r="X372" s="38"/>
      <c r="Y372" s="38"/>
      <c r="Z372" s="31"/>
      <c r="AA372" s="31"/>
      <c r="AB372" s="31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  <c r="FJ372" s="24"/>
      <c r="FK372" s="24"/>
      <c r="FL372" s="24"/>
      <c r="FM372" s="24"/>
      <c r="FN372" s="24"/>
      <c r="FO372" s="24"/>
      <c r="FP372" s="24"/>
      <c r="FQ372" s="24"/>
      <c r="FR372" s="24"/>
      <c r="FS372" s="24"/>
      <c r="FT372" s="24"/>
      <c r="FU372" s="24"/>
      <c r="FV372" s="24"/>
      <c r="FW372" s="24"/>
      <c r="FX372" s="24"/>
      <c r="FY372" s="24"/>
      <c r="FZ372" s="24"/>
      <c r="GA372" s="24"/>
      <c r="GB372" s="24"/>
      <c r="GC372" s="24"/>
      <c r="GD372" s="24"/>
      <c r="GE372" s="24"/>
      <c r="GF372" s="24"/>
      <c r="GG372" s="24"/>
      <c r="GH372" s="24"/>
      <c r="GI372" s="24"/>
      <c r="GJ372" s="24"/>
      <c r="GK372" s="24"/>
      <c r="GL372" s="24"/>
      <c r="GM372" s="24"/>
      <c r="GN372" s="24"/>
      <c r="GO372" s="24"/>
      <c r="GP372" s="24"/>
      <c r="GQ372" s="24"/>
      <c r="GR372" s="24"/>
      <c r="GS372" s="24"/>
      <c r="GT372" s="24"/>
      <c r="GU372" s="24"/>
      <c r="GV372" s="24"/>
      <c r="GW372" s="24"/>
      <c r="GX372" s="24"/>
      <c r="GY372" s="24"/>
      <c r="GZ372" s="24"/>
      <c r="HA372" s="24"/>
      <c r="HB372" s="24"/>
      <c r="HC372" s="24"/>
      <c r="HD372" s="24"/>
      <c r="HE372" s="24"/>
      <c r="HF372" s="24"/>
      <c r="HG372" s="24"/>
      <c r="HH372" s="24"/>
      <c r="HI372" s="24"/>
      <c r="HJ372" s="24"/>
      <c r="HK372" s="24"/>
      <c r="HL372" s="24"/>
      <c r="HM372" s="24"/>
      <c r="HN372" s="24"/>
      <c r="HO372" s="24"/>
      <c r="HP372" s="24"/>
      <c r="HQ372" s="24"/>
      <c r="HR372" s="24"/>
      <c r="HS372" s="24"/>
      <c r="HT372" s="24"/>
      <c r="HU372" s="24"/>
      <c r="HV372" s="24"/>
      <c r="HW372" s="24"/>
      <c r="HX372" s="24"/>
      <c r="HY372" s="24"/>
      <c r="HZ372" s="24"/>
      <c r="IA372" s="24"/>
      <c r="IB372" s="24"/>
      <c r="IC372" s="24"/>
      <c r="ID372" s="24"/>
      <c r="IE372" s="24"/>
      <c r="IF372" s="24"/>
      <c r="IG372" s="24"/>
      <c r="IH372" s="24"/>
      <c r="II372" s="24"/>
      <c r="IJ372" s="24"/>
      <c r="IK372" s="24"/>
      <c r="IL372" s="24"/>
      <c r="IM372" s="24"/>
      <c r="IN372" s="24"/>
      <c r="IO372" s="24"/>
      <c r="IP372" s="24"/>
      <c r="IQ372" s="24"/>
      <c r="IR372" s="24"/>
      <c r="IS372" s="24"/>
      <c r="IT372" s="24"/>
      <c r="IU372" s="24"/>
      <c r="IV372" s="24"/>
    </row>
    <row r="373" spans="1:256" ht="12.75">
      <c r="A373" s="135" t="s">
        <v>729</v>
      </c>
      <c r="B373" s="135" t="s">
        <v>356</v>
      </c>
      <c r="C373" s="136" t="s">
        <v>357</v>
      </c>
      <c r="D373" s="137">
        <v>2290</v>
      </c>
      <c r="E373" s="138" t="str">
        <f>VLOOKUP(D373,SGLDATA!$A$6:$B$402,2,FALSE)</f>
        <v>Other Unfunded Employment Related Liability</v>
      </c>
      <c r="F373" s="136" t="s">
        <v>733</v>
      </c>
      <c r="G373" s="24"/>
      <c r="H373" s="24"/>
      <c r="I373" s="24"/>
      <c r="J373" s="24"/>
      <c r="K373" s="24"/>
      <c r="L373" s="29"/>
      <c r="M373" s="29"/>
      <c r="N373" s="31"/>
      <c r="O373" s="24"/>
      <c r="P373" s="24"/>
      <c r="Q373" s="31"/>
      <c r="R373" s="24"/>
      <c r="S373" s="24"/>
      <c r="T373" s="24"/>
      <c r="U373" s="24"/>
      <c r="V373" s="38"/>
      <c r="W373" s="38"/>
      <c r="X373" s="38"/>
      <c r="Y373" s="38"/>
      <c r="Z373" s="31"/>
      <c r="AA373" s="31"/>
      <c r="AB373" s="31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  <c r="FJ373" s="24"/>
      <c r="FK373" s="24"/>
      <c r="FL373" s="24"/>
      <c r="FM373" s="24"/>
      <c r="FN373" s="24"/>
      <c r="FO373" s="24"/>
      <c r="FP373" s="24"/>
      <c r="FQ373" s="24"/>
      <c r="FR373" s="24"/>
      <c r="FS373" s="24"/>
      <c r="FT373" s="24"/>
      <c r="FU373" s="24"/>
      <c r="FV373" s="24"/>
      <c r="FW373" s="24"/>
      <c r="FX373" s="24"/>
      <c r="FY373" s="24"/>
      <c r="FZ373" s="24"/>
      <c r="GA373" s="24"/>
      <c r="GB373" s="24"/>
      <c r="GC373" s="24"/>
      <c r="GD373" s="24"/>
      <c r="GE373" s="24"/>
      <c r="GF373" s="24"/>
      <c r="GG373" s="24"/>
      <c r="GH373" s="24"/>
      <c r="GI373" s="24"/>
      <c r="GJ373" s="24"/>
      <c r="GK373" s="24"/>
      <c r="GL373" s="24"/>
      <c r="GM373" s="24"/>
      <c r="GN373" s="24"/>
      <c r="GO373" s="24"/>
      <c r="GP373" s="24"/>
      <c r="GQ373" s="24"/>
      <c r="GR373" s="24"/>
      <c r="GS373" s="24"/>
      <c r="GT373" s="24"/>
      <c r="GU373" s="24"/>
      <c r="GV373" s="24"/>
      <c r="GW373" s="24"/>
      <c r="GX373" s="24"/>
      <c r="GY373" s="24"/>
      <c r="GZ373" s="24"/>
      <c r="HA373" s="24"/>
      <c r="HB373" s="24"/>
      <c r="HC373" s="24"/>
      <c r="HD373" s="24"/>
      <c r="HE373" s="24"/>
      <c r="HF373" s="24"/>
      <c r="HG373" s="24"/>
      <c r="HH373" s="24"/>
      <c r="HI373" s="24"/>
      <c r="HJ373" s="24"/>
      <c r="HK373" s="24"/>
      <c r="HL373" s="24"/>
      <c r="HM373" s="24"/>
      <c r="HN373" s="24"/>
      <c r="HO373" s="24"/>
      <c r="HP373" s="24"/>
      <c r="HQ373" s="24"/>
      <c r="HR373" s="24"/>
      <c r="HS373" s="24"/>
      <c r="HT373" s="24"/>
      <c r="HU373" s="24"/>
      <c r="HV373" s="24"/>
      <c r="HW373" s="24"/>
      <c r="HX373" s="24"/>
      <c r="HY373" s="24"/>
      <c r="HZ373" s="24"/>
      <c r="IA373" s="24"/>
      <c r="IB373" s="24"/>
      <c r="IC373" s="24"/>
      <c r="ID373" s="24"/>
      <c r="IE373" s="24"/>
      <c r="IF373" s="24"/>
      <c r="IG373" s="24"/>
      <c r="IH373" s="24"/>
      <c r="II373" s="24"/>
      <c r="IJ373" s="24"/>
      <c r="IK373" s="24"/>
      <c r="IL373" s="24"/>
      <c r="IM373" s="24"/>
      <c r="IN373" s="24"/>
      <c r="IO373" s="24"/>
      <c r="IP373" s="24"/>
      <c r="IQ373" s="24"/>
      <c r="IR373" s="24"/>
      <c r="IS373" s="24"/>
      <c r="IT373" s="24"/>
      <c r="IU373" s="24"/>
      <c r="IV373" s="24"/>
    </row>
    <row r="374" spans="1:256" ht="12.75">
      <c r="A374" s="135" t="s">
        <v>729</v>
      </c>
      <c r="B374" s="135" t="s">
        <v>356</v>
      </c>
      <c r="C374" s="136" t="s">
        <v>357</v>
      </c>
      <c r="D374" s="137">
        <v>2610</v>
      </c>
      <c r="E374" s="138" t="str">
        <f>VLOOKUP(D374,SGLDATA!$A$6:$B$402,2,FALSE)</f>
        <v>Actuarial Pension Liability</v>
      </c>
      <c r="F374" s="136" t="s">
        <v>733</v>
      </c>
      <c r="G374" s="24"/>
      <c r="H374" s="24"/>
      <c r="I374" s="24"/>
      <c r="J374" s="24"/>
      <c r="K374" s="24"/>
      <c r="L374" s="29"/>
      <c r="M374" s="29"/>
      <c r="N374" s="31"/>
      <c r="O374" s="24"/>
      <c r="P374" s="24"/>
      <c r="Q374" s="31"/>
      <c r="R374" s="24"/>
      <c r="S374" s="24"/>
      <c r="T374" s="24"/>
      <c r="U374" s="24"/>
      <c r="V374" s="38"/>
      <c r="W374" s="38"/>
      <c r="X374" s="38"/>
      <c r="Y374" s="38"/>
      <c r="Z374" s="31"/>
      <c r="AA374" s="31"/>
      <c r="AB374" s="31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  <c r="FJ374" s="24"/>
      <c r="FK374" s="24"/>
      <c r="FL374" s="24"/>
      <c r="FM374" s="24"/>
      <c r="FN374" s="24"/>
      <c r="FO374" s="24"/>
      <c r="FP374" s="24"/>
      <c r="FQ374" s="24"/>
      <c r="FR374" s="24"/>
      <c r="FS374" s="24"/>
      <c r="FT374" s="24"/>
      <c r="FU374" s="24"/>
      <c r="FV374" s="24"/>
      <c r="FW374" s="24"/>
      <c r="FX374" s="24"/>
      <c r="FY374" s="24"/>
      <c r="FZ374" s="24"/>
      <c r="GA374" s="24"/>
      <c r="GB374" s="24"/>
      <c r="GC374" s="24"/>
      <c r="GD374" s="24"/>
      <c r="GE374" s="24"/>
      <c r="GF374" s="24"/>
      <c r="GG374" s="24"/>
      <c r="GH374" s="24"/>
      <c r="GI374" s="24"/>
      <c r="GJ374" s="24"/>
      <c r="GK374" s="24"/>
      <c r="GL374" s="24"/>
      <c r="GM374" s="24"/>
      <c r="GN374" s="24"/>
      <c r="GO374" s="24"/>
      <c r="GP374" s="24"/>
      <c r="GQ374" s="24"/>
      <c r="GR374" s="24"/>
      <c r="GS374" s="24"/>
      <c r="GT374" s="24"/>
      <c r="GU374" s="24"/>
      <c r="GV374" s="24"/>
      <c r="GW374" s="24"/>
      <c r="GX374" s="24"/>
      <c r="GY374" s="24"/>
      <c r="GZ374" s="24"/>
      <c r="HA374" s="24"/>
      <c r="HB374" s="24"/>
      <c r="HC374" s="24"/>
      <c r="HD374" s="24"/>
      <c r="HE374" s="24"/>
      <c r="HF374" s="24"/>
      <c r="HG374" s="24"/>
      <c r="HH374" s="24"/>
      <c r="HI374" s="24"/>
      <c r="HJ374" s="24"/>
      <c r="HK374" s="24"/>
      <c r="HL374" s="24"/>
      <c r="HM374" s="24"/>
      <c r="HN374" s="24"/>
      <c r="HO374" s="24"/>
      <c r="HP374" s="24"/>
      <c r="HQ374" s="24"/>
      <c r="HR374" s="24"/>
      <c r="HS374" s="24"/>
      <c r="HT374" s="24"/>
      <c r="HU374" s="24"/>
      <c r="HV374" s="24"/>
      <c r="HW374" s="24"/>
      <c r="HX374" s="24"/>
      <c r="HY374" s="24"/>
      <c r="HZ374" s="24"/>
      <c r="IA374" s="24"/>
      <c r="IB374" s="24"/>
      <c r="IC374" s="24"/>
      <c r="ID374" s="24"/>
      <c r="IE374" s="24"/>
      <c r="IF374" s="24"/>
      <c r="IG374" s="24"/>
      <c r="IH374" s="24"/>
      <c r="II374" s="24"/>
      <c r="IJ374" s="24"/>
      <c r="IK374" s="24"/>
      <c r="IL374" s="24"/>
      <c r="IM374" s="24"/>
      <c r="IN374" s="24"/>
      <c r="IO374" s="24"/>
      <c r="IP374" s="24"/>
      <c r="IQ374" s="24"/>
      <c r="IR374" s="24"/>
      <c r="IS374" s="24"/>
      <c r="IT374" s="24"/>
      <c r="IU374" s="24"/>
      <c r="IV374" s="24"/>
    </row>
    <row r="375" spans="1:256" ht="12.75">
      <c r="A375" s="135" t="s">
        <v>729</v>
      </c>
      <c r="B375" s="135" t="s">
        <v>356</v>
      </c>
      <c r="C375" s="136" t="s">
        <v>357</v>
      </c>
      <c r="D375" s="137">
        <v>2620</v>
      </c>
      <c r="E375" s="138" t="str">
        <f>VLOOKUP(D375,SGLDATA!$A$6:$B$402,2,FALSE)</f>
        <v>Actuarial Health Insurance Liability</v>
      </c>
      <c r="F375" s="136" t="s">
        <v>733</v>
      </c>
      <c r="G375" s="24"/>
      <c r="H375" s="24"/>
      <c r="I375" s="24"/>
      <c r="J375" s="24"/>
      <c r="K375" s="24"/>
      <c r="L375" s="29"/>
      <c r="M375" s="29"/>
      <c r="N375" s="31"/>
      <c r="O375" s="24"/>
      <c r="P375" s="24"/>
      <c r="Q375" s="31"/>
      <c r="R375" s="24"/>
      <c r="S375" s="24"/>
      <c r="T375" s="24"/>
      <c r="U375" s="24"/>
      <c r="V375" s="38"/>
      <c r="W375" s="38"/>
      <c r="X375" s="38"/>
      <c r="Y375" s="38"/>
      <c r="Z375" s="31"/>
      <c r="AA375" s="31"/>
      <c r="AB375" s="31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  <c r="FJ375" s="24"/>
      <c r="FK375" s="24"/>
      <c r="FL375" s="24"/>
      <c r="FM375" s="24"/>
      <c r="FN375" s="24"/>
      <c r="FO375" s="24"/>
      <c r="FP375" s="24"/>
      <c r="FQ375" s="24"/>
      <c r="FR375" s="24"/>
      <c r="FS375" s="24"/>
      <c r="FT375" s="24"/>
      <c r="FU375" s="24"/>
      <c r="FV375" s="24"/>
      <c r="FW375" s="24"/>
      <c r="FX375" s="24"/>
      <c r="FY375" s="24"/>
      <c r="FZ375" s="24"/>
      <c r="GA375" s="24"/>
      <c r="GB375" s="24"/>
      <c r="GC375" s="24"/>
      <c r="GD375" s="24"/>
      <c r="GE375" s="24"/>
      <c r="GF375" s="24"/>
      <c r="GG375" s="24"/>
      <c r="GH375" s="24"/>
      <c r="GI375" s="24"/>
      <c r="GJ375" s="24"/>
      <c r="GK375" s="24"/>
      <c r="GL375" s="24"/>
      <c r="GM375" s="24"/>
      <c r="GN375" s="24"/>
      <c r="GO375" s="24"/>
      <c r="GP375" s="24"/>
      <c r="GQ375" s="24"/>
      <c r="GR375" s="24"/>
      <c r="GS375" s="24"/>
      <c r="GT375" s="24"/>
      <c r="GU375" s="24"/>
      <c r="GV375" s="24"/>
      <c r="GW375" s="24"/>
      <c r="GX375" s="24"/>
      <c r="GY375" s="24"/>
      <c r="GZ375" s="24"/>
      <c r="HA375" s="24"/>
      <c r="HB375" s="24"/>
      <c r="HC375" s="24"/>
      <c r="HD375" s="24"/>
      <c r="HE375" s="24"/>
      <c r="HF375" s="24"/>
      <c r="HG375" s="24"/>
      <c r="HH375" s="24"/>
      <c r="HI375" s="24"/>
      <c r="HJ375" s="24"/>
      <c r="HK375" s="24"/>
      <c r="HL375" s="24"/>
      <c r="HM375" s="24"/>
      <c r="HN375" s="24"/>
      <c r="HO375" s="24"/>
      <c r="HP375" s="24"/>
      <c r="HQ375" s="24"/>
      <c r="HR375" s="24"/>
      <c r="HS375" s="24"/>
      <c r="HT375" s="24"/>
      <c r="HU375" s="24"/>
      <c r="HV375" s="24"/>
      <c r="HW375" s="24"/>
      <c r="HX375" s="24"/>
      <c r="HY375" s="24"/>
      <c r="HZ375" s="24"/>
      <c r="IA375" s="24"/>
      <c r="IB375" s="24"/>
      <c r="IC375" s="24"/>
      <c r="ID375" s="24"/>
      <c r="IE375" s="24"/>
      <c r="IF375" s="24"/>
      <c r="IG375" s="24"/>
      <c r="IH375" s="24"/>
      <c r="II375" s="24"/>
      <c r="IJ375" s="24"/>
      <c r="IK375" s="24"/>
      <c r="IL375" s="24"/>
      <c r="IM375" s="24"/>
      <c r="IN375" s="24"/>
      <c r="IO375" s="24"/>
      <c r="IP375" s="24"/>
      <c r="IQ375" s="24"/>
      <c r="IR375" s="24"/>
      <c r="IS375" s="24"/>
      <c r="IT375" s="24"/>
      <c r="IU375" s="24"/>
      <c r="IV375" s="24"/>
    </row>
    <row r="376" spans="1:256" ht="12.75">
      <c r="A376" s="135" t="s">
        <v>729</v>
      </c>
      <c r="B376" s="135" t="s">
        <v>356</v>
      </c>
      <c r="C376" s="136" t="s">
        <v>357</v>
      </c>
      <c r="D376" s="137">
        <v>2630</v>
      </c>
      <c r="E376" s="138" t="str">
        <f>VLOOKUP(D376,SGLDATA!$A$6:$B$402,2,FALSE)</f>
        <v>Actuarial Life Insurance Liability</v>
      </c>
      <c r="F376" s="136" t="s">
        <v>733</v>
      </c>
      <c r="G376" s="24"/>
      <c r="H376" s="24"/>
      <c r="I376" s="24"/>
      <c r="J376" s="24"/>
      <c r="K376" s="24"/>
      <c r="L376" s="29"/>
      <c r="M376" s="29"/>
      <c r="N376" s="31"/>
      <c r="O376" s="24"/>
      <c r="P376" s="24"/>
      <c r="Q376" s="31"/>
      <c r="R376" s="24"/>
      <c r="S376" s="24"/>
      <c r="T376" s="24"/>
      <c r="U376" s="24"/>
      <c r="V376" s="38"/>
      <c r="W376" s="38"/>
      <c r="X376" s="38"/>
      <c r="Y376" s="38"/>
      <c r="Z376" s="31"/>
      <c r="AA376" s="31"/>
      <c r="AB376" s="31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  <c r="FJ376" s="24"/>
      <c r="FK376" s="24"/>
      <c r="FL376" s="24"/>
      <c r="FM376" s="24"/>
      <c r="FN376" s="24"/>
      <c r="FO376" s="24"/>
      <c r="FP376" s="24"/>
      <c r="FQ376" s="24"/>
      <c r="FR376" s="24"/>
      <c r="FS376" s="24"/>
      <c r="FT376" s="24"/>
      <c r="FU376" s="24"/>
      <c r="FV376" s="24"/>
      <c r="FW376" s="24"/>
      <c r="FX376" s="24"/>
      <c r="FY376" s="24"/>
      <c r="FZ376" s="24"/>
      <c r="GA376" s="24"/>
      <c r="GB376" s="24"/>
      <c r="GC376" s="24"/>
      <c r="GD376" s="24"/>
      <c r="GE376" s="24"/>
      <c r="GF376" s="24"/>
      <c r="GG376" s="24"/>
      <c r="GH376" s="24"/>
      <c r="GI376" s="24"/>
      <c r="GJ376" s="24"/>
      <c r="GK376" s="24"/>
      <c r="GL376" s="24"/>
      <c r="GM376" s="24"/>
      <c r="GN376" s="24"/>
      <c r="GO376" s="24"/>
      <c r="GP376" s="24"/>
      <c r="GQ376" s="24"/>
      <c r="GR376" s="24"/>
      <c r="GS376" s="24"/>
      <c r="GT376" s="24"/>
      <c r="GU376" s="24"/>
      <c r="GV376" s="24"/>
      <c r="GW376" s="24"/>
      <c r="GX376" s="24"/>
      <c r="GY376" s="24"/>
      <c r="GZ376" s="24"/>
      <c r="HA376" s="24"/>
      <c r="HB376" s="24"/>
      <c r="HC376" s="24"/>
      <c r="HD376" s="24"/>
      <c r="HE376" s="24"/>
      <c r="HF376" s="24"/>
      <c r="HG376" s="24"/>
      <c r="HH376" s="24"/>
      <c r="HI376" s="24"/>
      <c r="HJ376" s="24"/>
      <c r="HK376" s="24"/>
      <c r="HL376" s="24"/>
      <c r="HM376" s="24"/>
      <c r="HN376" s="24"/>
      <c r="HO376" s="24"/>
      <c r="HP376" s="24"/>
      <c r="HQ376" s="24"/>
      <c r="HR376" s="24"/>
      <c r="HS376" s="24"/>
      <c r="HT376" s="24"/>
      <c r="HU376" s="24"/>
      <c r="HV376" s="24"/>
      <c r="HW376" s="24"/>
      <c r="HX376" s="24"/>
      <c r="HY376" s="24"/>
      <c r="HZ376" s="24"/>
      <c r="IA376" s="24"/>
      <c r="IB376" s="24"/>
      <c r="IC376" s="24"/>
      <c r="ID376" s="24"/>
      <c r="IE376" s="24"/>
      <c r="IF376" s="24"/>
      <c r="IG376" s="24"/>
      <c r="IH376" s="24"/>
      <c r="II376" s="24"/>
      <c r="IJ376" s="24"/>
      <c r="IK376" s="24"/>
      <c r="IL376" s="24"/>
      <c r="IM376" s="24"/>
      <c r="IN376" s="24"/>
      <c r="IO376" s="24"/>
      <c r="IP376" s="24"/>
      <c r="IQ376" s="24"/>
      <c r="IR376" s="24"/>
      <c r="IS376" s="24"/>
      <c r="IT376" s="24"/>
      <c r="IU376" s="24"/>
      <c r="IV376" s="24"/>
    </row>
    <row r="377" spans="1:256" ht="12.75">
      <c r="A377" s="135" t="s">
        <v>729</v>
      </c>
      <c r="B377" s="135" t="s">
        <v>356</v>
      </c>
      <c r="C377" s="136" t="s">
        <v>357</v>
      </c>
      <c r="D377" s="137">
        <v>2650</v>
      </c>
      <c r="E377" s="138" t="str">
        <f>VLOOKUP(D377,SGLDATA!$A$6:$B$402,2,FALSE)</f>
        <v>Actuarial FECA Liability</v>
      </c>
      <c r="F377" s="136" t="s">
        <v>733</v>
      </c>
      <c r="G377" s="24"/>
      <c r="H377" s="24"/>
      <c r="I377" s="24"/>
      <c r="J377" s="24"/>
      <c r="K377" s="24"/>
      <c r="L377" s="29"/>
      <c r="M377" s="29"/>
      <c r="N377" s="31"/>
      <c r="O377" s="24"/>
      <c r="P377" s="24"/>
      <c r="Q377" s="31"/>
      <c r="R377" s="24"/>
      <c r="S377" s="24"/>
      <c r="T377" s="24"/>
      <c r="U377" s="24"/>
      <c r="V377" s="38"/>
      <c r="W377" s="38"/>
      <c r="X377" s="38"/>
      <c r="Y377" s="38"/>
      <c r="Z377" s="31"/>
      <c r="AA377" s="31"/>
      <c r="AB377" s="31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  <c r="FJ377" s="24"/>
      <c r="FK377" s="24"/>
      <c r="FL377" s="24"/>
      <c r="FM377" s="24"/>
      <c r="FN377" s="24"/>
      <c r="FO377" s="24"/>
      <c r="FP377" s="24"/>
      <c r="FQ377" s="24"/>
      <c r="FR377" s="24"/>
      <c r="FS377" s="24"/>
      <c r="FT377" s="24"/>
      <c r="FU377" s="24"/>
      <c r="FV377" s="24"/>
      <c r="FW377" s="24"/>
      <c r="FX377" s="24"/>
      <c r="FY377" s="24"/>
      <c r="FZ377" s="24"/>
      <c r="GA377" s="24"/>
      <c r="GB377" s="24"/>
      <c r="GC377" s="24"/>
      <c r="GD377" s="24"/>
      <c r="GE377" s="24"/>
      <c r="GF377" s="24"/>
      <c r="GG377" s="24"/>
      <c r="GH377" s="24"/>
      <c r="GI377" s="24"/>
      <c r="GJ377" s="24"/>
      <c r="GK377" s="24"/>
      <c r="GL377" s="24"/>
      <c r="GM377" s="24"/>
      <c r="GN377" s="24"/>
      <c r="GO377" s="24"/>
      <c r="GP377" s="24"/>
      <c r="GQ377" s="24"/>
      <c r="GR377" s="24"/>
      <c r="GS377" s="24"/>
      <c r="GT377" s="24"/>
      <c r="GU377" s="24"/>
      <c r="GV377" s="24"/>
      <c r="GW377" s="24"/>
      <c r="GX377" s="24"/>
      <c r="GY377" s="24"/>
      <c r="GZ377" s="24"/>
      <c r="HA377" s="24"/>
      <c r="HB377" s="24"/>
      <c r="HC377" s="24"/>
      <c r="HD377" s="24"/>
      <c r="HE377" s="24"/>
      <c r="HF377" s="24"/>
      <c r="HG377" s="24"/>
      <c r="HH377" s="24"/>
      <c r="HI377" s="24"/>
      <c r="HJ377" s="24"/>
      <c r="HK377" s="24"/>
      <c r="HL377" s="24"/>
      <c r="HM377" s="24"/>
      <c r="HN377" s="24"/>
      <c r="HO377" s="24"/>
      <c r="HP377" s="24"/>
      <c r="HQ377" s="24"/>
      <c r="HR377" s="24"/>
      <c r="HS377" s="24"/>
      <c r="HT377" s="24"/>
      <c r="HU377" s="24"/>
      <c r="HV377" s="24"/>
      <c r="HW377" s="24"/>
      <c r="HX377" s="24"/>
      <c r="HY377" s="24"/>
      <c r="HZ377" s="24"/>
      <c r="IA377" s="24"/>
      <c r="IB377" s="24"/>
      <c r="IC377" s="24"/>
      <c r="ID377" s="24"/>
      <c r="IE377" s="24"/>
      <c r="IF377" s="24"/>
      <c r="IG377" s="24"/>
      <c r="IH377" s="24"/>
      <c r="II377" s="24"/>
      <c r="IJ377" s="24"/>
      <c r="IK377" s="24"/>
      <c r="IL377" s="24"/>
      <c r="IM377" s="24"/>
      <c r="IN377" s="24"/>
      <c r="IO377" s="24"/>
      <c r="IP377" s="24"/>
      <c r="IQ377" s="24"/>
      <c r="IR377" s="24"/>
      <c r="IS377" s="24"/>
      <c r="IT377" s="24"/>
      <c r="IU377" s="24"/>
      <c r="IV377" s="24"/>
    </row>
    <row r="378" spans="1:256" ht="12.75">
      <c r="A378" s="135" t="s">
        <v>729</v>
      </c>
      <c r="B378" s="135" t="s">
        <v>356</v>
      </c>
      <c r="C378" s="136" t="s">
        <v>357</v>
      </c>
      <c r="D378" s="137">
        <v>2690</v>
      </c>
      <c r="E378" s="138" t="str">
        <f>VLOOKUP(D378,SGLDATA!$A$6:$B$402,2,FALSE)</f>
        <v>Other Actuarial Liabilities</v>
      </c>
      <c r="F378" s="136" t="s">
        <v>733</v>
      </c>
      <c r="G378" s="24"/>
      <c r="H378" s="24"/>
      <c r="I378" s="24"/>
      <c r="J378" s="24"/>
      <c r="K378" s="24"/>
      <c r="L378" s="29"/>
      <c r="M378" s="29"/>
      <c r="N378" s="31"/>
      <c r="O378" s="24"/>
      <c r="P378" s="24"/>
      <c r="Q378" s="31"/>
      <c r="R378" s="24"/>
      <c r="S378" s="24"/>
      <c r="T378" s="24"/>
      <c r="U378" s="24"/>
      <c r="V378" s="38"/>
      <c r="W378" s="38"/>
      <c r="X378" s="38"/>
      <c r="Y378" s="38"/>
      <c r="Z378" s="31"/>
      <c r="AA378" s="31"/>
      <c r="AB378" s="31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  <c r="FJ378" s="24"/>
      <c r="FK378" s="24"/>
      <c r="FL378" s="24"/>
      <c r="FM378" s="24"/>
      <c r="FN378" s="24"/>
      <c r="FO378" s="24"/>
      <c r="FP378" s="24"/>
      <c r="FQ378" s="24"/>
      <c r="FR378" s="24"/>
      <c r="FS378" s="24"/>
      <c r="FT378" s="24"/>
      <c r="FU378" s="24"/>
      <c r="FV378" s="24"/>
      <c r="FW378" s="24"/>
      <c r="FX378" s="24"/>
      <c r="FY378" s="24"/>
      <c r="FZ378" s="24"/>
      <c r="GA378" s="24"/>
      <c r="GB378" s="24"/>
      <c r="GC378" s="24"/>
      <c r="GD378" s="24"/>
      <c r="GE378" s="24"/>
      <c r="GF378" s="24"/>
      <c r="GG378" s="24"/>
      <c r="GH378" s="24"/>
      <c r="GI378" s="24"/>
      <c r="GJ378" s="24"/>
      <c r="GK378" s="24"/>
      <c r="GL378" s="24"/>
      <c r="GM378" s="24"/>
      <c r="GN378" s="24"/>
      <c r="GO378" s="24"/>
      <c r="GP378" s="24"/>
      <c r="GQ378" s="24"/>
      <c r="GR378" s="24"/>
      <c r="GS378" s="24"/>
      <c r="GT378" s="24"/>
      <c r="GU378" s="24"/>
      <c r="GV378" s="24"/>
      <c r="GW378" s="24"/>
      <c r="GX378" s="24"/>
      <c r="GY378" s="24"/>
      <c r="GZ378" s="24"/>
      <c r="HA378" s="24"/>
      <c r="HB378" s="24"/>
      <c r="HC378" s="24"/>
      <c r="HD378" s="24"/>
      <c r="HE378" s="24"/>
      <c r="HF378" s="24"/>
      <c r="HG378" s="24"/>
      <c r="HH378" s="24"/>
      <c r="HI378" s="24"/>
      <c r="HJ378" s="24"/>
      <c r="HK378" s="24"/>
      <c r="HL378" s="24"/>
      <c r="HM378" s="24"/>
      <c r="HN378" s="24"/>
      <c r="HO378" s="24"/>
      <c r="HP378" s="24"/>
      <c r="HQ378" s="24"/>
      <c r="HR378" s="24"/>
      <c r="HS378" s="24"/>
      <c r="HT378" s="24"/>
      <c r="HU378" s="24"/>
      <c r="HV378" s="24"/>
      <c r="HW378" s="24"/>
      <c r="HX378" s="24"/>
      <c r="HY378" s="24"/>
      <c r="HZ378" s="24"/>
      <c r="IA378" s="24"/>
      <c r="IB378" s="24"/>
      <c r="IC378" s="24"/>
      <c r="ID378" s="24"/>
      <c r="IE378" s="24"/>
      <c r="IF378" s="24"/>
      <c r="IG378" s="24"/>
      <c r="IH378" s="24"/>
      <c r="II378" s="24"/>
      <c r="IJ378" s="24"/>
      <c r="IK378" s="24"/>
      <c r="IL378" s="24"/>
      <c r="IM378" s="24"/>
      <c r="IN378" s="24"/>
      <c r="IO378" s="24"/>
      <c r="IP378" s="24"/>
      <c r="IQ378" s="24"/>
      <c r="IR378" s="24"/>
      <c r="IS378" s="24"/>
      <c r="IT378" s="24"/>
      <c r="IU378" s="24"/>
      <c r="IV378" s="24"/>
    </row>
    <row r="379" spans="1:256" ht="12.75">
      <c r="A379" s="135" t="s">
        <v>729</v>
      </c>
      <c r="B379" s="135" t="s">
        <v>356</v>
      </c>
      <c r="C379" s="136" t="s">
        <v>357</v>
      </c>
      <c r="D379" s="137">
        <v>2920</v>
      </c>
      <c r="E379" s="138" t="str">
        <f>VLOOKUP(D379,SGLDATA!$A$6:$B$402,2,FALSE)</f>
        <v>Contingent Liabilities</v>
      </c>
      <c r="F379" s="136" t="s">
        <v>733</v>
      </c>
      <c r="G379" s="24"/>
      <c r="H379" s="24"/>
      <c r="I379" s="24"/>
      <c r="J379" s="24"/>
      <c r="K379" s="24"/>
      <c r="L379" s="29"/>
      <c r="M379" s="29"/>
      <c r="N379" s="31"/>
      <c r="O379" s="24"/>
      <c r="P379" s="24"/>
      <c r="Q379" s="31"/>
      <c r="R379" s="24"/>
      <c r="S379" s="24"/>
      <c r="T379" s="24"/>
      <c r="U379" s="24"/>
      <c r="V379" s="38"/>
      <c r="W379" s="38"/>
      <c r="X379" s="38"/>
      <c r="Y379" s="38"/>
      <c r="Z379" s="31"/>
      <c r="AA379" s="31"/>
      <c r="AB379" s="31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  <c r="FJ379" s="24"/>
      <c r="FK379" s="24"/>
      <c r="FL379" s="24"/>
      <c r="FM379" s="24"/>
      <c r="FN379" s="24"/>
      <c r="FO379" s="24"/>
      <c r="FP379" s="24"/>
      <c r="FQ379" s="24"/>
      <c r="FR379" s="24"/>
      <c r="FS379" s="24"/>
      <c r="FT379" s="24"/>
      <c r="FU379" s="24"/>
      <c r="FV379" s="24"/>
      <c r="FW379" s="24"/>
      <c r="FX379" s="24"/>
      <c r="FY379" s="24"/>
      <c r="FZ379" s="24"/>
      <c r="GA379" s="24"/>
      <c r="GB379" s="24"/>
      <c r="GC379" s="24"/>
      <c r="GD379" s="24"/>
      <c r="GE379" s="24"/>
      <c r="GF379" s="24"/>
      <c r="GG379" s="24"/>
      <c r="GH379" s="24"/>
      <c r="GI379" s="24"/>
      <c r="GJ379" s="24"/>
      <c r="GK379" s="24"/>
      <c r="GL379" s="24"/>
      <c r="GM379" s="24"/>
      <c r="GN379" s="24"/>
      <c r="GO379" s="24"/>
      <c r="GP379" s="24"/>
      <c r="GQ379" s="24"/>
      <c r="GR379" s="24"/>
      <c r="GS379" s="24"/>
      <c r="GT379" s="24"/>
      <c r="GU379" s="24"/>
      <c r="GV379" s="24"/>
      <c r="GW379" s="24"/>
      <c r="GX379" s="24"/>
      <c r="GY379" s="24"/>
      <c r="GZ379" s="24"/>
      <c r="HA379" s="24"/>
      <c r="HB379" s="24"/>
      <c r="HC379" s="24"/>
      <c r="HD379" s="24"/>
      <c r="HE379" s="24"/>
      <c r="HF379" s="24"/>
      <c r="HG379" s="24"/>
      <c r="HH379" s="24"/>
      <c r="HI379" s="24"/>
      <c r="HJ379" s="24"/>
      <c r="HK379" s="24"/>
      <c r="HL379" s="24"/>
      <c r="HM379" s="24"/>
      <c r="HN379" s="24"/>
      <c r="HO379" s="24"/>
      <c r="HP379" s="24"/>
      <c r="HQ379" s="24"/>
      <c r="HR379" s="24"/>
      <c r="HS379" s="24"/>
      <c r="HT379" s="24"/>
      <c r="HU379" s="24"/>
      <c r="HV379" s="24"/>
      <c r="HW379" s="24"/>
      <c r="HX379" s="24"/>
      <c r="HY379" s="24"/>
      <c r="HZ379" s="24"/>
      <c r="IA379" s="24"/>
      <c r="IB379" s="24"/>
      <c r="IC379" s="24"/>
      <c r="ID379" s="24"/>
      <c r="IE379" s="24"/>
      <c r="IF379" s="24"/>
      <c r="IG379" s="24"/>
      <c r="IH379" s="24"/>
      <c r="II379" s="24"/>
      <c r="IJ379" s="24"/>
      <c r="IK379" s="24"/>
      <c r="IL379" s="24"/>
      <c r="IM379" s="24"/>
      <c r="IN379" s="24"/>
      <c r="IO379" s="24"/>
      <c r="IP379" s="24"/>
      <c r="IQ379" s="24"/>
      <c r="IR379" s="24"/>
      <c r="IS379" s="24"/>
      <c r="IT379" s="24"/>
      <c r="IU379" s="24"/>
      <c r="IV379" s="24"/>
    </row>
    <row r="380" spans="1:256" ht="12.75">
      <c r="A380" s="135" t="s">
        <v>729</v>
      </c>
      <c r="B380" s="135" t="s">
        <v>356</v>
      </c>
      <c r="C380" s="136" t="s">
        <v>357</v>
      </c>
      <c r="D380" s="137">
        <v>2940</v>
      </c>
      <c r="E380" s="138" t="str">
        <f>VLOOKUP(D380,SGLDATA!$A$6:$B$402,2,FALSE)</f>
        <v>Capital Lease Liability</v>
      </c>
      <c r="F380" s="136" t="s">
        <v>734</v>
      </c>
      <c r="G380" s="24"/>
      <c r="H380" s="24"/>
      <c r="I380" s="24"/>
      <c r="J380" s="24"/>
      <c r="K380" s="24"/>
      <c r="L380" s="29"/>
      <c r="M380" s="29"/>
      <c r="N380" s="31"/>
      <c r="O380" s="24"/>
      <c r="P380" s="24"/>
      <c r="Q380" s="31"/>
      <c r="R380" s="24"/>
      <c r="S380" s="24"/>
      <c r="T380" s="24"/>
      <c r="U380" s="24"/>
      <c r="V380" s="38"/>
      <c r="W380" s="38"/>
      <c r="X380" s="38"/>
      <c r="Y380" s="38"/>
      <c r="Z380" s="31"/>
      <c r="AA380" s="31"/>
      <c r="AB380" s="31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  <c r="FJ380" s="24"/>
      <c r="FK380" s="24"/>
      <c r="FL380" s="24"/>
      <c r="FM380" s="24"/>
      <c r="FN380" s="24"/>
      <c r="FO380" s="24"/>
      <c r="FP380" s="24"/>
      <c r="FQ380" s="24"/>
      <c r="FR380" s="24"/>
      <c r="FS380" s="24"/>
      <c r="FT380" s="24"/>
      <c r="FU380" s="24"/>
      <c r="FV380" s="24"/>
      <c r="FW380" s="24"/>
      <c r="FX380" s="24"/>
      <c r="FY380" s="24"/>
      <c r="FZ380" s="24"/>
      <c r="GA380" s="24"/>
      <c r="GB380" s="24"/>
      <c r="GC380" s="24"/>
      <c r="GD380" s="24"/>
      <c r="GE380" s="24"/>
      <c r="GF380" s="24"/>
      <c r="GG380" s="24"/>
      <c r="GH380" s="24"/>
      <c r="GI380" s="24"/>
      <c r="GJ380" s="24"/>
      <c r="GK380" s="24"/>
      <c r="GL380" s="24"/>
      <c r="GM380" s="24"/>
      <c r="GN380" s="24"/>
      <c r="GO380" s="24"/>
      <c r="GP380" s="24"/>
      <c r="GQ380" s="24"/>
      <c r="GR380" s="24"/>
      <c r="GS380" s="24"/>
      <c r="GT380" s="24"/>
      <c r="GU380" s="24"/>
      <c r="GV380" s="24"/>
      <c r="GW380" s="24"/>
      <c r="GX380" s="24"/>
      <c r="GY380" s="24"/>
      <c r="GZ380" s="24"/>
      <c r="HA380" s="24"/>
      <c r="HB380" s="24"/>
      <c r="HC380" s="24"/>
      <c r="HD380" s="24"/>
      <c r="HE380" s="24"/>
      <c r="HF380" s="24"/>
      <c r="HG380" s="24"/>
      <c r="HH380" s="24"/>
      <c r="HI380" s="24"/>
      <c r="HJ380" s="24"/>
      <c r="HK380" s="24"/>
      <c r="HL380" s="24"/>
      <c r="HM380" s="24"/>
      <c r="HN380" s="24"/>
      <c r="HO380" s="24"/>
      <c r="HP380" s="24"/>
      <c r="HQ380" s="24"/>
      <c r="HR380" s="24"/>
      <c r="HS380" s="24"/>
      <c r="HT380" s="24"/>
      <c r="HU380" s="24"/>
      <c r="HV380" s="24"/>
      <c r="HW380" s="24"/>
      <c r="HX380" s="24"/>
      <c r="HY380" s="24"/>
      <c r="HZ380" s="24"/>
      <c r="IA380" s="24"/>
      <c r="IB380" s="24"/>
      <c r="IC380" s="24"/>
      <c r="ID380" s="24"/>
      <c r="IE380" s="24"/>
      <c r="IF380" s="24"/>
      <c r="IG380" s="24"/>
      <c r="IH380" s="24"/>
      <c r="II380" s="24"/>
      <c r="IJ380" s="24"/>
      <c r="IK380" s="24"/>
      <c r="IL380" s="24"/>
      <c r="IM380" s="24"/>
      <c r="IN380" s="24"/>
      <c r="IO380" s="24"/>
      <c r="IP380" s="24"/>
      <c r="IQ380" s="24"/>
      <c r="IR380" s="24"/>
      <c r="IS380" s="24"/>
      <c r="IT380" s="24"/>
      <c r="IU380" s="24"/>
      <c r="IV380" s="24"/>
    </row>
    <row r="381" spans="1:256" ht="12.75">
      <c r="A381" s="135"/>
      <c r="B381" s="135"/>
      <c r="C381" s="136"/>
      <c r="D381" s="137"/>
      <c r="E381" s="144"/>
      <c r="F381" s="136" t="s">
        <v>668</v>
      </c>
      <c r="G381" s="24"/>
      <c r="H381" s="24"/>
      <c r="I381" s="24"/>
      <c r="J381" s="24"/>
      <c r="K381" s="24"/>
      <c r="L381" s="29"/>
      <c r="M381" s="29"/>
      <c r="N381" s="31"/>
      <c r="O381" s="24"/>
      <c r="P381" s="24"/>
      <c r="Q381" s="31"/>
      <c r="R381" s="24"/>
      <c r="S381" s="24"/>
      <c r="T381" s="24"/>
      <c r="U381" s="24"/>
      <c r="V381" s="38"/>
      <c r="W381" s="38"/>
      <c r="X381" s="38"/>
      <c r="Y381" s="38"/>
      <c r="Z381" s="31"/>
      <c r="AA381" s="31"/>
      <c r="AB381" s="31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  <c r="FJ381" s="24"/>
      <c r="FK381" s="24"/>
      <c r="FL381" s="24"/>
      <c r="FM381" s="24"/>
      <c r="FN381" s="24"/>
      <c r="FO381" s="24"/>
      <c r="FP381" s="24"/>
      <c r="FQ381" s="24"/>
      <c r="FR381" s="24"/>
      <c r="FS381" s="24"/>
      <c r="FT381" s="24"/>
      <c r="FU381" s="24"/>
      <c r="FV381" s="24"/>
      <c r="FW381" s="24"/>
      <c r="FX381" s="24"/>
      <c r="FY381" s="24"/>
      <c r="FZ381" s="24"/>
      <c r="GA381" s="24"/>
      <c r="GB381" s="24"/>
      <c r="GC381" s="24"/>
      <c r="GD381" s="24"/>
      <c r="GE381" s="24"/>
      <c r="GF381" s="24"/>
      <c r="GG381" s="24"/>
      <c r="GH381" s="24"/>
      <c r="GI381" s="24"/>
      <c r="GJ381" s="24"/>
      <c r="GK381" s="24"/>
      <c r="GL381" s="24"/>
      <c r="GM381" s="24"/>
      <c r="GN381" s="24"/>
      <c r="GO381" s="24"/>
      <c r="GP381" s="24"/>
      <c r="GQ381" s="24"/>
      <c r="GR381" s="24"/>
      <c r="GS381" s="24"/>
      <c r="GT381" s="24"/>
      <c r="GU381" s="24"/>
      <c r="GV381" s="24"/>
      <c r="GW381" s="24"/>
      <c r="GX381" s="24"/>
      <c r="GY381" s="24"/>
      <c r="GZ381" s="24"/>
      <c r="HA381" s="24"/>
      <c r="HB381" s="24"/>
      <c r="HC381" s="24"/>
      <c r="HD381" s="24"/>
      <c r="HE381" s="24"/>
      <c r="HF381" s="24"/>
      <c r="HG381" s="24"/>
      <c r="HH381" s="24"/>
      <c r="HI381" s="24"/>
      <c r="HJ381" s="24"/>
      <c r="HK381" s="24"/>
      <c r="HL381" s="24"/>
      <c r="HM381" s="24"/>
      <c r="HN381" s="24"/>
      <c r="HO381" s="24"/>
      <c r="HP381" s="24"/>
      <c r="HQ381" s="24"/>
      <c r="HR381" s="24"/>
      <c r="HS381" s="24"/>
      <c r="HT381" s="24"/>
      <c r="HU381" s="24"/>
      <c r="HV381" s="24"/>
      <c r="HW381" s="24"/>
      <c r="HX381" s="24"/>
      <c r="HY381" s="24"/>
      <c r="HZ381" s="24"/>
      <c r="IA381" s="24"/>
      <c r="IB381" s="24"/>
      <c r="IC381" s="24"/>
      <c r="ID381" s="24"/>
      <c r="IE381" s="24"/>
      <c r="IF381" s="24"/>
      <c r="IG381" s="24"/>
      <c r="IH381" s="24"/>
      <c r="II381" s="24"/>
      <c r="IJ381" s="24"/>
      <c r="IK381" s="24"/>
      <c r="IL381" s="24"/>
      <c r="IM381" s="24"/>
      <c r="IN381" s="24"/>
      <c r="IO381" s="24"/>
      <c r="IP381" s="24"/>
      <c r="IQ381" s="24"/>
      <c r="IR381" s="24"/>
      <c r="IS381" s="24"/>
      <c r="IT381" s="24"/>
      <c r="IU381" s="24"/>
      <c r="IV381" s="24"/>
    </row>
    <row r="382" spans="1:256" s="76" customFormat="1" ht="12.75">
      <c r="A382" s="145" t="s">
        <v>729</v>
      </c>
      <c r="B382" s="145" t="s">
        <v>356</v>
      </c>
      <c r="C382" s="146" t="s">
        <v>357</v>
      </c>
      <c r="D382" s="147">
        <v>2960</v>
      </c>
      <c r="E382" s="148" t="str">
        <f>VLOOKUP(D382,SGLDATA!$A$6:$B$402,2,FALSE)</f>
        <v>Accounts Payable Canceled</v>
      </c>
      <c r="F382" s="146" t="s">
        <v>733</v>
      </c>
      <c r="G382" s="77"/>
      <c r="H382" s="77"/>
      <c r="I382" s="77"/>
      <c r="J382" s="77"/>
      <c r="K382" s="77"/>
      <c r="L382" s="94"/>
      <c r="M382" s="94"/>
      <c r="N382" s="95"/>
      <c r="O382" s="77"/>
      <c r="P382" s="77"/>
      <c r="Q382" s="95"/>
      <c r="R382" s="77"/>
      <c r="S382" s="77"/>
      <c r="T382" s="77"/>
      <c r="U382" s="77"/>
      <c r="V382" s="96"/>
      <c r="W382" s="96"/>
      <c r="X382" s="96"/>
      <c r="Y382" s="96"/>
      <c r="Z382" s="95"/>
      <c r="AA382" s="95"/>
      <c r="AB382" s="95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  <c r="BB382" s="77"/>
      <c r="BC382" s="77"/>
      <c r="BD382" s="77"/>
      <c r="BE382" s="77"/>
      <c r="BF382" s="77"/>
      <c r="BG382" s="77"/>
      <c r="BH382" s="77"/>
      <c r="BI382" s="77"/>
      <c r="BJ382" s="77"/>
      <c r="BK382" s="77"/>
      <c r="BL382" s="77"/>
      <c r="BM382" s="77"/>
      <c r="BN382" s="77"/>
      <c r="BO382" s="77"/>
      <c r="BP382" s="77"/>
      <c r="BQ382" s="77"/>
      <c r="BR382" s="77"/>
      <c r="BS382" s="77"/>
      <c r="BT382" s="77"/>
      <c r="BU382" s="77"/>
      <c r="BV382" s="77"/>
      <c r="BW382" s="77"/>
      <c r="BX382" s="77"/>
      <c r="BY382" s="77"/>
      <c r="BZ382" s="77"/>
      <c r="CA382" s="77"/>
      <c r="CB382" s="77"/>
      <c r="CC382" s="77"/>
      <c r="CD382" s="77"/>
      <c r="CE382" s="77"/>
      <c r="CF382" s="77"/>
      <c r="CG382" s="77"/>
      <c r="CH382" s="77"/>
      <c r="CI382" s="77"/>
      <c r="CJ382" s="77"/>
      <c r="CK382" s="77"/>
      <c r="CL382" s="77"/>
      <c r="CM382" s="77"/>
      <c r="CN382" s="77"/>
      <c r="CO382" s="77"/>
      <c r="CP382" s="77"/>
      <c r="CQ382" s="77"/>
      <c r="CR382" s="77"/>
      <c r="CS382" s="77"/>
      <c r="CT382" s="77"/>
      <c r="CU382" s="77"/>
      <c r="CV382" s="77"/>
      <c r="CW382" s="77"/>
      <c r="CX382" s="77"/>
      <c r="CY382" s="77"/>
      <c r="CZ382" s="77"/>
      <c r="DA382" s="77"/>
      <c r="DB382" s="77"/>
      <c r="DC382" s="77"/>
      <c r="DD382" s="77"/>
      <c r="DE382" s="77"/>
      <c r="DF382" s="77"/>
      <c r="DG382" s="77"/>
      <c r="DH382" s="77"/>
      <c r="DI382" s="77"/>
      <c r="DJ382" s="77"/>
      <c r="DK382" s="77"/>
      <c r="DL382" s="77"/>
      <c r="DM382" s="77"/>
      <c r="DN382" s="77"/>
      <c r="DO382" s="77"/>
      <c r="DP382" s="77"/>
      <c r="DQ382" s="77"/>
      <c r="DR382" s="77"/>
      <c r="DS382" s="77"/>
      <c r="DT382" s="77"/>
      <c r="DU382" s="77"/>
      <c r="DV382" s="77"/>
      <c r="DW382" s="77"/>
      <c r="DX382" s="77"/>
      <c r="DY382" s="77"/>
      <c r="DZ382" s="77"/>
      <c r="EA382" s="77"/>
      <c r="EB382" s="77"/>
      <c r="EC382" s="77"/>
      <c r="ED382" s="77"/>
      <c r="EE382" s="77"/>
      <c r="EF382" s="77"/>
      <c r="EG382" s="77"/>
      <c r="EH382" s="77"/>
      <c r="EI382" s="77"/>
      <c r="EJ382" s="77"/>
      <c r="EK382" s="77"/>
      <c r="EL382" s="77"/>
      <c r="EM382" s="77"/>
      <c r="EN382" s="77"/>
      <c r="EO382" s="77"/>
      <c r="EP382" s="77"/>
      <c r="EQ382" s="77"/>
      <c r="ER382" s="77"/>
      <c r="ES382" s="77"/>
      <c r="ET382" s="77"/>
      <c r="EU382" s="77"/>
      <c r="EV382" s="77"/>
      <c r="EW382" s="77"/>
      <c r="EX382" s="77"/>
      <c r="EY382" s="77"/>
      <c r="EZ382" s="77"/>
      <c r="FA382" s="77"/>
      <c r="FB382" s="77"/>
      <c r="FC382" s="77"/>
      <c r="FD382" s="77"/>
      <c r="FE382" s="77"/>
      <c r="FF382" s="77"/>
      <c r="FG382" s="77"/>
      <c r="FH382" s="77"/>
      <c r="FI382" s="77"/>
      <c r="FJ382" s="77"/>
      <c r="FK382" s="77"/>
      <c r="FL382" s="77"/>
      <c r="FM382" s="77"/>
      <c r="FN382" s="77"/>
      <c r="FO382" s="77"/>
      <c r="FP382" s="77"/>
      <c r="FQ382" s="77"/>
      <c r="FR382" s="77"/>
      <c r="FS382" s="77"/>
      <c r="FT382" s="77"/>
      <c r="FU382" s="77"/>
      <c r="FV382" s="77"/>
      <c r="FW382" s="77"/>
      <c r="FX382" s="77"/>
      <c r="FY382" s="77"/>
      <c r="FZ382" s="77"/>
      <c r="GA382" s="77"/>
      <c r="GB382" s="77"/>
      <c r="GC382" s="77"/>
      <c r="GD382" s="77"/>
      <c r="GE382" s="77"/>
      <c r="GF382" s="77"/>
      <c r="GG382" s="77"/>
      <c r="GH382" s="77"/>
      <c r="GI382" s="77"/>
      <c r="GJ382" s="77"/>
      <c r="GK382" s="77"/>
      <c r="GL382" s="77"/>
      <c r="GM382" s="77"/>
      <c r="GN382" s="77"/>
      <c r="GO382" s="77"/>
      <c r="GP382" s="77"/>
      <c r="GQ382" s="77"/>
      <c r="GR382" s="77"/>
      <c r="GS382" s="77"/>
      <c r="GT382" s="77"/>
      <c r="GU382" s="77"/>
      <c r="GV382" s="77"/>
      <c r="GW382" s="77"/>
      <c r="GX382" s="77"/>
      <c r="GY382" s="77"/>
      <c r="GZ382" s="77"/>
      <c r="HA382" s="77"/>
      <c r="HB382" s="77"/>
      <c r="HC382" s="77"/>
      <c r="HD382" s="77"/>
      <c r="HE382" s="77"/>
      <c r="HF382" s="77"/>
      <c r="HG382" s="77"/>
      <c r="HH382" s="77"/>
      <c r="HI382" s="77"/>
      <c r="HJ382" s="77"/>
      <c r="HK382" s="77"/>
      <c r="HL382" s="77"/>
      <c r="HM382" s="77"/>
      <c r="HN382" s="77"/>
      <c r="HO382" s="77"/>
      <c r="HP382" s="77"/>
      <c r="HQ382" s="77"/>
      <c r="HR382" s="77"/>
      <c r="HS382" s="77"/>
      <c r="HT382" s="77"/>
      <c r="HU382" s="77"/>
      <c r="HV382" s="77"/>
      <c r="HW382" s="77"/>
      <c r="HX382" s="77"/>
      <c r="HY382" s="77"/>
      <c r="HZ382" s="77"/>
      <c r="IA382" s="77"/>
      <c r="IB382" s="77"/>
      <c r="IC382" s="77"/>
      <c r="ID382" s="77"/>
      <c r="IE382" s="77"/>
      <c r="IF382" s="77"/>
      <c r="IG382" s="77"/>
      <c r="IH382" s="77"/>
      <c r="II382" s="77"/>
      <c r="IJ382" s="77"/>
      <c r="IK382" s="77"/>
      <c r="IL382" s="77"/>
      <c r="IM382" s="77"/>
      <c r="IN382" s="77"/>
      <c r="IO382" s="77"/>
      <c r="IP382" s="77"/>
      <c r="IQ382" s="77"/>
      <c r="IR382" s="77"/>
      <c r="IS382" s="77"/>
      <c r="IT382" s="77"/>
      <c r="IU382" s="77"/>
      <c r="IV382" s="77"/>
    </row>
    <row r="383" spans="1:256" ht="12.75">
      <c r="A383" s="135" t="s">
        <v>729</v>
      </c>
      <c r="B383" s="135" t="s">
        <v>356</v>
      </c>
      <c r="C383" s="136" t="s">
        <v>357</v>
      </c>
      <c r="D383" s="137">
        <v>2990</v>
      </c>
      <c r="E383" s="138" t="str">
        <f>VLOOKUP(D383,SGLDATA!$A$6:$B$402,2,FALSE)</f>
        <v>Other Liabilities</v>
      </c>
      <c r="F383" s="136" t="s">
        <v>733</v>
      </c>
      <c r="G383" s="24"/>
      <c r="H383" s="24"/>
      <c r="I383" s="24"/>
      <c r="J383" s="24"/>
      <c r="K383" s="24"/>
      <c r="L383" s="29"/>
      <c r="M383" s="29"/>
      <c r="N383" s="31"/>
      <c r="O383" s="24"/>
      <c r="P383" s="24"/>
      <c r="Q383" s="31"/>
      <c r="R383" s="24"/>
      <c r="S383" s="24"/>
      <c r="T383" s="24"/>
      <c r="U383" s="24"/>
      <c r="V383" s="38"/>
      <c r="W383" s="38"/>
      <c r="X383" s="38"/>
      <c r="Y383" s="38"/>
      <c r="Z383" s="31"/>
      <c r="AA383" s="31"/>
      <c r="AB383" s="31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  <c r="FJ383" s="24"/>
      <c r="FK383" s="24"/>
      <c r="FL383" s="24"/>
      <c r="FM383" s="24"/>
      <c r="FN383" s="24"/>
      <c r="FO383" s="24"/>
      <c r="FP383" s="24"/>
      <c r="FQ383" s="24"/>
      <c r="FR383" s="24"/>
      <c r="FS383" s="24"/>
      <c r="FT383" s="24"/>
      <c r="FU383" s="24"/>
      <c r="FV383" s="24"/>
      <c r="FW383" s="24"/>
      <c r="FX383" s="24"/>
      <c r="FY383" s="24"/>
      <c r="FZ383" s="24"/>
      <c r="GA383" s="24"/>
      <c r="GB383" s="24"/>
      <c r="GC383" s="24"/>
      <c r="GD383" s="24"/>
      <c r="GE383" s="24"/>
      <c r="GF383" s="24"/>
      <c r="GG383" s="24"/>
      <c r="GH383" s="24"/>
      <c r="GI383" s="24"/>
      <c r="GJ383" s="24"/>
      <c r="GK383" s="24"/>
      <c r="GL383" s="24"/>
      <c r="GM383" s="24"/>
      <c r="GN383" s="24"/>
      <c r="GO383" s="24"/>
      <c r="GP383" s="24"/>
      <c r="GQ383" s="24"/>
      <c r="GR383" s="24"/>
      <c r="GS383" s="24"/>
      <c r="GT383" s="24"/>
      <c r="GU383" s="24"/>
      <c r="GV383" s="24"/>
      <c r="GW383" s="24"/>
      <c r="GX383" s="24"/>
      <c r="GY383" s="24"/>
      <c r="GZ383" s="24"/>
      <c r="HA383" s="24"/>
      <c r="HB383" s="24"/>
      <c r="HC383" s="24"/>
      <c r="HD383" s="24"/>
      <c r="HE383" s="24"/>
      <c r="HF383" s="24"/>
      <c r="HG383" s="24"/>
      <c r="HH383" s="24"/>
      <c r="HI383" s="24"/>
      <c r="HJ383" s="24"/>
      <c r="HK383" s="24"/>
      <c r="HL383" s="24"/>
      <c r="HM383" s="24"/>
      <c r="HN383" s="24"/>
      <c r="HO383" s="24"/>
      <c r="HP383" s="24"/>
      <c r="HQ383" s="24"/>
      <c r="HR383" s="24"/>
      <c r="HS383" s="24"/>
      <c r="HT383" s="24"/>
      <c r="HU383" s="24"/>
      <c r="HV383" s="24"/>
      <c r="HW383" s="24"/>
      <c r="HX383" s="24"/>
      <c r="HY383" s="24"/>
      <c r="HZ383" s="24"/>
      <c r="IA383" s="24"/>
      <c r="IB383" s="24"/>
      <c r="IC383" s="24"/>
      <c r="ID383" s="24"/>
      <c r="IE383" s="24"/>
      <c r="IF383" s="24"/>
      <c r="IG383" s="24"/>
      <c r="IH383" s="24"/>
      <c r="II383" s="24"/>
      <c r="IJ383" s="24"/>
      <c r="IK383" s="24"/>
      <c r="IL383" s="24"/>
      <c r="IM383" s="24"/>
      <c r="IN383" s="24"/>
      <c r="IO383" s="24"/>
      <c r="IP383" s="24"/>
      <c r="IQ383" s="24"/>
      <c r="IR383" s="24"/>
      <c r="IS383" s="24"/>
      <c r="IT383" s="24"/>
      <c r="IU383" s="24"/>
      <c r="IV383" s="24"/>
    </row>
    <row r="384" spans="1:256" ht="12.75">
      <c r="A384" s="135" t="s">
        <v>729</v>
      </c>
      <c r="B384" s="135" t="s">
        <v>356</v>
      </c>
      <c r="C384" s="136" t="s">
        <v>357</v>
      </c>
      <c r="D384" s="137">
        <v>2995</v>
      </c>
      <c r="E384" s="138" t="str">
        <f>VLOOKUP(D384,SGLDATA!$A$6:$B$402,2,FALSE)</f>
        <v>Estimated Cleanup Cost Liability</v>
      </c>
      <c r="F384" s="136" t="s">
        <v>733</v>
      </c>
      <c r="G384" s="24"/>
      <c r="H384" s="24"/>
      <c r="I384" s="24"/>
      <c r="J384" s="24"/>
      <c r="K384" s="24"/>
      <c r="L384" s="29"/>
      <c r="M384" s="29"/>
      <c r="N384" s="31"/>
      <c r="O384" s="24"/>
      <c r="P384" s="24"/>
      <c r="Q384" s="31"/>
      <c r="R384" s="24"/>
      <c r="S384" s="24"/>
      <c r="T384" s="24"/>
      <c r="U384" s="24"/>
      <c r="V384" s="38"/>
      <c r="W384" s="38"/>
      <c r="X384" s="38"/>
      <c r="Y384" s="38"/>
      <c r="Z384" s="31"/>
      <c r="AA384" s="31"/>
      <c r="AB384" s="31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  <c r="FJ384" s="24"/>
      <c r="FK384" s="24"/>
      <c r="FL384" s="24"/>
      <c r="FM384" s="24"/>
      <c r="FN384" s="24"/>
      <c r="FO384" s="24"/>
      <c r="FP384" s="24"/>
      <c r="FQ384" s="24"/>
      <c r="FR384" s="24"/>
      <c r="FS384" s="24"/>
      <c r="FT384" s="24"/>
      <c r="FU384" s="24"/>
      <c r="FV384" s="24"/>
      <c r="FW384" s="24"/>
      <c r="FX384" s="24"/>
      <c r="FY384" s="24"/>
      <c r="FZ384" s="24"/>
      <c r="GA384" s="24"/>
      <c r="GB384" s="24"/>
      <c r="GC384" s="24"/>
      <c r="GD384" s="24"/>
      <c r="GE384" s="24"/>
      <c r="GF384" s="24"/>
      <c r="GG384" s="24"/>
      <c r="GH384" s="24"/>
      <c r="GI384" s="24"/>
      <c r="GJ384" s="24"/>
      <c r="GK384" s="24"/>
      <c r="GL384" s="24"/>
      <c r="GM384" s="24"/>
      <c r="GN384" s="24"/>
      <c r="GO384" s="24"/>
      <c r="GP384" s="24"/>
      <c r="GQ384" s="24"/>
      <c r="GR384" s="24"/>
      <c r="GS384" s="24"/>
      <c r="GT384" s="24"/>
      <c r="GU384" s="24"/>
      <c r="GV384" s="24"/>
      <c r="GW384" s="24"/>
      <c r="GX384" s="24"/>
      <c r="GY384" s="24"/>
      <c r="GZ384" s="24"/>
      <c r="HA384" s="24"/>
      <c r="HB384" s="24"/>
      <c r="HC384" s="24"/>
      <c r="HD384" s="24"/>
      <c r="HE384" s="24"/>
      <c r="HF384" s="24"/>
      <c r="HG384" s="24"/>
      <c r="HH384" s="24"/>
      <c r="HI384" s="24"/>
      <c r="HJ384" s="24"/>
      <c r="HK384" s="24"/>
      <c r="HL384" s="24"/>
      <c r="HM384" s="24"/>
      <c r="HN384" s="24"/>
      <c r="HO384" s="24"/>
      <c r="HP384" s="24"/>
      <c r="HQ384" s="24"/>
      <c r="HR384" s="24"/>
      <c r="HS384" s="24"/>
      <c r="HT384" s="24"/>
      <c r="HU384" s="24"/>
      <c r="HV384" s="24"/>
      <c r="HW384" s="24"/>
      <c r="HX384" s="24"/>
      <c r="HY384" s="24"/>
      <c r="HZ384" s="24"/>
      <c r="IA384" s="24"/>
      <c r="IB384" s="24"/>
      <c r="IC384" s="24"/>
      <c r="ID384" s="24"/>
      <c r="IE384" s="24"/>
      <c r="IF384" s="24"/>
      <c r="IG384" s="24"/>
      <c r="IH384" s="24"/>
      <c r="II384" s="24"/>
      <c r="IJ384" s="24"/>
      <c r="IK384" s="24"/>
      <c r="IL384" s="24"/>
      <c r="IM384" s="24"/>
      <c r="IN384" s="24"/>
      <c r="IO384" s="24"/>
      <c r="IP384" s="24"/>
      <c r="IQ384" s="24"/>
      <c r="IR384" s="24"/>
      <c r="IS384" s="24"/>
      <c r="IT384" s="24"/>
      <c r="IU384" s="24"/>
      <c r="IV384" s="24"/>
    </row>
    <row r="385" spans="1:256" ht="12.75">
      <c r="A385" s="80"/>
      <c r="B385" s="80"/>
      <c r="C385" s="81"/>
      <c r="D385" s="85"/>
      <c r="E385" s="86"/>
      <c r="F385" s="81"/>
      <c r="G385" s="24"/>
      <c r="H385" s="24"/>
      <c r="I385" s="24"/>
      <c r="J385" s="24"/>
      <c r="K385" s="24"/>
      <c r="L385" s="29"/>
      <c r="M385" s="29"/>
      <c r="N385" s="31"/>
      <c r="O385" s="24"/>
      <c r="P385" s="24"/>
      <c r="Q385" s="31"/>
      <c r="R385" s="24"/>
      <c r="S385" s="24"/>
      <c r="T385" s="24"/>
      <c r="U385" s="24"/>
      <c r="V385" s="38"/>
      <c r="W385" s="38"/>
      <c r="X385" s="38"/>
      <c r="Y385" s="38"/>
      <c r="Z385" s="31"/>
      <c r="AA385" s="40"/>
      <c r="AB385" s="40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  <c r="FJ385" s="24"/>
      <c r="FK385" s="24"/>
      <c r="FL385" s="24"/>
      <c r="FM385" s="24"/>
      <c r="FN385" s="24"/>
      <c r="FO385" s="24"/>
      <c r="FP385" s="24"/>
      <c r="FQ385" s="24"/>
      <c r="FR385" s="24"/>
      <c r="FS385" s="24"/>
      <c r="FT385" s="24"/>
      <c r="FU385" s="24"/>
      <c r="FV385" s="24"/>
      <c r="FW385" s="24"/>
      <c r="FX385" s="24"/>
      <c r="FY385" s="24"/>
      <c r="FZ385" s="24"/>
      <c r="GA385" s="24"/>
      <c r="GB385" s="24"/>
      <c r="GC385" s="24"/>
      <c r="GD385" s="24"/>
      <c r="GE385" s="24"/>
      <c r="GF385" s="24"/>
      <c r="GG385" s="24"/>
      <c r="GH385" s="24"/>
      <c r="GI385" s="24"/>
      <c r="GJ385" s="24"/>
      <c r="GK385" s="24"/>
      <c r="GL385" s="24"/>
      <c r="GM385" s="24"/>
      <c r="GN385" s="24"/>
      <c r="GO385" s="24"/>
      <c r="GP385" s="24"/>
      <c r="GQ385" s="24"/>
      <c r="GR385" s="24"/>
      <c r="GS385" s="24"/>
      <c r="GT385" s="24"/>
      <c r="GU385" s="24"/>
      <c r="GV385" s="24"/>
      <c r="GW385" s="24"/>
      <c r="GX385" s="24"/>
      <c r="GY385" s="24"/>
      <c r="GZ385" s="24"/>
      <c r="HA385" s="24"/>
      <c r="HB385" s="24"/>
      <c r="HC385" s="24"/>
      <c r="HD385" s="24"/>
      <c r="HE385" s="24"/>
      <c r="HF385" s="24"/>
      <c r="HG385" s="24"/>
      <c r="HH385" s="24"/>
      <c r="HI385" s="24"/>
      <c r="HJ385" s="24"/>
      <c r="HK385" s="24"/>
      <c r="HL385" s="24"/>
      <c r="HM385" s="24"/>
      <c r="HN385" s="24"/>
      <c r="HO385" s="24"/>
      <c r="HP385" s="24"/>
      <c r="HQ385" s="24"/>
      <c r="HR385" s="24"/>
      <c r="HS385" s="24"/>
      <c r="HT385" s="24"/>
      <c r="HU385" s="24"/>
      <c r="HV385" s="24"/>
      <c r="HW385" s="24"/>
      <c r="HX385" s="24"/>
      <c r="HY385" s="24"/>
      <c r="HZ385" s="24"/>
      <c r="IA385" s="24"/>
      <c r="IB385" s="24"/>
      <c r="IC385" s="24"/>
      <c r="ID385" s="24"/>
      <c r="IE385" s="24"/>
      <c r="IF385" s="24"/>
      <c r="IG385" s="24"/>
      <c r="IH385" s="24"/>
      <c r="II385" s="24"/>
      <c r="IJ385" s="24"/>
      <c r="IK385" s="24"/>
      <c r="IL385" s="24"/>
      <c r="IM385" s="24"/>
      <c r="IN385" s="24"/>
      <c r="IO385" s="24"/>
      <c r="IP385" s="24"/>
      <c r="IQ385" s="24"/>
      <c r="IR385" s="24"/>
      <c r="IS385" s="24"/>
      <c r="IT385" s="24"/>
      <c r="IU385" s="24"/>
      <c r="IV385" s="24"/>
    </row>
    <row r="386" spans="1:256" ht="20.25">
      <c r="A386" s="89"/>
      <c r="B386" s="87" t="s">
        <v>646</v>
      </c>
      <c r="C386" s="81"/>
      <c r="D386" s="82"/>
      <c r="E386" s="81"/>
      <c r="F386" s="81"/>
      <c r="G386" s="24"/>
      <c r="H386" s="24"/>
      <c r="I386" s="24"/>
      <c r="J386" s="24"/>
      <c r="K386" s="24"/>
      <c r="L386" s="29"/>
      <c r="M386" s="29"/>
      <c r="N386" s="31"/>
      <c r="O386" s="24"/>
      <c r="P386" s="24"/>
      <c r="Q386" s="31"/>
      <c r="R386" s="24"/>
      <c r="S386" s="24"/>
      <c r="T386" s="24"/>
      <c r="U386" s="24"/>
      <c r="V386" s="38"/>
      <c r="W386" s="38"/>
      <c r="X386" s="38"/>
      <c r="Y386" s="38"/>
      <c r="Z386" s="31"/>
      <c r="AA386" s="40"/>
      <c r="AB386" s="40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  <c r="FJ386" s="24"/>
      <c r="FK386" s="24"/>
      <c r="FL386" s="24"/>
      <c r="FM386" s="24"/>
      <c r="FN386" s="24"/>
      <c r="FO386" s="24"/>
      <c r="FP386" s="24"/>
      <c r="FQ386" s="24"/>
      <c r="FR386" s="24"/>
      <c r="FS386" s="24"/>
      <c r="FT386" s="24"/>
      <c r="FU386" s="24"/>
      <c r="FV386" s="24"/>
      <c r="FW386" s="24"/>
      <c r="FX386" s="24"/>
      <c r="FY386" s="24"/>
      <c r="FZ386" s="24"/>
      <c r="GA386" s="24"/>
      <c r="GB386" s="24"/>
      <c r="GC386" s="24"/>
      <c r="GD386" s="24"/>
      <c r="GE386" s="24"/>
      <c r="GF386" s="24"/>
      <c r="GG386" s="24"/>
      <c r="GH386" s="24"/>
      <c r="GI386" s="24"/>
      <c r="GJ386" s="24"/>
      <c r="GK386" s="24"/>
      <c r="GL386" s="24"/>
      <c r="GM386" s="24"/>
      <c r="GN386" s="24"/>
      <c r="GO386" s="24"/>
      <c r="GP386" s="24"/>
      <c r="GQ386" s="24"/>
      <c r="GR386" s="24"/>
      <c r="GS386" s="24"/>
      <c r="GT386" s="24"/>
      <c r="GU386" s="24"/>
      <c r="GV386" s="24"/>
      <c r="GW386" s="24"/>
      <c r="GX386" s="24"/>
      <c r="GY386" s="24"/>
      <c r="GZ386" s="24"/>
      <c r="HA386" s="24"/>
      <c r="HB386" s="24"/>
      <c r="HC386" s="24"/>
      <c r="HD386" s="24"/>
      <c r="HE386" s="24"/>
      <c r="HF386" s="24"/>
      <c r="HG386" s="24"/>
      <c r="HH386" s="24"/>
      <c r="HI386" s="24"/>
      <c r="HJ386" s="24"/>
      <c r="HK386" s="24"/>
      <c r="HL386" s="24"/>
      <c r="HM386" s="24"/>
      <c r="HN386" s="24"/>
      <c r="HO386" s="24"/>
      <c r="HP386" s="24"/>
      <c r="HQ386" s="24"/>
      <c r="HR386" s="24"/>
      <c r="HS386" s="24"/>
      <c r="HT386" s="24"/>
      <c r="HU386" s="24"/>
      <c r="HV386" s="24"/>
      <c r="HW386" s="24"/>
      <c r="HX386" s="24"/>
      <c r="HY386" s="24"/>
      <c r="HZ386" s="24"/>
      <c r="IA386" s="24"/>
      <c r="IB386" s="24"/>
      <c r="IC386" s="24"/>
      <c r="ID386" s="24"/>
      <c r="IE386" s="24"/>
      <c r="IF386" s="24"/>
      <c r="IG386" s="24"/>
      <c r="IH386" s="24"/>
      <c r="II386" s="24"/>
      <c r="IJ386" s="24"/>
      <c r="IK386" s="24"/>
      <c r="IL386" s="24"/>
      <c r="IM386" s="24"/>
      <c r="IN386" s="24"/>
      <c r="IO386" s="24"/>
      <c r="IP386" s="24"/>
      <c r="IQ386" s="24"/>
      <c r="IR386" s="24"/>
      <c r="IS386" s="24"/>
      <c r="IT386" s="24"/>
      <c r="IU386" s="24"/>
      <c r="IV386" s="24"/>
    </row>
    <row r="387" spans="1:256" ht="12.75" customHeight="1">
      <c r="A387" s="89"/>
      <c r="B387" s="87"/>
      <c r="C387" s="81"/>
      <c r="D387" s="82"/>
      <c r="E387" s="81"/>
      <c r="F387" s="81"/>
      <c r="G387" s="24"/>
      <c r="H387" s="24"/>
      <c r="I387" s="24"/>
      <c r="J387" s="24"/>
      <c r="K387" s="24"/>
      <c r="L387" s="29"/>
      <c r="M387" s="29"/>
      <c r="N387" s="31"/>
      <c r="O387" s="24"/>
      <c r="P387" s="24"/>
      <c r="Q387" s="31"/>
      <c r="R387" s="24"/>
      <c r="S387" s="24"/>
      <c r="T387" s="24"/>
      <c r="U387" s="24"/>
      <c r="V387" s="38"/>
      <c r="W387" s="38"/>
      <c r="X387" s="38"/>
      <c r="Y387" s="38"/>
      <c r="Z387" s="31"/>
      <c r="AA387" s="40"/>
      <c r="AB387" s="40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  <c r="FJ387" s="24"/>
      <c r="FK387" s="24"/>
      <c r="FL387" s="24"/>
      <c r="FM387" s="24"/>
      <c r="FN387" s="24"/>
      <c r="FO387" s="24"/>
      <c r="FP387" s="24"/>
      <c r="FQ387" s="24"/>
      <c r="FR387" s="24"/>
      <c r="FS387" s="24"/>
      <c r="FT387" s="24"/>
      <c r="FU387" s="24"/>
      <c r="FV387" s="24"/>
      <c r="FW387" s="24"/>
      <c r="FX387" s="24"/>
      <c r="FY387" s="24"/>
      <c r="FZ387" s="24"/>
      <c r="GA387" s="24"/>
      <c r="GB387" s="24"/>
      <c r="GC387" s="24"/>
      <c r="GD387" s="24"/>
      <c r="GE387" s="24"/>
      <c r="GF387" s="24"/>
      <c r="GG387" s="24"/>
      <c r="GH387" s="24"/>
      <c r="GI387" s="24"/>
      <c r="GJ387" s="24"/>
      <c r="GK387" s="24"/>
      <c r="GL387" s="24"/>
      <c r="GM387" s="24"/>
      <c r="GN387" s="24"/>
      <c r="GO387" s="24"/>
      <c r="GP387" s="24"/>
      <c r="GQ387" s="24"/>
      <c r="GR387" s="24"/>
      <c r="GS387" s="24"/>
      <c r="GT387" s="24"/>
      <c r="GU387" s="24"/>
      <c r="GV387" s="24"/>
      <c r="GW387" s="24"/>
      <c r="GX387" s="24"/>
      <c r="GY387" s="24"/>
      <c r="GZ387" s="24"/>
      <c r="HA387" s="24"/>
      <c r="HB387" s="24"/>
      <c r="HC387" s="24"/>
      <c r="HD387" s="24"/>
      <c r="HE387" s="24"/>
      <c r="HF387" s="24"/>
      <c r="HG387" s="24"/>
      <c r="HH387" s="24"/>
      <c r="HI387" s="24"/>
      <c r="HJ387" s="24"/>
      <c r="HK387" s="24"/>
      <c r="HL387" s="24"/>
      <c r="HM387" s="24"/>
      <c r="HN387" s="24"/>
      <c r="HO387" s="24"/>
      <c r="HP387" s="24"/>
      <c r="HQ387" s="24"/>
      <c r="HR387" s="24"/>
      <c r="HS387" s="24"/>
      <c r="HT387" s="24"/>
      <c r="HU387" s="24"/>
      <c r="HV387" s="24"/>
      <c r="HW387" s="24"/>
      <c r="HX387" s="24"/>
      <c r="HY387" s="24"/>
      <c r="HZ387" s="24"/>
      <c r="IA387" s="24"/>
      <c r="IB387" s="24"/>
      <c r="IC387" s="24"/>
      <c r="ID387" s="24"/>
      <c r="IE387" s="24"/>
      <c r="IF387" s="24"/>
      <c r="IG387" s="24"/>
      <c r="IH387" s="24"/>
      <c r="II387" s="24"/>
      <c r="IJ387" s="24"/>
      <c r="IK387" s="24"/>
      <c r="IL387" s="24"/>
      <c r="IM387" s="24"/>
      <c r="IN387" s="24"/>
      <c r="IO387" s="24"/>
      <c r="IP387" s="24"/>
      <c r="IQ387" s="24"/>
      <c r="IR387" s="24"/>
      <c r="IS387" s="24"/>
      <c r="IT387" s="24"/>
      <c r="IU387" s="24"/>
      <c r="IV387" s="24"/>
    </row>
    <row r="388" spans="1:28" ht="12.75">
      <c r="A388" s="135" t="s">
        <v>729</v>
      </c>
      <c r="B388" s="135" t="s">
        <v>356</v>
      </c>
      <c r="C388" s="136" t="s">
        <v>361</v>
      </c>
      <c r="D388" s="137">
        <v>6800</v>
      </c>
      <c r="E388" s="138" t="str">
        <f>VLOOKUP(D388,SGLDATA!$A$6:$B$402,2,FALSE)</f>
        <v>Future Funded Expenses</v>
      </c>
      <c r="F388" s="136" t="s">
        <v>735</v>
      </c>
      <c r="N388" s="22"/>
      <c r="V388" s="37"/>
      <c r="W388" s="37"/>
      <c r="X388" s="37"/>
      <c r="Y388" s="37"/>
      <c r="Z388" s="22"/>
      <c r="AA388" s="22"/>
      <c r="AB388" s="22"/>
    </row>
    <row r="389" spans="1:256" ht="25.5" customHeight="1">
      <c r="A389" s="135" t="s">
        <v>729</v>
      </c>
      <c r="B389" s="135" t="s">
        <v>356</v>
      </c>
      <c r="C389" s="136" t="s">
        <v>361</v>
      </c>
      <c r="D389" s="137">
        <v>6850</v>
      </c>
      <c r="E389" s="138" t="str">
        <f>VLOOKUP(D389,SGLDATA!$A$6:$B$402,2,FALSE)</f>
        <v>Employer Contributions to Employee Benefit Programs Not Requiring Current-Year Budget Authority (Unobligated)</v>
      </c>
      <c r="F389" s="136" t="s">
        <v>735</v>
      </c>
      <c r="G389" s="34"/>
      <c r="H389" s="34"/>
      <c r="I389" s="24"/>
      <c r="J389" s="24"/>
      <c r="K389" s="24"/>
      <c r="L389" s="24"/>
      <c r="M389" s="24"/>
      <c r="O389" s="24"/>
      <c r="P389" s="24"/>
      <c r="Q389" s="15"/>
      <c r="R389" s="24"/>
      <c r="S389" s="24"/>
      <c r="T389" s="24"/>
      <c r="U389" s="24"/>
      <c r="V389" s="38"/>
      <c r="W389" s="38"/>
      <c r="X389" s="38"/>
      <c r="Y389" s="38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  <c r="FJ389" s="24"/>
      <c r="FK389" s="24"/>
      <c r="FL389" s="24"/>
      <c r="FM389" s="24"/>
      <c r="FN389" s="24"/>
      <c r="FO389" s="24"/>
      <c r="FP389" s="24"/>
      <c r="FQ389" s="24"/>
      <c r="FR389" s="24"/>
      <c r="FS389" s="24"/>
      <c r="FT389" s="24"/>
      <c r="FU389" s="24"/>
      <c r="FV389" s="24"/>
      <c r="FW389" s="24"/>
      <c r="FX389" s="24"/>
      <c r="FY389" s="24"/>
      <c r="FZ389" s="24"/>
      <c r="GA389" s="24"/>
      <c r="GB389" s="24"/>
      <c r="GC389" s="24"/>
      <c r="GD389" s="24"/>
      <c r="GE389" s="24"/>
      <c r="GF389" s="24"/>
      <c r="GG389" s="24"/>
      <c r="GH389" s="24"/>
      <c r="GI389" s="24"/>
      <c r="GJ389" s="24"/>
      <c r="GK389" s="24"/>
      <c r="GL389" s="24"/>
      <c r="GM389" s="24"/>
      <c r="GN389" s="24"/>
      <c r="GO389" s="24"/>
      <c r="GP389" s="24"/>
      <c r="GQ389" s="24"/>
      <c r="GR389" s="24"/>
      <c r="GS389" s="24"/>
      <c r="GT389" s="24"/>
      <c r="GU389" s="24"/>
      <c r="GV389" s="24"/>
      <c r="GW389" s="24"/>
      <c r="GX389" s="24"/>
      <c r="GY389" s="24"/>
      <c r="GZ389" s="24"/>
      <c r="HA389" s="24"/>
      <c r="HB389" s="24"/>
      <c r="HC389" s="24"/>
      <c r="HD389" s="24"/>
      <c r="HE389" s="24"/>
      <c r="HF389" s="24"/>
      <c r="HG389" s="24"/>
      <c r="HH389" s="24"/>
      <c r="HI389" s="24"/>
      <c r="HJ389" s="24"/>
      <c r="HK389" s="24"/>
      <c r="HL389" s="24"/>
      <c r="HM389" s="24"/>
      <c r="HN389" s="24"/>
      <c r="HO389" s="24"/>
      <c r="HP389" s="24"/>
      <c r="HQ389" s="24"/>
      <c r="HR389" s="24"/>
      <c r="HS389" s="24"/>
      <c r="HT389" s="24"/>
      <c r="HU389" s="24"/>
      <c r="HV389" s="24"/>
      <c r="HW389" s="24"/>
      <c r="HX389" s="24"/>
      <c r="HY389" s="24"/>
      <c r="HZ389" s="24"/>
      <c r="IA389" s="24"/>
      <c r="IB389" s="24"/>
      <c r="IC389" s="24"/>
      <c r="ID389" s="24"/>
      <c r="IE389" s="24"/>
      <c r="IF389" s="24"/>
      <c r="IG389" s="24"/>
      <c r="IH389" s="24"/>
      <c r="II389" s="24"/>
      <c r="IJ389" s="24"/>
      <c r="IK389" s="24"/>
      <c r="IL389" s="24"/>
      <c r="IM389" s="24"/>
      <c r="IN389" s="24"/>
      <c r="IO389" s="24"/>
      <c r="IP389" s="24"/>
      <c r="IQ389" s="24"/>
      <c r="IR389" s="24"/>
      <c r="IS389" s="24"/>
      <c r="IT389" s="24"/>
      <c r="IU389" s="24"/>
      <c r="IV389" s="24"/>
    </row>
    <row r="390" spans="1:256" ht="12.75">
      <c r="A390" s="69"/>
      <c r="B390" s="69"/>
      <c r="C390" s="69"/>
      <c r="D390" s="46"/>
      <c r="E390" s="47"/>
      <c r="F390" s="69"/>
      <c r="G390" s="34"/>
      <c r="H390" s="3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38"/>
      <c r="W390" s="38"/>
      <c r="X390" s="38"/>
      <c r="Y390" s="38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  <c r="FJ390" s="24"/>
      <c r="FK390" s="24"/>
      <c r="FL390" s="24"/>
      <c r="FM390" s="24"/>
      <c r="FN390" s="24"/>
      <c r="FO390" s="24"/>
      <c r="FP390" s="24"/>
      <c r="FQ390" s="24"/>
      <c r="FR390" s="24"/>
      <c r="FS390" s="24"/>
      <c r="FT390" s="24"/>
      <c r="FU390" s="24"/>
      <c r="FV390" s="24"/>
      <c r="FW390" s="24"/>
      <c r="FX390" s="24"/>
      <c r="FY390" s="24"/>
      <c r="FZ390" s="24"/>
      <c r="GA390" s="24"/>
      <c r="GB390" s="24"/>
      <c r="GC390" s="24"/>
      <c r="GD390" s="24"/>
      <c r="GE390" s="24"/>
      <c r="GF390" s="24"/>
      <c r="GG390" s="24"/>
      <c r="GH390" s="24"/>
      <c r="GI390" s="24"/>
      <c r="GJ390" s="24"/>
      <c r="GK390" s="24"/>
      <c r="GL390" s="24"/>
      <c r="GM390" s="24"/>
      <c r="GN390" s="24"/>
      <c r="GO390" s="24"/>
      <c r="GP390" s="24"/>
      <c r="GQ390" s="24"/>
      <c r="GR390" s="24"/>
      <c r="GS390" s="24"/>
      <c r="GT390" s="24"/>
      <c r="GU390" s="24"/>
      <c r="GV390" s="24"/>
      <c r="GW390" s="24"/>
      <c r="GX390" s="24"/>
      <c r="GY390" s="24"/>
      <c r="GZ390" s="24"/>
      <c r="HA390" s="24"/>
      <c r="HB390" s="24"/>
      <c r="HC390" s="24"/>
      <c r="HD390" s="24"/>
      <c r="HE390" s="24"/>
      <c r="HF390" s="24"/>
      <c r="HG390" s="24"/>
      <c r="HH390" s="24"/>
      <c r="HI390" s="24"/>
      <c r="HJ390" s="24"/>
      <c r="HK390" s="24"/>
      <c r="HL390" s="24"/>
      <c r="HM390" s="24"/>
      <c r="HN390" s="24"/>
      <c r="HO390" s="24"/>
      <c r="HP390" s="24"/>
      <c r="HQ390" s="24"/>
      <c r="HR390" s="24"/>
      <c r="HS390" s="24"/>
      <c r="HT390" s="24"/>
      <c r="HU390" s="24"/>
      <c r="HV390" s="24"/>
      <c r="HW390" s="24"/>
      <c r="HX390" s="24"/>
      <c r="HY390" s="24"/>
      <c r="HZ390" s="24"/>
      <c r="IA390" s="24"/>
      <c r="IB390" s="24"/>
      <c r="IC390" s="24"/>
      <c r="ID390" s="24"/>
      <c r="IE390" s="24"/>
      <c r="IF390" s="24"/>
      <c r="IG390" s="24"/>
      <c r="IH390" s="24"/>
      <c r="II390" s="24"/>
      <c r="IJ390" s="24"/>
      <c r="IK390" s="24"/>
      <c r="IL390" s="24"/>
      <c r="IM390" s="24"/>
      <c r="IN390" s="24"/>
      <c r="IO390" s="24"/>
      <c r="IP390" s="24"/>
      <c r="IQ390" s="24"/>
      <c r="IR390" s="24"/>
      <c r="IS390" s="24"/>
      <c r="IT390" s="24"/>
      <c r="IU390" s="24"/>
      <c r="IV390" s="24"/>
    </row>
    <row r="391" spans="1:256" ht="12.75">
      <c r="A391" s="24"/>
      <c r="B391" s="36" t="s">
        <v>736</v>
      </c>
      <c r="C391" s="24"/>
      <c r="D391" s="27"/>
      <c r="E391" s="15"/>
      <c r="F391" s="19"/>
      <c r="G391" s="34"/>
      <c r="H391" s="34"/>
      <c r="I391" s="24"/>
      <c r="J391" s="24"/>
      <c r="K391" s="24"/>
      <c r="L391" s="24"/>
      <c r="M391" s="24"/>
      <c r="O391" s="24"/>
      <c r="P391" s="24"/>
      <c r="Q391" s="15"/>
      <c r="R391" s="24"/>
      <c r="S391" s="24"/>
      <c r="T391" s="24"/>
      <c r="U391" s="24"/>
      <c r="V391" s="38"/>
      <c r="W391" s="38"/>
      <c r="X391" s="38"/>
      <c r="Y391" s="38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  <c r="FJ391" s="24"/>
      <c r="FK391" s="24"/>
      <c r="FL391" s="24"/>
      <c r="FM391" s="24"/>
      <c r="FN391" s="24"/>
      <c r="FO391" s="24"/>
      <c r="FP391" s="24"/>
      <c r="FQ391" s="24"/>
      <c r="FR391" s="24"/>
      <c r="FS391" s="24"/>
      <c r="FT391" s="24"/>
      <c r="FU391" s="24"/>
      <c r="FV391" s="24"/>
      <c r="FW391" s="24"/>
      <c r="FX391" s="24"/>
      <c r="FY391" s="24"/>
      <c r="FZ391" s="24"/>
      <c r="GA391" s="24"/>
      <c r="GB391" s="24"/>
      <c r="GC391" s="24"/>
      <c r="GD391" s="24"/>
      <c r="GE391" s="24"/>
      <c r="GF391" s="24"/>
      <c r="GG391" s="24"/>
      <c r="GH391" s="24"/>
      <c r="GI391" s="24"/>
      <c r="GJ391" s="24"/>
      <c r="GK391" s="24"/>
      <c r="GL391" s="24"/>
      <c r="GM391" s="24"/>
      <c r="GN391" s="24"/>
      <c r="GO391" s="24"/>
      <c r="GP391" s="24"/>
      <c r="GQ391" s="24"/>
      <c r="GR391" s="24"/>
      <c r="GS391" s="24"/>
      <c r="GT391" s="24"/>
      <c r="GU391" s="24"/>
      <c r="GV391" s="24"/>
      <c r="GW391" s="24"/>
      <c r="GX391" s="24"/>
      <c r="GY391" s="24"/>
      <c r="GZ391" s="24"/>
      <c r="HA391" s="24"/>
      <c r="HB391" s="24"/>
      <c r="HC391" s="24"/>
      <c r="HD391" s="24"/>
      <c r="HE391" s="24"/>
      <c r="HF391" s="24"/>
      <c r="HG391" s="24"/>
      <c r="HH391" s="24"/>
      <c r="HI391" s="24"/>
      <c r="HJ391" s="24"/>
      <c r="HK391" s="24"/>
      <c r="HL391" s="24"/>
      <c r="HM391" s="24"/>
      <c r="HN391" s="24"/>
      <c r="HO391" s="24"/>
      <c r="HP391" s="24"/>
      <c r="HQ391" s="24"/>
      <c r="HR391" s="24"/>
      <c r="HS391" s="24"/>
      <c r="HT391" s="24"/>
      <c r="HU391" s="24"/>
      <c r="HV391" s="24"/>
      <c r="HW391" s="24"/>
      <c r="HX391" s="24"/>
      <c r="HY391" s="24"/>
      <c r="HZ391" s="24"/>
      <c r="IA391" s="24"/>
      <c r="IB391" s="24"/>
      <c r="IC391" s="24"/>
      <c r="ID391" s="24"/>
      <c r="IE391" s="24"/>
      <c r="IF391" s="24"/>
      <c r="IG391" s="24"/>
      <c r="IH391" s="24"/>
      <c r="II391" s="24"/>
      <c r="IJ391" s="24"/>
      <c r="IK391" s="24"/>
      <c r="IL391" s="24"/>
      <c r="IM391" s="24"/>
      <c r="IN391" s="24"/>
      <c r="IO391" s="24"/>
      <c r="IP391" s="24"/>
      <c r="IQ391" s="24"/>
      <c r="IR391" s="24"/>
      <c r="IS391" s="24"/>
      <c r="IT391" s="24"/>
      <c r="IU391" s="24"/>
      <c r="IV391" s="24"/>
    </row>
    <row r="392" spans="1:256" ht="12.75">
      <c r="A392" s="24"/>
      <c r="B392" s="36" t="s">
        <v>737</v>
      </c>
      <c r="C392" s="24"/>
      <c r="D392" s="27"/>
      <c r="E392" s="15"/>
      <c r="F392" s="19"/>
      <c r="G392" s="34"/>
      <c r="H392" s="34"/>
      <c r="I392" s="24"/>
      <c r="J392" s="24"/>
      <c r="K392" s="24"/>
      <c r="L392" s="24"/>
      <c r="M392" s="24"/>
      <c r="O392" s="24"/>
      <c r="P392" s="24"/>
      <c r="Q392" s="15"/>
      <c r="R392" s="24"/>
      <c r="S392" s="24"/>
      <c r="T392" s="24"/>
      <c r="U392" s="24"/>
      <c r="V392" s="38"/>
      <c r="W392" s="38"/>
      <c r="X392" s="38"/>
      <c r="Y392" s="38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  <c r="FJ392" s="24"/>
      <c r="FK392" s="24"/>
      <c r="FL392" s="24"/>
      <c r="FM392" s="24"/>
      <c r="FN392" s="24"/>
      <c r="FO392" s="24"/>
      <c r="FP392" s="24"/>
      <c r="FQ392" s="24"/>
      <c r="FR392" s="24"/>
      <c r="FS392" s="24"/>
      <c r="FT392" s="24"/>
      <c r="FU392" s="24"/>
      <c r="FV392" s="24"/>
      <c r="FW392" s="24"/>
      <c r="FX392" s="24"/>
      <c r="FY392" s="24"/>
      <c r="FZ392" s="24"/>
      <c r="GA392" s="24"/>
      <c r="GB392" s="24"/>
      <c r="GC392" s="24"/>
      <c r="GD392" s="24"/>
      <c r="GE392" s="24"/>
      <c r="GF392" s="24"/>
      <c r="GG392" s="24"/>
      <c r="GH392" s="24"/>
      <c r="GI392" s="24"/>
      <c r="GJ392" s="24"/>
      <c r="GK392" s="24"/>
      <c r="GL392" s="24"/>
      <c r="GM392" s="24"/>
      <c r="GN392" s="24"/>
      <c r="GO392" s="24"/>
      <c r="GP392" s="24"/>
      <c r="GQ392" s="24"/>
      <c r="GR392" s="24"/>
      <c r="GS392" s="24"/>
      <c r="GT392" s="24"/>
      <c r="GU392" s="24"/>
      <c r="GV392" s="24"/>
      <c r="GW392" s="24"/>
      <c r="GX392" s="24"/>
      <c r="GY392" s="24"/>
      <c r="GZ392" s="24"/>
      <c r="HA392" s="24"/>
      <c r="HB392" s="24"/>
      <c r="HC392" s="24"/>
      <c r="HD392" s="24"/>
      <c r="HE392" s="24"/>
      <c r="HF392" s="24"/>
      <c r="HG392" s="24"/>
      <c r="HH392" s="24"/>
      <c r="HI392" s="24"/>
      <c r="HJ392" s="24"/>
      <c r="HK392" s="24"/>
      <c r="HL392" s="24"/>
      <c r="HM392" s="24"/>
      <c r="HN392" s="24"/>
      <c r="HO392" s="24"/>
      <c r="HP392" s="24"/>
      <c r="HQ392" s="24"/>
      <c r="HR392" s="24"/>
      <c r="HS392" s="24"/>
      <c r="HT392" s="24"/>
      <c r="HU392" s="24"/>
      <c r="HV392" s="24"/>
      <c r="HW392" s="24"/>
      <c r="HX392" s="24"/>
      <c r="HY392" s="24"/>
      <c r="HZ392" s="24"/>
      <c r="IA392" s="24"/>
      <c r="IB392" s="24"/>
      <c r="IC392" s="24"/>
      <c r="ID392" s="24"/>
      <c r="IE392" s="24"/>
      <c r="IF392" s="24"/>
      <c r="IG392" s="24"/>
      <c r="IH392" s="24"/>
      <c r="II392" s="24"/>
      <c r="IJ392" s="24"/>
      <c r="IK392" s="24"/>
      <c r="IL392" s="24"/>
      <c r="IM392" s="24"/>
      <c r="IN392" s="24"/>
      <c r="IO392" s="24"/>
      <c r="IP392" s="24"/>
      <c r="IQ392" s="24"/>
      <c r="IR392" s="24"/>
      <c r="IS392" s="24"/>
      <c r="IT392" s="24"/>
      <c r="IU392" s="24"/>
      <c r="IV392" s="24"/>
    </row>
    <row r="393" spans="1:256" ht="12.75">
      <c r="A393" s="24"/>
      <c r="B393" s="36" t="s">
        <v>3</v>
      </c>
      <c r="C393" s="24"/>
      <c r="D393" s="27"/>
      <c r="E393" s="15"/>
      <c r="F393" s="19"/>
      <c r="G393" s="34"/>
      <c r="H393" s="34"/>
      <c r="I393" s="24"/>
      <c r="J393" s="24"/>
      <c r="K393" s="24"/>
      <c r="L393" s="24"/>
      <c r="M393" s="24"/>
      <c r="O393" s="24"/>
      <c r="P393" s="24"/>
      <c r="Q393" s="15"/>
      <c r="R393" s="24"/>
      <c r="S393" s="24"/>
      <c r="T393" s="24"/>
      <c r="U393" s="24"/>
      <c r="V393" s="38"/>
      <c r="W393" s="38"/>
      <c r="X393" s="38"/>
      <c r="Y393" s="38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  <c r="FJ393" s="24"/>
      <c r="FK393" s="24"/>
      <c r="FL393" s="24"/>
      <c r="FM393" s="24"/>
      <c r="FN393" s="24"/>
      <c r="FO393" s="24"/>
      <c r="FP393" s="24"/>
      <c r="FQ393" s="24"/>
      <c r="FR393" s="24"/>
      <c r="FS393" s="24"/>
      <c r="FT393" s="24"/>
      <c r="FU393" s="24"/>
      <c r="FV393" s="24"/>
      <c r="FW393" s="24"/>
      <c r="FX393" s="24"/>
      <c r="FY393" s="24"/>
      <c r="FZ393" s="24"/>
      <c r="GA393" s="24"/>
      <c r="GB393" s="24"/>
      <c r="GC393" s="24"/>
      <c r="GD393" s="24"/>
      <c r="GE393" s="24"/>
      <c r="GF393" s="24"/>
      <c r="GG393" s="24"/>
      <c r="GH393" s="24"/>
      <c r="GI393" s="24"/>
      <c r="GJ393" s="24"/>
      <c r="GK393" s="24"/>
      <c r="GL393" s="24"/>
      <c r="GM393" s="24"/>
      <c r="GN393" s="24"/>
      <c r="GO393" s="24"/>
      <c r="GP393" s="24"/>
      <c r="GQ393" s="24"/>
      <c r="GR393" s="24"/>
      <c r="GS393" s="24"/>
      <c r="GT393" s="24"/>
      <c r="GU393" s="24"/>
      <c r="GV393" s="24"/>
      <c r="GW393" s="24"/>
      <c r="GX393" s="24"/>
      <c r="GY393" s="24"/>
      <c r="GZ393" s="24"/>
      <c r="HA393" s="24"/>
      <c r="HB393" s="24"/>
      <c r="HC393" s="24"/>
      <c r="HD393" s="24"/>
      <c r="HE393" s="24"/>
      <c r="HF393" s="24"/>
      <c r="HG393" s="24"/>
      <c r="HH393" s="24"/>
      <c r="HI393" s="24"/>
      <c r="HJ393" s="24"/>
      <c r="HK393" s="24"/>
      <c r="HL393" s="24"/>
      <c r="HM393" s="24"/>
      <c r="HN393" s="24"/>
      <c r="HO393" s="24"/>
      <c r="HP393" s="24"/>
      <c r="HQ393" s="24"/>
      <c r="HR393" s="24"/>
      <c r="HS393" s="24"/>
      <c r="HT393" s="24"/>
      <c r="HU393" s="24"/>
      <c r="HV393" s="24"/>
      <c r="HW393" s="24"/>
      <c r="HX393" s="24"/>
      <c r="HY393" s="24"/>
      <c r="HZ393" s="24"/>
      <c r="IA393" s="24"/>
      <c r="IB393" s="24"/>
      <c r="IC393" s="24"/>
      <c r="ID393" s="24"/>
      <c r="IE393" s="24"/>
      <c r="IF393" s="24"/>
      <c r="IG393" s="24"/>
      <c r="IH393" s="24"/>
      <c r="II393" s="24"/>
      <c r="IJ393" s="24"/>
      <c r="IK393" s="24"/>
      <c r="IL393" s="24"/>
      <c r="IM393" s="24"/>
      <c r="IN393" s="24"/>
      <c r="IO393" s="24"/>
      <c r="IP393" s="24"/>
      <c r="IQ393" s="24"/>
      <c r="IR393" s="24"/>
      <c r="IS393" s="24"/>
      <c r="IT393" s="24"/>
      <c r="IU393" s="24"/>
      <c r="IV393" s="24"/>
    </row>
    <row r="394" spans="1:256" ht="12.75">
      <c r="A394" s="24"/>
      <c r="B394" s="36" t="s">
        <v>2</v>
      </c>
      <c r="C394" s="24"/>
      <c r="D394" s="27"/>
      <c r="E394" s="15"/>
      <c r="F394" s="19"/>
      <c r="G394" s="34"/>
      <c r="H394" s="34"/>
      <c r="I394" s="24"/>
      <c r="J394" s="24"/>
      <c r="K394" s="24"/>
      <c r="L394" s="24"/>
      <c r="M394" s="24"/>
      <c r="O394" s="24"/>
      <c r="P394" s="24"/>
      <c r="Q394" s="15"/>
      <c r="R394" s="24"/>
      <c r="S394" s="24"/>
      <c r="T394" s="24"/>
      <c r="U394" s="24"/>
      <c r="V394" s="38"/>
      <c r="W394" s="38"/>
      <c r="X394" s="38"/>
      <c r="Y394" s="38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  <c r="FJ394" s="24"/>
      <c r="FK394" s="24"/>
      <c r="FL394" s="24"/>
      <c r="FM394" s="24"/>
      <c r="FN394" s="24"/>
      <c r="FO394" s="24"/>
      <c r="FP394" s="24"/>
      <c r="FQ394" s="24"/>
      <c r="FR394" s="24"/>
      <c r="FS394" s="24"/>
      <c r="FT394" s="24"/>
      <c r="FU394" s="24"/>
      <c r="FV394" s="24"/>
      <c r="FW394" s="24"/>
      <c r="FX394" s="24"/>
      <c r="FY394" s="24"/>
      <c r="FZ394" s="24"/>
      <c r="GA394" s="24"/>
      <c r="GB394" s="24"/>
      <c r="GC394" s="24"/>
      <c r="GD394" s="24"/>
      <c r="GE394" s="24"/>
      <c r="GF394" s="24"/>
      <c r="GG394" s="24"/>
      <c r="GH394" s="24"/>
      <c r="GI394" s="24"/>
      <c r="GJ394" s="24"/>
      <c r="GK394" s="24"/>
      <c r="GL394" s="24"/>
      <c r="GM394" s="24"/>
      <c r="GN394" s="24"/>
      <c r="GO394" s="24"/>
      <c r="GP394" s="24"/>
      <c r="GQ394" s="24"/>
      <c r="GR394" s="24"/>
      <c r="GS394" s="24"/>
      <c r="GT394" s="24"/>
      <c r="GU394" s="24"/>
      <c r="GV394" s="24"/>
      <c r="GW394" s="24"/>
      <c r="GX394" s="24"/>
      <c r="GY394" s="24"/>
      <c r="GZ394" s="24"/>
      <c r="HA394" s="24"/>
      <c r="HB394" s="24"/>
      <c r="HC394" s="24"/>
      <c r="HD394" s="24"/>
      <c r="HE394" s="24"/>
      <c r="HF394" s="24"/>
      <c r="HG394" s="24"/>
      <c r="HH394" s="24"/>
      <c r="HI394" s="24"/>
      <c r="HJ394" s="24"/>
      <c r="HK394" s="24"/>
      <c r="HL394" s="24"/>
      <c r="HM394" s="24"/>
      <c r="HN394" s="24"/>
      <c r="HO394" s="24"/>
      <c r="HP394" s="24"/>
      <c r="HQ394" s="24"/>
      <c r="HR394" s="24"/>
      <c r="HS394" s="24"/>
      <c r="HT394" s="24"/>
      <c r="HU394" s="24"/>
      <c r="HV394" s="24"/>
      <c r="HW394" s="24"/>
      <c r="HX394" s="24"/>
      <c r="HY394" s="24"/>
      <c r="HZ394" s="24"/>
      <c r="IA394" s="24"/>
      <c r="IB394" s="24"/>
      <c r="IC394" s="24"/>
      <c r="ID394" s="24"/>
      <c r="IE394" s="24"/>
      <c r="IF394" s="24"/>
      <c r="IG394" s="24"/>
      <c r="IH394" s="24"/>
      <c r="II394" s="24"/>
      <c r="IJ394" s="24"/>
      <c r="IK394" s="24"/>
      <c r="IL394" s="24"/>
      <c r="IM394" s="24"/>
      <c r="IN394" s="24"/>
      <c r="IO394" s="24"/>
      <c r="IP394" s="24"/>
      <c r="IQ394" s="24"/>
      <c r="IR394" s="24"/>
      <c r="IS394" s="24"/>
      <c r="IT394" s="24"/>
      <c r="IU394" s="24"/>
      <c r="IV394" s="24"/>
    </row>
    <row r="395" spans="5:28" ht="12.75">
      <c r="E395" s="46"/>
      <c r="F395" s="57"/>
      <c r="M395" s="18" t="s">
        <v>738</v>
      </c>
      <c r="N395" s="22" t="s">
        <v>338</v>
      </c>
      <c r="V395" s="37"/>
      <c r="W395" s="37"/>
      <c r="X395" s="37"/>
      <c r="Y395" s="37"/>
      <c r="Z395" s="22"/>
      <c r="AA395" s="39"/>
      <c r="AB395" s="39"/>
    </row>
    <row r="396" spans="1:28" ht="12.75">
      <c r="A396" s="15" t="s">
        <v>739</v>
      </c>
      <c r="D396" s="7" t="s">
        <v>740</v>
      </c>
      <c r="E396" s="75"/>
      <c r="M396" s="18" t="s">
        <v>741</v>
      </c>
      <c r="N396" s="22" t="s">
        <v>338</v>
      </c>
      <c r="P396" s="15" t="s">
        <v>742</v>
      </c>
      <c r="Q396" s="22" t="e">
        <f>SUM(#REF!)</f>
        <v>#REF!</v>
      </c>
      <c r="V396" s="37"/>
      <c r="W396" s="37"/>
      <c r="X396" s="37"/>
      <c r="Y396" s="37"/>
      <c r="Z396" s="22"/>
      <c r="AA396" s="22"/>
      <c r="AB396" s="22"/>
    </row>
    <row r="397" spans="5:28" ht="12.75">
      <c r="E397" s="22"/>
      <c r="M397" s="18" t="s">
        <v>743</v>
      </c>
      <c r="N397" s="22" t="s">
        <v>338</v>
      </c>
      <c r="V397" s="37"/>
      <c r="W397" s="37"/>
      <c r="X397" s="37"/>
      <c r="Y397" s="37"/>
      <c r="Z397" s="22"/>
      <c r="AA397" s="39"/>
      <c r="AB397" s="39"/>
    </row>
    <row r="398" spans="1:256" ht="12.75">
      <c r="A398" s="24"/>
      <c r="B398" s="24"/>
      <c r="C398" s="27"/>
      <c r="D398" s="30"/>
      <c r="E398" s="31"/>
      <c r="F398" s="27"/>
      <c r="G398" s="34"/>
      <c r="H398" s="34"/>
      <c r="I398" s="24"/>
      <c r="J398" s="24"/>
      <c r="K398" s="24"/>
      <c r="L398" s="29"/>
      <c r="M398" s="29"/>
      <c r="N398" s="31"/>
      <c r="O398" s="24"/>
      <c r="P398" s="24"/>
      <c r="Q398" s="31"/>
      <c r="R398" s="24"/>
      <c r="S398" s="24"/>
      <c r="T398" s="24"/>
      <c r="U398" s="24"/>
      <c r="V398" s="38"/>
      <c r="W398" s="38"/>
      <c r="X398" s="38"/>
      <c r="Y398" s="38"/>
      <c r="Z398" s="31"/>
      <c r="AA398" s="40"/>
      <c r="AB398" s="40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  <c r="FJ398" s="24"/>
      <c r="FK398" s="24"/>
      <c r="FL398" s="24"/>
      <c r="FM398" s="24"/>
      <c r="FN398" s="24"/>
      <c r="FO398" s="24"/>
      <c r="FP398" s="24"/>
      <c r="FQ398" s="24"/>
      <c r="FR398" s="24"/>
      <c r="FS398" s="24"/>
      <c r="FT398" s="24"/>
      <c r="FU398" s="24"/>
      <c r="FV398" s="24"/>
      <c r="FW398" s="24"/>
      <c r="FX398" s="24"/>
      <c r="FY398" s="24"/>
      <c r="FZ398" s="24"/>
      <c r="GA398" s="24"/>
      <c r="GB398" s="24"/>
      <c r="GC398" s="24"/>
      <c r="GD398" s="24"/>
      <c r="GE398" s="24"/>
      <c r="GF398" s="24"/>
      <c r="GG398" s="24"/>
      <c r="GH398" s="24"/>
      <c r="GI398" s="24"/>
      <c r="GJ398" s="24"/>
      <c r="GK398" s="24"/>
      <c r="GL398" s="24"/>
      <c r="GM398" s="24"/>
      <c r="GN398" s="24"/>
      <c r="GO398" s="24"/>
      <c r="GP398" s="24"/>
      <c r="GQ398" s="24"/>
      <c r="GR398" s="24"/>
      <c r="GS398" s="24"/>
      <c r="GT398" s="24"/>
      <c r="GU398" s="24"/>
      <c r="GV398" s="24"/>
      <c r="GW398" s="24"/>
      <c r="GX398" s="24"/>
      <c r="GY398" s="24"/>
      <c r="GZ398" s="24"/>
      <c r="HA398" s="24"/>
      <c r="HB398" s="24"/>
      <c r="HC398" s="24"/>
      <c r="HD398" s="24"/>
      <c r="HE398" s="24"/>
      <c r="HF398" s="24"/>
      <c r="HG398" s="24"/>
      <c r="HH398" s="24"/>
      <c r="HI398" s="24"/>
      <c r="HJ398" s="24"/>
      <c r="HK398" s="24"/>
      <c r="HL398" s="24"/>
      <c r="HM398" s="24"/>
      <c r="HN398" s="24"/>
      <c r="HO398" s="24"/>
      <c r="HP398" s="24"/>
      <c r="HQ398" s="24"/>
      <c r="HR398" s="24"/>
      <c r="HS398" s="24"/>
      <c r="HT398" s="24"/>
      <c r="HU398" s="24"/>
      <c r="HV398" s="24"/>
      <c r="HW398" s="24"/>
      <c r="HX398" s="24"/>
      <c r="HY398" s="24"/>
      <c r="HZ398" s="24"/>
      <c r="IA398" s="24"/>
      <c r="IB398" s="24"/>
      <c r="IC398" s="24"/>
      <c r="ID398" s="24"/>
      <c r="IE398" s="24"/>
      <c r="IF398" s="24"/>
      <c r="IG398" s="24"/>
      <c r="IH398" s="24"/>
      <c r="II398" s="24"/>
      <c r="IJ398" s="24"/>
      <c r="IK398" s="24"/>
      <c r="IL398" s="24"/>
      <c r="IM398" s="24"/>
      <c r="IN398" s="24"/>
      <c r="IO398" s="24"/>
      <c r="IP398" s="24"/>
      <c r="IQ398" s="24"/>
      <c r="IR398" s="24"/>
      <c r="IS398" s="24"/>
      <c r="IT398" s="24"/>
      <c r="IU398" s="24"/>
      <c r="IV398" s="24"/>
    </row>
    <row r="399" spans="1:256" ht="12.75">
      <c r="A399" s="24"/>
      <c r="B399" s="24"/>
      <c r="C399" s="27"/>
      <c r="D399" s="64" t="s">
        <v>744</v>
      </c>
      <c r="E399" s="31"/>
      <c r="F399" s="27"/>
      <c r="G399" s="34"/>
      <c r="H399" s="34"/>
      <c r="I399" s="24"/>
      <c r="J399" s="24"/>
      <c r="K399" s="24"/>
      <c r="L399" s="29"/>
      <c r="M399" s="29"/>
      <c r="N399" s="31"/>
      <c r="O399" s="24"/>
      <c r="P399" s="24"/>
      <c r="Q399" s="31"/>
      <c r="R399" s="24"/>
      <c r="S399" s="24"/>
      <c r="T399" s="24"/>
      <c r="U399" s="24"/>
      <c r="V399" s="38"/>
      <c r="W399" s="38"/>
      <c r="X399" s="38"/>
      <c r="Y399" s="38"/>
      <c r="Z399" s="31"/>
      <c r="AA399" s="40"/>
      <c r="AB399" s="40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  <c r="FJ399" s="24"/>
      <c r="FK399" s="24"/>
      <c r="FL399" s="24"/>
      <c r="FM399" s="24"/>
      <c r="FN399" s="24"/>
      <c r="FO399" s="24"/>
      <c r="FP399" s="24"/>
      <c r="FQ399" s="24"/>
      <c r="FR399" s="24"/>
      <c r="FS399" s="24"/>
      <c r="FT399" s="24"/>
      <c r="FU399" s="24"/>
      <c r="FV399" s="24"/>
      <c r="FW399" s="24"/>
      <c r="FX399" s="24"/>
      <c r="FY399" s="24"/>
      <c r="FZ399" s="24"/>
      <c r="GA399" s="24"/>
      <c r="GB399" s="24"/>
      <c r="GC399" s="24"/>
      <c r="GD399" s="24"/>
      <c r="GE399" s="24"/>
      <c r="GF399" s="24"/>
      <c r="GG399" s="24"/>
      <c r="GH399" s="24"/>
      <c r="GI399" s="24"/>
      <c r="GJ399" s="24"/>
      <c r="GK399" s="24"/>
      <c r="GL399" s="24"/>
      <c r="GM399" s="24"/>
      <c r="GN399" s="24"/>
      <c r="GO399" s="24"/>
      <c r="GP399" s="24"/>
      <c r="GQ399" s="24"/>
      <c r="GR399" s="24"/>
      <c r="GS399" s="24"/>
      <c r="GT399" s="24"/>
      <c r="GU399" s="24"/>
      <c r="GV399" s="24"/>
      <c r="GW399" s="24"/>
      <c r="GX399" s="24"/>
      <c r="GY399" s="24"/>
      <c r="GZ399" s="24"/>
      <c r="HA399" s="24"/>
      <c r="HB399" s="24"/>
      <c r="HC399" s="24"/>
      <c r="HD399" s="24"/>
      <c r="HE399" s="24"/>
      <c r="HF399" s="24"/>
      <c r="HG399" s="24"/>
      <c r="HH399" s="24"/>
      <c r="HI399" s="24"/>
      <c r="HJ399" s="24"/>
      <c r="HK399" s="24"/>
      <c r="HL399" s="24"/>
      <c r="HM399" s="24"/>
      <c r="HN399" s="24"/>
      <c r="HO399" s="24"/>
      <c r="HP399" s="24"/>
      <c r="HQ399" s="24"/>
      <c r="HR399" s="24"/>
      <c r="HS399" s="24"/>
      <c r="HT399" s="24"/>
      <c r="HU399" s="24"/>
      <c r="HV399" s="24"/>
      <c r="HW399" s="24"/>
      <c r="HX399" s="24"/>
      <c r="HY399" s="24"/>
      <c r="HZ399" s="24"/>
      <c r="IA399" s="24"/>
      <c r="IB399" s="24"/>
      <c r="IC399" s="24"/>
      <c r="ID399" s="24"/>
      <c r="IE399" s="24"/>
      <c r="IF399" s="24"/>
      <c r="IG399" s="24"/>
      <c r="IH399" s="24"/>
      <c r="II399" s="24"/>
      <c r="IJ399" s="24"/>
      <c r="IK399" s="24"/>
      <c r="IL399" s="24"/>
      <c r="IM399" s="24"/>
      <c r="IN399" s="24"/>
      <c r="IO399" s="24"/>
      <c r="IP399" s="24"/>
      <c r="IQ399" s="24"/>
      <c r="IR399" s="24"/>
      <c r="IS399" s="24"/>
      <c r="IT399" s="24"/>
      <c r="IU399" s="24"/>
      <c r="IV399" s="24"/>
    </row>
    <row r="400" spans="1:256" ht="12.75">
      <c r="A400" s="24"/>
      <c r="B400" s="24"/>
      <c r="C400" s="27"/>
      <c r="D400" s="64" t="s">
        <v>745</v>
      </c>
      <c r="E400" s="31"/>
      <c r="F400" s="27"/>
      <c r="G400" s="34"/>
      <c r="H400" s="34"/>
      <c r="I400" s="24"/>
      <c r="J400" s="24"/>
      <c r="K400" s="24"/>
      <c r="L400" s="29"/>
      <c r="M400" s="29"/>
      <c r="N400" s="31"/>
      <c r="O400" s="24"/>
      <c r="P400" s="24"/>
      <c r="Q400" s="31"/>
      <c r="R400" s="24"/>
      <c r="S400" s="24"/>
      <c r="T400" s="24"/>
      <c r="U400" s="24"/>
      <c r="V400" s="38"/>
      <c r="W400" s="38"/>
      <c r="X400" s="38"/>
      <c r="Y400" s="38"/>
      <c r="Z400" s="31"/>
      <c r="AA400" s="40"/>
      <c r="AB400" s="40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  <c r="FJ400" s="24"/>
      <c r="FK400" s="24"/>
      <c r="FL400" s="24"/>
      <c r="FM400" s="24"/>
      <c r="FN400" s="24"/>
      <c r="FO400" s="24"/>
      <c r="FP400" s="24"/>
      <c r="FQ400" s="24"/>
      <c r="FR400" s="24"/>
      <c r="FS400" s="24"/>
      <c r="FT400" s="24"/>
      <c r="FU400" s="24"/>
      <c r="FV400" s="24"/>
      <c r="FW400" s="24"/>
      <c r="FX400" s="24"/>
      <c r="FY400" s="24"/>
      <c r="FZ400" s="24"/>
      <c r="GA400" s="24"/>
      <c r="GB400" s="24"/>
      <c r="GC400" s="24"/>
      <c r="GD400" s="24"/>
      <c r="GE400" s="24"/>
      <c r="GF400" s="24"/>
      <c r="GG400" s="24"/>
      <c r="GH400" s="24"/>
      <c r="GI400" s="24"/>
      <c r="GJ400" s="24"/>
      <c r="GK400" s="24"/>
      <c r="GL400" s="24"/>
      <c r="GM400" s="24"/>
      <c r="GN400" s="24"/>
      <c r="GO400" s="24"/>
      <c r="GP400" s="24"/>
      <c r="GQ400" s="24"/>
      <c r="GR400" s="24"/>
      <c r="GS400" s="24"/>
      <c r="GT400" s="24"/>
      <c r="GU400" s="24"/>
      <c r="GV400" s="24"/>
      <c r="GW400" s="24"/>
      <c r="GX400" s="24"/>
      <c r="GY400" s="24"/>
      <c r="GZ400" s="24"/>
      <c r="HA400" s="24"/>
      <c r="HB400" s="24"/>
      <c r="HC400" s="24"/>
      <c r="HD400" s="24"/>
      <c r="HE400" s="24"/>
      <c r="HF400" s="24"/>
      <c r="HG400" s="24"/>
      <c r="HH400" s="24"/>
      <c r="HI400" s="24"/>
      <c r="HJ400" s="24"/>
      <c r="HK400" s="24"/>
      <c r="HL400" s="24"/>
      <c r="HM400" s="24"/>
      <c r="HN400" s="24"/>
      <c r="HO400" s="24"/>
      <c r="HP400" s="24"/>
      <c r="HQ400" s="24"/>
      <c r="HR400" s="24"/>
      <c r="HS400" s="24"/>
      <c r="HT400" s="24"/>
      <c r="HU400" s="24"/>
      <c r="HV400" s="24"/>
      <c r="HW400" s="24"/>
      <c r="HX400" s="24"/>
      <c r="HY400" s="24"/>
      <c r="HZ400" s="24"/>
      <c r="IA400" s="24"/>
      <c r="IB400" s="24"/>
      <c r="IC400" s="24"/>
      <c r="ID400" s="24"/>
      <c r="IE400" s="24"/>
      <c r="IF400" s="24"/>
      <c r="IG400" s="24"/>
      <c r="IH400" s="24"/>
      <c r="II400" s="24"/>
      <c r="IJ400" s="24"/>
      <c r="IK400" s="24"/>
      <c r="IL400" s="24"/>
      <c r="IM400" s="24"/>
      <c r="IN400" s="24"/>
      <c r="IO400" s="24"/>
      <c r="IP400" s="24"/>
      <c r="IQ400" s="24"/>
      <c r="IR400" s="24"/>
      <c r="IS400" s="24"/>
      <c r="IT400" s="24"/>
      <c r="IU400" s="24"/>
      <c r="IV400" s="24"/>
    </row>
    <row r="401" spans="1:256" ht="12.75">
      <c r="A401" s="24"/>
      <c r="B401" s="24"/>
      <c r="C401" s="27"/>
      <c r="D401" s="64" t="s">
        <v>746</v>
      </c>
      <c r="E401" s="31"/>
      <c r="F401" s="27"/>
      <c r="G401" s="34"/>
      <c r="H401" s="34"/>
      <c r="I401" s="24"/>
      <c r="J401" s="24"/>
      <c r="K401" s="24"/>
      <c r="L401" s="29"/>
      <c r="M401" s="29"/>
      <c r="N401" s="31"/>
      <c r="O401" s="24"/>
      <c r="P401" s="24"/>
      <c r="Q401" s="31"/>
      <c r="R401" s="24"/>
      <c r="S401" s="24"/>
      <c r="T401" s="24"/>
      <c r="U401" s="24"/>
      <c r="V401" s="38"/>
      <c r="W401" s="38"/>
      <c r="X401" s="38"/>
      <c r="Y401" s="38"/>
      <c r="Z401" s="31"/>
      <c r="AA401" s="40"/>
      <c r="AB401" s="40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  <c r="FJ401" s="24"/>
      <c r="FK401" s="24"/>
      <c r="FL401" s="24"/>
      <c r="FM401" s="24"/>
      <c r="FN401" s="24"/>
      <c r="FO401" s="24"/>
      <c r="FP401" s="24"/>
      <c r="FQ401" s="24"/>
      <c r="FR401" s="24"/>
      <c r="FS401" s="24"/>
      <c r="FT401" s="24"/>
      <c r="FU401" s="24"/>
      <c r="FV401" s="24"/>
      <c r="FW401" s="24"/>
      <c r="FX401" s="24"/>
      <c r="FY401" s="24"/>
      <c r="FZ401" s="24"/>
      <c r="GA401" s="24"/>
      <c r="GB401" s="24"/>
      <c r="GC401" s="24"/>
      <c r="GD401" s="24"/>
      <c r="GE401" s="24"/>
      <c r="GF401" s="24"/>
      <c r="GG401" s="24"/>
      <c r="GH401" s="24"/>
      <c r="GI401" s="24"/>
      <c r="GJ401" s="24"/>
      <c r="GK401" s="24"/>
      <c r="GL401" s="24"/>
      <c r="GM401" s="24"/>
      <c r="GN401" s="24"/>
      <c r="GO401" s="24"/>
      <c r="GP401" s="24"/>
      <c r="GQ401" s="24"/>
      <c r="GR401" s="24"/>
      <c r="GS401" s="24"/>
      <c r="GT401" s="24"/>
      <c r="GU401" s="24"/>
      <c r="GV401" s="24"/>
      <c r="GW401" s="24"/>
      <c r="GX401" s="24"/>
      <c r="GY401" s="24"/>
      <c r="GZ401" s="24"/>
      <c r="HA401" s="24"/>
      <c r="HB401" s="24"/>
      <c r="HC401" s="24"/>
      <c r="HD401" s="24"/>
      <c r="HE401" s="24"/>
      <c r="HF401" s="24"/>
      <c r="HG401" s="24"/>
      <c r="HH401" s="24"/>
      <c r="HI401" s="24"/>
      <c r="HJ401" s="24"/>
      <c r="HK401" s="24"/>
      <c r="HL401" s="24"/>
      <c r="HM401" s="24"/>
      <c r="HN401" s="24"/>
      <c r="HO401" s="24"/>
      <c r="HP401" s="24"/>
      <c r="HQ401" s="24"/>
      <c r="HR401" s="24"/>
      <c r="HS401" s="24"/>
      <c r="HT401" s="24"/>
      <c r="HU401" s="24"/>
      <c r="HV401" s="24"/>
      <c r="HW401" s="24"/>
      <c r="HX401" s="24"/>
      <c r="HY401" s="24"/>
      <c r="HZ401" s="24"/>
      <c r="IA401" s="24"/>
      <c r="IB401" s="24"/>
      <c r="IC401" s="24"/>
      <c r="ID401" s="24"/>
      <c r="IE401" s="24"/>
      <c r="IF401" s="24"/>
      <c r="IG401" s="24"/>
      <c r="IH401" s="24"/>
      <c r="II401" s="24"/>
      <c r="IJ401" s="24"/>
      <c r="IK401" s="24"/>
      <c r="IL401" s="24"/>
      <c r="IM401" s="24"/>
      <c r="IN401" s="24"/>
      <c r="IO401" s="24"/>
      <c r="IP401" s="24"/>
      <c r="IQ401" s="24"/>
      <c r="IR401" s="24"/>
      <c r="IS401" s="24"/>
      <c r="IT401" s="24"/>
      <c r="IU401" s="24"/>
      <c r="IV401" s="24"/>
    </row>
    <row r="402" spans="1:256" ht="12.75">
      <c r="A402" s="24"/>
      <c r="B402" s="24"/>
      <c r="C402" s="27"/>
      <c r="D402" s="30"/>
      <c r="E402" s="31"/>
      <c r="F402" s="27"/>
      <c r="G402" s="34"/>
      <c r="H402" s="34"/>
      <c r="I402" s="24"/>
      <c r="J402" s="24"/>
      <c r="K402" s="24"/>
      <c r="L402" s="29"/>
      <c r="M402" s="29"/>
      <c r="N402" s="31"/>
      <c r="O402" s="24"/>
      <c r="P402" s="24"/>
      <c r="Q402" s="31"/>
      <c r="R402" s="24"/>
      <c r="S402" s="24"/>
      <c r="T402" s="24"/>
      <c r="U402" s="24"/>
      <c r="V402" s="38"/>
      <c r="W402" s="38"/>
      <c r="X402" s="38"/>
      <c r="Y402" s="38"/>
      <c r="Z402" s="31"/>
      <c r="AA402" s="40"/>
      <c r="AB402" s="40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  <c r="FJ402" s="24"/>
      <c r="FK402" s="24"/>
      <c r="FL402" s="24"/>
      <c r="FM402" s="24"/>
      <c r="FN402" s="24"/>
      <c r="FO402" s="24"/>
      <c r="FP402" s="24"/>
      <c r="FQ402" s="24"/>
      <c r="FR402" s="24"/>
      <c r="FS402" s="24"/>
      <c r="FT402" s="24"/>
      <c r="FU402" s="24"/>
      <c r="FV402" s="24"/>
      <c r="FW402" s="24"/>
      <c r="FX402" s="24"/>
      <c r="FY402" s="24"/>
      <c r="FZ402" s="24"/>
      <c r="GA402" s="24"/>
      <c r="GB402" s="24"/>
      <c r="GC402" s="24"/>
      <c r="GD402" s="24"/>
      <c r="GE402" s="24"/>
      <c r="GF402" s="24"/>
      <c r="GG402" s="24"/>
      <c r="GH402" s="24"/>
      <c r="GI402" s="24"/>
      <c r="GJ402" s="24"/>
      <c r="GK402" s="24"/>
      <c r="GL402" s="24"/>
      <c r="GM402" s="24"/>
      <c r="GN402" s="24"/>
      <c r="GO402" s="24"/>
      <c r="GP402" s="24"/>
      <c r="GQ402" s="24"/>
      <c r="GR402" s="24"/>
      <c r="GS402" s="24"/>
      <c r="GT402" s="24"/>
      <c r="GU402" s="24"/>
      <c r="GV402" s="24"/>
      <c r="GW402" s="24"/>
      <c r="GX402" s="24"/>
      <c r="GY402" s="24"/>
      <c r="GZ402" s="24"/>
      <c r="HA402" s="24"/>
      <c r="HB402" s="24"/>
      <c r="HC402" s="24"/>
      <c r="HD402" s="24"/>
      <c r="HE402" s="24"/>
      <c r="HF402" s="24"/>
      <c r="HG402" s="24"/>
      <c r="HH402" s="24"/>
      <c r="HI402" s="24"/>
      <c r="HJ402" s="24"/>
      <c r="HK402" s="24"/>
      <c r="HL402" s="24"/>
      <c r="HM402" s="24"/>
      <c r="HN402" s="24"/>
      <c r="HO402" s="24"/>
      <c r="HP402" s="24"/>
      <c r="HQ402" s="24"/>
      <c r="HR402" s="24"/>
      <c r="HS402" s="24"/>
      <c r="HT402" s="24"/>
      <c r="HU402" s="24"/>
      <c r="HV402" s="24"/>
      <c r="HW402" s="24"/>
      <c r="HX402" s="24"/>
      <c r="HY402" s="24"/>
      <c r="HZ402" s="24"/>
      <c r="IA402" s="24"/>
      <c r="IB402" s="24"/>
      <c r="IC402" s="24"/>
      <c r="ID402" s="24"/>
      <c r="IE402" s="24"/>
      <c r="IF402" s="24"/>
      <c r="IG402" s="24"/>
      <c r="IH402" s="24"/>
      <c r="II402" s="24"/>
      <c r="IJ402" s="24"/>
      <c r="IK402" s="24"/>
      <c r="IL402" s="24"/>
      <c r="IM402" s="24"/>
      <c r="IN402" s="24"/>
      <c r="IO402" s="24"/>
      <c r="IP402" s="24"/>
      <c r="IQ402" s="24"/>
      <c r="IR402" s="24"/>
      <c r="IS402" s="24"/>
      <c r="IT402" s="24"/>
      <c r="IU402" s="24"/>
      <c r="IV402" s="24"/>
    </row>
    <row r="403" spans="1:256" ht="12.75">
      <c r="A403" s="24"/>
      <c r="B403" s="24"/>
      <c r="C403" s="27"/>
      <c r="D403" s="30"/>
      <c r="E403" s="31"/>
      <c r="F403" s="27"/>
      <c r="G403" s="34"/>
      <c r="H403" s="34"/>
      <c r="I403" s="24"/>
      <c r="J403" s="24"/>
      <c r="K403" s="24"/>
      <c r="L403" s="29"/>
      <c r="M403" s="29"/>
      <c r="N403" s="31"/>
      <c r="O403" s="24"/>
      <c r="P403" s="24"/>
      <c r="Q403" s="31"/>
      <c r="R403" s="24"/>
      <c r="S403" s="24"/>
      <c r="T403" s="24"/>
      <c r="U403" s="24"/>
      <c r="V403" s="38"/>
      <c r="W403" s="38"/>
      <c r="X403" s="38"/>
      <c r="Y403" s="38"/>
      <c r="Z403" s="31"/>
      <c r="AA403" s="40"/>
      <c r="AB403" s="40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  <c r="FJ403" s="24"/>
      <c r="FK403" s="24"/>
      <c r="FL403" s="24"/>
      <c r="FM403" s="24"/>
      <c r="FN403" s="24"/>
      <c r="FO403" s="24"/>
      <c r="FP403" s="24"/>
      <c r="FQ403" s="24"/>
      <c r="FR403" s="24"/>
      <c r="FS403" s="24"/>
      <c r="FT403" s="24"/>
      <c r="FU403" s="24"/>
      <c r="FV403" s="24"/>
      <c r="FW403" s="24"/>
      <c r="FX403" s="24"/>
      <c r="FY403" s="24"/>
      <c r="FZ403" s="24"/>
      <c r="GA403" s="24"/>
      <c r="GB403" s="24"/>
      <c r="GC403" s="24"/>
      <c r="GD403" s="24"/>
      <c r="GE403" s="24"/>
      <c r="GF403" s="24"/>
      <c r="GG403" s="24"/>
      <c r="GH403" s="24"/>
      <c r="GI403" s="24"/>
      <c r="GJ403" s="24"/>
      <c r="GK403" s="24"/>
      <c r="GL403" s="24"/>
      <c r="GM403" s="24"/>
      <c r="GN403" s="24"/>
      <c r="GO403" s="24"/>
      <c r="GP403" s="24"/>
      <c r="GQ403" s="24"/>
      <c r="GR403" s="24"/>
      <c r="GS403" s="24"/>
      <c r="GT403" s="24"/>
      <c r="GU403" s="24"/>
      <c r="GV403" s="24"/>
      <c r="GW403" s="24"/>
      <c r="GX403" s="24"/>
      <c r="GY403" s="24"/>
      <c r="GZ403" s="24"/>
      <c r="HA403" s="24"/>
      <c r="HB403" s="24"/>
      <c r="HC403" s="24"/>
      <c r="HD403" s="24"/>
      <c r="HE403" s="24"/>
      <c r="HF403" s="24"/>
      <c r="HG403" s="24"/>
      <c r="HH403" s="24"/>
      <c r="HI403" s="24"/>
      <c r="HJ403" s="24"/>
      <c r="HK403" s="24"/>
      <c r="HL403" s="24"/>
      <c r="HM403" s="24"/>
      <c r="HN403" s="24"/>
      <c r="HO403" s="24"/>
      <c r="HP403" s="24"/>
      <c r="HQ403" s="24"/>
      <c r="HR403" s="24"/>
      <c r="HS403" s="24"/>
      <c r="HT403" s="24"/>
      <c r="HU403" s="24"/>
      <c r="HV403" s="24"/>
      <c r="HW403" s="24"/>
      <c r="HX403" s="24"/>
      <c r="HY403" s="24"/>
      <c r="HZ403" s="24"/>
      <c r="IA403" s="24"/>
      <c r="IB403" s="24"/>
      <c r="IC403" s="24"/>
      <c r="ID403" s="24"/>
      <c r="IE403" s="24"/>
      <c r="IF403" s="24"/>
      <c r="IG403" s="24"/>
      <c r="IH403" s="24"/>
      <c r="II403" s="24"/>
      <c r="IJ403" s="24"/>
      <c r="IK403" s="24"/>
      <c r="IL403" s="24"/>
      <c r="IM403" s="24"/>
      <c r="IN403" s="24"/>
      <c r="IO403" s="24"/>
      <c r="IP403" s="24"/>
      <c r="IQ403" s="24"/>
      <c r="IR403" s="24"/>
      <c r="IS403" s="24"/>
      <c r="IT403" s="24"/>
      <c r="IU403" s="24"/>
      <c r="IV403" s="24"/>
    </row>
    <row r="404" spans="5:28" ht="12.75">
      <c r="E404" s="8"/>
      <c r="M404" s="18" t="s">
        <v>747</v>
      </c>
      <c r="N404" s="22" t="s">
        <v>338</v>
      </c>
      <c r="V404" s="37"/>
      <c r="W404" s="37"/>
      <c r="X404" s="37"/>
      <c r="Y404" s="37"/>
      <c r="Z404" s="22"/>
      <c r="AA404" s="39"/>
      <c r="AB404" s="39"/>
    </row>
    <row r="405" spans="5:28" ht="12.75">
      <c r="E405" s="22"/>
      <c r="M405" s="18" t="s">
        <v>748</v>
      </c>
      <c r="N405" s="22" t="s">
        <v>338</v>
      </c>
      <c r="V405" s="37"/>
      <c r="W405" s="37"/>
      <c r="X405" s="37"/>
      <c r="Y405" s="37"/>
      <c r="Z405" s="22"/>
      <c r="AA405" s="39"/>
      <c r="AB405" s="39"/>
    </row>
    <row r="406" spans="4:28" ht="12.75">
      <c r="D406" s="26" t="s">
        <v>749</v>
      </c>
      <c r="E406" s="39"/>
      <c r="F406" s="44"/>
      <c r="M406" s="18" t="s">
        <v>750</v>
      </c>
      <c r="N406" s="22" t="s">
        <v>338</v>
      </c>
      <c r="P406" s="15" t="s">
        <v>751</v>
      </c>
      <c r="Q406" s="22">
        <f>SUM(N397:N406)</f>
        <v>0</v>
      </c>
      <c r="V406" s="37"/>
      <c r="W406" s="37"/>
      <c r="X406" s="37"/>
      <c r="Y406" s="37"/>
      <c r="Z406" s="22"/>
      <c r="AA406" s="39"/>
      <c r="AB406" s="39"/>
    </row>
    <row r="407" spans="4:28" ht="12.75">
      <c r="D407" s="26" t="s">
        <v>752</v>
      </c>
      <c r="E407" s="39"/>
      <c r="F407" s="44"/>
      <c r="M407" s="18" t="s">
        <v>753</v>
      </c>
      <c r="N407" s="22" t="s">
        <v>338</v>
      </c>
      <c r="V407" s="37"/>
      <c r="W407" s="37"/>
      <c r="X407" s="37"/>
      <c r="Y407" s="37"/>
      <c r="Z407" s="22"/>
      <c r="AA407" s="39"/>
      <c r="AB407" s="39"/>
    </row>
    <row r="408" spans="1:256" ht="12.75">
      <c r="A408" s="24"/>
      <c r="B408" s="10"/>
      <c r="C408" s="27"/>
      <c r="D408" s="49" t="s">
        <v>754</v>
      </c>
      <c r="E408" s="40"/>
      <c r="F408" s="70"/>
      <c r="G408" s="34"/>
      <c r="H408" s="34"/>
      <c r="I408" s="24"/>
      <c r="J408" s="24"/>
      <c r="K408" s="24"/>
      <c r="L408" s="29"/>
      <c r="M408" s="29"/>
      <c r="N408" s="31"/>
      <c r="O408" s="24"/>
      <c r="P408" s="24"/>
      <c r="Q408" s="31"/>
      <c r="R408" s="24"/>
      <c r="S408" s="24"/>
      <c r="T408" s="24"/>
      <c r="U408" s="24"/>
      <c r="V408" s="38"/>
      <c r="W408" s="38"/>
      <c r="X408" s="38"/>
      <c r="Y408" s="38"/>
      <c r="Z408" s="31"/>
      <c r="AA408" s="40"/>
      <c r="AB408" s="40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  <c r="FJ408" s="24"/>
      <c r="FK408" s="24"/>
      <c r="FL408" s="24"/>
      <c r="FM408" s="24"/>
      <c r="FN408" s="24"/>
      <c r="FO408" s="24"/>
      <c r="FP408" s="24"/>
      <c r="FQ408" s="24"/>
      <c r="FR408" s="24"/>
      <c r="FS408" s="24"/>
      <c r="FT408" s="24"/>
      <c r="FU408" s="24"/>
      <c r="FV408" s="24"/>
      <c r="FW408" s="24"/>
      <c r="FX408" s="24"/>
      <c r="FY408" s="24"/>
      <c r="FZ408" s="24"/>
      <c r="GA408" s="24"/>
      <c r="GB408" s="24"/>
      <c r="GC408" s="24"/>
      <c r="GD408" s="24"/>
      <c r="GE408" s="24"/>
      <c r="GF408" s="24"/>
      <c r="GG408" s="24"/>
      <c r="GH408" s="24"/>
      <c r="GI408" s="24"/>
      <c r="GJ408" s="24"/>
      <c r="GK408" s="24"/>
      <c r="GL408" s="24"/>
      <c r="GM408" s="24"/>
      <c r="GN408" s="24"/>
      <c r="GO408" s="24"/>
      <c r="GP408" s="24"/>
      <c r="GQ408" s="24"/>
      <c r="GR408" s="24"/>
      <c r="GS408" s="24"/>
      <c r="GT408" s="24"/>
      <c r="GU408" s="24"/>
      <c r="GV408" s="24"/>
      <c r="GW408" s="24"/>
      <c r="GX408" s="24"/>
      <c r="GY408" s="24"/>
      <c r="GZ408" s="24"/>
      <c r="HA408" s="24"/>
      <c r="HB408" s="24"/>
      <c r="HC408" s="24"/>
      <c r="HD408" s="24"/>
      <c r="HE408" s="24"/>
      <c r="HF408" s="24"/>
      <c r="HG408" s="24"/>
      <c r="HH408" s="24"/>
      <c r="HI408" s="24"/>
      <c r="HJ408" s="24"/>
      <c r="HK408" s="24"/>
      <c r="HL408" s="24"/>
      <c r="HM408" s="24"/>
      <c r="HN408" s="24"/>
      <c r="HO408" s="24"/>
      <c r="HP408" s="24"/>
      <c r="HQ408" s="24"/>
      <c r="HR408" s="24"/>
      <c r="HS408" s="24"/>
      <c r="HT408" s="24"/>
      <c r="HU408" s="24"/>
      <c r="HV408" s="24"/>
      <c r="HW408" s="24"/>
      <c r="HX408" s="24"/>
      <c r="HY408" s="24"/>
      <c r="HZ408" s="24"/>
      <c r="IA408" s="24"/>
      <c r="IB408" s="24"/>
      <c r="IC408" s="24"/>
      <c r="ID408" s="24"/>
      <c r="IE408" s="24"/>
      <c r="IF408" s="24"/>
      <c r="IG408" s="24"/>
      <c r="IH408" s="24"/>
      <c r="II408" s="24"/>
      <c r="IJ408" s="24"/>
      <c r="IK408" s="24"/>
      <c r="IL408" s="24"/>
      <c r="IM408" s="24"/>
      <c r="IN408" s="24"/>
      <c r="IO408" s="24"/>
      <c r="IP408" s="24"/>
      <c r="IQ408" s="24"/>
      <c r="IR408" s="24"/>
      <c r="IS408" s="24"/>
      <c r="IT408" s="24"/>
      <c r="IU408" s="24"/>
      <c r="IV408" s="24"/>
    </row>
    <row r="409" spans="4:28" ht="12.75">
      <c r="D409" s="26" t="s">
        <v>755</v>
      </c>
      <c r="E409" s="39"/>
      <c r="F409" s="44"/>
      <c r="M409" s="18" t="s">
        <v>756</v>
      </c>
      <c r="N409" s="22" t="s">
        <v>338</v>
      </c>
      <c r="V409" s="37"/>
      <c r="W409" s="37"/>
      <c r="X409" s="37"/>
      <c r="Y409" s="37"/>
      <c r="Z409" s="22"/>
      <c r="AA409" s="39"/>
      <c r="AB409" s="39"/>
    </row>
    <row r="410" spans="4:28" ht="12.75">
      <c r="D410" s="26" t="s">
        <v>757</v>
      </c>
      <c r="E410" s="39"/>
      <c r="F410" s="44"/>
      <c r="M410" s="18" t="s">
        <v>758</v>
      </c>
      <c r="N410" s="22" t="s">
        <v>338</v>
      </c>
      <c r="V410" s="37"/>
      <c r="W410" s="37"/>
      <c r="X410" s="37"/>
      <c r="Y410" s="37"/>
      <c r="Z410" s="22"/>
      <c r="AA410" s="39"/>
      <c r="AB410" s="39"/>
    </row>
    <row r="411" spans="4:28" ht="12.75">
      <c r="D411" s="26" t="s">
        <v>759</v>
      </c>
      <c r="E411" s="39"/>
      <c r="F411" s="44"/>
      <c r="M411" s="18" t="s">
        <v>760</v>
      </c>
      <c r="N411" s="22" t="s">
        <v>338</v>
      </c>
      <c r="P411" s="15" t="s">
        <v>761</v>
      </c>
      <c r="Q411" s="22">
        <f>SUM(N407:N411)</f>
        <v>0</v>
      </c>
      <c r="V411" s="37"/>
      <c r="W411" s="37"/>
      <c r="X411" s="37"/>
      <c r="Y411" s="37"/>
      <c r="Z411" s="22"/>
      <c r="AA411" s="39"/>
      <c r="AB411" s="39"/>
    </row>
    <row r="412" spans="4:28" ht="12.75">
      <c r="D412" s="26"/>
      <c r="E412" s="39"/>
      <c r="F412" s="44"/>
      <c r="M412" s="18" t="s">
        <v>762</v>
      </c>
      <c r="N412" s="22" t="s">
        <v>338</v>
      </c>
      <c r="P412" s="15" t="s">
        <v>763</v>
      </c>
      <c r="Q412" s="22">
        <f>SUM(N412)</f>
        <v>0</v>
      </c>
      <c r="V412" s="37"/>
      <c r="W412" s="37"/>
      <c r="X412" s="37"/>
      <c r="Y412" s="37"/>
      <c r="Z412" s="22"/>
      <c r="AA412" s="39"/>
      <c r="AB412" s="39"/>
    </row>
    <row r="413" spans="4:28" ht="12.75">
      <c r="D413" s="26"/>
      <c r="E413" s="39"/>
      <c r="F413" s="44"/>
      <c r="M413" s="18" t="s">
        <v>764</v>
      </c>
      <c r="N413" s="22" t="s">
        <v>338</v>
      </c>
      <c r="P413" s="15" t="s">
        <v>765</v>
      </c>
      <c r="Q413" s="22">
        <f>SUM(N413)</f>
        <v>0</v>
      </c>
      <c r="V413" s="37"/>
      <c r="W413" s="37"/>
      <c r="X413" s="37"/>
      <c r="Y413" s="37"/>
      <c r="Z413" s="22"/>
      <c r="AA413" s="39"/>
      <c r="AB413" s="39"/>
    </row>
    <row r="414" spans="4:28" ht="12.75">
      <c r="D414" s="26"/>
      <c r="E414" s="39"/>
      <c r="F414" s="44"/>
      <c r="M414" s="18" t="s">
        <v>766</v>
      </c>
      <c r="N414" s="22" t="s">
        <v>338</v>
      </c>
      <c r="P414" s="15" t="s">
        <v>767</v>
      </c>
      <c r="Q414" s="22">
        <f>SUM(N414)</f>
        <v>0</v>
      </c>
      <c r="V414" s="37"/>
      <c r="W414" s="37"/>
      <c r="X414" s="37"/>
      <c r="Y414" s="37"/>
      <c r="Z414" s="22"/>
      <c r="AA414" s="39"/>
      <c r="AB414" s="39"/>
    </row>
    <row r="415" spans="4:28" ht="12.75">
      <c r="D415" s="26"/>
      <c r="E415" s="39"/>
      <c r="F415" s="44"/>
      <c r="M415" s="18" t="s">
        <v>768</v>
      </c>
      <c r="N415" s="22" t="s">
        <v>338</v>
      </c>
      <c r="V415" s="37"/>
      <c r="W415" s="37"/>
      <c r="X415" s="37"/>
      <c r="Y415" s="37"/>
      <c r="Z415" s="22"/>
      <c r="AA415" s="39"/>
      <c r="AB415" s="39"/>
    </row>
    <row r="416" spans="1:256" ht="12.75">
      <c r="A416" s="24"/>
      <c r="B416" s="10"/>
      <c r="C416" s="27"/>
      <c r="D416" s="49"/>
      <c r="E416" s="40"/>
      <c r="F416" s="70"/>
      <c r="G416" s="34"/>
      <c r="H416" s="34"/>
      <c r="I416" s="24"/>
      <c r="J416" s="24"/>
      <c r="K416" s="24"/>
      <c r="L416" s="29"/>
      <c r="M416" s="29"/>
      <c r="N416" s="31"/>
      <c r="O416" s="24"/>
      <c r="P416" s="24"/>
      <c r="Q416" s="31"/>
      <c r="R416" s="24"/>
      <c r="S416" s="24"/>
      <c r="T416" s="24"/>
      <c r="U416" s="24"/>
      <c r="V416" s="38"/>
      <c r="W416" s="38"/>
      <c r="X416" s="38"/>
      <c r="Y416" s="38"/>
      <c r="Z416" s="31"/>
      <c r="AA416" s="40"/>
      <c r="AB416" s="40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  <c r="FJ416" s="24"/>
      <c r="FK416" s="24"/>
      <c r="FL416" s="24"/>
      <c r="FM416" s="24"/>
      <c r="FN416" s="24"/>
      <c r="FO416" s="24"/>
      <c r="FP416" s="24"/>
      <c r="FQ416" s="24"/>
      <c r="FR416" s="24"/>
      <c r="FS416" s="24"/>
      <c r="FT416" s="24"/>
      <c r="FU416" s="24"/>
      <c r="FV416" s="24"/>
      <c r="FW416" s="24"/>
      <c r="FX416" s="24"/>
      <c r="FY416" s="24"/>
      <c r="FZ416" s="24"/>
      <c r="GA416" s="24"/>
      <c r="GB416" s="24"/>
      <c r="GC416" s="24"/>
      <c r="GD416" s="24"/>
      <c r="GE416" s="24"/>
      <c r="GF416" s="24"/>
      <c r="GG416" s="24"/>
      <c r="GH416" s="24"/>
      <c r="GI416" s="24"/>
      <c r="GJ416" s="24"/>
      <c r="GK416" s="24"/>
      <c r="GL416" s="24"/>
      <c r="GM416" s="24"/>
      <c r="GN416" s="24"/>
      <c r="GO416" s="24"/>
      <c r="GP416" s="24"/>
      <c r="GQ416" s="24"/>
      <c r="GR416" s="24"/>
      <c r="GS416" s="24"/>
      <c r="GT416" s="24"/>
      <c r="GU416" s="24"/>
      <c r="GV416" s="24"/>
      <c r="GW416" s="24"/>
      <c r="GX416" s="24"/>
      <c r="GY416" s="24"/>
      <c r="GZ416" s="24"/>
      <c r="HA416" s="24"/>
      <c r="HB416" s="24"/>
      <c r="HC416" s="24"/>
      <c r="HD416" s="24"/>
      <c r="HE416" s="24"/>
      <c r="HF416" s="24"/>
      <c r="HG416" s="24"/>
      <c r="HH416" s="24"/>
      <c r="HI416" s="24"/>
      <c r="HJ416" s="24"/>
      <c r="HK416" s="24"/>
      <c r="HL416" s="24"/>
      <c r="HM416" s="24"/>
      <c r="HN416" s="24"/>
      <c r="HO416" s="24"/>
      <c r="HP416" s="24"/>
      <c r="HQ416" s="24"/>
      <c r="HR416" s="24"/>
      <c r="HS416" s="24"/>
      <c r="HT416" s="24"/>
      <c r="HU416" s="24"/>
      <c r="HV416" s="24"/>
      <c r="HW416" s="24"/>
      <c r="HX416" s="24"/>
      <c r="HY416" s="24"/>
      <c r="HZ416" s="24"/>
      <c r="IA416" s="24"/>
      <c r="IB416" s="24"/>
      <c r="IC416" s="24"/>
      <c r="ID416" s="24"/>
      <c r="IE416" s="24"/>
      <c r="IF416" s="24"/>
      <c r="IG416" s="24"/>
      <c r="IH416" s="24"/>
      <c r="II416" s="24"/>
      <c r="IJ416" s="24"/>
      <c r="IK416" s="24"/>
      <c r="IL416" s="24"/>
      <c r="IM416" s="24"/>
      <c r="IN416" s="24"/>
      <c r="IO416" s="24"/>
      <c r="IP416" s="24"/>
      <c r="IQ416" s="24"/>
      <c r="IR416" s="24"/>
      <c r="IS416" s="24"/>
      <c r="IT416" s="24"/>
      <c r="IU416" s="24"/>
      <c r="IV416" s="24"/>
    </row>
    <row r="417" spans="1:256" ht="12.75">
      <c r="A417" s="24"/>
      <c r="B417" s="10"/>
      <c r="C417" s="27"/>
      <c r="D417" s="49"/>
      <c r="E417" s="40"/>
      <c r="F417" s="70"/>
      <c r="G417" s="34"/>
      <c r="H417" s="34"/>
      <c r="I417" s="24"/>
      <c r="J417" s="24"/>
      <c r="K417" s="24"/>
      <c r="L417" s="29"/>
      <c r="M417" s="29"/>
      <c r="N417" s="31"/>
      <c r="O417" s="24"/>
      <c r="P417" s="24"/>
      <c r="Q417" s="31"/>
      <c r="R417" s="24"/>
      <c r="S417" s="24"/>
      <c r="T417" s="24"/>
      <c r="U417" s="24"/>
      <c r="V417" s="38"/>
      <c r="W417" s="38"/>
      <c r="X417" s="38"/>
      <c r="Y417" s="38"/>
      <c r="Z417" s="31"/>
      <c r="AA417" s="40"/>
      <c r="AB417" s="40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  <c r="FJ417" s="24"/>
      <c r="FK417" s="24"/>
      <c r="FL417" s="24"/>
      <c r="FM417" s="24"/>
      <c r="FN417" s="24"/>
      <c r="FO417" s="24"/>
      <c r="FP417" s="24"/>
      <c r="FQ417" s="24"/>
      <c r="FR417" s="24"/>
      <c r="FS417" s="24"/>
      <c r="FT417" s="24"/>
      <c r="FU417" s="24"/>
      <c r="FV417" s="24"/>
      <c r="FW417" s="24"/>
      <c r="FX417" s="24"/>
      <c r="FY417" s="24"/>
      <c r="FZ417" s="24"/>
      <c r="GA417" s="24"/>
      <c r="GB417" s="24"/>
      <c r="GC417" s="24"/>
      <c r="GD417" s="24"/>
      <c r="GE417" s="24"/>
      <c r="GF417" s="24"/>
      <c r="GG417" s="24"/>
      <c r="GH417" s="24"/>
      <c r="GI417" s="24"/>
      <c r="GJ417" s="24"/>
      <c r="GK417" s="24"/>
      <c r="GL417" s="24"/>
      <c r="GM417" s="24"/>
      <c r="GN417" s="24"/>
      <c r="GO417" s="24"/>
      <c r="GP417" s="24"/>
      <c r="GQ417" s="24"/>
      <c r="GR417" s="24"/>
      <c r="GS417" s="24"/>
      <c r="GT417" s="24"/>
      <c r="GU417" s="24"/>
      <c r="GV417" s="24"/>
      <c r="GW417" s="24"/>
      <c r="GX417" s="24"/>
      <c r="GY417" s="24"/>
      <c r="GZ417" s="24"/>
      <c r="HA417" s="24"/>
      <c r="HB417" s="24"/>
      <c r="HC417" s="24"/>
      <c r="HD417" s="24"/>
      <c r="HE417" s="24"/>
      <c r="HF417" s="24"/>
      <c r="HG417" s="24"/>
      <c r="HH417" s="24"/>
      <c r="HI417" s="24"/>
      <c r="HJ417" s="24"/>
      <c r="HK417" s="24"/>
      <c r="HL417" s="24"/>
      <c r="HM417" s="24"/>
      <c r="HN417" s="24"/>
      <c r="HO417" s="24"/>
      <c r="HP417" s="24"/>
      <c r="HQ417" s="24"/>
      <c r="HR417" s="24"/>
      <c r="HS417" s="24"/>
      <c r="HT417" s="24"/>
      <c r="HU417" s="24"/>
      <c r="HV417" s="24"/>
      <c r="HW417" s="24"/>
      <c r="HX417" s="24"/>
      <c r="HY417" s="24"/>
      <c r="HZ417" s="24"/>
      <c r="IA417" s="24"/>
      <c r="IB417" s="24"/>
      <c r="IC417" s="24"/>
      <c r="ID417" s="24"/>
      <c r="IE417" s="24"/>
      <c r="IF417" s="24"/>
      <c r="IG417" s="24"/>
      <c r="IH417" s="24"/>
      <c r="II417" s="24"/>
      <c r="IJ417" s="24"/>
      <c r="IK417" s="24"/>
      <c r="IL417" s="24"/>
      <c r="IM417" s="24"/>
      <c r="IN417" s="24"/>
      <c r="IO417" s="24"/>
      <c r="IP417" s="24"/>
      <c r="IQ417" s="24"/>
      <c r="IR417" s="24"/>
      <c r="IS417" s="24"/>
      <c r="IT417" s="24"/>
      <c r="IU417" s="24"/>
      <c r="IV417" s="24"/>
    </row>
    <row r="418" spans="1:256" ht="12.75">
      <c r="A418" s="24"/>
      <c r="B418" s="10"/>
      <c r="C418" s="27"/>
      <c r="D418" s="49"/>
      <c r="E418" s="40"/>
      <c r="F418" s="70"/>
      <c r="G418" s="34"/>
      <c r="H418" s="34"/>
      <c r="I418" s="24"/>
      <c r="J418" s="24"/>
      <c r="K418" s="24"/>
      <c r="L418" s="29"/>
      <c r="M418" s="29"/>
      <c r="N418" s="31"/>
      <c r="O418" s="24"/>
      <c r="P418" s="24"/>
      <c r="Q418" s="31"/>
      <c r="R418" s="24"/>
      <c r="S418" s="24"/>
      <c r="T418" s="24"/>
      <c r="U418" s="24"/>
      <c r="V418" s="38"/>
      <c r="W418" s="38"/>
      <c r="X418" s="38"/>
      <c r="Y418" s="38"/>
      <c r="Z418" s="31"/>
      <c r="AA418" s="40"/>
      <c r="AB418" s="40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  <c r="FJ418" s="24"/>
      <c r="FK418" s="24"/>
      <c r="FL418" s="24"/>
      <c r="FM418" s="24"/>
      <c r="FN418" s="24"/>
      <c r="FO418" s="24"/>
      <c r="FP418" s="24"/>
      <c r="FQ418" s="24"/>
      <c r="FR418" s="24"/>
      <c r="FS418" s="24"/>
      <c r="FT418" s="24"/>
      <c r="FU418" s="24"/>
      <c r="FV418" s="24"/>
      <c r="FW418" s="24"/>
      <c r="FX418" s="24"/>
      <c r="FY418" s="24"/>
      <c r="FZ418" s="24"/>
      <c r="GA418" s="24"/>
      <c r="GB418" s="24"/>
      <c r="GC418" s="24"/>
      <c r="GD418" s="24"/>
      <c r="GE418" s="24"/>
      <c r="GF418" s="24"/>
      <c r="GG418" s="24"/>
      <c r="GH418" s="24"/>
      <c r="GI418" s="24"/>
      <c r="GJ418" s="24"/>
      <c r="GK418" s="24"/>
      <c r="GL418" s="24"/>
      <c r="GM418" s="24"/>
      <c r="GN418" s="24"/>
      <c r="GO418" s="24"/>
      <c r="GP418" s="24"/>
      <c r="GQ418" s="24"/>
      <c r="GR418" s="24"/>
      <c r="GS418" s="24"/>
      <c r="GT418" s="24"/>
      <c r="GU418" s="24"/>
      <c r="GV418" s="24"/>
      <c r="GW418" s="24"/>
      <c r="GX418" s="24"/>
      <c r="GY418" s="24"/>
      <c r="GZ418" s="24"/>
      <c r="HA418" s="24"/>
      <c r="HB418" s="24"/>
      <c r="HC418" s="24"/>
      <c r="HD418" s="24"/>
      <c r="HE418" s="24"/>
      <c r="HF418" s="24"/>
      <c r="HG418" s="24"/>
      <c r="HH418" s="24"/>
      <c r="HI418" s="24"/>
      <c r="HJ418" s="24"/>
      <c r="HK418" s="24"/>
      <c r="HL418" s="24"/>
      <c r="HM418" s="24"/>
      <c r="HN418" s="24"/>
      <c r="HO418" s="24"/>
      <c r="HP418" s="24"/>
      <c r="HQ418" s="24"/>
      <c r="HR418" s="24"/>
      <c r="HS418" s="24"/>
      <c r="HT418" s="24"/>
      <c r="HU418" s="24"/>
      <c r="HV418" s="24"/>
      <c r="HW418" s="24"/>
      <c r="HX418" s="24"/>
      <c r="HY418" s="24"/>
      <c r="HZ418" s="24"/>
      <c r="IA418" s="24"/>
      <c r="IB418" s="24"/>
      <c r="IC418" s="24"/>
      <c r="ID418" s="24"/>
      <c r="IE418" s="24"/>
      <c r="IF418" s="24"/>
      <c r="IG418" s="24"/>
      <c r="IH418" s="24"/>
      <c r="II418" s="24"/>
      <c r="IJ418" s="24"/>
      <c r="IK418" s="24"/>
      <c r="IL418" s="24"/>
      <c r="IM418" s="24"/>
      <c r="IN418" s="24"/>
      <c r="IO418" s="24"/>
      <c r="IP418" s="24"/>
      <c r="IQ418" s="24"/>
      <c r="IR418" s="24"/>
      <c r="IS418" s="24"/>
      <c r="IT418" s="24"/>
      <c r="IU418" s="24"/>
      <c r="IV418" s="24"/>
    </row>
    <row r="419" spans="4:28" ht="12.75">
      <c r="D419" s="26"/>
      <c r="E419" s="39"/>
      <c r="F419" s="44"/>
      <c r="M419" s="18" t="s">
        <v>769</v>
      </c>
      <c r="N419" s="22" t="s">
        <v>338</v>
      </c>
      <c r="V419" s="37"/>
      <c r="W419" s="37"/>
      <c r="X419" s="37"/>
      <c r="Y419" s="37"/>
      <c r="Z419" s="22"/>
      <c r="AA419" s="39"/>
      <c r="AB419" s="39"/>
    </row>
    <row r="420" spans="1:256" ht="12.75">
      <c r="A420" s="24"/>
      <c r="B420" s="10"/>
      <c r="C420" s="27"/>
      <c r="D420" s="49"/>
      <c r="E420" s="40"/>
      <c r="F420" s="70"/>
      <c r="G420" s="34"/>
      <c r="H420" s="34"/>
      <c r="I420" s="24"/>
      <c r="J420" s="24"/>
      <c r="K420" s="24"/>
      <c r="L420" s="29"/>
      <c r="M420" s="29"/>
      <c r="N420" s="31"/>
      <c r="O420" s="24"/>
      <c r="P420" s="24"/>
      <c r="Q420" s="31"/>
      <c r="R420" s="24"/>
      <c r="S420" s="24"/>
      <c r="T420" s="24"/>
      <c r="U420" s="24"/>
      <c r="V420" s="38"/>
      <c r="W420" s="38"/>
      <c r="X420" s="38"/>
      <c r="Y420" s="38"/>
      <c r="Z420" s="31"/>
      <c r="AA420" s="40"/>
      <c r="AB420" s="40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  <c r="FJ420" s="24"/>
      <c r="FK420" s="24"/>
      <c r="FL420" s="24"/>
      <c r="FM420" s="24"/>
      <c r="FN420" s="24"/>
      <c r="FO420" s="24"/>
      <c r="FP420" s="24"/>
      <c r="FQ420" s="24"/>
      <c r="FR420" s="24"/>
      <c r="FS420" s="24"/>
      <c r="FT420" s="24"/>
      <c r="FU420" s="24"/>
      <c r="FV420" s="24"/>
      <c r="FW420" s="24"/>
      <c r="FX420" s="24"/>
      <c r="FY420" s="24"/>
      <c r="FZ420" s="24"/>
      <c r="GA420" s="24"/>
      <c r="GB420" s="24"/>
      <c r="GC420" s="24"/>
      <c r="GD420" s="24"/>
      <c r="GE420" s="24"/>
      <c r="GF420" s="24"/>
      <c r="GG420" s="24"/>
      <c r="GH420" s="24"/>
      <c r="GI420" s="24"/>
      <c r="GJ420" s="24"/>
      <c r="GK420" s="24"/>
      <c r="GL420" s="24"/>
      <c r="GM420" s="24"/>
      <c r="GN420" s="24"/>
      <c r="GO420" s="24"/>
      <c r="GP420" s="24"/>
      <c r="GQ420" s="24"/>
      <c r="GR420" s="24"/>
      <c r="GS420" s="24"/>
      <c r="GT420" s="24"/>
      <c r="GU420" s="24"/>
      <c r="GV420" s="24"/>
      <c r="GW420" s="24"/>
      <c r="GX420" s="24"/>
      <c r="GY420" s="24"/>
      <c r="GZ420" s="24"/>
      <c r="HA420" s="24"/>
      <c r="HB420" s="24"/>
      <c r="HC420" s="24"/>
      <c r="HD420" s="24"/>
      <c r="HE420" s="24"/>
      <c r="HF420" s="24"/>
      <c r="HG420" s="24"/>
      <c r="HH420" s="24"/>
      <c r="HI420" s="24"/>
      <c r="HJ420" s="24"/>
      <c r="HK420" s="24"/>
      <c r="HL420" s="24"/>
      <c r="HM420" s="24"/>
      <c r="HN420" s="24"/>
      <c r="HO420" s="24"/>
      <c r="HP420" s="24"/>
      <c r="HQ420" s="24"/>
      <c r="HR420" s="24"/>
      <c r="HS420" s="24"/>
      <c r="HT420" s="24"/>
      <c r="HU420" s="24"/>
      <c r="HV420" s="24"/>
      <c r="HW420" s="24"/>
      <c r="HX420" s="24"/>
      <c r="HY420" s="24"/>
      <c r="HZ420" s="24"/>
      <c r="IA420" s="24"/>
      <c r="IB420" s="24"/>
      <c r="IC420" s="24"/>
      <c r="ID420" s="24"/>
      <c r="IE420" s="24"/>
      <c r="IF420" s="24"/>
      <c r="IG420" s="24"/>
      <c r="IH420" s="24"/>
      <c r="II420" s="24"/>
      <c r="IJ420" s="24"/>
      <c r="IK420" s="24"/>
      <c r="IL420" s="24"/>
      <c r="IM420" s="24"/>
      <c r="IN420" s="24"/>
      <c r="IO420" s="24"/>
      <c r="IP420" s="24"/>
      <c r="IQ420" s="24"/>
      <c r="IR420" s="24"/>
      <c r="IS420" s="24"/>
      <c r="IT420" s="24"/>
      <c r="IU420" s="24"/>
      <c r="IV420" s="24"/>
    </row>
    <row r="421" spans="1:256" ht="12.75">
      <c r="A421" s="24"/>
      <c r="B421" s="10"/>
      <c r="C421" s="27"/>
      <c r="D421" s="49"/>
      <c r="E421" s="40"/>
      <c r="F421" s="70"/>
      <c r="G421" s="34"/>
      <c r="H421" s="34"/>
      <c r="I421" s="24"/>
      <c r="J421" s="24"/>
      <c r="K421" s="24"/>
      <c r="L421" s="29"/>
      <c r="M421" s="29"/>
      <c r="N421" s="31"/>
      <c r="O421" s="24"/>
      <c r="P421" s="24"/>
      <c r="Q421" s="31"/>
      <c r="R421" s="24"/>
      <c r="S421" s="24"/>
      <c r="T421" s="24"/>
      <c r="U421" s="24"/>
      <c r="V421" s="38"/>
      <c r="W421" s="38"/>
      <c r="X421" s="38"/>
      <c r="Y421" s="38"/>
      <c r="Z421" s="31"/>
      <c r="AA421" s="40"/>
      <c r="AB421" s="40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  <c r="FJ421" s="24"/>
      <c r="FK421" s="24"/>
      <c r="FL421" s="24"/>
      <c r="FM421" s="24"/>
      <c r="FN421" s="24"/>
      <c r="FO421" s="24"/>
      <c r="FP421" s="24"/>
      <c r="FQ421" s="24"/>
      <c r="FR421" s="24"/>
      <c r="FS421" s="24"/>
      <c r="FT421" s="24"/>
      <c r="FU421" s="24"/>
      <c r="FV421" s="24"/>
      <c r="FW421" s="24"/>
      <c r="FX421" s="24"/>
      <c r="FY421" s="24"/>
      <c r="FZ421" s="24"/>
      <c r="GA421" s="24"/>
      <c r="GB421" s="24"/>
      <c r="GC421" s="24"/>
      <c r="GD421" s="24"/>
      <c r="GE421" s="24"/>
      <c r="GF421" s="24"/>
      <c r="GG421" s="24"/>
      <c r="GH421" s="24"/>
      <c r="GI421" s="24"/>
      <c r="GJ421" s="24"/>
      <c r="GK421" s="24"/>
      <c r="GL421" s="24"/>
      <c r="GM421" s="24"/>
      <c r="GN421" s="24"/>
      <c r="GO421" s="24"/>
      <c r="GP421" s="24"/>
      <c r="GQ421" s="24"/>
      <c r="GR421" s="24"/>
      <c r="GS421" s="24"/>
      <c r="GT421" s="24"/>
      <c r="GU421" s="24"/>
      <c r="GV421" s="24"/>
      <c r="GW421" s="24"/>
      <c r="GX421" s="24"/>
      <c r="GY421" s="24"/>
      <c r="GZ421" s="24"/>
      <c r="HA421" s="24"/>
      <c r="HB421" s="24"/>
      <c r="HC421" s="24"/>
      <c r="HD421" s="24"/>
      <c r="HE421" s="24"/>
      <c r="HF421" s="24"/>
      <c r="HG421" s="24"/>
      <c r="HH421" s="24"/>
      <c r="HI421" s="24"/>
      <c r="HJ421" s="24"/>
      <c r="HK421" s="24"/>
      <c r="HL421" s="24"/>
      <c r="HM421" s="24"/>
      <c r="HN421" s="24"/>
      <c r="HO421" s="24"/>
      <c r="HP421" s="24"/>
      <c r="HQ421" s="24"/>
      <c r="HR421" s="24"/>
      <c r="HS421" s="24"/>
      <c r="HT421" s="24"/>
      <c r="HU421" s="24"/>
      <c r="HV421" s="24"/>
      <c r="HW421" s="24"/>
      <c r="HX421" s="24"/>
      <c r="HY421" s="24"/>
      <c r="HZ421" s="24"/>
      <c r="IA421" s="24"/>
      <c r="IB421" s="24"/>
      <c r="IC421" s="24"/>
      <c r="ID421" s="24"/>
      <c r="IE421" s="24"/>
      <c r="IF421" s="24"/>
      <c r="IG421" s="24"/>
      <c r="IH421" s="24"/>
      <c r="II421" s="24"/>
      <c r="IJ421" s="24"/>
      <c r="IK421" s="24"/>
      <c r="IL421" s="24"/>
      <c r="IM421" s="24"/>
      <c r="IN421" s="24"/>
      <c r="IO421" s="24"/>
      <c r="IP421" s="24"/>
      <c r="IQ421" s="24"/>
      <c r="IR421" s="24"/>
      <c r="IS421" s="24"/>
      <c r="IT421" s="24"/>
      <c r="IU421" s="24"/>
      <c r="IV421" s="24"/>
    </row>
    <row r="422" spans="4:28" ht="12.75">
      <c r="D422" s="26"/>
      <c r="E422" s="39"/>
      <c r="F422" s="44"/>
      <c r="M422" s="18" t="s">
        <v>770</v>
      </c>
      <c r="N422" s="22" t="s">
        <v>338</v>
      </c>
      <c r="P422" s="15" t="s">
        <v>771</v>
      </c>
      <c r="Q422" s="22">
        <f>SUM(N415:N422)</f>
        <v>0</v>
      </c>
      <c r="V422" s="37"/>
      <c r="W422" s="37"/>
      <c r="X422" s="37"/>
      <c r="Y422" s="37"/>
      <c r="Z422" s="22"/>
      <c r="AA422" s="39"/>
      <c r="AB422" s="39"/>
    </row>
    <row r="423" spans="4:28" ht="12.75">
      <c r="D423" s="26"/>
      <c r="E423" s="39"/>
      <c r="F423" s="44"/>
      <c r="M423" s="18" t="s">
        <v>772</v>
      </c>
      <c r="N423" s="22" t="s">
        <v>338</v>
      </c>
      <c r="V423" s="37"/>
      <c r="W423" s="37"/>
      <c r="X423" s="37"/>
      <c r="Y423" s="37"/>
      <c r="Z423" s="22"/>
      <c r="AA423" s="39"/>
      <c r="AB423" s="39"/>
    </row>
    <row r="424" spans="4:28" ht="12.75">
      <c r="D424" s="26"/>
      <c r="E424" s="39"/>
      <c r="F424" s="44"/>
      <c r="M424" s="18" t="s">
        <v>773</v>
      </c>
      <c r="N424" s="22" t="s">
        <v>338</v>
      </c>
      <c r="V424" s="37"/>
      <c r="W424" s="37"/>
      <c r="X424" s="37"/>
      <c r="Y424" s="37"/>
      <c r="Z424" s="22"/>
      <c r="AA424" s="39"/>
      <c r="AB424" s="39"/>
    </row>
    <row r="425" spans="2:28" ht="12.75">
      <c r="B425" s="25"/>
      <c r="D425" s="28"/>
      <c r="E425" s="22"/>
      <c r="M425" s="18" t="s">
        <v>774</v>
      </c>
      <c r="N425" s="22" t="s">
        <v>338</v>
      </c>
      <c r="V425" s="37"/>
      <c r="W425" s="37"/>
      <c r="X425" s="37"/>
      <c r="Y425" s="37"/>
      <c r="Z425" s="22"/>
      <c r="AA425" s="39"/>
      <c r="AB425" s="39"/>
    </row>
    <row r="426" spans="2:28" ht="12.75">
      <c r="B426" s="25"/>
      <c r="E426" s="22"/>
      <c r="M426" s="18" t="s">
        <v>775</v>
      </c>
      <c r="N426" s="22" t="s">
        <v>338</v>
      </c>
      <c r="V426" s="37"/>
      <c r="W426" s="37"/>
      <c r="X426" s="37"/>
      <c r="Y426" s="37"/>
      <c r="Z426" s="22"/>
      <c r="AA426" s="39"/>
      <c r="AB426" s="39"/>
    </row>
    <row r="427" spans="2:28" ht="12.75">
      <c r="B427" s="25"/>
      <c r="E427" s="22"/>
      <c r="M427" s="18" t="s">
        <v>776</v>
      </c>
      <c r="N427" s="22" t="s">
        <v>338</v>
      </c>
      <c r="V427" s="37"/>
      <c r="W427" s="37"/>
      <c r="X427" s="37"/>
      <c r="Y427" s="37"/>
      <c r="Z427" s="22"/>
      <c r="AA427" s="39"/>
      <c r="AB427" s="39"/>
    </row>
    <row r="428" spans="5:28" ht="12.75">
      <c r="E428" s="22"/>
      <c r="M428" s="18" t="s">
        <v>777</v>
      </c>
      <c r="N428" s="22" t="s">
        <v>338</v>
      </c>
      <c r="P428" s="15" t="s">
        <v>778</v>
      </c>
      <c r="Q428" s="22">
        <f>SUM(N423:N428)</f>
        <v>0</v>
      </c>
      <c r="V428" s="37"/>
      <c r="W428" s="37"/>
      <c r="X428" s="37"/>
      <c r="Y428" s="37"/>
      <c r="Z428" s="22"/>
      <c r="AA428" s="39"/>
      <c r="AB428" s="39"/>
    </row>
    <row r="429" spans="14:28" ht="12.75">
      <c r="N429" s="22"/>
      <c r="Q429" s="22" t="e">
        <f>SUM(#REF!)</f>
        <v>#REF!</v>
      </c>
      <c r="V429" s="37"/>
      <c r="W429" s="37"/>
      <c r="X429" s="37"/>
      <c r="Y429" s="37"/>
      <c r="Z429" s="22"/>
      <c r="AA429" s="39"/>
      <c r="AB429" s="39"/>
    </row>
    <row r="430" spans="14:28" ht="12.75">
      <c r="N430" s="22"/>
      <c r="V430" s="37"/>
      <c r="W430" s="37"/>
      <c r="X430" s="37"/>
      <c r="Y430" s="37"/>
      <c r="Z430" s="22"/>
      <c r="AA430" s="39"/>
      <c r="AB430" s="39"/>
    </row>
    <row r="431" spans="5:28" ht="12.75">
      <c r="E431" s="22"/>
      <c r="M431" s="18" t="s">
        <v>779</v>
      </c>
      <c r="N431" s="22" t="s">
        <v>338</v>
      </c>
      <c r="V431" s="37"/>
      <c r="W431" s="37"/>
      <c r="X431" s="37"/>
      <c r="Y431" s="37"/>
      <c r="Z431" s="22"/>
      <c r="AA431" s="39"/>
      <c r="AB431" s="39"/>
    </row>
    <row r="432" spans="5:28" ht="12.75">
      <c r="E432" s="22"/>
      <c r="M432" s="18" t="s">
        <v>780</v>
      </c>
      <c r="N432" s="22" t="s">
        <v>338</v>
      </c>
      <c r="V432" s="37"/>
      <c r="W432" s="37"/>
      <c r="X432" s="37"/>
      <c r="Y432" s="37"/>
      <c r="Z432" s="22"/>
      <c r="AA432" s="39"/>
      <c r="AB432" s="39"/>
    </row>
    <row r="433" spans="5:28" ht="12.75">
      <c r="E433" s="22"/>
      <c r="M433" s="18" t="s">
        <v>781</v>
      </c>
      <c r="N433" s="22" t="s">
        <v>338</v>
      </c>
      <c r="V433" s="37"/>
      <c r="W433" s="37"/>
      <c r="X433" s="37"/>
      <c r="Y433" s="37"/>
      <c r="Z433" s="22"/>
      <c r="AA433" s="39"/>
      <c r="AB433" s="39"/>
    </row>
    <row r="434" spans="5:28" ht="12.75">
      <c r="E434" s="22"/>
      <c r="M434" s="18" t="s">
        <v>782</v>
      </c>
      <c r="N434" s="22" t="s">
        <v>338</v>
      </c>
      <c r="P434" s="15" t="s">
        <v>783</v>
      </c>
      <c r="Q434" s="22">
        <f>SUM(N431:N434)</f>
        <v>0</v>
      </c>
      <c r="V434" s="37"/>
      <c r="W434" s="37"/>
      <c r="X434" s="37"/>
      <c r="Y434" s="37"/>
      <c r="Z434" s="22"/>
      <c r="AA434" s="39"/>
      <c r="AB434" s="39"/>
    </row>
    <row r="435" spans="5:28" ht="12.75">
      <c r="E435" s="22"/>
      <c r="M435" s="18" t="s">
        <v>784</v>
      </c>
      <c r="N435" s="22" t="s">
        <v>338</v>
      </c>
      <c r="V435" s="37"/>
      <c r="W435" s="37"/>
      <c r="X435" s="37"/>
      <c r="Y435" s="37"/>
      <c r="Z435" s="22"/>
      <c r="AA435" s="39"/>
      <c r="AB435" s="39"/>
    </row>
    <row r="436" spans="5:28" ht="12.75">
      <c r="E436" s="22"/>
      <c r="M436" s="18" t="s">
        <v>785</v>
      </c>
      <c r="N436" s="22" t="s">
        <v>338</v>
      </c>
      <c r="V436" s="37"/>
      <c r="W436" s="37"/>
      <c r="X436" s="37"/>
      <c r="Y436" s="37"/>
      <c r="Z436" s="22"/>
      <c r="AA436" s="39"/>
      <c r="AB436" s="39"/>
    </row>
    <row r="437" spans="5:28" ht="12.75">
      <c r="E437" s="22"/>
      <c r="M437" s="18" t="s">
        <v>786</v>
      </c>
      <c r="N437" s="22" t="s">
        <v>338</v>
      </c>
      <c r="V437" s="37"/>
      <c r="W437" s="37"/>
      <c r="X437" s="37"/>
      <c r="Y437" s="37"/>
      <c r="Z437" s="22"/>
      <c r="AA437" s="39"/>
      <c r="AB437" s="39"/>
    </row>
    <row r="438" spans="5:28" ht="12.75">
      <c r="E438" s="22"/>
      <c r="M438" s="18" t="s">
        <v>787</v>
      </c>
      <c r="N438" s="22" t="s">
        <v>338</v>
      </c>
      <c r="V438" s="37"/>
      <c r="W438" s="37"/>
      <c r="X438" s="37"/>
      <c r="Y438" s="37"/>
      <c r="Z438" s="22"/>
      <c r="AA438" s="39"/>
      <c r="AB438" s="39"/>
    </row>
    <row r="439" spans="5:28" ht="12.75">
      <c r="E439" s="22"/>
      <c r="M439" s="18" t="s">
        <v>788</v>
      </c>
      <c r="N439" s="22" t="s">
        <v>338</v>
      </c>
      <c r="P439" s="15" t="s">
        <v>789</v>
      </c>
      <c r="Q439" s="22">
        <f>SUM(N435:N439)</f>
        <v>0</v>
      </c>
      <c r="V439" s="37"/>
      <c r="W439" s="37"/>
      <c r="X439" s="37"/>
      <c r="Y439" s="37"/>
      <c r="Z439" s="22"/>
      <c r="AA439" s="39"/>
      <c r="AB439" s="39"/>
    </row>
    <row r="440" spans="5:28" ht="12.75">
      <c r="E440" s="22"/>
      <c r="M440" s="18" t="s">
        <v>790</v>
      </c>
      <c r="N440" s="22" t="s">
        <v>338</v>
      </c>
      <c r="V440" s="37"/>
      <c r="W440" s="37"/>
      <c r="X440" s="37"/>
      <c r="Y440" s="37"/>
      <c r="Z440" s="22"/>
      <c r="AA440" s="39"/>
      <c r="AB440" s="39"/>
    </row>
    <row r="441" spans="5:28" ht="12.75">
      <c r="E441" s="22"/>
      <c r="M441" s="18" t="s">
        <v>791</v>
      </c>
      <c r="N441" s="22" t="s">
        <v>338</v>
      </c>
      <c r="V441" s="37"/>
      <c r="W441" s="37"/>
      <c r="X441" s="37"/>
      <c r="Y441" s="37"/>
      <c r="Z441" s="22"/>
      <c r="AA441" s="39"/>
      <c r="AB441" s="39"/>
    </row>
    <row r="442" spans="5:28" ht="12.75">
      <c r="E442" s="22"/>
      <c r="M442" s="18" t="s">
        <v>792</v>
      </c>
      <c r="N442" s="22" t="s">
        <v>338</v>
      </c>
      <c r="V442" s="37"/>
      <c r="W442" s="37"/>
      <c r="X442" s="37"/>
      <c r="Y442" s="37"/>
      <c r="Z442" s="22"/>
      <c r="AA442" s="39"/>
      <c r="AB442" s="39"/>
    </row>
    <row r="443" spans="5:28" ht="12.75">
      <c r="E443" s="22"/>
      <c r="M443" s="18" t="s">
        <v>793</v>
      </c>
      <c r="N443" s="22" t="s">
        <v>338</v>
      </c>
      <c r="V443" s="37"/>
      <c r="W443" s="37"/>
      <c r="X443" s="37"/>
      <c r="Y443" s="37"/>
      <c r="Z443" s="22"/>
      <c r="AA443" s="39"/>
      <c r="AB443" s="39"/>
    </row>
    <row r="444" spans="5:28" ht="12.75">
      <c r="E444" s="22"/>
      <c r="M444" s="18" t="s">
        <v>794</v>
      </c>
      <c r="N444" s="22" t="s">
        <v>338</v>
      </c>
      <c r="V444" s="37"/>
      <c r="W444" s="37"/>
      <c r="X444" s="37"/>
      <c r="Y444" s="37"/>
      <c r="Z444" s="22"/>
      <c r="AA444" s="39"/>
      <c r="AB444" s="39"/>
    </row>
    <row r="445" spans="5:28" ht="12.75">
      <c r="E445" s="22"/>
      <c r="M445" s="18" t="s">
        <v>4</v>
      </c>
      <c r="N445" s="22" t="s">
        <v>338</v>
      </c>
      <c r="P445" s="15" t="s">
        <v>5</v>
      </c>
      <c r="Q445" s="22">
        <f>SUM(N440:N445)</f>
        <v>0</v>
      </c>
      <c r="V445" s="37"/>
      <c r="W445" s="37"/>
      <c r="X445" s="37"/>
      <c r="Y445" s="37"/>
      <c r="Z445" s="22"/>
      <c r="AA445" s="39"/>
      <c r="AB445" s="39"/>
    </row>
    <row r="446" spans="5:28" ht="12.75">
      <c r="E446" s="22"/>
      <c r="M446" s="18" t="s">
        <v>6</v>
      </c>
      <c r="N446" s="22" t="s">
        <v>338</v>
      </c>
      <c r="V446" s="37"/>
      <c r="W446" s="37"/>
      <c r="X446" s="37"/>
      <c r="Y446" s="37"/>
      <c r="Z446" s="22"/>
      <c r="AA446" s="39"/>
      <c r="AB446" s="39"/>
    </row>
    <row r="447" spans="5:28" ht="12.75">
      <c r="E447" s="22"/>
      <c r="M447" s="18" t="s">
        <v>7</v>
      </c>
      <c r="N447" s="22" t="s">
        <v>338</v>
      </c>
      <c r="V447" s="37"/>
      <c r="W447" s="37"/>
      <c r="X447" s="37"/>
      <c r="Y447" s="37"/>
      <c r="Z447" s="22"/>
      <c r="AA447" s="39"/>
      <c r="AB447" s="39"/>
    </row>
    <row r="448" spans="5:28" ht="12.75">
      <c r="E448" s="22"/>
      <c r="M448" s="18" t="s">
        <v>8</v>
      </c>
      <c r="N448" s="22" t="s">
        <v>338</v>
      </c>
      <c r="V448" s="37"/>
      <c r="W448" s="37"/>
      <c r="X448" s="37"/>
      <c r="Y448" s="37"/>
      <c r="Z448" s="22"/>
      <c r="AA448" s="39"/>
      <c r="AB448" s="39"/>
    </row>
    <row r="449" spans="5:28" ht="12.75">
      <c r="E449" s="22"/>
      <c r="M449" s="18" t="s">
        <v>9</v>
      </c>
      <c r="N449" s="22" t="s">
        <v>338</v>
      </c>
      <c r="P449" s="15" t="s">
        <v>10</v>
      </c>
      <c r="Q449" s="22">
        <f>SUM(N446:N449)</f>
        <v>0</v>
      </c>
      <c r="V449" s="37"/>
      <c r="W449" s="37"/>
      <c r="X449" s="37"/>
      <c r="Y449" s="37"/>
      <c r="Z449" s="22"/>
      <c r="AA449" s="39"/>
      <c r="AB449" s="39"/>
    </row>
    <row r="450" spans="5:28" ht="12.75">
      <c r="E450" s="22"/>
      <c r="M450" s="18" t="s">
        <v>11</v>
      </c>
      <c r="N450" s="22" t="s">
        <v>338</v>
      </c>
      <c r="P450" s="24"/>
      <c r="Q450" s="31"/>
      <c r="R450" s="24"/>
      <c r="U450" s="24"/>
      <c r="V450" s="37"/>
      <c r="W450" s="37"/>
      <c r="X450" s="37"/>
      <c r="Y450" s="37"/>
      <c r="Z450" s="22"/>
      <c r="AA450" s="39"/>
      <c r="AB450" s="39"/>
    </row>
    <row r="451" spans="4:28" ht="12.75">
      <c r="D451" s="30"/>
      <c r="E451" s="22"/>
      <c r="F451" s="27"/>
      <c r="I451" s="24"/>
      <c r="J451" s="24"/>
      <c r="K451" s="24"/>
      <c r="M451" s="29" t="s">
        <v>12</v>
      </c>
      <c r="N451" s="22" t="s">
        <v>338</v>
      </c>
      <c r="P451" s="24"/>
      <c r="Q451" s="31"/>
      <c r="R451" s="24"/>
      <c r="U451" s="24"/>
      <c r="V451" s="38"/>
      <c r="W451" s="38"/>
      <c r="X451" s="38"/>
      <c r="Y451" s="38"/>
      <c r="Z451" s="31"/>
      <c r="AA451" s="40"/>
      <c r="AB451" s="40"/>
    </row>
    <row r="452" spans="5:28" ht="12.75">
      <c r="E452" s="22"/>
      <c r="M452" s="18" t="s">
        <v>13</v>
      </c>
      <c r="N452" s="22" t="s">
        <v>338</v>
      </c>
      <c r="R452" s="15">
        <f>SUM(O440:O452)</f>
        <v>0</v>
      </c>
      <c r="V452" s="37"/>
      <c r="W452" s="37"/>
      <c r="X452" s="37"/>
      <c r="Y452" s="37"/>
      <c r="Z452" s="22"/>
      <c r="AA452" s="39"/>
      <c r="AB452" s="39"/>
    </row>
    <row r="453" spans="5:28" ht="12.75">
      <c r="E453" s="22"/>
      <c r="M453" s="18" t="s">
        <v>14</v>
      </c>
      <c r="N453" s="22" t="s">
        <v>338</v>
      </c>
      <c r="R453" s="15">
        <f>SUM(O441:O453)</f>
        <v>0</v>
      </c>
      <c r="V453" s="37"/>
      <c r="W453" s="37"/>
      <c r="X453" s="37"/>
      <c r="Y453" s="37"/>
      <c r="Z453" s="22"/>
      <c r="AA453" s="39"/>
      <c r="AB453" s="39"/>
    </row>
    <row r="454" spans="5:28" ht="12.75">
      <c r="E454" s="22"/>
      <c r="M454" s="18" t="s">
        <v>15</v>
      </c>
      <c r="N454" s="22" t="s">
        <v>338</v>
      </c>
      <c r="P454" s="15" t="s">
        <v>16</v>
      </c>
      <c r="Q454" s="22">
        <f>SUM(N450:N454)</f>
        <v>0</v>
      </c>
      <c r="R454" s="15">
        <f>SUM(O442:O454)</f>
        <v>0</v>
      </c>
      <c r="V454" s="37"/>
      <c r="W454" s="37"/>
      <c r="X454" s="37"/>
      <c r="Y454" s="37"/>
      <c r="Z454" s="22"/>
      <c r="AA454" s="39"/>
      <c r="AB454" s="39"/>
    </row>
    <row r="455" spans="5:28" ht="12.75">
      <c r="E455" s="22"/>
      <c r="M455" s="18" t="s">
        <v>17</v>
      </c>
      <c r="N455" s="22" t="s">
        <v>338</v>
      </c>
      <c r="P455" s="15" t="s">
        <v>18</v>
      </c>
      <c r="Q455" s="22">
        <f>SUM(N455)</f>
        <v>0</v>
      </c>
      <c r="V455" s="37"/>
      <c r="W455" s="37"/>
      <c r="X455" s="37"/>
      <c r="Y455" s="37"/>
      <c r="Z455" s="22"/>
      <c r="AA455" s="39"/>
      <c r="AB455" s="39"/>
    </row>
    <row r="456" spans="5:28" ht="12.75">
      <c r="E456" s="22"/>
      <c r="M456" s="18" t="s">
        <v>19</v>
      </c>
      <c r="N456" s="22" t="s">
        <v>338</v>
      </c>
      <c r="V456" s="37"/>
      <c r="W456" s="37"/>
      <c r="X456" s="37"/>
      <c r="Y456" s="37"/>
      <c r="Z456" s="22"/>
      <c r="AA456" s="39"/>
      <c r="AB456" s="39"/>
    </row>
    <row r="457" spans="5:28" ht="12.75">
      <c r="E457" s="22"/>
      <c r="M457" s="18" t="s">
        <v>20</v>
      </c>
      <c r="N457" s="22" t="s">
        <v>338</v>
      </c>
      <c r="V457" s="37"/>
      <c r="W457" s="37"/>
      <c r="X457" s="37"/>
      <c r="Y457" s="37"/>
      <c r="Z457" s="22"/>
      <c r="AA457" s="39"/>
      <c r="AB457" s="39"/>
    </row>
    <row r="458" spans="5:28" ht="12.75">
      <c r="E458" s="22"/>
      <c r="M458" s="18" t="s">
        <v>21</v>
      </c>
      <c r="N458" s="22" t="s">
        <v>338</v>
      </c>
      <c r="P458" s="15" t="s">
        <v>22</v>
      </c>
      <c r="Q458" s="22">
        <f>SUM(N456:N458)</f>
        <v>0</v>
      </c>
      <c r="V458" s="37"/>
      <c r="W458" s="37"/>
      <c r="X458" s="37"/>
      <c r="Y458" s="37"/>
      <c r="Z458" s="22"/>
      <c r="AA458" s="39"/>
      <c r="AB458" s="39"/>
    </row>
    <row r="459" spans="5:28" ht="12.75">
      <c r="E459" s="22"/>
      <c r="M459" s="18" t="s">
        <v>23</v>
      </c>
      <c r="N459" s="22" t="s">
        <v>338</v>
      </c>
      <c r="R459" s="15">
        <f>SUM(O455:O459)</f>
        <v>0</v>
      </c>
      <c r="V459" s="37"/>
      <c r="W459" s="37"/>
      <c r="X459" s="37"/>
      <c r="Y459" s="37"/>
      <c r="Z459" s="22"/>
      <c r="AA459" s="39"/>
      <c r="AB459" s="39"/>
    </row>
    <row r="460" spans="5:28" ht="12.75">
      <c r="E460" s="22"/>
      <c r="M460" s="18" t="s">
        <v>24</v>
      </c>
      <c r="N460" s="22" t="s">
        <v>338</v>
      </c>
      <c r="R460" s="15">
        <f>SUM(O456:O460)</f>
        <v>0</v>
      </c>
      <c r="V460" s="37"/>
      <c r="W460" s="37"/>
      <c r="X460" s="37"/>
      <c r="Y460" s="37"/>
      <c r="Z460" s="22"/>
      <c r="AA460" s="39"/>
      <c r="AB460" s="39"/>
    </row>
    <row r="461" spans="5:28" ht="12.75">
      <c r="E461" s="22"/>
      <c r="M461" s="18" t="s">
        <v>25</v>
      </c>
      <c r="N461" s="22" t="s">
        <v>338</v>
      </c>
      <c r="R461" s="15">
        <f>SUM(O458:O461)</f>
        <v>0</v>
      </c>
      <c r="V461" s="37"/>
      <c r="W461" s="37"/>
      <c r="X461" s="37"/>
      <c r="Y461" s="37"/>
      <c r="Z461" s="22"/>
      <c r="AA461" s="39"/>
      <c r="AB461" s="39"/>
    </row>
    <row r="462" spans="5:28" ht="12.75">
      <c r="E462" s="22"/>
      <c r="M462" s="18" t="s">
        <v>26</v>
      </c>
      <c r="N462" s="22" t="s">
        <v>338</v>
      </c>
      <c r="R462" s="15">
        <f>SUM(O459:O462)</f>
        <v>0</v>
      </c>
      <c r="V462" s="37"/>
      <c r="W462" s="37"/>
      <c r="X462" s="37"/>
      <c r="Y462" s="37"/>
      <c r="Z462" s="22"/>
      <c r="AA462" s="39"/>
      <c r="AB462" s="39"/>
    </row>
    <row r="463" spans="5:28" ht="12.75">
      <c r="E463" s="22"/>
      <c r="M463" s="18" t="s">
        <v>27</v>
      </c>
      <c r="N463" s="22" t="s">
        <v>338</v>
      </c>
      <c r="R463" s="15">
        <f>SUM(O460:O463)</f>
        <v>0</v>
      </c>
      <c r="V463" s="37"/>
      <c r="W463" s="37"/>
      <c r="X463" s="37"/>
      <c r="Y463" s="37"/>
      <c r="Z463" s="22"/>
      <c r="AA463" s="39"/>
      <c r="AB463" s="39"/>
    </row>
    <row r="464" spans="5:28" ht="12.75">
      <c r="E464" s="22"/>
      <c r="M464" s="18" t="s">
        <v>28</v>
      </c>
      <c r="N464" s="22" t="s">
        <v>338</v>
      </c>
      <c r="P464" s="15" t="s">
        <v>29</v>
      </c>
      <c r="Q464" s="22">
        <f>SUM(N459:N464)</f>
        <v>0</v>
      </c>
      <c r="R464" s="15">
        <f>SUM(O461:O464)</f>
        <v>0</v>
      </c>
      <c r="V464" s="37"/>
      <c r="W464" s="37"/>
      <c r="X464" s="37"/>
      <c r="Y464" s="37"/>
      <c r="Z464" s="22"/>
      <c r="AA464" s="39"/>
      <c r="AB464" s="39"/>
    </row>
    <row r="465" spans="14:28" ht="12.75">
      <c r="N465" s="22" t="s">
        <v>338</v>
      </c>
      <c r="Q465" s="22">
        <f>SUM(Q434:Q464)</f>
        <v>0</v>
      </c>
      <c r="R465" s="15">
        <f>SUM(R434:R464)</f>
        <v>0</v>
      </c>
      <c r="U465" s="23"/>
      <c r="V465" s="23"/>
      <c r="W465" s="23"/>
      <c r="X465" s="23"/>
      <c r="Y465" s="23"/>
      <c r="Z465" s="22"/>
      <c r="AA465" s="39"/>
      <c r="AB465" s="39"/>
    </row>
    <row r="466" spans="14:28" ht="12.75">
      <c r="N466" s="22"/>
      <c r="U466" s="23"/>
      <c r="V466" s="23"/>
      <c r="W466" s="23"/>
      <c r="X466" s="23"/>
      <c r="Y466" s="23"/>
      <c r="Z466" s="22"/>
      <c r="AA466" s="39"/>
      <c r="AB466" s="39"/>
    </row>
    <row r="467" spans="5:28" ht="12.75">
      <c r="E467" s="15"/>
      <c r="N467" s="22"/>
      <c r="P467" s="15" t="s">
        <v>30</v>
      </c>
      <c r="Q467" s="22" t="e">
        <f>Q$429+Q$465</f>
        <v>#REF!</v>
      </c>
      <c r="R467" s="15">
        <f>R$429+R$465</f>
        <v>0</v>
      </c>
      <c r="U467" s="23"/>
      <c r="V467" s="23"/>
      <c r="W467" s="23"/>
      <c r="X467" s="23"/>
      <c r="Y467" s="23"/>
      <c r="Z467" s="22"/>
      <c r="AA467" s="39"/>
      <c r="AB467" s="39"/>
    </row>
    <row r="468" spans="14:28" ht="12.75">
      <c r="N468" s="22"/>
      <c r="U468" s="23"/>
      <c r="V468" s="23"/>
      <c r="W468" s="23"/>
      <c r="X468" s="23"/>
      <c r="Y468" s="23"/>
      <c r="Z468" s="22"/>
      <c r="AA468" s="39"/>
      <c r="AB468" s="39"/>
    </row>
    <row r="469" spans="5:28" ht="12.75">
      <c r="E469" s="22"/>
      <c r="M469" s="18" t="s">
        <v>31</v>
      </c>
      <c r="N469" s="22">
        <v>450</v>
      </c>
      <c r="U469" s="23"/>
      <c r="V469" s="23"/>
      <c r="W469" s="23"/>
      <c r="X469" s="23"/>
      <c r="Y469" s="23"/>
      <c r="Z469" s="22"/>
      <c r="AA469" s="39"/>
      <c r="AB469" s="39"/>
    </row>
    <row r="470" spans="5:28" ht="12.75">
      <c r="E470" s="32"/>
      <c r="M470" s="18" t="s">
        <v>32</v>
      </c>
      <c r="N470" s="22" t="s">
        <v>338</v>
      </c>
      <c r="P470" s="15" t="s">
        <v>33</v>
      </c>
      <c r="Q470" s="22">
        <f>SUM(N469:N470)</f>
        <v>450</v>
      </c>
      <c r="U470" s="23"/>
      <c r="V470" s="23"/>
      <c r="W470" s="23"/>
      <c r="X470" s="23"/>
      <c r="Y470" s="23"/>
      <c r="Z470" s="22"/>
      <c r="AA470" s="39"/>
      <c r="AB470" s="39"/>
    </row>
    <row r="471" spans="5:28" ht="12.75">
      <c r="E471" s="22"/>
      <c r="M471" s="18" t="s">
        <v>34</v>
      </c>
      <c r="N471" s="22">
        <v>250</v>
      </c>
      <c r="U471" s="23"/>
      <c r="V471" s="23"/>
      <c r="W471" s="23"/>
      <c r="X471" s="23"/>
      <c r="Y471" s="23"/>
      <c r="Z471" s="22"/>
      <c r="AA471" s="39"/>
      <c r="AB471" s="39"/>
    </row>
    <row r="472" spans="5:28" ht="12.75">
      <c r="E472" s="22"/>
      <c r="M472" s="18" t="s">
        <v>35</v>
      </c>
      <c r="N472" s="22" t="s">
        <v>338</v>
      </c>
      <c r="U472" s="23"/>
      <c r="V472" s="23"/>
      <c r="W472" s="23"/>
      <c r="X472" s="23"/>
      <c r="Y472" s="23"/>
      <c r="Z472" s="22"/>
      <c r="AA472" s="39"/>
      <c r="AB472" s="39"/>
    </row>
    <row r="473" spans="5:28" ht="12.75">
      <c r="E473" s="22"/>
      <c r="M473" s="18" t="s">
        <v>36</v>
      </c>
      <c r="N473" s="22" t="s">
        <v>338</v>
      </c>
      <c r="P473" s="15" t="s">
        <v>37</v>
      </c>
      <c r="Q473" s="22">
        <f>SUM(N471:N473)</f>
        <v>250</v>
      </c>
      <c r="U473" s="23"/>
      <c r="V473" s="23"/>
      <c r="W473" s="23"/>
      <c r="X473" s="23"/>
      <c r="Y473" s="23"/>
      <c r="Z473" s="22"/>
      <c r="AA473" s="39"/>
      <c r="AB473" s="39"/>
    </row>
    <row r="474" spans="5:28" ht="12.75">
      <c r="E474" s="22"/>
      <c r="M474" s="18" t="s">
        <v>38</v>
      </c>
      <c r="N474" s="22" t="s">
        <v>338</v>
      </c>
      <c r="U474" s="23"/>
      <c r="V474" s="23"/>
      <c r="W474" s="23"/>
      <c r="X474" s="23"/>
      <c r="Y474" s="23"/>
      <c r="Z474" s="22"/>
      <c r="AA474" s="39"/>
      <c r="AB474" s="39"/>
    </row>
    <row r="475" spans="5:28" ht="12.75">
      <c r="E475" s="22"/>
      <c r="M475" s="18" t="s">
        <v>39</v>
      </c>
      <c r="N475" s="22" t="s">
        <v>338</v>
      </c>
      <c r="P475" s="15" t="s">
        <v>40</v>
      </c>
      <c r="Q475" s="22">
        <f>SUM(N474:N475)</f>
        <v>0</v>
      </c>
      <c r="R475" s="15">
        <f>SUM(O474:O475)*-1</f>
        <v>0</v>
      </c>
      <c r="U475" s="23"/>
      <c r="V475" s="23"/>
      <c r="W475" s="23"/>
      <c r="X475" s="23"/>
      <c r="Y475" s="23"/>
      <c r="Z475" s="22"/>
      <c r="AA475" s="39"/>
      <c r="AB475" s="39"/>
    </row>
    <row r="476" spans="5:28" ht="12.75">
      <c r="E476" s="22"/>
      <c r="M476" s="18" t="s">
        <v>41</v>
      </c>
      <c r="N476" s="22" t="s">
        <v>338</v>
      </c>
      <c r="R476" s="15">
        <f>SUM(R470:R475)</f>
        <v>0</v>
      </c>
      <c r="U476" s="23"/>
      <c r="V476" s="23"/>
      <c r="W476" s="23"/>
      <c r="X476" s="23"/>
      <c r="Y476" s="23"/>
      <c r="Z476" s="22"/>
      <c r="AA476" s="39"/>
      <c r="AB476" s="39"/>
    </row>
    <row r="477" spans="5:28" ht="12.75">
      <c r="E477" s="22"/>
      <c r="G477" s="15"/>
      <c r="H477" s="15"/>
      <c r="M477" s="18" t="s">
        <v>42</v>
      </c>
      <c r="N477" s="22" t="s">
        <v>338</v>
      </c>
      <c r="U477" s="23"/>
      <c r="V477" s="23"/>
      <c r="W477" s="23"/>
      <c r="X477" s="23"/>
      <c r="Y477" s="23"/>
      <c r="Z477" s="22"/>
      <c r="AA477" s="39"/>
      <c r="AB477" s="39"/>
    </row>
    <row r="478" spans="5:28" ht="12.75">
      <c r="E478" s="32"/>
      <c r="F478" s="27"/>
      <c r="G478" s="24"/>
      <c r="H478" s="24"/>
      <c r="J478" s="24"/>
      <c r="M478" s="15" t="s">
        <v>43</v>
      </c>
      <c r="N478" s="22" t="s">
        <v>338</v>
      </c>
      <c r="P478" s="24"/>
      <c r="Q478" s="31"/>
      <c r="R478" s="24"/>
      <c r="U478" s="23"/>
      <c r="V478" s="23"/>
      <c r="W478" s="23"/>
      <c r="X478" s="23"/>
      <c r="Y478" s="23"/>
      <c r="Z478" s="22"/>
      <c r="AA478" s="39"/>
      <c r="AB478" s="39"/>
    </row>
    <row r="479" spans="4:28" ht="12.75">
      <c r="D479" s="30"/>
      <c r="E479" s="32"/>
      <c r="G479" s="24"/>
      <c r="H479" s="24"/>
      <c r="I479" s="24"/>
      <c r="J479" s="24"/>
      <c r="K479" s="24"/>
      <c r="M479" s="27">
        <v>3620</v>
      </c>
      <c r="N479" s="22" t="s">
        <v>338</v>
      </c>
      <c r="P479" s="15" t="s">
        <v>44</v>
      </c>
      <c r="Q479" s="22">
        <f>SUM(N476:N479)</f>
        <v>0</v>
      </c>
      <c r="R479" s="24"/>
      <c r="U479" s="36"/>
      <c r="V479" s="36"/>
      <c r="W479" s="36"/>
      <c r="X479" s="36"/>
      <c r="Y479" s="36"/>
      <c r="Z479" s="31"/>
      <c r="AA479" s="40"/>
      <c r="AB479" s="40"/>
    </row>
    <row r="480" spans="5:28" ht="12.75">
      <c r="E480" s="22"/>
      <c r="M480" s="18" t="s">
        <v>45</v>
      </c>
      <c r="N480" s="22" t="s">
        <v>338</v>
      </c>
      <c r="P480" s="15" t="s">
        <v>46</v>
      </c>
      <c r="Q480" s="22">
        <f>SUM(N480)</f>
        <v>0</v>
      </c>
      <c r="U480" s="23"/>
      <c r="V480" s="23"/>
      <c r="W480" s="23"/>
      <c r="X480" s="23"/>
      <c r="Y480" s="23"/>
      <c r="Z480" s="22"/>
      <c r="AA480" s="39"/>
      <c r="AB480" s="39"/>
    </row>
    <row r="481" spans="5:28" ht="12.75">
      <c r="E481" s="22"/>
      <c r="N481" s="22"/>
      <c r="P481" s="15" t="s">
        <v>47</v>
      </c>
      <c r="Q481" s="22">
        <f>SUM(Q470:Q480)</f>
        <v>700</v>
      </c>
      <c r="U481" s="23"/>
      <c r="V481" s="23"/>
      <c r="W481" s="23"/>
      <c r="X481" s="23"/>
      <c r="Y481" s="23"/>
      <c r="Z481" s="22"/>
      <c r="AA481" s="39"/>
      <c r="AB481" s="39"/>
    </row>
    <row r="482" spans="14:28" ht="12.75">
      <c r="N482" s="22"/>
      <c r="U482" s="23"/>
      <c r="V482" s="23"/>
      <c r="W482" s="23"/>
      <c r="X482" s="23"/>
      <c r="Y482" s="23"/>
      <c r="Z482" s="22"/>
      <c r="AA482" s="39"/>
      <c r="AB482" s="39"/>
    </row>
    <row r="483" spans="14:28" ht="12.75">
      <c r="N483" s="22" t="s">
        <v>338</v>
      </c>
      <c r="P483" s="15" t="s">
        <v>48</v>
      </c>
      <c r="Q483" s="22" t="e">
        <f>Q467+Q481</f>
        <v>#REF!</v>
      </c>
      <c r="R483" s="15">
        <f>SUM(O483)</f>
        <v>0</v>
      </c>
      <c r="U483" s="23"/>
      <c r="V483" s="23"/>
      <c r="W483" s="23"/>
      <c r="X483" s="23"/>
      <c r="Y483" s="23"/>
      <c r="Z483" s="22"/>
      <c r="AA483" s="39"/>
      <c r="AB483" s="39"/>
    </row>
    <row r="484" spans="14:28" ht="12.75">
      <c r="N484" s="22"/>
      <c r="U484" s="23"/>
      <c r="V484" s="23"/>
      <c r="W484" s="23"/>
      <c r="X484" s="23"/>
      <c r="Y484" s="23"/>
      <c r="Z484" s="22"/>
      <c r="AA484" s="39"/>
      <c r="AB484" s="39"/>
    </row>
    <row r="485" spans="14:28" ht="12.75">
      <c r="N485" s="22"/>
      <c r="U485" s="23"/>
      <c r="V485" s="23"/>
      <c r="W485" s="23"/>
      <c r="X485" s="23"/>
      <c r="Y485" s="23"/>
      <c r="Z485" s="22"/>
      <c r="AA485" s="39"/>
      <c r="AB485" s="39"/>
    </row>
    <row r="486" spans="14:28" ht="12.75">
      <c r="N486" s="22"/>
      <c r="U486" s="23"/>
      <c r="V486" s="23"/>
      <c r="W486" s="23"/>
      <c r="X486" s="23"/>
      <c r="Y486" s="23"/>
      <c r="Z486" s="22"/>
      <c r="AA486" s="39"/>
      <c r="AB486" s="39"/>
    </row>
    <row r="487" spans="14:28" ht="12.75">
      <c r="N487" s="22"/>
      <c r="U487" s="23"/>
      <c r="V487" s="23"/>
      <c r="W487" s="23"/>
      <c r="X487" s="23"/>
      <c r="Y487" s="23"/>
      <c r="Z487" s="22"/>
      <c r="AA487" s="39"/>
      <c r="AB487" s="39"/>
    </row>
    <row r="488" spans="14:28" ht="12.75">
      <c r="N488" s="22"/>
      <c r="U488" s="23"/>
      <c r="V488" s="23"/>
      <c r="W488" s="23"/>
      <c r="X488" s="23"/>
      <c r="Y488" s="23"/>
      <c r="Z488" s="22"/>
      <c r="AA488" s="39"/>
      <c r="AB488" s="39"/>
    </row>
    <row r="489" spans="14:28" ht="12.75">
      <c r="N489" s="22"/>
      <c r="U489" s="23"/>
      <c r="V489" s="23"/>
      <c r="W489" s="23"/>
      <c r="X489" s="23"/>
      <c r="Y489" s="23"/>
      <c r="Z489" s="22"/>
      <c r="AA489" s="39"/>
      <c r="AB489" s="39"/>
    </row>
    <row r="490" spans="14:28" ht="12.75">
      <c r="N490" s="22"/>
      <c r="U490" s="23"/>
      <c r="V490" s="23"/>
      <c r="W490" s="23"/>
      <c r="X490" s="23"/>
      <c r="Y490" s="23"/>
      <c r="Z490" s="22"/>
      <c r="AA490" s="39"/>
      <c r="AB490" s="39"/>
    </row>
    <row r="491" spans="14:28" ht="12.75">
      <c r="N491" s="22"/>
      <c r="U491" s="23"/>
      <c r="V491" s="23"/>
      <c r="W491" s="23"/>
      <c r="X491" s="23"/>
      <c r="Y491" s="23"/>
      <c r="Z491" s="22"/>
      <c r="AA491" s="39"/>
      <c r="AB491" s="39"/>
    </row>
    <row r="492" spans="14:28" ht="12.75">
      <c r="N492" s="22"/>
      <c r="U492" s="23"/>
      <c r="V492" s="23"/>
      <c r="W492" s="23"/>
      <c r="X492" s="23"/>
      <c r="Y492" s="23"/>
      <c r="Z492" s="22"/>
      <c r="AA492" s="39"/>
      <c r="AB492" s="39"/>
    </row>
    <row r="493" spans="14:28" ht="12.75">
      <c r="N493" s="22"/>
      <c r="U493" s="23"/>
      <c r="V493" s="23"/>
      <c r="W493" s="23"/>
      <c r="X493" s="23"/>
      <c r="Y493" s="23"/>
      <c r="Z493" s="22"/>
      <c r="AA493" s="39"/>
      <c r="AB493" s="39"/>
    </row>
    <row r="494" spans="14:28" ht="12.75">
      <c r="N494" s="22"/>
      <c r="U494" s="23"/>
      <c r="V494" s="23"/>
      <c r="W494" s="23"/>
      <c r="X494" s="23"/>
      <c r="Y494" s="23"/>
      <c r="Z494" s="22"/>
      <c r="AA494" s="39"/>
      <c r="AB494" s="39"/>
    </row>
    <row r="495" spans="14:28" ht="12.75">
      <c r="N495" s="22"/>
      <c r="U495" s="23"/>
      <c r="V495" s="23"/>
      <c r="W495" s="23"/>
      <c r="X495" s="23"/>
      <c r="Y495" s="23"/>
      <c r="Z495" s="22"/>
      <c r="AA495" s="39"/>
      <c r="AB495" s="39"/>
    </row>
    <row r="496" spans="14:28" ht="12.75">
      <c r="N496" s="22"/>
      <c r="U496" s="23"/>
      <c r="V496" s="23"/>
      <c r="W496" s="23"/>
      <c r="X496" s="23"/>
      <c r="Y496" s="23"/>
      <c r="Z496" s="22"/>
      <c r="AA496" s="39"/>
      <c r="AB496" s="39"/>
    </row>
    <row r="497" spans="14:28" ht="12.75">
      <c r="N497" s="22"/>
      <c r="U497" s="23"/>
      <c r="V497" s="23"/>
      <c r="W497" s="23"/>
      <c r="X497" s="23"/>
      <c r="Y497" s="23"/>
      <c r="Z497" s="22"/>
      <c r="AA497" s="39"/>
      <c r="AB497" s="39"/>
    </row>
    <row r="498" spans="14:28" ht="12.75">
      <c r="N498" s="22"/>
      <c r="U498" s="23"/>
      <c r="V498" s="23"/>
      <c r="W498" s="23"/>
      <c r="X498" s="23"/>
      <c r="Y498" s="23"/>
      <c r="Z498" s="22"/>
      <c r="AA498" s="39"/>
      <c r="AB498" s="39"/>
    </row>
    <row r="499" spans="14:28" ht="12.75">
      <c r="N499" s="22"/>
      <c r="U499" s="23"/>
      <c r="V499" s="23"/>
      <c r="W499" s="23"/>
      <c r="X499" s="23"/>
      <c r="Y499" s="23"/>
      <c r="Z499" s="22"/>
      <c r="AA499" s="39"/>
      <c r="AB499" s="39"/>
    </row>
    <row r="500" spans="14:28" ht="12.75">
      <c r="N500" s="22"/>
      <c r="U500" s="23"/>
      <c r="V500" s="23"/>
      <c r="W500" s="23"/>
      <c r="X500" s="23"/>
      <c r="Y500" s="23"/>
      <c r="Z500" s="22"/>
      <c r="AA500" s="39"/>
      <c r="AB500" s="39"/>
    </row>
    <row r="501" spans="14:28" ht="12.75">
      <c r="N501" s="22"/>
      <c r="U501" s="23"/>
      <c r="V501" s="23"/>
      <c r="W501" s="23"/>
      <c r="X501" s="23"/>
      <c r="Y501" s="23"/>
      <c r="Z501" s="22"/>
      <c r="AA501" s="39"/>
      <c r="AB501" s="39"/>
    </row>
    <row r="502" spans="14:28" ht="12.75">
      <c r="N502" s="22"/>
      <c r="U502" s="23"/>
      <c r="V502" s="23"/>
      <c r="W502" s="23"/>
      <c r="X502" s="23"/>
      <c r="Y502" s="23"/>
      <c r="Z502" s="22"/>
      <c r="AA502" s="39"/>
      <c r="AB502" s="39"/>
    </row>
    <row r="503" spans="14:28" ht="12.75">
      <c r="N503" s="22"/>
      <c r="U503" s="23"/>
      <c r="V503" s="23"/>
      <c r="W503" s="23"/>
      <c r="X503" s="23"/>
      <c r="Y503" s="23"/>
      <c r="Z503" s="22"/>
      <c r="AA503" s="39"/>
      <c r="AB503" s="39"/>
    </row>
    <row r="504" spans="14:28" ht="12.75">
      <c r="N504" s="22"/>
      <c r="U504" s="23"/>
      <c r="V504" s="23"/>
      <c r="W504" s="23"/>
      <c r="X504" s="23"/>
      <c r="Y504" s="23"/>
      <c r="Z504" s="22"/>
      <c r="AA504" s="39"/>
      <c r="AB504" s="39"/>
    </row>
    <row r="505" spans="14:28" ht="12.75">
      <c r="N505" s="22"/>
      <c r="U505" s="23"/>
      <c r="V505" s="23"/>
      <c r="W505" s="23"/>
      <c r="X505" s="23"/>
      <c r="Y505" s="23"/>
      <c r="Z505" s="22"/>
      <c r="AA505" s="39"/>
      <c r="AB505" s="39"/>
    </row>
    <row r="506" spans="14:28" ht="12.75">
      <c r="N506" s="22"/>
      <c r="U506" s="23"/>
      <c r="V506" s="23"/>
      <c r="W506" s="23"/>
      <c r="X506" s="23"/>
      <c r="Y506" s="23"/>
      <c r="Z506" s="22"/>
      <c r="AA506" s="39"/>
      <c r="AB506" s="39"/>
    </row>
    <row r="507" spans="14:28" ht="12.75">
      <c r="N507" s="22"/>
      <c r="U507" s="23"/>
      <c r="V507" s="23"/>
      <c r="W507" s="23"/>
      <c r="X507" s="23"/>
      <c r="Y507" s="23"/>
      <c r="Z507" s="22"/>
      <c r="AA507" s="39"/>
      <c r="AB507" s="39"/>
    </row>
    <row r="508" spans="14:28" ht="12.75">
      <c r="N508" s="22"/>
      <c r="U508" s="23"/>
      <c r="V508" s="23"/>
      <c r="W508" s="23"/>
      <c r="X508" s="23"/>
      <c r="Y508" s="23"/>
      <c r="Z508" s="22"/>
      <c r="AA508" s="39"/>
      <c r="AB508" s="39"/>
    </row>
    <row r="509" spans="14:28" ht="12.75">
      <c r="N509" s="22"/>
      <c r="U509" s="23"/>
      <c r="V509" s="23"/>
      <c r="W509" s="23"/>
      <c r="X509" s="23"/>
      <c r="Y509" s="23"/>
      <c r="Z509" s="22"/>
      <c r="AA509" s="39"/>
      <c r="AB509" s="39"/>
    </row>
    <row r="510" spans="14:28" ht="12.75">
      <c r="N510" s="22"/>
      <c r="U510" s="23"/>
      <c r="V510" s="23"/>
      <c r="W510" s="23"/>
      <c r="X510" s="23"/>
      <c r="Y510" s="23"/>
      <c r="Z510" s="22"/>
      <c r="AA510" s="39"/>
      <c r="AB510" s="39"/>
    </row>
    <row r="511" spans="14:28" ht="12.75">
      <c r="N511" s="22"/>
      <c r="U511" s="23"/>
      <c r="V511" s="23"/>
      <c r="W511" s="23"/>
      <c r="X511" s="23"/>
      <c r="Y511" s="23"/>
      <c r="Z511" s="22"/>
      <c r="AA511" s="39"/>
      <c r="AB511" s="39"/>
    </row>
    <row r="512" spans="14:28" ht="12.75">
      <c r="N512" s="22"/>
      <c r="U512" s="23"/>
      <c r="V512" s="23"/>
      <c r="W512" s="23"/>
      <c r="X512" s="23"/>
      <c r="Y512" s="23"/>
      <c r="Z512" s="22"/>
      <c r="AA512" s="39"/>
      <c r="AB512" s="39"/>
    </row>
    <row r="513" spans="14:28" ht="12.75">
      <c r="N513" s="22"/>
      <c r="U513" s="23"/>
      <c r="V513" s="23"/>
      <c r="W513" s="23"/>
      <c r="X513" s="23"/>
      <c r="Y513" s="23"/>
      <c r="Z513" s="22"/>
      <c r="AA513" s="39"/>
      <c r="AB513" s="39"/>
    </row>
    <row r="514" spans="14:28" ht="12.75">
      <c r="N514" s="22"/>
      <c r="U514" s="23"/>
      <c r="V514" s="23"/>
      <c r="W514" s="23"/>
      <c r="X514" s="23"/>
      <c r="Y514" s="23"/>
      <c r="Z514" s="22"/>
      <c r="AA514" s="39"/>
      <c r="AB514" s="39"/>
    </row>
    <row r="515" spans="14:28" ht="12.75">
      <c r="N515" s="22"/>
      <c r="U515" s="23"/>
      <c r="V515" s="23"/>
      <c r="W515" s="23"/>
      <c r="X515" s="23"/>
      <c r="Y515" s="23"/>
      <c r="Z515" s="22"/>
      <c r="AA515" s="39"/>
      <c r="AB515" s="39"/>
    </row>
    <row r="516" spans="14:28" ht="12.75">
      <c r="N516" s="22"/>
      <c r="U516" s="23"/>
      <c r="V516" s="23"/>
      <c r="W516" s="23"/>
      <c r="X516" s="23"/>
      <c r="Y516" s="23"/>
      <c r="Z516" s="22"/>
      <c r="AA516" s="39"/>
      <c r="AB516" s="39"/>
    </row>
    <row r="517" spans="14:28" ht="12.75">
      <c r="N517" s="22"/>
      <c r="U517" s="23"/>
      <c r="V517" s="23"/>
      <c r="W517" s="23"/>
      <c r="X517" s="23"/>
      <c r="Y517" s="23"/>
      <c r="Z517" s="22"/>
      <c r="AA517" s="39"/>
      <c r="AB517" s="39"/>
    </row>
    <row r="518" spans="14:28" ht="12.75">
      <c r="N518" s="22"/>
      <c r="U518" s="23"/>
      <c r="V518" s="23"/>
      <c r="W518" s="23"/>
      <c r="X518" s="23"/>
      <c r="Y518" s="23"/>
      <c r="Z518" s="22"/>
      <c r="AA518" s="39"/>
      <c r="AB518" s="39"/>
    </row>
    <row r="519" spans="14:28" ht="12.75">
      <c r="N519" s="22"/>
      <c r="U519" s="23"/>
      <c r="V519" s="23"/>
      <c r="W519" s="23"/>
      <c r="X519" s="23"/>
      <c r="Y519" s="23"/>
      <c r="Z519" s="22"/>
      <c r="AA519" s="39"/>
      <c r="AB519" s="39"/>
    </row>
    <row r="520" spans="14:28" ht="12.75">
      <c r="N520" s="22"/>
      <c r="U520" s="23"/>
      <c r="V520" s="23"/>
      <c r="W520" s="23"/>
      <c r="X520" s="23"/>
      <c r="Y520" s="23"/>
      <c r="Z520" s="22"/>
      <c r="AA520" s="39"/>
      <c r="AB520" s="39"/>
    </row>
    <row r="521" spans="14:28" ht="12.75">
      <c r="N521" s="22"/>
      <c r="U521" s="23"/>
      <c r="V521" s="23"/>
      <c r="W521" s="23"/>
      <c r="X521" s="23"/>
      <c r="Y521" s="23"/>
      <c r="Z521" s="22"/>
      <c r="AA521" s="39"/>
      <c r="AB521" s="39"/>
    </row>
    <row r="522" spans="14:28" ht="12.75">
      <c r="N522" s="22"/>
      <c r="U522" s="23"/>
      <c r="V522" s="23"/>
      <c r="W522" s="23"/>
      <c r="X522" s="23"/>
      <c r="Y522" s="23"/>
      <c r="Z522" s="22"/>
      <c r="AA522" s="39"/>
      <c r="AB522" s="39"/>
    </row>
    <row r="523" spans="14:28" ht="12.75">
      <c r="N523" s="22"/>
      <c r="U523" s="23"/>
      <c r="V523" s="23"/>
      <c r="W523" s="23"/>
      <c r="X523" s="23"/>
      <c r="Y523" s="23"/>
      <c r="Z523" s="22"/>
      <c r="AA523" s="39"/>
      <c r="AB523" s="39"/>
    </row>
    <row r="524" spans="14:28" ht="12.75">
      <c r="N524" s="22"/>
      <c r="U524" s="23"/>
      <c r="V524" s="23"/>
      <c r="W524" s="23"/>
      <c r="X524" s="23"/>
      <c r="Y524" s="23"/>
      <c r="Z524" s="22"/>
      <c r="AA524" s="39"/>
      <c r="AB524" s="39"/>
    </row>
    <row r="525" spans="14:28" ht="12.75">
      <c r="N525" s="22"/>
      <c r="U525" s="23"/>
      <c r="V525" s="23"/>
      <c r="W525" s="23"/>
      <c r="X525" s="23"/>
      <c r="Y525" s="23"/>
      <c r="Z525" s="22"/>
      <c r="AA525" s="39"/>
      <c r="AB525" s="39"/>
    </row>
    <row r="526" spans="14:28" ht="12.75">
      <c r="N526" s="22"/>
      <c r="U526" s="23"/>
      <c r="V526" s="23"/>
      <c r="W526" s="23"/>
      <c r="X526" s="23"/>
      <c r="Y526" s="23"/>
      <c r="Z526" s="22"/>
      <c r="AA526" s="39"/>
      <c r="AB526" s="39"/>
    </row>
    <row r="527" spans="14:28" ht="12.75">
      <c r="N527" s="22"/>
      <c r="U527" s="23"/>
      <c r="V527" s="23"/>
      <c r="W527" s="23"/>
      <c r="X527" s="23"/>
      <c r="Y527" s="23"/>
      <c r="Z527" s="22"/>
      <c r="AA527" s="39"/>
      <c r="AB527" s="39"/>
    </row>
    <row r="528" spans="14:28" ht="12.75">
      <c r="N528" s="22"/>
      <c r="U528" s="23"/>
      <c r="V528" s="23"/>
      <c r="W528" s="23"/>
      <c r="X528" s="23"/>
      <c r="Y528" s="23"/>
      <c r="Z528" s="22"/>
      <c r="AA528" s="39"/>
      <c r="AB528" s="39"/>
    </row>
    <row r="529" spans="14:28" ht="12.75">
      <c r="N529" s="22"/>
      <c r="U529" s="23"/>
      <c r="V529" s="23"/>
      <c r="W529" s="23"/>
      <c r="X529" s="23"/>
      <c r="Y529" s="23"/>
      <c r="Z529" s="22"/>
      <c r="AA529" s="39"/>
      <c r="AB529" s="39"/>
    </row>
    <row r="530" spans="14:28" ht="12.75">
      <c r="N530" s="22"/>
      <c r="U530" s="23"/>
      <c r="V530" s="23"/>
      <c r="W530" s="23"/>
      <c r="X530" s="23"/>
      <c r="Y530" s="23"/>
      <c r="Z530" s="22"/>
      <c r="AA530" s="39"/>
      <c r="AB530" s="39"/>
    </row>
    <row r="531" spans="14:28" ht="12.75">
      <c r="N531" s="22"/>
      <c r="U531" s="23"/>
      <c r="V531" s="23"/>
      <c r="W531" s="23"/>
      <c r="X531" s="23"/>
      <c r="Y531" s="23"/>
      <c r="Z531" s="22"/>
      <c r="AA531" s="39"/>
      <c r="AB531" s="39"/>
    </row>
    <row r="532" spans="21:28" ht="12.75">
      <c r="U532" s="23"/>
      <c r="V532" s="23"/>
      <c r="W532" s="23"/>
      <c r="X532" s="23"/>
      <c r="Y532" s="23"/>
      <c r="Z532" s="22"/>
      <c r="AA532" s="39"/>
      <c r="AB532" s="39"/>
    </row>
    <row r="533" spans="21:28" ht="12.75">
      <c r="U533" s="23"/>
      <c r="V533" s="23"/>
      <c r="W533" s="23"/>
      <c r="X533" s="23"/>
      <c r="Y533" s="23"/>
      <c r="Z533" s="22"/>
      <c r="AA533" s="39"/>
      <c r="AB533" s="39"/>
    </row>
    <row r="534" spans="21:28" ht="12.75">
      <c r="U534" s="23"/>
      <c r="V534" s="23"/>
      <c r="W534" s="23"/>
      <c r="X534" s="23"/>
      <c r="Y534" s="23"/>
      <c r="Z534" s="22"/>
      <c r="AA534" s="39"/>
      <c r="AB534" s="39"/>
    </row>
    <row r="535" spans="21:28" ht="12.75">
      <c r="U535" s="23"/>
      <c r="V535" s="23"/>
      <c r="W535" s="23"/>
      <c r="X535" s="23"/>
      <c r="Y535" s="23"/>
      <c r="Z535" s="22"/>
      <c r="AA535" s="39"/>
      <c r="AB535" s="39"/>
    </row>
    <row r="536" spans="21:28" ht="12.75">
      <c r="U536" s="23"/>
      <c r="V536" s="23"/>
      <c r="W536" s="23"/>
      <c r="X536" s="23"/>
      <c r="Y536" s="23"/>
      <c r="Z536" s="22"/>
      <c r="AA536" s="39"/>
      <c r="AB536" s="39"/>
    </row>
    <row r="537" spans="21:28" ht="12.75">
      <c r="U537" s="23"/>
      <c r="V537" s="23"/>
      <c r="W537" s="23"/>
      <c r="X537" s="23"/>
      <c r="Y537" s="23"/>
      <c r="Z537" s="22"/>
      <c r="AA537" s="39"/>
      <c r="AB537" s="39"/>
    </row>
    <row r="538" spans="21:28" ht="12.75">
      <c r="U538" s="23"/>
      <c r="V538" s="23"/>
      <c r="W538" s="23"/>
      <c r="X538" s="23"/>
      <c r="Y538" s="23"/>
      <c r="Z538" s="22"/>
      <c r="AA538" s="39"/>
      <c r="AB538" s="39"/>
    </row>
    <row r="539" spans="21:28" ht="12.75">
      <c r="U539" s="23"/>
      <c r="V539" s="23"/>
      <c r="W539" s="23"/>
      <c r="X539" s="23"/>
      <c r="Y539" s="23"/>
      <c r="Z539" s="22"/>
      <c r="AA539" s="39"/>
      <c r="AB539" s="39"/>
    </row>
    <row r="540" spans="21:28" ht="12.75">
      <c r="U540" s="23"/>
      <c r="V540" s="23"/>
      <c r="W540" s="23"/>
      <c r="X540" s="23"/>
      <c r="Y540" s="23"/>
      <c r="Z540" s="22"/>
      <c r="AA540" s="39"/>
      <c r="AB540" s="39"/>
    </row>
    <row r="541" spans="21:28" ht="12.75">
      <c r="U541" s="23"/>
      <c r="V541" s="23"/>
      <c r="W541" s="23"/>
      <c r="X541" s="23"/>
      <c r="Y541" s="23"/>
      <c r="Z541" s="22"/>
      <c r="AA541" s="39"/>
      <c r="AB541" s="39"/>
    </row>
    <row r="542" spans="21:28" ht="12.75">
      <c r="U542" s="23"/>
      <c r="V542" s="23"/>
      <c r="W542" s="23"/>
      <c r="X542" s="23"/>
      <c r="Y542" s="23"/>
      <c r="Z542" s="22"/>
      <c r="AA542" s="39"/>
      <c r="AB542" s="39"/>
    </row>
    <row r="543" spans="21:28" ht="12.75">
      <c r="U543" s="23"/>
      <c r="V543" s="23"/>
      <c r="W543" s="23"/>
      <c r="X543" s="23"/>
      <c r="Y543" s="23"/>
      <c r="Z543" s="22"/>
      <c r="AA543" s="39"/>
      <c r="AB543" s="39"/>
    </row>
    <row r="544" spans="21:28" ht="12.75">
      <c r="U544" s="23"/>
      <c r="V544" s="23"/>
      <c r="W544" s="23"/>
      <c r="X544" s="23"/>
      <c r="Y544" s="23"/>
      <c r="Z544" s="22"/>
      <c r="AA544" s="39"/>
      <c r="AB544" s="39"/>
    </row>
    <row r="545" spans="21:28" ht="12.75">
      <c r="U545" s="23"/>
      <c r="V545" s="23"/>
      <c r="W545" s="23"/>
      <c r="X545" s="23"/>
      <c r="Y545" s="23"/>
      <c r="Z545" s="22"/>
      <c r="AA545" s="39"/>
      <c r="AB545" s="39"/>
    </row>
    <row r="546" spans="21:28" ht="12.75">
      <c r="U546" s="23"/>
      <c r="V546" s="23"/>
      <c r="W546" s="23"/>
      <c r="X546" s="23"/>
      <c r="Y546" s="23"/>
      <c r="Z546" s="22"/>
      <c r="AA546" s="39"/>
      <c r="AB546" s="39"/>
    </row>
    <row r="547" spans="21:28" ht="12.75">
      <c r="U547" s="23"/>
      <c r="V547" s="23"/>
      <c r="W547" s="23"/>
      <c r="X547" s="23"/>
      <c r="Y547" s="23"/>
      <c r="Z547" s="22"/>
      <c r="AA547" s="39"/>
      <c r="AB547" s="39"/>
    </row>
    <row r="548" spans="21:28" ht="12.75">
      <c r="U548" s="23"/>
      <c r="V548" s="23"/>
      <c r="W548" s="23"/>
      <c r="X548" s="23"/>
      <c r="Y548" s="23"/>
      <c r="Z548" s="22"/>
      <c r="AA548" s="39"/>
      <c r="AB548" s="39"/>
    </row>
    <row r="549" spans="21:28" ht="12.75">
      <c r="U549" s="23"/>
      <c r="V549" s="23"/>
      <c r="W549" s="23"/>
      <c r="X549" s="23"/>
      <c r="Y549" s="23"/>
      <c r="Z549" s="22"/>
      <c r="AA549" s="39"/>
      <c r="AB549" s="39"/>
    </row>
    <row r="550" spans="21:28" ht="12.75">
      <c r="U550" s="23"/>
      <c r="V550" s="23"/>
      <c r="W550" s="23"/>
      <c r="X550" s="23"/>
      <c r="Y550" s="23"/>
      <c r="Z550" s="22"/>
      <c r="AA550" s="39"/>
      <c r="AB550" s="39"/>
    </row>
    <row r="551" spans="21:28" ht="12.75">
      <c r="U551" s="23"/>
      <c r="V551" s="23"/>
      <c r="W551" s="23"/>
      <c r="X551" s="23"/>
      <c r="Y551" s="23"/>
      <c r="Z551" s="22"/>
      <c r="AA551" s="39"/>
      <c r="AB551" s="39"/>
    </row>
    <row r="552" spans="21:28" ht="12.75">
      <c r="U552" s="23"/>
      <c r="V552" s="23"/>
      <c r="W552" s="23"/>
      <c r="X552" s="23"/>
      <c r="Y552" s="23"/>
      <c r="Z552" s="22"/>
      <c r="AA552" s="39"/>
      <c r="AB552" s="39"/>
    </row>
    <row r="553" spans="21:28" ht="12.75">
      <c r="U553" s="23"/>
      <c r="V553" s="23"/>
      <c r="W553" s="23"/>
      <c r="X553" s="23"/>
      <c r="Y553" s="23"/>
      <c r="Z553" s="22"/>
      <c r="AA553" s="39"/>
      <c r="AB553" s="39"/>
    </row>
    <row r="554" spans="21:28" ht="12.75">
      <c r="U554" s="23"/>
      <c r="V554" s="23"/>
      <c r="W554" s="23"/>
      <c r="X554" s="23"/>
      <c r="Y554" s="23"/>
      <c r="Z554" s="22"/>
      <c r="AA554" s="39"/>
      <c r="AB554" s="39"/>
    </row>
    <row r="555" spans="21:28" ht="12.75">
      <c r="U555" s="23"/>
      <c r="V555" s="23"/>
      <c r="W555" s="23"/>
      <c r="X555" s="23"/>
      <c r="Y555" s="23"/>
      <c r="Z555" s="22"/>
      <c r="AA555" s="39"/>
      <c r="AB555" s="39"/>
    </row>
    <row r="556" spans="21:28" ht="12.75">
      <c r="U556" s="23"/>
      <c r="V556" s="23"/>
      <c r="W556" s="23"/>
      <c r="X556" s="23"/>
      <c r="Y556" s="23"/>
      <c r="Z556" s="22"/>
      <c r="AA556" s="39"/>
      <c r="AB556" s="39"/>
    </row>
    <row r="557" spans="21:28" ht="12.75">
      <c r="U557" s="23"/>
      <c r="V557" s="23"/>
      <c r="W557" s="23"/>
      <c r="X557" s="23"/>
      <c r="Y557" s="23"/>
      <c r="Z557" s="22"/>
      <c r="AA557" s="39"/>
      <c r="AB557" s="39"/>
    </row>
    <row r="558" spans="21:28" ht="12.75">
      <c r="U558" s="23"/>
      <c r="V558" s="23"/>
      <c r="W558" s="23"/>
      <c r="X558" s="23"/>
      <c r="Y558" s="23"/>
      <c r="Z558" s="22"/>
      <c r="AA558" s="39"/>
      <c r="AB558" s="39"/>
    </row>
    <row r="559" spans="21:28" ht="12.75">
      <c r="U559" s="23"/>
      <c r="V559" s="23"/>
      <c r="W559" s="23"/>
      <c r="X559" s="23"/>
      <c r="Y559" s="23"/>
      <c r="Z559" s="22"/>
      <c r="AA559" s="39"/>
      <c r="AB559" s="39"/>
    </row>
    <row r="560" spans="21:28" ht="12.75">
      <c r="U560" s="23"/>
      <c r="V560" s="23"/>
      <c r="W560" s="23"/>
      <c r="X560" s="23"/>
      <c r="Y560" s="23"/>
      <c r="Z560" s="22"/>
      <c r="AA560" s="39"/>
      <c r="AB560" s="39"/>
    </row>
    <row r="561" spans="21:28" ht="12.75">
      <c r="U561" s="23"/>
      <c r="V561" s="23"/>
      <c r="W561" s="23"/>
      <c r="X561" s="23"/>
      <c r="Y561" s="23"/>
      <c r="Z561" s="22"/>
      <c r="AA561" s="39"/>
      <c r="AB561" s="39"/>
    </row>
    <row r="562" spans="21:28" ht="12.75">
      <c r="U562" s="23"/>
      <c r="V562" s="23"/>
      <c r="W562" s="23"/>
      <c r="X562" s="23"/>
      <c r="Y562" s="23"/>
      <c r="Z562" s="22"/>
      <c r="AA562" s="39"/>
      <c r="AB562" s="39"/>
    </row>
    <row r="563" spans="21:28" ht="12.75">
      <c r="U563" s="23"/>
      <c r="V563" s="23"/>
      <c r="W563" s="23"/>
      <c r="X563" s="23"/>
      <c r="Y563" s="23"/>
      <c r="Z563" s="22"/>
      <c r="AA563" s="39"/>
      <c r="AB563" s="39"/>
    </row>
    <row r="564" spans="21:28" ht="12.75">
      <c r="U564" s="23"/>
      <c r="V564" s="23"/>
      <c r="W564" s="23"/>
      <c r="X564" s="23"/>
      <c r="Y564" s="23"/>
      <c r="Z564" s="22"/>
      <c r="AA564" s="39"/>
      <c r="AB564" s="39"/>
    </row>
    <row r="565" spans="21:28" ht="12.75">
      <c r="U565" s="23"/>
      <c r="V565" s="23"/>
      <c r="W565" s="23"/>
      <c r="X565" s="23"/>
      <c r="Y565" s="23"/>
      <c r="Z565" s="22"/>
      <c r="AA565" s="39"/>
      <c r="AB565" s="39"/>
    </row>
    <row r="566" spans="21:28" ht="12.75">
      <c r="U566" s="23"/>
      <c r="V566" s="23"/>
      <c r="W566" s="23"/>
      <c r="X566" s="23"/>
      <c r="Y566" s="23"/>
      <c r="Z566" s="22"/>
      <c r="AA566" s="39"/>
      <c r="AB566" s="39"/>
    </row>
    <row r="567" spans="21:28" ht="12.75">
      <c r="U567" s="23"/>
      <c r="V567" s="23"/>
      <c r="W567" s="23"/>
      <c r="X567" s="23"/>
      <c r="Y567" s="23"/>
      <c r="Z567" s="22"/>
      <c r="AA567" s="39"/>
      <c r="AB567" s="39"/>
    </row>
    <row r="568" spans="21:28" ht="12.75">
      <c r="U568" s="23"/>
      <c r="V568" s="23"/>
      <c r="W568" s="23"/>
      <c r="X568" s="23"/>
      <c r="Y568" s="23"/>
      <c r="Z568" s="22"/>
      <c r="AA568" s="39"/>
      <c r="AB568" s="39"/>
    </row>
    <row r="569" spans="21:28" ht="12.75">
      <c r="U569" s="23"/>
      <c r="V569" s="23"/>
      <c r="W569" s="23"/>
      <c r="X569" s="23"/>
      <c r="Y569" s="23"/>
      <c r="Z569" s="22"/>
      <c r="AA569" s="39"/>
      <c r="AB569" s="39"/>
    </row>
    <row r="570" spans="21:28" ht="12.75">
      <c r="U570" s="23"/>
      <c r="V570" s="23"/>
      <c r="W570" s="23"/>
      <c r="X570" s="23"/>
      <c r="Y570" s="23"/>
      <c r="Z570" s="22"/>
      <c r="AA570" s="39"/>
      <c r="AB570" s="39"/>
    </row>
    <row r="571" spans="21:28" ht="12.75">
      <c r="U571" s="23"/>
      <c r="V571" s="23"/>
      <c r="W571" s="23"/>
      <c r="X571" s="23"/>
      <c r="Y571" s="23"/>
      <c r="Z571" s="22"/>
      <c r="AA571" s="39"/>
      <c r="AB571" s="39"/>
    </row>
    <row r="572" spans="21:28" ht="12.75">
      <c r="U572" s="23"/>
      <c r="V572" s="23"/>
      <c r="W572" s="23"/>
      <c r="X572" s="23"/>
      <c r="Y572" s="23"/>
      <c r="Z572" s="22"/>
      <c r="AA572" s="39"/>
      <c r="AB572" s="39"/>
    </row>
    <row r="573" spans="21:28" ht="12.75">
      <c r="U573" s="23"/>
      <c r="V573" s="23"/>
      <c r="W573" s="23"/>
      <c r="X573" s="23"/>
      <c r="Y573" s="23"/>
      <c r="Z573" s="22"/>
      <c r="AA573" s="39"/>
      <c r="AB573" s="39"/>
    </row>
    <row r="574" spans="21:28" ht="12.75">
      <c r="U574" s="23"/>
      <c r="V574" s="23"/>
      <c r="W574" s="23"/>
      <c r="X574" s="23"/>
      <c r="Y574" s="23"/>
      <c r="Z574" s="22"/>
      <c r="AA574" s="39"/>
      <c r="AB574" s="39"/>
    </row>
    <row r="575" spans="21:28" ht="12.75">
      <c r="U575" s="23"/>
      <c r="V575" s="23"/>
      <c r="W575" s="23"/>
      <c r="X575" s="23"/>
      <c r="Y575" s="23"/>
      <c r="Z575" s="22"/>
      <c r="AA575" s="39"/>
      <c r="AB575" s="39"/>
    </row>
    <row r="576" spans="21:28" ht="12.75">
      <c r="U576" s="23"/>
      <c r="V576" s="23"/>
      <c r="W576" s="23"/>
      <c r="X576" s="23"/>
      <c r="Y576" s="23"/>
      <c r="Z576" s="22"/>
      <c r="AA576" s="39"/>
      <c r="AB576" s="39"/>
    </row>
    <row r="577" spans="21:28" ht="12.75">
      <c r="U577" s="23"/>
      <c r="V577" s="23"/>
      <c r="W577" s="23"/>
      <c r="X577" s="23"/>
      <c r="Y577" s="23"/>
      <c r="Z577" s="22"/>
      <c r="AA577" s="39"/>
      <c r="AB577" s="39"/>
    </row>
    <row r="578" spans="21:28" ht="12.75">
      <c r="U578" s="23"/>
      <c r="V578" s="23"/>
      <c r="W578" s="23"/>
      <c r="X578" s="23"/>
      <c r="Y578" s="23"/>
      <c r="Z578" s="22"/>
      <c r="AA578" s="39"/>
      <c r="AB578" s="39"/>
    </row>
    <row r="579" spans="21:28" ht="12.75">
      <c r="U579" s="23"/>
      <c r="V579" s="23"/>
      <c r="W579" s="23"/>
      <c r="X579" s="23"/>
      <c r="Y579" s="23"/>
      <c r="Z579" s="22"/>
      <c r="AA579" s="39"/>
      <c r="AB579" s="39"/>
    </row>
    <row r="580" spans="21:28" ht="12.75">
      <c r="U580" s="23"/>
      <c r="V580" s="23"/>
      <c r="W580" s="23"/>
      <c r="X580" s="23"/>
      <c r="Y580" s="23"/>
      <c r="Z580" s="22"/>
      <c r="AA580" s="39"/>
      <c r="AB580" s="39"/>
    </row>
    <row r="581" spans="21:28" ht="12.75">
      <c r="U581" s="23"/>
      <c r="V581" s="23"/>
      <c r="W581" s="23"/>
      <c r="X581" s="23"/>
      <c r="Y581" s="23"/>
      <c r="Z581" s="22"/>
      <c r="AA581" s="39"/>
      <c r="AB581" s="39"/>
    </row>
    <row r="582" spans="21:28" ht="12.75">
      <c r="U582" s="23"/>
      <c r="V582" s="23"/>
      <c r="W582" s="23"/>
      <c r="X582" s="23"/>
      <c r="Y582" s="23"/>
      <c r="Z582" s="22"/>
      <c r="AA582" s="39"/>
      <c r="AB582" s="39"/>
    </row>
    <row r="583" spans="21:28" ht="12.75">
      <c r="U583" s="23"/>
      <c r="V583" s="23"/>
      <c r="W583" s="23"/>
      <c r="X583" s="23"/>
      <c r="Y583" s="23"/>
      <c r="Z583" s="22"/>
      <c r="AA583" s="39"/>
      <c r="AB583" s="39"/>
    </row>
    <row r="584" spans="21:28" ht="12.75">
      <c r="U584" s="23"/>
      <c r="V584" s="23"/>
      <c r="W584" s="23"/>
      <c r="X584" s="23"/>
      <c r="Y584" s="23"/>
      <c r="Z584" s="22"/>
      <c r="AA584" s="39"/>
      <c r="AB584" s="39"/>
    </row>
    <row r="585" spans="21:28" ht="12.75">
      <c r="U585" s="23"/>
      <c r="V585" s="23"/>
      <c r="W585" s="23"/>
      <c r="X585" s="23"/>
      <c r="Y585" s="23"/>
      <c r="Z585" s="22"/>
      <c r="AA585" s="39"/>
      <c r="AB585" s="39"/>
    </row>
    <row r="586" spans="21:28" ht="12.75">
      <c r="U586" s="23"/>
      <c r="V586" s="23"/>
      <c r="W586" s="23"/>
      <c r="X586" s="23"/>
      <c r="Y586" s="23"/>
      <c r="Z586" s="22"/>
      <c r="AA586" s="39"/>
      <c r="AB586" s="39"/>
    </row>
    <row r="587" spans="21:28" ht="12.75">
      <c r="U587" s="23"/>
      <c r="V587" s="23"/>
      <c r="W587" s="23"/>
      <c r="X587" s="23"/>
      <c r="Y587" s="23"/>
      <c r="Z587" s="22"/>
      <c r="AA587" s="39"/>
      <c r="AB587" s="39"/>
    </row>
    <row r="588" spans="21:28" ht="12.75">
      <c r="U588" s="23"/>
      <c r="V588" s="23"/>
      <c r="W588" s="23"/>
      <c r="X588" s="23"/>
      <c r="Y588" s="23"/>
      <c r="Z588" s="22"/>
      <c r="AA588" s="39"/>
      <c r="AB588" s="39"/>
    </row>
    <row r="589" spans="21:28" ht="12.75">
      <c r="U589" s="23"/>
      <c r="V589" s="23"/>
      <c r="W589" s="23"/>
      <c r="X589" s="23"/>
      <c r="Y589" s="23"/>
      <c r="Z589" s="22"/>
      <c r="AA589" s="39"/>
      <c r="AB589" s="39"/>
    </row>
    <row r="590" spans="21:28" ht="12.75">
      <c r="U590" s="23"/>
      <c r="V590" s="23"/>
      <c r="W590" s="23"/>
      <c r="X590" s="23"/>
      <c r="Y590" s="23"/>
      <c r="Z590" s="22"/>
      <c r="AA590" s="39"/>
      <c r="AB590" s="39"/>
    </row>
    <row r="591" spans="21:28" ht="12.75">
      <c r="U591" s="23"/>
      <c r="V591" s="23"/>
      <c r="W591" s="23"/>
      <c r="X591" s="23"/>
      <c r="Y591" s="23"/>
      <c r="Z591" s="22"/>
      <c r="AA591" s="39"/>
      <c r="AB591" s="39"/>
    </row>
    <row r="592" spans="21:28" ht="12.75">
      <c r="U592" s="23"/>
      <c r="V592" s="23"/>
      <c r="W592" s="23"/>
      <c r="X592" s="23"/>
      <c r="Y592" s="23"/>
      <c r="Z592" s="22"/>
      <c r="AA592" s="39"/>
      <c r="AB592" s="39"/>
    </row>
    <row r="593" spans="21:28" ht="12.75">
      <c r="U593" s="23"/>
      <c r="V593" s="23"/>
      <c r="W593" s="23"/>
      <c r="X593" s="23"/>
      <c r="Y593" s="23"/>
      <c r="Z593" s="22"/>
      <c r="AA593" s="39"/>
      <c r="AB593" s="39"/>
    </row>
    <row r="594" spans="21:28" ht="12.75">
      <c r="U594" s="23"/>
      <c r="V594" s="23"/>
      <c r="W594" s="23"/>
      <c r="X594" s="23"/>
      <c r="Y594" s="23"/>
      <c r="Z594" s="22"/>
      <c r="AA594" s="39"/>
      <c r="AB594" s="39"/>
    </row>
    <row r="595" spans="21:28" ht="12.75">
      <c r="U595" s="23"/>
      <c r="V595" s="23"/>
      <c r="W595" s="23"/>
      <c r="X595" s="23"/>
      <c r="Y595" s="23"/>
      <c r="Z595" s="22"/>
      <c r="AA595" s="39"/>
      <c r="AB595" s="39"/>
    </row>
    <row r="596" spans="21:28" ht="12.75">
      <c r="U596" s="23"/>
      <c r="V596" s="23"/>
      <c r="W596" s="23"/>
      <c r="X596" s="23"/>
      <c r="Y596" s="23"/>
      <c r="Z596" s="22"/>
      <c r="AA596" s="39"/>
      <c r="AB596" s="39"/>
    </row>
    <row r="597" spans="21:28" ht="12.75">
      <c r="U597" s="23"/>
      <c r="V597" s="23"/>
      <c r="W597" s="23"/>
      <c r="X597" s="23"/>
      <c r="Y597" s="23"/>
      <c r="Z597" s="22"/>
      <c r="AA597" s="39"/>
      <c r="AB597" s="39"/>
    </row>
    <row r="598" spans="21:28" ht="12.75">
      <c r="U598" s="23"/>
      <c r="V598" s="23"/>
      <c r="W598" s="23"/>
      <c r="X598" s="23"/>
      <c r="Y598" s="23"/>
      <c r="Z598" s="22"/>
      <c r="AA598" s="39"/>
      <c r="AB598" s="39"/>
    </row>
    <row r="599" spans="21:28" ht="12.75">
      <c r="U599" s="23"/>
      <c r="V599" s="23"/>
      <c r="W599" s="23"/>
      <c r="X599" s="23"/>
      <c r="Y599" s="23"/>
      <c r="Z599" s="22"/>
      <c r="AA599" s="39"/>
      <c r="AB599" s="39"/>
    </row>
    <row r="600" spans="21:28" ht="12.75">
      <c r="U600" s="23"/>
      <c r="V600" s="23"/>
      <c r="W600" s="23"/>
      <c r="X600" s="23"/>
      <c r="Y600" s="23"/>
      <c r="Z600" s="22"/>
      <c r="AA600" s="39"/>
      <c r="AB600" s="39"/>
    </row>
    <row r="601" spans="21:28" ht="12.75">
      <c r="U601" s="23"/>
      <c r="V601" s="23"/>
      <c r="W601" s="23"/>
      <c r="X601" s="23"/>
      <c r="Y601" s="23"/>
      <c r="Z601" s="22"/>
      <c r="AA601" s="39"/>
      <c r="AB601" s="39"/>
    </row>
    <row r="602" spans="21:28" ht="12.75">
      <c r="U602" s="23"/>
      <c r="V602" s="23"/>
      <c r="W602" s="23"/>
      <c r="X602" s="23"/>
      <c r="Y602" s="23"/>
      <c r="Z602" s="22"/>
      <c r="AA602" s="39"/>
      <c r="AB602" s="39"/>
    </row>
    <row r="603" spans="21:28" ht="12.75">
      <c r="U603" s="23"/>
      <c r="V603" s="23"/>
      <c r="W603" s="23"/>
      <c r="X603" s="23"/>
      <c r="Y603" s="23"/>
      <c r="Z603" s="22"/>
      <c r="AA603" s="39"/>
      <c r="AB603" s="39"/>
    </row>
    <row r="604" spans="21:28" ht="12.75">
      <c r="U604" s="23"/>
      <c r="V604" s="23"/>
      <c r="W604" s="23"/>
      <c r="X604" s="23"/>
      <c r="Y604" s="23"/>
      <c r="Z604" s="22"/>
      <c r="AA604" s="39"/>
      <c r="AB604" s="39"/>
    </row>
    <row r="605" spans="21:28" ht="12.75">
      <c r="U605" s="23"/>
      <c r="V605" s="23"/>
      <c r="W605" s="23"/>
      <c r="X605" s="23"/>
      <c r="Y605" s="23"/>
      <c r="Z605" s="22"/>
      <c r="AA605" s="39"/>
      <c r="AB605" s="39"/>
    </row>
    <row r="606" spans="21:28" ht="12.75">
      <c r="U606" s="23"/>
      <c r="V606" s="23"/>
      <c r="W606" s="23"/>
      <c r="X606" s="23"/>
      <c r="Y606" s="23"/>
      <c r="Z606" s="22"/>
      <c r="AA606" s="39"/>
      <c r="AB606" s="39"/>
    </row>
    <row r="607" spans="21:28" ht="12.75">
      <c r="U607" s="23"/>
      <c r="V607" s="23"/>
      <c r="W607" s="23"/>
      <c r="X607" s="23"/>
      <c r="Y607" s="23"/>
      <c r="Z607" s="22"/>
      <c r="AA607" s="39"/>
      <c r="AB607" s="39"/>
    </row>
    <row r="608" spans="21:28" ht="12.75">
      <c r="U608" s="23"/>
      <c r="V608" s="23"/>
      <c r="W608" s="23"/>
      <c r="X608" s="23"/>
      <c r="Y608" s="23"/>
      <c r="Z608" s="22"/>
      <c r="AA608" s="39"/>
      <c r="AB608" s="39"/>
    </row>
    <row r="609" spans="21:28" ht="12.75">
      <c r="U609" s="23"/>
      <c r="V609" s="23"/>
      <c r="W609" s="23"/>
      <c r="X609" s="23"/>
      <c r="Y609" s="23"/>
      <c r="Z609" s="22"/>
      <c r="AA609" s="39"/>
      <c r="AB609" s="39"/>
    </row>
    <row r="610" spans="21:28" ht="12.75">
      <c r="U610" s="23"/>
      <c r="V610" s="23"/>
      <c r="W610" s="23"/>
      <c r="X610" s="23"/>
      <c r="Y610" s="23"/>
      <c r="Z610" s="22"/>
      <c r="AA610" s="39"/>
      <c r="AB610" s="39"/>
    </row>
    <row r="611" spans="21:28" ht="12.75">
      <c r="U611" s="23"/>
      <c r="V611" s="23"/>
      <c r="W611" s="23"/>
      <c r="X611" s="23"/>
      <c r="Y611" s="23"/>
      <c r="Z611" s="22"/>
      <c r="AA611" s="39"/>
      <c r="AB611" s="39"/>
    </row>
    <row r="612" spans="21:28" ht="12.75">
      <c r="U612" s="23"/>
      <c r="V612" s="23"/>
      <c r="W612" s="23"/>
      <c r="X612" s="23"/>
      <c r="Y612" s="23"/>
      <c r="Z612" s="22"/>
      <c r="AA612" s="39"/>
      <c r="AB612" s="39"/>
    </row>
    <row r="613" spans="21:28" ht="12.75">
      <c r="U613" s="23"/>
      <c r="V613" s="23"/>
      <c r="W613" s="23"/>
      <c r="X613" s="23"/>
      <c r="Y613" s="23"/>
      <c r="Z613" s="22"/>
      <c r="AA613" s="39"/>
      <c r="AB613" s="39"/>
    </row>
    <row r="614" spans="21:28" ht="12.75">
      <c r="U614" s="23"/>
      <c r="V614" s="23"/>
      <c r="W614" s="23"/>
      <c r="X614" s="23"/>
      <c r="Y614" s="23"/>
      <c r="Z614" s="22"/>
      <c r="AA614" s="39"/>
      <c r="AB614" s="39"/>
    </row>
    <row r="615" spans="21:28" ht="12.75">
      <c r="U615" s="23"/>
      <c r="V615" s="23"/>
      <c r="W615" s="23"/>
      <c r="X615" s="23"/>
      <c r="Y615" s="23"/>
      <c r="Z615" s="22"/>
      <c r="AA615" s="39"/>
      <c r="AB615" s="39"/>
    </row>
    <row r="616" spans="21:28" ht="12.75">
      <c r="U616" s="23"/>
      <c r="V616" s="23"/>
      <c r="W616" s="23"/>
      <c r="X616" s="23"/>
      <c r="Y616" s="23"/>
      <c r="Z616" s="22"/>
      <c r="AA616" s="39"/>
      <c r="AB616" s="39"/>
    </row>
    <row r="617" spans="21:28" ht="12.75">
      <c r="U617" s="23"/>
      <c r="V617" s="23"/>
      <c r="W617" s="23"/>
      <c r="X617" s="23"/>
      <c r="Y617" s="23"/>
      <c r="Z617" s="22"/>
      <c r="AA617" s="39"/>
      <c r="AB617" s="39"/>
    </row>
    <row r="618" spans="21:28" ht="12.75">
      <c r="U618" s="23"/>
      <c r="V618" s="23"/>
      <c r="W618" s="23"/>
      <c r="X618" s="23"/>
      <c r="Y618" s="23"/>
      <c r="Z618" s="22"/>
      <c r="AA618" s="39"/>
      <c r="AB618" s="39"/>
    </row>
    <row r="619" spans="21:28" ht="12.75">
      <c r="U619" s="23"/>
      <c r="V619" s="23"/>
      <c r="W619" s="23"/>
      <c r="X619" s="23"/>
      <c r="Y619" s="23"/>
      <c r="Z619" s="22"/>
      <c r="AA619" s="39"/>
      <c r="AB619" s="39"/>
    </row>
    <row r="620" spans="21:28" ht="12.75">
      <c r="U620" s="23"/>
      <c r="V620" s="23"/>
      <c r="W620" s="23"/>
      <c r="X620" s="23"/>
      <c r="Y620" s="23"/>
      <c r="Z620" s="22"/>
      <c r="AA620" s="39"/>
      <c r="AB620" s="39"/>
    </row>
    <row r="621" spans="21:28" ht="12.75">
      <c r="U621" s="23"/>
      <c r="V621" s="23"/>
      <c r="W621" s="23"/>
      <c r="X621" s="23"/>
      <c r="Y621" s="23"/>
      <c r="Z621" s="22"/>
      <c r="AA621" s="39"/>
      <c r="AB621" s="39"/>
    </row>
    <row r="622" spans="21:28" ht="12.75">
      <c r="U622" s="23"/>
      <c r="V622" s="23"/>
      <c r="W622" s="23"/>
      <c r="X622" s="23"/>
      <c r="Y622" s="23"/>
      <c r="Z622" s="22"/>
      <c r="AA622" s="39"/>
      <c r="AB622" s="39"/>
    </row>
    <row r="623" spans="21:28" ht="12.75">
      <c r="U623" s="23"/>
      <c r="V623" s="23"/>
      <c r="W623" s="23"/>
      <c r="X623" s="23"/>
      <c r="Y623" s="23"/>
      <c r="Z623" s="22"/>
      <c r="AA623" s="39"/>
      <c r="AB623" s="39"/>
    </row>
    <row r="624" spans="21:28" ht="12.75">
      <c r="U624" s="23"/>
      <c r="V624" s="23"/>
      <c r="W624" s="23"/>
      <c r="X624" s="23"/>
      <c r="Y624" s="23"/>
      <c r="Z624" s="22"/>
      <c r="AA624" s="39"/>
      <c r="AB624" s="39"/>
    </row>
    <row r="625" spans="21:28" ht="12.75">
      <c r="U625" s="23"/>
      <c r="V625" s="23"/>
      <c r="W625" s="23"/>
      <c r="X625" s="23"/>
      <c r="Y625" s="23"/>
      <c r="Z625" s="22"/>
      <c r="AA625" s="39"/>
      <c r="AB625" s="39"/>
    </row>
    <row r="626" spans="21:28" ht="12.75">
      <c r="U626" s="23"/>
      <c r="V626" s="23"/>
      <c r="W626" s="23"/>
      <c r="X626" s="23"/>
      <c r="Y626" s="23"/>
      <c r="Z626" s="22"/>
      <c r="AA626" s="39"/>
      <c r="AB626" s="39"/>
    </row>
    <row r="627" spans="21:28" ht="12.75">
      <c r="U627" s="23"/>
      <c r="V627" s="23"/>
      <c r="W627" s="23"/>
      <c r="X627" s="23"/>
      <c r="Y627" s="23"/>
      <c r="Z627" s="22"/>
      <c r="AA627" s="39"/>
      <c r="AB627" s="39"/>
    </row>
    <row r="628" spans="21:28" ht="12.75">
      <c r="U628" s="23"/>
      <c r="V628" s="23"/>
      <c r="W628" s="23"/>
      <c r="X628" s="23"/>
      <c r="Y628" s="23"/>
      <c r="Z628" s="22"/>
      <c r="AA628" s="39"/>
      <c r="AB628" s="39"/>
    </row>
    <row r="629" spans="21:28" ht="12.75">
      <c r="U629" s="23"/>
      <c r="V629" s="23"/>
      <c r="W629" s="23"/>
      <c r="X629" s="23"/>
      <c r="Y629" s="23"/>
      <c r="Z629" s="22"/>
      <c r="AA629" s="39"/>
      <c r="AB629" s="39"/>
    </row>
    <row r="630" spans="21:28" ht="12.75">
      <c r="U630" s="23"/>
      <c r="V630" s="23"/>
      <c r="W630" s="23"/>
      <c r="X630" s="23"/>
      <c r="Y630" s="23"/>
      <c r="Z630" s="22"/>
      <c r="AA630" s="39"/>
      <c r="AB630" s="39"/>
    </row>
    <row r="631" spans="21:28" ht="12.75">
      <c r="U631" s="23"/>
      <c r="V631" s="23"/>
      <c r="W631" s="23"/>
      <c r="X631" s="23"/>
      <c r="Y631" s="23"/>
      <c r="Z631" s="22"/>
      <c r="AA631" s="39"/>
      <c r="AB631" s="39"/>
    </row>
    <row r="632" spans="21:28" ht="12.75">
      <c r="U632" s="23"/>
      <c r="V632" s="23"/>
      <c r="W632" s="23"/>
      <c r="X632" s="23"/>
      <c r="Y632" s="23"/>
      <c r="AA632" s="39"/>
      <c r="AB632" s="39"/>
    </row>
    <row r="633" spans="21:28" ht="12.75">
      <c r="U633" s="23"/>
      <c r="V633" s="23"/>
      <c r="W633" s="23"/>
      <c r="X633" s="23"/>
      <c r="Y633" s="23"/>
      <c r="AA633" s="39"/>
      <c r="AB633" s="39"/>
    </row>
    <row r="634" spans="21:28" ht="12.75">
      <c r="U634" s="23"/>
      <c r="V634" s="23"/>
      <c r="W634" s="23"/>
      <c r="X634" s="23"/>
      <c r="Y634" s="23"/>
      <c r="AA634" s="39"/>
      <c r="AB634" s="39"/>
    </row>
    <row r="635" spans="21:28" ht="12.75">
      <c r="U635" s="23"/>
      <c r="V635" s="23"/>
      <c r="W635" s="23"/>
      <c r="X635" s="23"/>
      <c r="Y635" s="23"/>
      <c r="AA635" s="39"/>
      <c r="AB635" s="39"/>
    </row>
    <row r="636" spans="21:28" ht="12.75">
      <c r="U636" s="23"/>
      <c r="V636" s="23"/>
      <c r="W636" s="23"/>
      <c r="X636" s="23"/>
      <c r="Y636" s="23"/>
      <c r="AA636" s="39"/>
      <c r="AB636" s="39"/>
    </row>
    <row r="637" spans="21:28" ht="12.75">
      <c r="U637" s="23"/>
      <c r="V637" s="23"/>
      <c r="W637" s="23"/>
      <c r="X637" s="23"/>
      <c r="Y637" s="23"/>
      <c r="AA637" s="39"/>
      <c r="AB637" s="39"/>
    </row>
    <row r="638" spans="21:28" ht="12.75">
      <c r="U638" s="23"/>
      <c r="V638" s="23"/>
      <c r="W638" s="23"/>
      <c r="X638" s="23"/>
      <c r="Y638" s="23"/>
      <c r="AA638" s="39"/>
      <c r="AB638" s="39"/>
    </row>
    <row r="639" spans="21:28" ht="12.75">
      <c r="U639" s="23"/>
      <c r="V639" s="23"/>
      <c r="W639" s="23"/>
      <c r="X639" s="23"/>
      <c r="Y639" s="23"/>
      <c r="AA639" s="39"/>
      <c r="AB639" s="39"/>
    </row>
    <row r="640" spans="21:28" ht="12.75">
      <c r="U640" s="23"/>
      <c r="V640" s="23"/>
      <c r="W640" s="23"/>
      <c r="X640" s="23"/>
      <c r="Y640" s="23"/>
      <c r="AA640" s="39"/>
      <c r="AB640" s="39"/>
    </row>
    <row r="641" spans="21:28" ht="12.75">
      <c r="U641" s="23"/>
      <c r="V641" s="23"/>
      <c r="W641" s="23"/>
      <c r="X641" s="23"/>
      <c r="Y641" s="23"/>
      <c r="AA641" s="39"/>
      <c r="AB641" s="39"/>
    </row>
    <row r="642" spans="21:28" ht="12.75">
      <c r="U642" s="23"/>
      <c r="V642" s="23"/>
      <c r="W642" s="23"/>
      <c r="X642" s="23"/>
      <c r="Y642" s="23"/>
      <c r="AA642" s="39"/>
      <c r="AB642" s="39"/>
    </row>
    <row r="643" spans="21:28" ht="12.75">
      <c r="U643" s="23"/>
      <c r="V643" s="23"/>
      <c r="W643" s="23"/>
      <c r="X643" s="23"/>
      <c r="Y643" s="23"/>
      <c r="AA643" s="39"/>
      <c r="AB643" s="39"/>
    </row>
    <row r="644" spans="21:28" ht="12.75">
      <c r="U644" s="23"/>
      <c r="V644" s="23"/>
      <c r="W644" s="23"/>
      <c r="X644" s="23"/>
      <c r="Y644" s="23"/>
      <c r="AA644" s="39"/>
      <c r="AB644" s="39"/>
    </row>
    <row r="645" spans="21:28" ht="12.75">
      <c r="U645" s="23"/>
      <c r="V645" s="23"/>
      <c r="W645" s="23"/>
      <c r="X645" s="23"/>
      <c r="Y645" s="23"/>
      <c r="AA645" s="39"/>
      <c r="AB645" s="39"/>
    </row>
    <row r="646" spans="21:28" ht="12.75">
      <c r="U646" s="23"/>
      <c r="V646" s="23"/>
      <c r="W646" s="23"/>
      <c r="X646" s="23"/>
      <c r="Y646" s="23"/>
      <c r="AA646" s="39"/>
      <c r="AB646" s="39"/>
    </row>
    <row r="647" spans="21:28" ht="12.75">
      <c r="U647" s="23"/>
      <c r="V647" s="23"/>
      <c r="W647" s="23"/>
      <c r="X647" s="23"/>
      <c r="Y647" s="23"/>
      <c r="AA647" s="39"/>
      <c r="AB647" s="39"/>
    </row>
    <row r="648" spans="21:28" ht="12.75">
      <c r="U648" s="23"/>
      <c r="V648" s="23"/>
      <c r="W648" s="23"/>
      <c r="X648" s="23"/>
      <c r="Y648" s="23"/>
      <c r="AA648" s="39"/>
      <c r="AB648" s="39"/>
    </row>
    <row r="649" spans="21:28" ht="12.75">
      <c r="U649" s="23"/>
      <c r="V649" s="23"/>
      <c r="W649" s="23"/>
      <c r="X649" s="23"/>
      <c r="Y649" s="23"/>
      <c r="AA649" s="39"/>
      <c r="AB649" s="39"/>
    </row>
    <row r="650" spans="21:28" ht="12.75">
      <c r="U650" s="23"/>
      <c r="V650" s="23"/>
      <c r="W650" s="23"/>
      <c r="X650" s="23"/>
      <c r="Y650" s="23"/>
      <c r="AA650" s="39"/>
      <c r="AB650" s="39"/>
    </row>
    <row r="651" spans="21:28" ht="12.75">
      <c r="U651" s="23"/>
      <c r="V651" s="23"/>
      <c r="W651" s="23"/>
      <c r="X651" s="23"/>
      <c r="Y651" s="23"/>
      <c r="AA651" s="39"/>
      <c r="AB651" s="39"/>
    </row>
    <row r="652" spans="21:28" ht="12.75">
      <c r="U652" s="23"/>
      <c r="V652" s="23"/>
      <c r="W652" s="23"/>
      <c r="X652" s="23"/>
      <c r="Y652" s="23"/>
      <c r="AA652" s="39"/>
      <c r="AB652" s="39"/>
    </row>
    <row r="653" spans="21:28" ht="12.75">
      <c r="U653" s="23"/>
      <c r="V653" s="23"/>
      <c r="W653" s="23"/>
      <c r="X653" s="23"/>
      <c r="Y653" s="23"/>
      <c r="AA653" s="39"/>
      <c r="AB653" s="39"/>
    </row>
    <row r="654" spans="21:28" ht="12.75">
      <c r="U654" s="23"/>
      <c r="V654" s="23"/>
      <c r="W654" s="23"/>
      <c r="X654" s="23"/>
      <c r="Y654" s="23"/>
      <c r="AA654" s="39"/>
      <c r="AB654" s="39"/>
    </row>
    <row r="655" spans="21:28" ht="12.75">
      <c r="U655" s="23"/>
      <c r="V655" s="23"/>
      <c r="W655" s="23"/>
      <c r="X655" s="23"/>
      <c r="Y655" s="23"/>
      <c r="AA655" s="39"/>
      <c r="AB655" s="39"/>
    </row>
    <row r="656" spans="21:28" ht="12.75">
      <c r="U656" s="23"/>
      <c r="V656" s="23"/>
      <c r="W656" s="23"/>
      <c r="X656" s="23"/>
      <c r="Y656" s="23"/>
      <c r="AA656" s="39"/>
      <c r="AB656" s="39"/>
    </row>
    <row r="657" spans="21:28" ht="12.75">
      <c r="U657" s="23"/>
      <c r="V657" s="23"/>
      <c r="W657" s="23"/>
      <c r="X657" s="23"/>
      <c r="Y657" s="23"/>
      <c r="AA657" s="39"/>
      <c r="AB657" s="39"/>
    </row>
    <row r="658" spans="21:28" ht="12.75">
      <c r="U658" s="23"/>
      <c r="V658" s="23"/>
      <c r="W658" s="23"/>
      <c r="X658" s="23"/>
      <c r="Y658" s="23"/>
      <c r="AA658" s="39"/>
      <c r="AB658" s="39"/>
    </row>
    <row r="659" spans="21:28" ht="12.75">
      <c r="U659" s="23"/>
      <c r="V659" s="23"/>
      <c r="W659" s="23"/>
      <c r="X659" s="23"/>
      <c r="Y659" s="23"/>
      <c r="AA659" s="39"/>
      <c r="AB659" s="39"/>
    </row>
    <row r="660" spans="21:28" ht="12.75">
      <c r="U660" s="23"/>
      <c r="V660" s="23"/>
      <c r="W660" s="23"/>
      <c r="X660" s="23"/>
      <c r="Y660" s="23"/>
      <c r="AA660" s="39"/>
      <c r="AB660" s="39"/>
    </row>
    <row r="661" spans="21:28" ht="12.75">
      <c r="U661" s="23"/>
      <c r="V661" s="23"/>
      <c r="W661" s="23"/>
      <c r="X661" s="23"/>
      <c r="Y661" s="23"/>
      <c r="AA661" s="39"/>
      <c r="AB661" s="39"/>
    </row>
    <row r="662" spans="21:28" ht="12.75">
      <c r="U662" s="23"/>
      <c r="V662" s="23"/>
      <c r="W662" s="23"/>
      <c r="X662" s="23"/>
      <c r="Y662" s="23"/>
      <c r="AA662" s="39"/>
      <c r="AB662" s="39"/>
    </row>
    <row r="663" spans="21:28" ht="12.75">
      <c r="U663" s="23"/>
      <c r="V663" s="23"/>
      <c r="W663" s="23"/>
      <c r="X663" s="23"/>
      <c r="Y663" s="23"/>
      <c r="AA663" s="39"/>
      <c r="AB663" s="39"/>
    </row>
    <row r="664" spans="21:28" ht="12.75">
      <c r="U664" s="23"/>
      <c r="V664" s="23"/>
      <c r="W664" s="23"/>
      <c r="X664" s="23"/>
      <c r="Y664" s="23"/>
      <c r="AA664" s="39"/>
      <c r="AB664" s="39"/>
    </row>
    <row r="665" spans="21:28" ht="12.75">
      <c r="U665" s="23"/>
      <c r="V665" s="23"/>
      <c r="W665" s="23"/>
      <c r="X665" s="23"/>
      <c r="Y665" s="23"/>
      <c r="AA665" s="39"/>
      <c r="AB665" s="39"/>
    </row>
    <row r="666" spans="21:28" ht="12.75">
      <c r="U666" s="23"/>
      <c r="V666" s="23"/>
      <c r="W666" s="23"/>
      <c r="X666" s="23"/>
      <c r="Y666" s="23"/>
      <c r="AA666" s="39"/>
      <c r="AB666" s="39"/>
    </row>
    <row r="667" spans="21:28" ht="12.75">
      <c r="U667" s="23"/>
      <c r="V667" s="23"/>
      <c r="W667" s="23"/>
      <c r="X667" s="23"/>
      <c r="Y667" s="23"/>
      <c r="AA667" s="39"/>
      <c r="AB667" s="39"/>
    </row>
    <row r="668" spans="21:28" ht="12.75">
      <c r="U668" s="23"/>
      <c r="V668" s="23"/>
      <c r="W668" s="23"/>
      <c r="X668" s="23"/>
      <c r="Y668" s="23"/>
      <c r="AA668" s="39"/>
      <c r="AB668" s="39"/>
    </row>
    <row r="669" spans="21:28" ht="12.75">
      <c r="U669" s="23"/>
      <c r="V669" s="23"/>
      <c r="W669" s="23"/>
      <c r="X669" s="23"/>
      <c r="Y669" s="23"/>
      <c r="AA669" s="39"/>
      <c r="AB669" s="39"/>
    </row>
    <row r="670" spans="21:28" ht="12.75">
      <c r="U670" s="23"/>
      <c r="V670" s="23"/>
      <c r="W670" s="23"/>
      <c r="X670" s="23"/>
      <c r="Y670" s="23"/>
      <c r="AA670" s="39"/>
      <c r="AB670" s="39"/>
    </row>
    <row r="671" spans="21:28" ht="12.75">
      <c r="U671" s="23"/>
      <c r="V671" s="23"/>
      <c r="W671" s="23"/>
      <c r="X671" s="23"/>
      <c r="Y671" s="23"/>
      <c r="AA671" s="39"/>
      <c r="AB671" s="39"/>
    </row>
    <row r="672" spans="21:28" ht="12.75">
      <c r="U672" s="23"/>
      <c r="V672" s="23"/>
      <c r="W672" s="23"/>
      <c r="X672" s="23"/>
      <c r="Y672" s="23"/>
      <c r="AA672" s="39"/>
      <c r="AB672" s="39"/>
    </row>
    <row r="673" spans="21:28" ht="12.75">
      <c r="U673" s="23"/>
      <c r="V673" s="23"/>
      <c r="W673" s="23"/>
      <c r="X673" s="23"/>
      <c r="Y673" s="23"/>
      <c r="AA673" s="39"/>
      <c r="AB673" s="39"/>
    </row>
    <row r="674" spans="21:28" ht="12.75">
      <c r="U674" s="23"/>
      <c r="V674" s="23"/>
      <c r="W674" s="23"/>
      <c r="X674" s="23"/>
      <c r="Y674" s="23"/>
      <c r="AA674" s="39"/>
      <c r="AB674" s="39"/>
    </row>
    <row r="675" spans="21:28" ht="12.75">
      <c r="U675" s="23"/>
      <c r="V675" s="23"/>
      <c r="W675" s="23"/>
      <c r="X675" s="23"/>
      <c r="Y675" s="23"/>
      <c r="AA675" s="39"/>
      <c r="AB675" s="39"/>
    </row>
    <row r="676" spans="21:28" ht="12.75">
      <c r="U676" s="23"/>
      <c r="V676" s="23"/>
      <c r="W676" s="23"/>
      <c r="X676" s="23"/>
      <c r="Y676" s="23"/>
      <c r="AA676" s="39"/>
      <c r="AB676" s="39"/>
    </row>
    <row r="677" spans="21:28" ht="12.75">
      <c r="U677" s="23"/>
      <c r="V677" s="23"/>
      <c r="W677" s="23"/>
      <c r="X677" s="23"/>
      <c r="Y677" s="23"/>
      <c r="AA677" s="39"/>
      <c r="AB677" s="39"/>
    </row>
    <row r="678" spans="21:28" ht="12.75">
      <c r="U678" s="23"/>
      <c r="V678" s="23"/>
      <c r="W678" s="23"/>
      <c r="X678" s="23"/>
      <c r="Y678" s="23"/>
      <c r="AA678" s="39"/>
      <c r="AB678" s="39"/>
    </row>
    <row r="679" spans="21:28" ht="12.75">
      <c r="U679" s="23"/>
      <c r="V679" s="23"/>
      <c r="W679" s="23"/>
      <c r="X679" s="23"/>
      <c r="Y679" s="23"/>
      <c r="AA679" s="39"/>
      <c r="AB679" s="39"/>
    </row>
    <row r="680" spans="21:28" ht="12.75">
      <c r="U680" s="23"/>
      <c r="V680" s="23"/>
      <c r="W680" s="23"/>
      <c r="X680" s="23"/>
      <c r="Y680" s="23"/>
      <c r="AA680" s="39"/>
      <c r="AB680" s="39"/>
    </row>
    <row r="681" spans="21:28" ht="12.75">
      <c r="U681" s="23"/>
      <c r="V681" s="23"/>
      <c r="W681" s="23"/>
      <c r="X681" s="23"/>
      <c r="Y681" s="23"/>
      <c r="AA681" s="39"/>
      <c r="AB681" s="39"/>
    </row>
    <row r="682" spans="21:28" ht="12.75">
      <c r="U682" s="23"/>
      <c r="V682" s="23"/>
      <c r="W682" s="23"/>
      <c r="X682" s="23"/>
      <c r="Y682" s="23"/>
      <c r="AA682" s="39"/>
      <c r="AB682" s="39"/>
    </row>
    <row r="683" spans="21:28" ht="12.75">
      <c r="U683" s="23"/>
      <c r="V683" s="23"/>
      <c r="W683" s="23"/>
      <c r="X683" s="23"/>
      <c r="Y683" s="23"/>
      <c r="AA683" s="39"/>
      <c r="AB683" s="39"/>
    </row>
    <row r="684" spans="21:28" ht="12.75">
      <c r="U684" s="23"/>
      <c r="V684" s="23"/>
      <c r="W684" s="23"/>
      <c r="X684" s="23"/>
      <c r="Y684" s="23"/>
      <c r="AA684" s="39"/>
      <c r="AB684" s="39"/>
    </row>
    <row r="685" spans="21:28" ht="12.75">
      <c r="U685" s="23"/>
      <c r="V685" s="23"/>
      <c r="W685" s="23"/>
      <c r="X685" s="23"/>
      <c r="Y685" s="23"/>
      <c r="AA685" s="39"/>
      <c r="AB685" s="39"/>
    </row>
    <row r="686" spans="21:28" ht="12.75">
      <c r="U686" s="23"/>
      <c r="V686" s="23"/>
      <c r="W686" s="23"/>
      <c r="X686" s="23"/>
      <c r="Y686" s="23"/>
      <c r="AA686" s="39"/>
      <c r="AB686" s="39"/>
    </row>
    <row r="687" spans="21:28" ht="12.75">
      <c r="U687" s="23"/>
      <c r="V687" s="23"/>
      <c r="W687" s="23"/>
      <c r="X687" s="23"/>
      <c r="Y687" s="23"/>
      <c r="AA687" s="39"/>
      <c r="AB687" s="39"/>
    </row>
    <row r="688" spans="21:28" ht="12.75">
      <c r="U688" s="23"/>
      <c r="V688" s="23"/>
      <c r="W688" s="23"/>
      <c r="X688" s="23"/>
      <c r="Y688" s="23"/>
      <c r="AA688" s="39"/>
      <c r="AB688" s="39"/>
    </row>
    <row r="689" spans="21:28" ht="12.75">
      <c r="U689" s="23"/>
      <c r="V689" s="23"/>
      <c r="W689" s="23"/>
      <c r="X689" s="23"/>
      <c r="Y689" s="23"/>
      <c r="AA689" s="39"/>
      <c r="AB689" s="39"/>
    </row>
    <row r="690" spans="21:28" ht="12.75">
      <c r="U690" s="23"/>
      <c r="V690" s="23"/>
      <c r="W690" s="23"/>
      <c r="X690" s="23"/>
      <c r="Y690" s="23"/>
      <c r="AA690" s="39"/>
      <c r="AB690" s="39"/>
    </row>
    <row r="691" spans="21:28" ht="12.75">
      <c r="U691" s="23"/>
      <c r="V691" s="23"/>
      <c r="W691" s="23"/>
      <c r="X691" s="23"/>
      <c r="Y691" s="23"/>
      <c r="AA691" s="39"/>
      <c r="AB691" s="39"/>
    </row>
    <row r="692" spans="21:28" ht="12.75">
      <c r="U692" s="23"/>
      <c r="V692" s="23"/>
      <c r="W692" s="23"/>
      <c r="X692" s="23"/>
      <c r="Y692" s="23"/>
      <c r="AA692" s="39"/>
      <c r="AB692" s="39"/>
    </row>
    <row r="693" spans="21:28" ht="12.75">
      <c r="U693" s="23"/>
      <c r="V693" s="23"/>
      <c r="W693" s="23"/>
      <c r="X693" s="23"/>
      <c r="Y693" s="23"/>
      <c r="AA693" s="39"/>
      <c r="AB693" s="39"/>
    </row>
    <row r="694" spans="21:28" ht="12.75">
      <c r="U694" s="23"/>
      <c r="V694" s="23"/>
      <c r="W694" s="23"/>
      <c r="X694" s="23"/>
      <c r="Y694" s="23"/>
      <c r="AA694" s="39"/>
      <c r="AB694" s="39"/>
    </row>
    <row r="695" spans="21:28" ht="12.75">
      <c r="U695" s="23"/>
      <c r="V695" s="23"/>
      <c r="W695" s="23"/>
      <c r="X695" s="23"/>
      <c r="Y695" s="23"/>
      <c r="AA695" s="39"/>
      <c r="AB695" s="39"/>
    </row>
    <row r="696" spans="21:28" ht="12.75">
      <c r="U696" s="23"/>
      <c r="V696" s="23"/>
      <c r="W696" s="23"/>
      <c r="X696" s="23"/>
      <c r="Y696" s="23"/>
      <c r="AA696" s="39"/>
      <c r="AB696" s="39"/>
    </row>
    <row r="697" spans="21:28" ht="12.75">
      <c r="U697" s="23"/>
      <c r="V697" s="23"/>
      <c r="W697" s="23"/>
      <c r="X697" s="23"/>
      <c r="Y697" s="23"/>
      <c r="AA697" s="39"/>
      <c r="AB697" s="39"/>
    </row>
    <row r="698" spans="21:28" ht="12.75">
      <c r="U698" s="23"/>
      <c r="V698" s="23"/>
      <c r="W698" s="23"/>
      <c r="X698" s="23"/>
      <c r="Y698" s="23"/>
      <c r="AA698" s="39"/>
      <c r="AB698" s="39"/>
    </row>
    <row r="699" spans="21:28" ht="12.75">
      <c r="U699" s="23"/>
      <c r="V699" s="23"/>
      <c r="W699" s="23"/>
      <c r="X699" s="23"/>
      <c r="Y699" s="23"/>
      <c r="AA699" s="39"/>
      <c r="AB699" s="39"/>
    </row>
    <row r="700" spans="21:28" ht="12.75">
      <c r="U700" s="23"/>
      <c r="V700" s="23"/>
      <c r="W700" s="23"/>
      <c r="X700" s="23"/>
      <c r="Y700" s="23"/>
      <c r="AA700" s="39"/>
      <c r="AB700" s="39"/>
    </row>
    <row r="701" spans="21:28" ht="12.75">
      <c r="U701" s="23"/>
      <c r="V701" s="23"/>
      <c r="W701" s="23"/>
      <c r="X701" s="23"/>
      <c r="Y701" s="23"/>
      <c r="AA701" s="39"/>
      <c r="AB701" s="39"/>
    </row>
    <row r="702" spans="21:28" ht="12.75">
      <c r="U702" s="23"/>
      <c r="V702" s="23"/>
      <c r="W702" s="23"/>
      <c r="X702" s="23"/>
      <c r="Y702" s="23"/>
      <c r="AA702" s="39"/>
      <c r="AB702" s="39"/>
    </row>
    <row r="703" spans="21:28" ht="12.75">
      <c r="U703" s="23"/>
      <c r="V703" s="23"/>
      <c r="W703" s="23"/>
      <c r="X703" s="23"/>
      <c r="Y703" s="23"/>
      <c r="AA703" s="39"/>
      <c r="AB703" s="39"/>
    </row>
    <row r="704" spans="21:28" ht="12.75">
      <c r="U704" s="23"/>
      <c r="V704" s="23"/>
      <c r="W704" s="23"/>
      <c r="X704" s="23"/>
      <c r="Y704" s="23"/>
      <c r="AA704" s="39"/>
      <c r="AB704" s="39"/>
    </row>
    <row r="705" spans="21:28" ht="12.75">
      <c r="U705" s="23"/>
      <c r="V705" s="23"/>
      <c r="W705" s="23"/>
      <c r="X705" s="23"/>
      <c r="Y705" s="23"/>
      <c r="AA705" s="39"/>
      <c r="AB705" s="39"/>
    </row>
    <row r="706" spans="21:28" ht="12.75">
      <c r="U706" s="23"/>
      <c r="V706" s="23"/>
      <c r="W706" s="23"/>
      <c r="X706" s="23"/>
      <c r="Y706" s="23"/>
      <c r="AA706" s="39"/>
      <c r="AB706" s="39"/>
    </row>
    <row r="707" spans="21:28" ht="12.75">
      <c r="U707" s="23"/>
      <c r="V707" s="23"/>
      <c r="W707" s="23"/>
      <c r="X707" s="23"/>
      <c r="Y707" s="23"/>
      <c r="AA707" s="39"/>
      <c r="AB707" s="39"/>
    </row>
    <row r="708" spans="21:28" ht="12.75">
      <c r="U708" s="23"/>
      <c r="V708" s="23"/>
      <c r="W708" s="23"/>
      <c r="X708" s="23"/>
      <c r="Y708" s="23"/>
      <c r="AA708" s="39"/>
      <c r="AB708" s="39"/>
    </row>
    <row r="709" spans="21:28" ht="12.75">
      <c r="U709" s="23"/>
      <c r="V709" s="23"/>
      <c r="W709" s="23"/>
      <c r="X709" s="23"/>
      <c r="Y709" s="23"/>
      <c r="AA709" s="39"/>
      <c r="AB709" s="39"/>
    </row>
    <row r="710" spans="21:28" ht="12.75">
      <c r="U710" s="23"/>
      <c r="V710" s="23"/>
      <c r="W710" s="23"/>
      <c r="X710" s="23"/>
      <c r="Y710" s="23"/>
      <c r="AA710" s="39"/>
      <c r="AB710" s="39"/>
    </row>
    <row r="711" spans="21:28" ht="12.75">
      <c r="U711" s="23"/>
      <c r="V711" s="23"/>
      <c r="W711" s="23"/>
      <c r="X711" s="23"/>
      <c r="Y711" s="23"/>
      <c r="AA711" s="39"/>
      <c r="AB711" s="39"/>
    </row>
    <row r="712" spans="21:28" ht="12.75">
      <c r="U712" s="23"/>
      <c r="V712" s="23"/>
      <c r="W712" s="23"/>
      <c r="X712" s="23"/>
      <c r="Y712" s="23"/>
      <c r="AA712" s="39"/>
      <c r="AB712" s="39"/>
    </row>
    <row r="713" spans="21:28" ht="12.75">
      <c r="U713" s="23"/>
      <c r="V713" s="23"/>
      <c r="W713" s="23"/>
      <c r="X713" s="23"/>
      <c r="Y713" s="23"/>
      <c r="AA713" s="39"/>
      <c r="AB713" s="39"/>
    </row>
    <row r="714" spans="21:28" ht="12.75">
      <c r="U714" s="23"/>
      <c r="V714" s="23"/>
      <c r="W714" s="23"/>
      <c r="X714" s="23"/>
      <c r="Y714" s="23"/>
      <c r="AA714" s="39"/>
      <c r="AB714" s="39"/>
    </row>
    <row r="715" spans="21:28" ht="12.75">
      <c r="U715" s="23"/>
      <c r="V715" s="23"/>
      <c r="W715" s="23"/>
      <c r="X715" s="23"/>
      <c r="Y715" s="23"/>
      <c r="AA715" s="39"/>
      <c r="AB715" s="39"/>
    </row>
    <row r="716" spans="21:28" ht="12.75">
      <c r="U716" s="23"/>
      <c r="V716" s="23"/>
      <c r="W716" s="23"/>
      <c r="X716" s="23"/>
      <c r="Y716" s="23"/>
      <c r="AA716" s="39"/>
      <c r="AB716" s="39"/>
    </row>
    <row r="717" spans="21:28" ht="12.75">
      <c r="U717" s="23"/>
      <c r="V717" s="23"/>
      <c r="W717" s="23"/>
      <c r="X717" s="23"/>
      <c r="Y717" s="23"/>
      <c r="AA717" s="39"/>
      <c r="AB717" s="39"/>
    </row>
    <row r="718" spans="21:28" ht="12.75">
      <c r="U718" s="23"/>
      <c r="V718" s="23"/>
      <c r="W718" s="23"/>
      <c r="X718" s="23"/>
      <c r="Y718" s="23"/>
      <c r="AA718" s="39"/>
      <c r="AB718" s="39"/>
    </row>
    <row r="719" spans="21:28" ht="12.75">
      <c r="U719" s="23"/>
      <c r="V719" s="23"/>
      <c r="W719" s="23"/>
      <c r="X719" s="23"/>
      <c r="Y719" s="23"/>
      <c r="AA719" s="39"/>
      <c r="AB719" s="39"/>
    </row>
    <row r="720" spans="21:28" ht="12.75">
      <c r="U720" s="23"/>
      <c r="V720" s="23"/>
      <c r="W720" s="23"/>
      <c r="X720" s="23"/>
      <c r="Y720" s="23"/>
      <c r="AA720" s="39"/>
      <c r="AB720" s="39"/>
    </row>
    <row r="721" spans="21:28" ht="12.75">
      <c r="U721" s="23"/>
      <c r="V721" s="23"/>
      <c r="W721" s="23"/>
      <c r="X721" s="23"/>
      <c r="Y721" s="23"/>
      <c r="AA721" s="39"/>
      <c r="AB721" s="39"/>
    </row>
    <row r="722" spans="21:28" ht="12.75">
      <c r="U722" s="23"/>
      <c r="V722" s="23"/>
      <c r="W722" s="23"/>
      <c r="X722" s="23"/>
      <c r="Y722" s="23"/>
      <c r="AA722" s="39"/>
      <c r="AB722" s="39"/>
    </row>
    <row r="723" spans="21:28" ht="12.75">
      <c r="U723" s="23"/>
      <c r="V723" s="23"/>
      <c r="W723" s="23"/>
      <c r="X723" s="23"/>
      <c r="Y723" s="23"/>
      <c r="AA723" s="39"/>
      <c r="AB723" s="39"/>
    </row>
    <row r="724" spans="21:28" ht="12.75">
      <c r="U724" s="23"/>
      <c r="V724" s="23"/>
      <c r="W724" s="23"/>
      <c r="X724" s="23"/>
      <c r="Y724" s="23"/>
      <c r="AA724" s="39"/>
      <c r="AB724" s="39"/>
    </row>
    <row r="725" spans="21:28" ht="12.75">
      <c r="U725" s="23"/>
      <c r="V725" s="23"/>
      <c r="W725" s="23"/>
      <c r="X725" s="23"/>
      <c r="Y725" s="23"/>
      <c r="AA725" s="39"/>
      <c r="AB725" s="39"/>
    </row>
    <row r="726" spans="21:28" ht="12.75">
      <c r="U726" s="23"/>
      <c r="V726" s="23"/>
      <c r="W726" s="23"/>
      <c r="X726" s="23"/>
      <c r="Y726" s="23"/>
      <c r="AA726" s="39"/>
      <c r="AB726" s="39"/>
    </row>
    <row r="727" spans="21:28" ht="12.75">
      <c r="U727" s="23"/>
      <c r="V727" s="23"/>
      <c r="W727" s="23"/>
      <c r="X727" s="23"/>
      <c r="Y727" s="23"/>
      <c r="AA727" s="39"/>
      <c r="AB727" s="39"/>
    </row>
    <row r="728" spans="21:28" ht="12.75">
      <c r="U728" s="23"/>
      <c r="V728" s="23"/>
      <c r="W728" s="23"/>
      <c r="X728" s="23"/>
      <c r="Y728" s="23"/>
      <c r="AA728" s="39"/>
      <c r="AB728" s="39"/>
    </row>
    <row r="729" spans="21:28" ht="12.75">
      <c r="U729" s="23"/>
      <c r="V729" s="23"/>
      <c r="W729" s="23"/>
      <c r="X729" s="23"/>
      <c r="Y729" s="23"/>
      <c r="AA729" s="39"/>
      <c r="AB729" s="39"/>
    </row>
    <row r="730" spans="21:28" ht="12.75">
      <c r="U730" s="23"/>
      <c r="V730" s="23"/>
      <c r="W730" s="23"/>
      <c r="X730" s="23"/>
      <c r="Y730" s="23"/>
      <c r="AA730" s="39"/>
      <c r="AB730" s="39"/>
    </row>
    <row r="731" spans="21:28" ht="12.75">
      <c r="U731" s="23"/>
      <c r="V731" s="23"/>
      <c r="W731" s="23"/>
      <c r="X731" s="23"/>
      <c r="Y731" s="23"/>
      <c r="AA731" s="39"/>
      <c r="AB731" s="39"/>
    </row>
    <row r="732" spans="21:28" ht="12.75">
      <c r="U732" s="23"/>
      <c r="V732" s="23"/>
      <c r="W732" s="23"/>
      <c r="X732" s="23"/>
      <c r="Y732" s="23"/>
      <c r="AA732" s="39"/>
      <c r="AB732" s="39"/>
    </row>
    <row r="733" spans="21:28" ht="12.75">
      <c r="U733" s="23"/>
      <c r="V733" s="23"/>
      <c r="W733" s="23"/>
      <c r="X733" s="23"/>
      <c r="Y733" s="23"/>
      <c r="AA733" s="39"/>
      <c r="AB733" s="39"/>
    </row>
  </sheetData>
  <printOptions/>
  <pageMargins left="0.25" right="0.25" top="0.75" bottom="0.75" header="0.25" footer="0.25"/>
  <pageSetup firstPageNumber="53" useFirstPageNumber="1" orientation="landscape" r:id="rId1"/>
  <headerFooter alignWithMargins="0">
    <oddHeader>&amp;L&amp;"System,Bold"SUPPLEMENT&amp;R&amp;"System,Bold"SECTION V</oddHeader>
    <oddFooter>&amp;L&amp;"Arial,Bold"T/L S2 01-02&amp;C&amp;"System,Bold"V - &amp;P&amp;R&amp;"System,Bold"May 2001</oddFooter>
  </headerFooter>
  <rowBreaks count="9" manualBreakCount="9">
    <brk id="66" max="5" man="1"/>
    <brk id="96" max="5" man="1"/>
    <brk id="158" max="5" man="1"/>
    <brk id="182" max="5" man="1"/>
    <brk id="246" max="5" man="1"/>
    <brk id="277" max="5" man="1"/>
    <brk id="306" max="5" man="1"/>
    <brk id="365" max="5" man="1"/>
    <brk id="39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3"/>
  <sheetViews>
    <sheetView workbookViewId="0" topLeftCell="A363">
      <selection activeCell="B383" sqref="B383"/>
    </sheetView>
  </sheetViews>
  <sheetFormatPr defaultColWidth="9.00390625" defaultRowHeight="12.75"/>
  <cols>
    <col min="1" max="1" width="9.875" style="78" customWidth="1"/>
    <col min="2" max="2" width="78.875" style="76" customWidth="1"/>
    <col min="3" max="16384" width="10.00390625" style="76" customWidth="1"/>
  </cols>
  <sheetData>
    <row r="1" ht="12.75">
      <c r="B1" s="76" t="s">
        <v>61</v>
      </c>
    </row>
    <row r="5" spans="1:2" ht="12.75">
      <c r="A5" s="78" t="s">
        <v>61</v>
      </c>
      <c r="B5" s="76" t="s">
        <v>73</v>
      </c>
    </row>
    <row r="6" spans="1:2" ht="12.75">
      <c r="A6" s="78">
        <v>1000</v>
      </c>
      <c r="B6" s="76" t="s">
        <v>74</v>
      </c>
    </row>
    <row r="7" spans="1:2" ht="12.75">
      <c r="A7" s="78">
        <v>1010</v>
      </c>
      <c r="B7" s="76" t="s">
        <v>75</v>
      </c>
    </row>
    <row r="8" spans="1:2" ht="12.75">
      <c r="A8" s="78">
        <v>1100</v>
      </c>
      <c r="B8" s="76" t="s">
        <v>76</v>
      </c>
    </row>
    <row r="9" spans="1:2" ht="12.75">
      <c r="A9" s="78">
        <v>1110</v>
      </c>
      <c r="B9" s="76" t="s">
        <v>77</v>
      </c>
    </row>
    <row r="10" spans="1:13" ht="12.75">
      <c r="A10" s="78">
        <v>1120</v>
      </c>
      <c r="B10" s="76" t="s">
        <v>78</v>
      </c>
      <c r="K10" s="76" t="s">
        <v>79</v>
      </c>
      <c r="M10" s="76" t="s">
        <v>80</v>
      </c>
    </row>
    <row r="11" spans="1:13" ht="12.75">
      <c r="A11" s="78">
        <v>1190</v>
      </c>
      <c r="B11" s="76" t="s">
        <v>81</v>
      </c>
      <c r="M11" s="76" t="s">
        <v>60</v>
      </c>
    </row>
    <row r="12" spans="1:13" ht="12.75">
      <c r="A12" s="78">
        <v>1195</v>
      </c>
      <c r="B12" s="76" t="s">
        <v>82</v>
      </c>
      <c r="M12" s="76" t="s">
        <v>83</v>
      </c>
    </row>
    <row r="13" spans="1:13" ht="12.75">
      <c r="A13" s="78">
        <v>1200</v>
      </c>
      <c r="B13" s="76" t="s">
        <v>84</v>
      </c>
      <c r="M13" s="76" t="s">
        <v>85</v>
      </c>
    </row>
    <row r="14" spans="1:13" ht="12.75">
      <c r="A14" s="78">
        <v>1300</v>
      </c>
      <c r="B14" s="76" t="s">
        <v>86</v>
      </c>
      <c r="M14" s="76" t="s">
        <v>87</v>
      </c>
    </row>
    <row r="15" spans="1:13" ht="12.75">
      <c r="A15" s="78">
        <v>1310</v>
      </c>
      <c r="B15" s="76" t="s">
        <v>474</v>
      </c>
      <c r="M15" s="76" t="s">
        <v>59</v>
      </c>
    </row>
    <row r="16" spans="1:13" ht="12.75">
      <c r="A16" s="78">
        <v>1319</v>
      </c>
      <c r="B16" s="76" t="s">
        <v>482</v>
      </c>
      <c r="M16" s="76" t="s">
        <v>88</v>
      </c>
    </row>
    <row r="17" spans="1:2" ht="12.75">
      <c r="A17" s="78">
        <v>1320</v>
      </c>
      <c r="B17" s="76" t="s">
        <v>89</v>
      </c>
    </row>
    <row r="18" spans="1:2" ht="12.75">
      <c r="A18" s="78">
        <v>1325</v>
      </c>
      <c r="B18" s="76" t="s">
        <v>90</v>
      </c>
    </row>
    <row r="19" spans="1:2" ht="12.75">
      <c r="A19" s="78">
        <v>1329</v>
      </c>
      <c r="B19" s="76" t="s">
        <v>91</v>
      </c>
    </row>
    <row r="20" spans="1:2" ht="12.75">
      <c r="A20" s="78">
        <v>1330</v>
      </c>
      <c r="B20" s="76" t="s">
        <v>92</v>
      </c>
    </row>
    <row r="21" spans="1:13" ht="12.75">
      <c r="A21" s="78">
        <v>1340</v>
      </c>
      <c r="B21" s="76" t="s">
        <v>484</v>
      </c>
      <c r="M21" s="76" t="s">
        <v>58</v>
      </c>
    </row>
    <row r="22" spans="1:2" ht="12.75">
      <c r="A22" s="78">
        <v>1349</v>
      </c>
      <c r="B22" s="76" t="s">
        <v>486</v>
      </c>
    </row>
    <row r="23" spans="1:2" ht="12.75">
      <c r="A23" s="78">
        <v>1350</v>
      </c>
      <c r="B23" s="76" t="s">
        <v>587</v>
      </c>
    </row>
    <row r="24" spans="1:2" ht="12.75">
      <c r="A24" s="78">
        <v>1359</v>
      </c>
      <c r="B24" s="76" t="s">
        <v>93</v>
      </c>
    </row>
    <row r="25" spans="1:2" ht="12.75">
      <c r="A25" s="78">
        <v>1360</v>
      </c>
      <c r="B25" s="76" t="s">
        <v>94</v>
      </c>
    </row>
    <row r="26" spans="1:2" ht="12.75">
      <c r="A26" s="78">
        <v>1369</v>
      </c>
      <c r="B26" s="76" t="s">
        <v>95</v>
      </c>
    </row>
    <row r="27" spans="1:2" ht="12.75">
      <c r="A27" s="78">
        <v>1399</v>
      </c>
      <c r="B27" s="76" t="s">
        <v>96</v>
      </c>
    </row>
    <row r="28" spans="1:2" ht="12.75">
      <c r="A28" s="78">
        <v>1400</v>
      </c>
      <c r="B28" s="76" t="s">
        <v>97</v>
      </c>
    </row>
    <row r="29" spans="1:2" ht="12.75">
      <c r="A29" s="78">
        <v>1410</v>
      </c>
      <c r="B29" s="76" t="s">
        <v>98</v>
      </c>
    </row>
    <row r="30" spans="1:2" ht="12.75">
      <c r="A30" s="78">
        <v>1450</v>
      </c>
      <c r="B30" s="76" t="s">
        <v>99</v>
      </c>
    </row>
    <row r="31" spans="1:2" ht="12.75">
      <c r="A31" s="78">
        <v>1500</v>
      </c>
      <c r="B31" s="76" t="s">
        <v>100</v>
      </c>
    </row>
    <row r="32" spans="1:2" ht="12.75">
      <c r="A32" s="78">
        <v>1510</v>
      </c>
      <c r="B32" s="76" t="s">
        <v>101</v>
      </c>
    </row>
    <row r="33" spans="1:2" ht="12.75">
      <c r="A33" s="78">
        <v>1511</v>
      </c>
      <c r="B33" s="76" t="s">
        <v>592</v>
      </c>
    </row>
    <row r="34" spans="1:2" ht="12.75">
      <c r="A34" s="78">
        <v>1512</v>
      </c>
      <c r="B34" s="76" t="s">
        <v>594</v>
      </c>
    </row>
    <row r="35" spans="1:2" ht="12.75">
      <c r="A35" s="78">
        <v>1513</v>
      </c>
      <c r="B35" s="76" t="s">
        <v>597</v>
      </c>
    </row>
    <row r="36" spans="1:2" ht="12.75">
      <c r="A36" s="78">
        <v>1514</v>
      </c>
      <c r="B36" s="76" t="s">
        <v>102</v>
      </c>
    </row>
    <row r="37" spans="1:2" ht="12.75">
      <c r="A37" s="78">
        <v>1519</v>
      </c>
      <c r="B37" s="76" t="s">
        <v>103</v>
      </c>
    </row>
    <row r="38" spans="1:2" ht="12.75">
      <c r="A38" s="78">
        <v>1520</v>
      </c>
      <c r="B38" s="76" t="s">
        <v>104</v>
      </c>
    </row>
    <row r="39" spans="1:2" ht="12.75">
      <c r="A39" s="78">
        <v>1521</v>
      </c>
      <c r="B39" s="76" t="s">
        <v>798</v>
      </c>
    </row>
    <row r="40" spans="1:2" ht="12.75">
      <c r="A40" s="78">
        <v>1522</v>
      </c>
      <c r="B40" s="76" t="s">
        <v>601</v>
      </c>
    </row>
    <row r="41" spans="1:2" ht="12.75">
      <c r="A41" s="78">
        <v>1523</v>
      </c>
      <c r="B41" s="76" t="s">
        <v>603</v>
      </c>
    </row>
    <row r="42" spans="1:2" ht="12.75">
      <c r="A42" s="78">
        <v>1524</v>
      </c>
      <c r="B42" s="76" t="s">
        <v>605</v>
      </c>
    </row>
    <row r="43" spans="1:2" ht="12.75">
      <c r="A43" s="78">
        <v>1525</v>
      </c>
      <c r="B43" s="76" t="s">
        <v>608</v>
      </c>
    </row>
    <row r="44" spans="1:2" ht="12.75">
      <c r="A44" s="78">
        <v>1526</v>
      </c>
      <c r="B44" s="76" t="s">
        <v>609</v>
      </c>
    </row>
    <row r="45" spans="1:2" ht="12.75">
      <c r="A45" s="78">
        <v>1527</v>
      </c>
      <c r="B45" s="76" t="s">
        <v>610</v>
      </c>
    </row>
    <row r="46" spans="1:2" ht="12.75">
      <c r="A46" s="78">
        <v>1529</v>
      </c>
      <c r="B46" s="76" t="s">
        <v>615</v>
      </c>
    </row>
    <row r="47" spans="1:2" ht="12.75">
      <c r="A47" s="78">
        <v>1530</v>
      </c>
      <c r="B47" s="76" t="s">
        <v>105</v>
      </c>
    </row>
    <row r="48" spans="1:2" ht="12.75">
      <c r="A48" s="78">
        <v>1531</v>
      </c>
      <c r="B48" s="76" t="s">
        <v>106</v>
      </c>
    </row>
    <row r="49" spans="1:2" ht="12.75">
      <c r="A49" s="78">
        <v>1532</v>
      </c>
      <c r="B49" s="76" t="s">
        <v>115</v>
      </c>
    </row>
    <row r="50" spans="1:2" ht="12.75">
      <c r="A50" s="78">
        <v>1540</v>
      </c>
      <c r="B50" s="76" t="s">
        <v>116</v>
      </c>
    </row>
    <row r="51" spans="1:2" ht="12.75">
      <c r="A51" s="78">
        <v>1541</v>
      </c>
      <c r="B51" s="76" t="s">
        <v>117</v>
      </c>
    </row>
    <row r="52" spans="1:2" ht="12.75">
      <c r="A52" s="78">
        <v>1542</v>
      </c>
      <c r="B52" s="76" t="s">
        <v>118</v>
      </c>
    </row>
    <row r="53" spans="1:2" ht="12.75">
      <c r="A53" s="78">
        <v>1549</v>
      </c>
      <c r="B53" s="76" t="s">
        <v>119</v>
      </c>
    </row>
    <row r="54" spans="1:2" ht="12.75">
      <c r="A54" s="78">
        <v>1550</v>
      </c>
      <c r="B54" s="76" t="s">
        <v>120</v>
      </c>
    </row>
    <row r="55" spans="1:2" ht="12.75">
      <c r="A55" s="78">
        <v>1551</v>
      </c>
      <c r="B55" s="76" t="s">
        <v>121</v>
      </c>
    </row>
    <row r="56" spans="1:2" ht="12.75">
      <c r="A56" s="78">
        <v>1559</v>
      </c>
      <c r="B56" s="76" t="s">
        <v>122</v>
      </c>
    </row>
    <row r="57" spans="1:2" ht="12.75">
      <c r="A57" s="78">
        <v>1560</v>
      </c>
      <c r="B57" s="76" t="s">
        <v>123</v>
      </c>
    </row>
    <row r="58" spans="1:2" ht="12.75">
      <c r="A58" s="78">
        <v>1561</v>
      </c>
      <c r="B58" s="76" t="s">
        <v>611</v>
      </c>
    </row>
    <row r="59" spans="1:2" ht="12.75">
      <c r="A59" s="78">
        <v>1569</v>
      </c>
      <c r="B59" s="76" t="s">
        <v>618</v>
      </c>
    </row>
    <row r="60" spans="1:2" ht="12.75">
      <c r="A60" s="78">
        <v>1570</v>
      </c>
      <c r="B60" s="76" t="s">
        <v>124</v>
      </c>
    </row>
    <row r="61" spans="1:2" ht="12.75">
      <c r="A61" s="78">
        <v>1571</v>
      </c>
      <c r="B61" s="76" t="s">
        <v>612</v>
      </c>
    </row>
    <row r="62" spans="1:2" ht="12.75">
      <c r="A62" s="78">
        <v>1572</v>
      </c>
      <c r="B62" s="76" t="s">
        <v>613</v>
      </c>
    </row>
    <row r="63" spans="1:2" ht="12.75">
      <c r="A63" s="78">
        <v>1590</v>
      </c>
      <c r="B63" s="76" t="s">
        <v>125</v>
      </c>
    </row>
    <row r="64" spans="1:2" ht="12.75">
      <c r="A64" s="78">
        <v>1591</v>
      </c>
      <c r="B64" s="76" t="s">
        <v>614</v>
      </c>
    </row>
    <row r="65" spans="1:2" ht="12.75">
      <c r="A65" s="78">
        <v>1599</v>
      </c>
      <c r="B65" s="76" t="s">
        <v>619</v>
      </c>
    </row>
    <row r="66" spans="1:2" ht="12.75">
      <c r="A66" s="78">
        <v>1600</v>
      </c>
      <c r="B66" s="76" t="s">
        <v>126</v>
      </c>
    </row>
    <row r="67" spans="1:2" ht="12.75">
      <c r="A67" s="78">
        <v>1610</v>
      </c>
      <c r="B67" s="76" t="s">
        <v>127</v>
      </c>
    </row>
    <row r="68" spans="1:2" ht="12.75">
      <c r="A68" s="78">
        <v>1611</v>
      </c>
      <c r="B68" s="76" t="s">
        <v>128</v>
      </c>
    </row>
    <row r="69" spans="1:2" ht="12.75">
      <c r="A69" s="78">
        <v>1612</v>
      </c>
      <c r="B69" s="76" t="s">
        <v>129</v>
      </c>
    </row>
    <row r="70" spans="1:2" ht="12.75">
      <c r="A70" s="78">
        <v>1613</v>
      </c>
      <c r="B70" s="76" t="s">
        <v>130</v>
      </c>
    </row>
    <row r="71" spans="1:2" ht="12.75">
      <c r="A71" s="78">
        <v>1618</v>
      </c>
      <c r="B71" s="76" t="s">
        <v>131</v>
      </c>
    </row>
    <row r="72" spans="1:2" ht="12.75">
      <c r="A72" s="78">
        <v>1620</v>
      </c>
      <c r="B72" s="76" t="s">
        <v>631</v>
      </c>
    </row>
    <row r="73" spans="1:2" ht="12.75">
      <c r="A73" s="78">
        <v>1621</v>
      </c>
      <c r="B73" s="76" t="s">
        <v>132</v>
      </c>
    </row>
    <row r="74" spans="1:2" ht="12.75">
      <c r="A74" s="78">
        <v>1622</v>
      </c>
      <c r="B74" s="76" t="s">
        <v>133</v>
      </c>
    </row>
    <row r="75" spans="1:2" ht="12.75">
      <c r="A75" s="78">
        <v>1623</v>
      </c>
      <c r="B75" s="76" t="s">
        <v>134</v>
      </c>
    </row>
    <row r="76" spans="1:2" ht="12.75">
      <c r="A76" s="78">
        <v>1630</v>
      </c>
      <c r="B76" s="76" t="s">
        <v>135</v>
      </c>
    </row>
    <row r="77" spans="1:2" ht="12.75">
      <c r="A77" s="78">
        <v>1631</v>
      </c>
      <c r="B77" s="76" t="s">
        <v>136</v>
      </c>
    </row>
    <row r="78" spans="1:2" ht="12.75">
      <c r="A78" s="78">
        <v>1633</v>
      </c>
      <c r="B78" s="76" t="s">
        <v>137</v>
      </c>
    </row>
    <row r="79" spans="1:2" ht="12.75">
      <c r="A79" s="78">
        <v>1638</v>
      </c>
      <c r="B79" s="76" t="s">
        <v>138</v>
      </c>
    </row>
    <row r="80" spans="1:2" ht="12.75">
      <c r="A80" s="78">
        <v>1639</v>
      </c>
      <c r="B80" s="76" t="s">
        <v>139</v>
      </c>
    </row>
    <row r="81" spans="1:2" ht="12.75">
      <c r="A81" s="78">
        <v>1690</v>
      </c>
      <c r="B81" s="76" t="s">
        <v>633</v>
      </c>
    </row>
    <row r="82" spans="1:2" ht="12.75">
      <c r="A82" s="78">
        <v>1700</v>
      </c>
      <c r="B82" s="76" t="s">
        <v>140</v>
      </c>
    </row>
    <row r="83" spans="1:2" ht="12.75">
      <c r="A83" s="78">
        <v>1710</v>
      </c>
      <c r="B83" s="76" t="s">
        <v>141</v>
      </c>
    </row>
    <row r="84" spans="1:2" ht="12.75">
      <c r="A84" s="78">
        <v>1711</v>
      </c>
      <c r="B84" s="76" t="s">
        <v>542</v>
      </c>
    </row>
    <row r="85" spans="1:2" ht="12.75">
      <c r="A85" s="78">
        <v>1712</v>
      </c>
      <c r="B85" s="76" t="s">
        <v>544</v>
      </c>
    </row>
    <row r="86" spans="1:2" ht="12.75">
      <c r="A86" s="78">
        <v>1719</v>
      </c>
      <c r="B86" s="76" t="s">
        <v>565</v>
      </c>
    </row>
    <row r="87" spans="1:2" ht="12.75">
      <c r="A87" s="78">
        <v>1720</v>
      </c>
      <c r="B87" s="76" t="s">
        <v>546</v>
      </c>
    </row>
    <row r="88" spans="1:2" ht="12.75">
      <c r="A88" s="78">
        <v>1730</v>
      </c>
      <c r="B88" s="76" t="s">
        <v>548</v>
      </c>
    </row>
    <row r="89" spans="1:2" ht="12.75">
      <c r="A89" s="78">
        <v>1739</v>
      </c>
      <c r="B89" s="76" t="s">
        <v>567</v>
      </c>
    </row>
    <row r="90" spans="1:2" ht="12.75">
      <c r="A90" s="78">
        <v>1740</v>
      </c>
      <c r="B90" s="76" t="s">
        <v>550</v>
      </c>
    </row>
    <row r="91" spans="1:2" ht="12.75">
      <c r="A91" s="78">
        <v>1749</v>
      </c>
      <c r="B91" s="76" t="s">
        <v>568</v>
      </c>
    </row>
    <row r="92" spans="1:2" ht="12.75">
      <c r="A92" s="78">
        <v>1750</v>
      </c>
      <c r="B92" s="76" t="s">
        <v>552</v>
      </c>
    </row>
    <row r="93" spans="1:2" ht="12.75">
      <c r="A93" s="78">
        <v>1759</v>
      </c>
      <c r="B93" s="76" t="s">
        <v>569</v>
      </c>
    </row>
    <row r="94" spans="1:2" ht="12.75">
      <c r="A94" s="78">
        <v>1760</v>
      </c>
      <c r="B94" s="76" t="s">
        <v>142</v>
      </c>
    </row>
    <row r="95" spans="1:2" ht="12.75">
      <c r="A95" s="78">
        <v>1769</v>
      </c>
      <c r="B95" s="76" t="s">
        <v>143</v>
      </c>
    </row>
    <row r="96" spans="1:2" ht="12.75">
      <c r="A96" s="78">
        <v>1810</v>
      </c>
      <c r="B96" s="76" t="s">
        <v>554</v>
      </c>
    </row>
    <row r="97" spans="1:2" ht="12.75">
      <c r="A97" s="78">
        <v>1819</v>
      </c>
      <c r="B97" s="76" t="s">
        <v>570</v>
      </c>
    </row>
    <row r="98" spans="1:2" ht="12.75">
      <c r="A98" s="78">
        <v>1820</v>
      </c>
      <c r="B98" s="76" t="s">
        <v>557</v>
      </c>
    </row>
    <row r="99" spans="1:2" ht="12.75">
      <c r="A99" s="78">
        <v>1829</v>
      </c>
      <c r="B99" s="76" t="s">
        <v>571</v>
      </c>
    </row>
    <row r="100" spans="1:2" ht="12.75">
      <c r="A100" s="78">
        <v>1830</v>
      </c>
      <c r="B100" s="76" t="s">
        <v>559</v>
      </c>
    </row>
    <row r="101" spans="1:2" ht="12.75">
      <c r="A101" s="78">
        <v>1832</v>
      </c>
      <c r="B101" s="76" t="s">
        <v>144</v>
      </c>
    </row>
    <row r="102" spans="1:2" ht="12.75">
      <c r="A102" s="78">
        <v>1839</v>
      </c>
      <c r="B102" s="76" t="s">
        <v>572</v>
      </c>
    </row>
    <row r="103" spans="1:2" ht="12.75">
      <c r="A103" s="78">
        <v>1840</v>
      </c>
      <c r="B103" s="76" t="s">
        <v>561</v>
      </c>
    </row>
    <row r="104" spans="1:2" ht="12.75">
      <c r="A104" s="78">
        <v>1849</v>
      </c>
      <c r="B104" s="76" t="s">
        <v>573</v>
      </c>
    </row>
    <row r="105" spans="1:2" ht="12.75">
      <c r="A105" s="78">
        <v>1890</v>
      </c>
      <c r="B105" s="76" t="s">
        <v>562</v>
      </c>
    </row>
    <row r="106" spans="1:2" ht="12.75">
      <c r="A106" s="78">
        <v>1900</v>
      </c>
      <c r="B106" s="76" t="s">
        <v>145</v>
      </c>
    </row>
    <row r="107" spans="1:2" ht="12.75">
      <c r="A107" s="78">
        <v>1920</v>
      </c>
      <c r="B107" s="76" t="s">
        <v>146</v>
      </c>
    </row>
    <row r="108" spans="1:2" ht="12.75">
      <c r="A108" s="78">
        <v>1921</v>
      </c>
      <c r="B108" s="76" t="s">
        <v>147</v>
      </c>
    </row>
    <row r="109" spans="1:2" ht="12.75">
      <c r="A109" s="78">
        <v>1922</v>
      </c>
      <c r="B109" s="76" t="s">
        <v>148</v>
      </c>
    </row>
    <row r="110" spans="1:2" ht="12.75">
      <c r="A110" s="78">
        <v>1990</v>
      </c>
      <c r="B110" s="76" t="s">
        <v>149</v>
      </c>
    </row>
    <row r="111" spans="1:2" ht="12.75">
      <c r="A111" s="78">
        <v>2000</v>
      </c>
      <c r="B111" s="76" t="s">
        <v>150</v>
      </c>
    </row>
    <row r="112" spans="1:2" ht="12.75">
      <c r="A112" s="78">
        <v>2100</v>
      </c>
      <c r="B112" s="76" t="s">
        <v>151</v>
      </c>
    </row>
    <row r="113" spans="1:2" ht="12.75">
      <c r="A113" s="78">
        <v>2110</v>
      </c>
      <c r="B113" s="76" t="s">
        <v>152</v>
      </c>
    </row>
    <row r="114" spans="1:2" ht="12.75">
      <c r="A114" s="78">
        <v>2120</v>
      </c>
      <c r="B114" s="76" t="s">
        <v>153</v>
      </c>
    </row>
    <row r="115" spans="1:2" ht="12.75">
      <c r="A115" s="78">
        <v>2130</v>
      </c>
      <c r="B115" s="76" t="s">
        <v>154</v>
      </c>
    </row>
    <row r="116" spans="1:2" ht="12.75">
      <c r="A116" s="78">
        <v>2140</v>
      </c>
      <c r="B116" s="76" t="s">
        <v>155</v>
      </c>
    </row>
    <row r="117" spans="1:2" ht="12.75">
      <c r="A117" s="78">
        <v>2150</v>
      </c>
      <c r="B117" s="76" t="s">
        <v>156</v>
      </c>
    </row>
    <row r="118" spans="1:2" ht="12.75">
      <c r="A118" s="78">
        <v>2155</v>
      </c>
      <c r="B118" s="76" t="s">
        <v>157</v>
      </c>
    </row>
    <row r="119" spans="1:2" ht="12.75">
      <c r="A119" s="78">
        <v>2160</v>
      </c>
      <c r="B119" s="76" t="s">
        <v>653</v>
      </c>
    </row>
    <row r="120" spans="1:2" ht="12.75">
      <c r="A120" s="78">
        <v>2170</v>
      </c>
      <c r="B120" s="76" t="s">
        <v>799</v>
      </c>
    </row>
    <row r="121" spans="1:2" ht="12.75">
      <c r="A121" s="78">
        <v>2180</v>
      </c>
      <c r="B121" s="76" t="s">
        <v>158</v>
      </c>
    </row>
    <row r="122" spans="1:2" ht="12.75">
      <c r="A122" s="78">
        <v>2190</v>
      </c>
      <c r="B122" s="76" t="s">
        <v>656</v>
      </c>
    </row>
    <row r="123" spans="1:2" ht="12.75">
      <c r="A123" s="78">
        <v>2200</v>
      </c>
      <c r="B123" s="76" t="s">
        <v>159</v>
      </c>
    </row>
    <row r="124" spans="1:2" ht="12.75">
      <c r="A124" s="78">
        <v>2210</v>
      </c>
      <c r="B124" s="76" t="s">
        <v>160</v>
      </c>
    </row>
    <row r="125" spans="1:2" ht="12.75">
      <c r="A125" s="78">
        <v>2211</v>
      </c>
      <c r="B125" s="76" t="s">
        <v>107</v>
      </c>
    </row>
    <row r="126" spans="1:2" ht="12.75">
      <c r="A126" s="78">
        <v>2213</v>
      </c>
      <c r="B126" s="76" t="s">
        <v>161</v>
      </c>
    </row>
    <row r="127" spans="1:2" ht="12.75">
      <c r="A127" s="78">
        <v>2215</v>
      </c>
      <c r="B127" s="76" t="s">
        <v>162</v>
      </c>
    </row>
    <row r="128" spans="1:2" ht="12.75">
      <c r="A128" s="78">
        <v>2216</v>
      </c>
      <c r="B128" s="76" t="s">
        <v>163</v>
      </c>
    </row>
    <row r="129" spans="1:2" ht="12.75">
      <c r="A129" s="78">
        <v>2217</v>
      </c>
      <c r="B129" s="76" t="s">
        <v>164</v>
      </c>
    </row>
    <row r="130" spans="1:2" ht="12.75">
      <c r="A130" s="78">
        <v>2218</v>
      </c>
      <c r="B130" s="76" t="s">
        <v>165</v>
      </c>
    </row>
    <row r="131" spans="1:2" ht="12.75">
      <c r="A131" s="78">
        <v>2220</v>
      </c>
      <c r="B131" s="76" t="s">
        <v>657</v>
      </c>
    </row>
    <row r="132" spans="1:2" ht="12.75">
      <c r="A132" s="78">
        <v>2225</v>
      </c>
      <c r="B132" s="76" t="s">
        <v>660</v>
      </c>
    </row>
    <row r="133" spans="1:2" ht="12.75">
      <c r="A133" s="78">
        <v>2290</v>
      </c>
      <c r="B133" s="76" t="s">
        <v>661</v>
      </c>
    </row>
    <row r="134" spans="1:2" ht="12.75">
      <c r="A134" s="78">
        <v>2300</v>
      </c>
      <c r="B134" s="76" t="s">
        <v>166</v>
      </c>
    </row>
    <row r="135" spans="1:2" ht="12.75">
      <c r="A135" s="78">
        <v>2310</v>
      </c>
      <c r="B135" s="76" t="s">
        <v>167</v>
      </c>
    </row>
    <row r="136" spans="1:2" ht="12.75">
      <c r="A136" s="78">
        <v>2320</v>
      </c>
      <c r="B136" s="76" t="s">
        <v>168</v>
      </c>
    </row>
    <row r="137" spans="1:2" ht="12.75">
      <c r="A137" s="78">
        <v>2400</v>
      </c>
      <c r="B137" s="76" t="s">
        <v>169</v>
      </c>
    </row>
    <row r="138" spans="1:2" ht="12.75">
      <c r="A138" s="78">
        <v>2500</v>
      </c>
      <c r="B138" s="76" t="s">
        <v>170</v>
      </c>
    </row>
    <row r="139" spans="1:2" ht="12.75">
      <c r="A139" s="78">
        <v>2510</v>
      </c>
      <c r="B139" s="76" t="s">
        <v>171</v>
      </c>
    </row>
    <row r="140" spans="1:2" ht="12.75">
      <c r="A140" s="78">
        <v>2520</v>
      </c>
      <c r="B140" s="76" t="s">
        <v>172</v>
      </c>
    </row>
    <row r="141" spans="1:2" ht="12.75">
      <c r="A141" s="78">
        <v>2530</v>
      </c>
      <c r="B141" s="76" t="s">
        <v>173</v>
      </c>
    </row>
    <row r="142" spans="1:2" ht="12.75">
      <c r="A142" s="78">
        <v>2540</v>
      </c>
      <c r="B142" s="76" t="s">
        <v>174</v>
      </c>
    </row>
    <row r="143" spans="1:2" ht="12.75">
      <c r="A143" s="78">
        <v>2590</v>
      </c>
      <c r="B143" s="76" t="s">
        <v>175</v>
      </c>
    </row>
    <row r="144" spans="1:2" ht="12.75">
      <c r="A144" s="78">
        <v>2600</v>
      </c>
      <c r="B144" s="76" t="s">
        <v>176</v>
      </c>
    </row>
    <row r="145" spans="1:2" ht="12.75">
      <c r="A145" s="78">
        <v>2610</v>
      </c>
      <c r="B145" s="76" t="s">
        <v>108</v>
      </c>
    </row>
    <row r="146" spans="1:2" ht="12.75">
      <c r="A146" s="78">
        <v>2620</v>
      </c>
      <c r="B146" s="76" t="s">
        <v>109</v>
      </c>
    </row>
    <row r="147" spans="1:2" ht="12.75">
      <c r="A147" s="78">
        <v>2630</v>
      </c>
      <c r="B147" s="76" t="s">
        <v>110</v>
      </c>
    </row>
    <row r="148" spans="1:2" ht="12.75">
      <c r="A148" s="78">
        <v>2650</v>
      </c>
      <c r="B148" s="76" t="s">
        <v>111</v>
      </c>
    </row>
    <row r="149" spans="1:2" ht="12.75">
      <c r="A149" s="78">
        <v>2690</v>
      </c>
      <c r="B149" s="76" t="s">
        <v>662</v>
      </c>
    </row>
    <row r="150" spans="1:2" ht="12.75">
      <c r="A150" s="78">
        <v>2900</v>
      </c>
      <c r="B150" s="76" t="s">
        <v>670</v>
      </c>
    </row>
    <row r="151" spans="1:2" ht="12.75">
      <c r="A151" s="78">
        <v>2910</v>
      </c>
      <c r="B151" s="76" t="s">
        <v>177</v>
      </c>
    </row>
    <row r="152" spans="1:2" ht="12.75">
      <c r="A152" s="78">
        <v>2920</v>
      </c>
      <c r="B152" s="76" t="s">
        <v>665</v>
      </c>
    </row>
    <row r="153" spans="1:2" ht="12.75">
      <c r="A153" s="78">
        <v>2930</v>
      </c>
      <c r="B153" s="76" t="s">
        <v>178</v>
      </c>
    </row>
    <row r="154" spans="1:2" ht="12.75">
      <c r="A154" s="78">
        <v>2940</v>
      </c>
      <c r="B154" s="76" t="s">
        <v>666</v>
      </c>
    </row>
    <row r="155" spans="1:2" ht="12.75">
      <c r="A155" s="78">
        <v>2950</v>
      </c>
      <c r="B155" s="76" t="s">
        <v>179</v>
      </c>
    </row>
    <row r="156" spans="1:2" ht="12.75">
      <c r="A156" s="78">
        <v>2960</v>
      </c>
      <c r="B156" s="76" t="s">
        <v>669</v>
      </c>
    </row>
    <row r="157" spans="1:2" ht="12.75">
      <c r="A157" s="78">
        <v>2970</v>
      </c>
      <c r="B157" s="76" t="s">
        <v>180</v>
      </c>
    </row>
    <row r="158" spans="1:2" ht="12.75">
      <c r="A158" s="79">
        <v>2980</v>
      </c>
      <c r="B158" s="77" t="s">
        <v>181</v>
      </c>
    </row>
    <row r="159" spans="1:2" ht="12.75">
      <c r="A159" s="78">
        <v>2990</v>
      </c>
      <c r="B159" s="76" t="s">
        <v>670</v>
      </c>
    </row>
    <row r="160" spans="1:2" ht="12.75">
      <c r="A160" s="78">
        <v>2995</v>
      </c>
      <c r="B160" s="76" t="s">
        <v>671</v>
      </c>
    </row>
    <row r="161" spans="1:2" ht="12.75">
      <c r="A161" s="78">
        <v>3000</v>
      </c>
      <c r="B161" s="76" t="s">
        <v>182</v>
      </c>
    </row>
    <row r="162" spans="1:2" ht="12.75">
      <c r="A162" s="78">
        <v>3100</v>
      </c>
      <c r="B162" s="76" t="s">
        <v>183</v>
      </c>
    </row>
    <row r="163" spans="1:2" ht="12.75">
      <c r="A163" s="78">
        <v>3105</v>
      </c>
      <c r="B163" s="76" t="s">
        <v>184</v>
      </c>
    </row>
    <row r="164" spans="1:2" ht="12.75">
      <c r="A164" s="78">
        <v>3200</v>
      </c>
      <c r="B164" s="76" t="s">
        <v>185</v>
      </c>
    </row>
    <row r="165" spans="1:2" ht="12.75">
      <c r="A165" s="78">
        <v>3210</v>
      </c>
      <c r="B165" s="76" t="s">
        <v>186</v>
      </c>
    </row>
    <row r="166" spans="1:2" ht="12.75">
      <c r="A166" s="78">
        <v>3220</v>
      </c>
      <c r="B166" s="76" t="s">
        <v>187</v>
      </c>
    </row>
    <row r="167" spans="1:2" ht="12.75">
      <c r="A167" s="78">
        <v>3230</v>
      </c>
      <c r="B167" s="76" t="s">
        <v>188</v>
      </c>
    </row>
    <row r="168" spans="1:2" ht="12.75">
      <c r="A168" s="78">
        <v>3300</v>
      </c>
      <c r="B168" s="76" t="s">
        <v>189</v>
      </c>
    </row>
    <row r="169" spans="1:2" ht="12.75">
      <c r="A169" s="78">
        <v>3310</v>
      </c>
      <c r="B169" s="76" t="s">
        <v>190</v>
      </c>
    </row>
    <row r="170" spans="1:2" ht="12.75">
      <c r="A170" s="78">
        <v>3320</v>
      </c>
      <c r="B170" s="76" t="s">
        <v>191</v>
      </c>
    </row>
    <row r="171" spans="1:2" ht="12.75">
      <c r="A171" s="78">
        <v>3400</v>
      </c>
      <c r="B171" s="76" t="s">
        <v>192</v>
      </c>
    </row>
    <row r="172" spans="1:2" ht="12.75">
      <c r="A172" s="78">
        <v>3500</v>
      </c>
      <c r="B172" s="76" t="s">
        <v>193</v>
      </c>
    </row>
    <row r="173" spans="1:2" ht="12.75">
      <c r="A173" s="78">
        <v>3501</v>
      </c>
      <c r="B173" s="76" t="s">
        <v>194</v>
      </c>
    </row>
    <row r="174" spans="1:2" ht="12.75">
      <c r="A174" s="78">
        <v>4000</v>
      </c>
      <c r="B174" s="76" t="s">
        <v>195</v>
      </c>
    </row>
    <row r="175" spans="1:2" ht="12.75">
      <c r="A175" s="78">
        <v>4001</v>
      </c>
      <c r="B175" s="76" t="s">
        <v>196</v>
      </c>
    </row>
    <row r="176" spans="1:2" ht="12.75">
      <c r="A176" s="78">
        <v>4032</v>
      </c>
      <c r="B176" s="76" t="s">
        <v>197</v>
      </c>
    </row>
    <row r="177" spans="1:2" ht="12.75">
      <c r="A177" s="78">
        <v>4034</v>
      </c>
      <c r="B177" s="76" t="s">
        <v>198</v>
      </c>
    </row>
    <row r="178" spans="1:2" ht="12.75">
      <c r="A178" s="78">
        <v>4042</v>
      </c>
      <c r="B178" s="76" t="s">
        <v>199</v>
      </c>
    </row>
    <row r="179" spans="1:2" ht="12.75">
      <c r="A179" s="78">
        <v>4044</v>
      </c>
      <c r="B179" s="76" t="s">
        <v>200</v>
      </c>
    </row>
    <row r="180" spans="1:2" ht="12.75">
      <c r="A180" s="78">
        <v>4047</v>
      </c>
      <c r="B180" s="76" t="s">
        <v>201</v>
      </c>
    </row>
    <row r="181" spans="1:2" ht="12.75">
      <c r="A181" s="78">
        <v>4060</v>
      </c>
      <c r="B181" s="76" t="s">
        <v>202</v>
      </c>
    </row>
    <row r="182" spans="1:2" ht="12.75">
      <c r="A182" s="78">
        <v>4070</v>
      </c>
      <c r="B182" s="76" t="s">
        <v>203</v>
      </c>
    </row>
    <row r="183" spans="1:2" ht="12.75">
      <c r="A183" s="78">
        <v>4110</v>
      </c>
      <c r="B183" s="76" t="s">
        <v>204</v>
      </c>
    </row>
    <row r="184" spans="1:2" ht="12.75">
      <c r="A184" s="78">
        <v>4111</v>
      </c>
      <c r="B184" s="76" t="s">
        <v>205</v>
      </c>
    </row>
    <row r="185" spans="1:2" ht="12.75">
      <c r="A185" s="78">
        <v>4112</v>
      </c>
      <c r="B185" s="76" t="s">
        <v>206</v>
      </c>
    </row>
    <row r="186" spans="1:2" ht="12.75">
      <c r="A186" s="78">
        <v>4114</v>
      </c>
      <c r="B186" s="76" t="s">
        <v>207</v>
      </c>
    </row>
    <row r="187" spans="1:2" ht="12.75">
      <c r="A187" s="78">
        <v>4115</v>
      </c>
      <c r="B187" s="76" t="s">
        <v>208</v>
      </c>
    </row>
    <row r="188" spans="1:2" ht="12.75">
      <c r="A188" s="78">
        <v>4116</v>
      </c>
      <c r="B188" s="76" t="s">
        <v>209</v>
      </c>
    </row>
    <row r="189" spans="1:2" ht="12.75">
      <c r="A189" s="78">
        <v>4117</v>
      </c>
      <c r="B189" s="76" t="s">
        <v>210</v>
      </c>
    </row>
    <row r="190" spans="1:2" ht="12.75">
      <c r="A190" s="78">
        <v>4118</v>
      </c>
      <c r="B190" s="76" t="s">
        <v>211</v>
      </c>
    </row>
    <row r="191" spans="1:2" ht="12.75">
      <c r="A191" s="78">
        <v>4119</v>
      </c>
      <c r="B191" s="76" t="s">
        <v>212</v>
      </c>
    </row>
    <row r="192" spans="1:2" ht="12.75">
      <c r="A192" s="78">
        <v>4120</v>
      </c>
      <c r="B192" s="76" t="s">
        <v>213</v>
      </c>
    </row>
    <row r="193" spans="1:2" ht="12.75">
      <c r="A193" s="78">
        <v>4121</v>
      </c>
      <c r="B193" s="76" t="s">
        <v>214</v>
      </c>
    </row>
    <row r="194" spans="1:2" ht="12.75">
      <c r="A194" s="78">
        <v>4125</v>
      </c>
      <c r="B194" s="76" t="s">
        <v>215</v>
      </c>
    </row>
    <row r="195" spans="1:2" ht="12.75">
      <c r="A195" s="78">
        <v>4126</v>
      </c>
      <c r="B195" s="76" t="s">
        <v>216</v>
      </c>
    </row>
    <row r="196" spans="1:2" ht="12.75">
      <c r="A196" s="78">
        <v>4127</v>
      </c>
      <c r="B196" s="76" t="s">
        <v>217</v>
      </c>
    </row>
    <row r="197" spans="1:2" ht="12.75">
      <c r="A197" s="78">
        <v>4128</v>
      </c>
      <c r="B197" s="76" t="s">
        <v>218</v>
      </c>
    </row>
    <row r="198" spans="1:2" ht="12.75">
      <c r="A198" s="78">
        <v>4129</v>
      </c>
      <c r="B198" s="76" t="s">
        <v>219</v>
      </c>
    </row>
    <row r="199" spans="1:2" ht="12.75">
      <c r="A199" s="78">
        <v>4130</v>
      </c>
      <c r="B199" s="76" t="s">
        <v>220</v>
      </c>
    </row>
    <row r="200" spans="1:2" ht="12.75">
      <c r="A200" s="78">
        <v>4131</v>
      </c>
      <c r="B200" s="76" t="s">
        <v>221</v>
      </c>
    </row>
    <row r="201" spans="1:2" ht="12.75">
      <c r="A201" s="78">
        <v>4132</v>
      </c>
      <c r="B201" s="76" t="s">
        <v>222</v>
      </c>
    </row>
    <row r="202" spans="1:2" ht="12.75">
      <c r="A202" s="78">
        <v>4133</v>
      </c>
      <c r="B202" s="76" t="s">
        <v>223</v>
      </c>
    </row>
    <row r="203" spans="1:2" ht="12.75">
      <c r="A203" s="78">
        <v>4135</v>
      </c>
      <c r="B203" s="76" t="s">
        <v>224</v>
      </c>
    </row>
    <row r="204" spans="1:2" ht="12.75">
      <c r="A204" s="78">
        <v>4136</v>
      </c>
      <c r="B204" s="76" t="s">
        <v>225</v>
      </c>
    </row>
    <row r="205" spans="1:2" ht="12.75">
      <c r="A205" s="78">
        <v>4137</v>
      </c>
      <c r="B205" s="76" t="s">
        <v>226</v>
      </c>
    </row>
    <row r="206" spans="1:2" ht="12.75">
      <c r="A206" s="78">
        <v>4138</v>
      </c>
      <c r="B206" s="76" t="s">
        <v>227</v>
      </c>
    </row>
    <row r="207" spans="1:2" ht="12.75">
      <c r="A207" s="78">
        <v>4139</v>
      </c>
      <c r="B207" s="76" t="s">
        <v>228</v>
      </c>
    </row>
    <row r="208" spans="1:2" ht="12.75">
      <c r="A208" s="78">
        <v>4140</v>
      </c>
      <c r="B208" s="76" t="s">
        <v>229</v>
      </c>
    </row>
    <row r="209" spans="1:2" ht="12.75">
      <c r="A209" s="78">
        <v>4141</v>
      </c>
      <c r="B209" s="76" t="s">
        <v>230</v>
      </c>
    </row>
    <row r="210" spans="1:2" ht="12.75">
      <c r="A210" s="78">
        <v>4142</v>
      </c>
      <c r="B210" s="76" t="s">
        <v>231</v>
      </c>
    </row>
    <row r="211" spans="1:2" ht="12.75">
      <c r="A211" s="78">
        <v>4143</v>
      </c>
      <c r="B211" s="76" t="s">
        <v>232</v>
      </c>
    </row>
    <row r="212" spans="1:2" ht="12.75">
      <c r="A212" s="78">
        <v>4145</v>
      </c>
      <c r="B212" s="76" t="s">
        <v>233</v>
      </c>
    </row>
    <row r="213" spans="1:2" ht="12.75">
      <c r="A213" s="78">
        <v>4146</v>
      </c>
      <c r="B213" s="76" t="s">
        <v>234</v>
      </c>
    </row>
    <row r="214" spans="1:2" ht="12.75">
      <c r="A214" s="78">
        <v>4147</v>
      </c>
      <c r="B214" s="76" t="s">
        <v>235</v>
      </c>
    </row>
    <row r="215" spans="1:2" ht="12.75">
      <c r="A215" s="78">
        <v>4148</v>
      </c>
      <c r="B215" s="76" t="s">
        <v>236</v>
      </c>
    </row>
    <row r="216" spans="1:2" ht="12.75">
      <c r="A216" s="78">
        <v>4149</v>
      </c>
      <c r="B216" s="76" t="s">
        <v>237</v>
      </c>
    </row>
    <row r="217" spans="1:2" ht="12.75">
      <c r="A217" s="78">
        <v>4150</v>
      </c>
      <c r="B217" s="76" t="s">
        <v>238</v>
      </c>
    </row>
    <row r="218" spans="1:2" ht="12.75">
      <c r="A218" s="78">
        <v>4151</v>
      </c>
      <c r="B218" s="76" t="s">
        <v>239</v>
      </c>
    </row>
    <row r="219" spans="1:2" ht="12.75">
      <c r="A219" s="78">
        <v>4152</v>
      </c>
      <c r="B219" s="76" t="s">
        <v>240</v>
      </c>
    </row>
    <row r="220" spans="1:2" ht="12.75">
      <c r="A220" s="78">
        <v>4157</v>
      </c>
      <c r="B220" s="76" t="s">
        <v>241</v>
      </c>
    </row>
    <row r="221" spans="1:2" ht="12.75">
      <c r="A221" s="78">
        <v>4158</v>
      </c>
      <c r="B221" s="76" t="s">
        <v>242</v>
      </c>
    </row>
    <row r="222" spans="1:2" ht="12.75">
      <c r="A222" s="78">
        <v>4160</v>
      </c>
      <c r="B222" s="76" t="s">
        <v>243</v>
      </c>
    </row>
    <row r="223" spans="1:2" ht="12.75">
      <c r="A223" s="78">
        <v>4165</v>
      </c>
      <c r="B223" s="76" t="s">
        <v>244</v>
      </c>
    </row>
    <row r="224" spans="1:2" ht="12.75">
      <c r="A224" s="78">
        <v>4166</v>
      </c>
      <c r="B224" s="76" t="s">
        <v>245</v>
      </c>
    </row>
    <row r="225" spans="1:2" ht="12.75">
      <c r="A225" s="78">
        <v>4167</v>
      </c>
      <c r="B225" s="76" t="s">
        <v>246</v>
      </c>
    </row>
    <row r="226" spans="1:2" ht="12.75">
      <c r="A226" s="78">
        <v>4170</v>
      </c>
      <c r="B226" s="76" t="s">
        <v>247</v>
      </c>
    </row>
    <row r="227" spans="1:2" ht="12.75">
      <c r="A227" s="78">
        <v>4175</v>
      </c>
      <c r="B227" s="76" t="s">
        <v>248</v>
      </c>
    </row>
    <row r="228" spans="1:2" ht="12.75">
      <c r="A228" s="78">
        <v>4176</v>
      </c>
      <c r="B228" s="76" t="s">
        <v>249</v>
      </c>
    </row>
    <row r="229" spans="1:2" ht="12.75">
      <c r="A229" s="78">
        <v>4180</v>
      </c>
      <c r="B229" s="76" t="s">
        <v>250</v>
      </c>
    </row>
    <row r="230" spans="1:2" ht="12.75">
      <c r="A230" s="78">
        <v>4190</v>
      </c>
      <c r="B230" s="76" t="s">
        <v>251</v>
      </c>
    </row>
    <row r="231" spans="1:2" ht="12.75">
      <c r="A231" s="78">
        <v>4195</v>
      </c>
      <c r="B231" s="76" t="s">
        <v>252</v>
      </c>
    </row>
    <row r="232" spans="1:2" ht="12.75">
      <c r="A232" s="78">
        <v>4201</v>
      </c>
      <c r="B232" s="76" t="s">
        <v>253</v>
      </c>
    </row>
    <row r="233" spans="1:2" ht="12.75">
      <c r="A233" s="78">
        <v>4210</v>
      </c>
      <c r="B233" s="76" t="s">
        <v>254</v>
      </c>
    </row>
    <row r="234" spans="1:2" ht="12.75">
      <c r="A234" s="78">
        <v>4215</v>
      </c>
      <c r="B234" s="76" t="s">
        <v>255</v>
      </c>
    </row>
    <row r="235" spans="1:2" ht="12.75">
      <c r="A235" s="78">
        <v>4220</v>
      </c>
      <c r="B235" s="76" t="s">
        <v>256</v>
      </c>
    </row>
    <row r="236" spans="1:2" ht="12.75">
      <c r="A236" s="78">
        <v>4221</v>
      </c>
      <c r="B236" s="76" t="s">
        <v>434</v>
      </c>
    </row>
    <row r="237" spans="1:2" ht="12.75">
      <c r="A237" s="78">
        <v>4222</v>
      </c>
      <c r="B237" s="76" t="s">
        <v>430</v>
      </c>
    </row>
    <row r="238" spans="1:2" ht="12.75">
      <c r="A238" s="78">
        <v>4225</v>
      </c>
      <c r="B238" s="76" t="s">
        <v>439</v>
      </c>
    </row>
    <row r="239" spans="1:2" ht="12.75">
      <c r="A239" s="78">
        <v>4230</v>
      </c>
      <c r="B239" s="76" t="s">
        <v>257</v>
      </c>
    </row>
    <row r="240" spans="1:2" ht="12.75">
      <c r="A240" s="78">
        <v>4240</v>
      </c>
      <c r="B240" s="76" t="s">
        <v>258</v>
      </c>
    </row>
    <row r="241" spans="1:2" ht="12.75">
      <c r="A241" s="78">
        <v>4250</v>
      </c>
      <c r="B241" s="76" t="s">
        <v>259</v>
      </c>
    </row>
    <row r="242" spans="1:2" ht="12.75">
      <c r="A242" s="78">
        <v>4251</v>
      </c>
      <c r="B242" s="76" t="s">
        <v>409</v>
      </c>
    </row>
    <row r="243" spans="1:2" ht="12.75">
      <c r="A243" s="78">
        <v>4252</v>
      </c>
      <c r="B243" s="76" t="s">
        <v>374</v>
      </c>
    </row>
    <row r="244" spans="1:2" ht="12.75">
      <c r="A244" s="78">
        <v>4255</v>
      </c>
      <c r="B244" s="76" t="s">
        <v>441</v>
      </c>
    </row>
    <row r="245" spans="1:2" ht="12.75">
      <c r="A245" s="78">
        <v>4260</v>
      </c>
      <c r="B245" s="76" t="s">
        <v>260</v>
      </c>
    </row>
    <row r="246" spans="1:2" ht="12.75">
      <c r="A246" s="78">
        <v>4261</v>
      </c>
      <c r="B246" s="76" t="s">
        <v>795</v>
      </c>
    </row>
    <row r="247" spans="1:2" ht="12.75">
      <c r="A247" s="78">
        <v>4262</v>
      </c>
      <c r="B247" s="76" t="s">
        <v>378</v>
      </c>
    </row>
    <row r="248" spans="1:2" ht="12.75">
      <c r="A248" s="78">
        <v>4263</v>
      </c>
      <c r="B248" s="76" t="s">
        <v>380</v>
      </c>
    </row>
    <row r="249" spans="1:2" ht="12.75">
      <c r="A249" s="78">
        <v>4264</v>
      </c>
      <c r="B249" s="76" t="s">
        <v>382</v>
      </c>
    </row>
    <row r="250" spans="1:2" ht="12.75">
      <c r="A250" s="78">
        <v>4265</v>
      </c>
      <c r="B250" s="76" t="s">
        <v>384</v>
      </c>
    </row>
    <row r="251" spans="1:2" ht="12.75">
      <c r="A251" s="78">
        <v>4266</v>
      </c>
      <c r="B251" s="76" t="s">
        <v>796</v>
      </c>
    </row>
    <row r="252" spans="1:2" ht="12.75">
      <c r="A252" s="78">
        <v>4267</v>
      </c>
      <c r="B252" s="76" t="s">
        <v>261</v>
      </c>
    </row>
    <row r="253" spans="1:2" ht="12.75">
      <c r="A253" s="78">
        <v>4271</v>
      </c>
      <c r="B253" s="76" t="s">
        <v>388</v>
      </c>
    </row>
    <row r="254" spans="1:2" ht="12.75">
      <c r="A254" s="78">
        <v>4272</v>
      </c>
      <c r="B254" s="76" t="s">
        <v>390</v>
      </c>
    </row>
    <row r="255" spans="1:2" ht="12.75">
      <c r="A255" s="78">
        <v>4273</v>
      </c>
      <c r="B255" s="76" t="s">
        <v>393</v>
      </c>
    </row>
    <row r="256" spans="1:2" ht="12.75">
      <c r="A256" s="78">
        <v>4274</v>
      </c>
      <c r="B256" s="76" t="s">
        <v>395</v>
      </c>
    </row>
    <row r="257" spans="1:2" ht="12.75">
      <c r="A257" s="78">
        <v>4275</v>
      </c>
      <c r="B257" s="76" t="s">
        <v>398</v>
      </c>
    </row>
    <row r="258" spans="1:2" ht="12.75">
      <c r="A258" s="78">
        <v>4276</v>
      </c>
      <c r="B258" s="76" t="s">
        <v>401</v>
      </c>
    </row>
    <row r="259" spans="1:2" ht="12.75">
      <c r="A259" s="78">
        <v>4277</v>
      </c>
      <c r="B259" s="76" t="s">
        <v>403</v>
      </c>
    </row>
    <row r="260" spans="1:2" ht="12.75">
      <c r="A260" s="78">
        <v>4281</v>
      </c>
      <c r="B260" s="76" t="s">
        <v>411</v>
      </c>
    </row>
    <row r="261" spans="1:2" ht="12.75">
      <c r="A261" s="78">
        <v>4282</v>
      </c>
      <c r="B261" s="76" t="s">
        <v>414</v>
      </c>
    </row>
    <row r="262" spans="1:2" ht="12.75">
      <c r="A262" s="78">
        <v>4283</v>
      </c>
      <c r="B262" s="76" t="s">
        <v>416</v>
      </c>
    </row>
    <row r="263" spans="1:2" ht="12.75">
      <c r="A263" s="78">
        <v>4284</v>
      </c>
      <c r="B263" s="76" t="s">
        <v>419</v>
      </c>
    </row>
    <row r="264" spans="1:2" ht="12.75">
      <c r="A264" s="78">
        <v>4285</v>
      </c>
      <c r="B264" s="76" t="s">
        <v>262</v>
      </c>
    </row>
    <row r="265" spans="1:2" ht="12.75">
      <c r="A265" s="78">
        <v>4286</v>
      </c>
      <c r="B265" s="76" t="s">
        <v>424</v>
      </c>
    </row>
    <row r="266" spans="1:2" ht="12.75">
      <c r="A266" s="78">
        <v>4287</v>
      </c>
      <c r="B266" s="76" t="s">
        <v>426</v>
      </c>
    </row>
    <row r="267" spans="1:2" ht="12.75">
      <c r="A267" s="78">
        <v>4310</v>
      </c>
      <c r="B267" s="76" t="s">
        <v>263</v>
      </c>
    </row>
    <row r="268" spans="1:2" ht="12.75">
      <c r="A268" s="78">
        <v>4350</v>
      </c>
      <c r="B268" s="76" t="s">
        <v>264</v>
      </c>
    </row>
    <row r="269" spans="1:2" ht="12.75">
      <c r="A269" s="78">
        <v>4390</v>
      </c>
      <c r="B269" s="76" t="s">
        <v>265</v>
      </c>
    </row>
    <row r="270" spans="1:2" ht="12.75">
      <c r="A270" s="78">
        <v>4391</v>
      </c>
      <c r="B270" s="76" t="s">
        <v>266</v>
      </c>
    </row>
    <row r="271" spans="1:2" ht="12.75">
      <c r="A271" s="78">
        <v>4392</v>
      </c>
      <c r="B271" s="76" t="s">
        <v>267</v>
      </c>
    </row>
    <row r="272" spans="1:2" ht="12.75">
      <c r="A272" s="78">
        <v>4394</v>
      </c>
      <c r="B272" s="76" t="s">
        <v>112</v>
      </c>
    </row>
    <row r="273" spans="1:2" ht="12.75">
      <c r="A273" s="78">
        <v>4395</v>
      </c>
      <c r="B273" s="76" t="s">
        <v>268</v>
      </c>
    </row>
    <row r="274" spans="1:2" ht="12.75">
      <c r="A274" s="78">
        <v>4395</v>
      </c>
      <c r="B274" s="76" t="s">
        <v>269</v>
      </c>
    </row>
    <row r="275" spans="1:2" ht="12.75">
      <c r="A275" s="78">
        <v>4396</v>
      </c>
      <c r="B275" s="76" t="s">
        <v>113</v>
      </c>
    </row>
    <row r="276" spans="1:2" ht="12.75">
      <c r="A276" s="78">
        <v>4397</v>
      </c>
      <c r="B276" s="76" t="s">
        <v>270</v>
      </c>
    </row>
    <row r="277" spans="1:2" ht="12.75">
      <c r="A277" s="78">
        <v>4398</v>
      </c>
      <c r="B277" s="76" t="s">
        <v>271</v>
      </c>
    </row>
    <row r="278" spans="1:2" ht="12.75">
      <c r="A278" s="78">
        <v>4420</v>
      </c>
      <c r="B278" s="76" t="s">
        <v>272</v>
      </c>
    </row>
    <row r="279" spans="1:2" ht="12.75">
      <c r="A279" s="78">
        <v>4430</v>
      </c>
      <c r="B279" s="76" t="s">
        <v>273</v>
      </c>
    </row>
    <row r="280" spans="1:2" ht="12.75">
      <c r="A280" s="78">
        <v>4450</v>
      </c>
      <c r="B280" s="76" t="s">
        <v>274</v>
      </c>
    </row>
    <row r="281" spans="1:2" ht="12.75">
      <c r="A281" s="78">
        <v>4510</v>
      </c>
      <c r="B281" s="76" t="s">
        <v>275</v>
      </c>
    </row>
    <row r="282" spans="1:2" ht="12.75">
      <c r="A282" s="78">
        <v>4520</v>
      </c>
      <c r="B282" s="76" t="s">
        <v>276</v>
      </c>
    </row>
    <row r="283" spans="1:2" ht="12.75">
      <c r="A283" s="78">
        <v>4530</v>
      </c>
      <c r="B283" s="76" t="s">
        <v>276</v>
      </c>
    </row>
    <row r="284" spans="1:2" ht="12.75">
      <c r="A284" s="78">
        <v>4540</v>
      </c>
      <c r="B284" s="76" t="s">
        <v>276</v>
      </c>
    </row>
    <row r="285" spans="1:2" ht="12.75">
      <c r="A285" s="78">
        <v>4550</v>
      </c>
      <c r="B285" s="76" t="s">
        <v>276</v>
      </c>
    </row>
    <row r="286" spans="1:2" ht="12.75">
      <c r="A286" s="78">
        <v>4560</v>
      </c>
      <c r="B286" s="76" t="s">
        <v>277</v>
      </c>
    </row>
    <row r="287" spans="1:2" ht="12.75">
      <c r="A287" s="78">
        <v>4570</v>
      </c>
      <c r="B287" s="76" t="s">
        <v>276</v>
      </c>
    </row>
    <row r="288" spans="1:2" ht="12.75">
      <c r="A288" s="78">
        <v>4580</v>
      </c>
      <c r="B288" s="76" t="s">
        <v>276</v>
      </c>
    </row>
    <row r="289" spans="1:2" ht="12.75">
      <c r="A289" s="78">
        <v>4590</v>
      </c>
      <c r="B289" s="76" t="s">
        <v>278</v>
      </c>
    </row>
    <row r="290" spans="1:2" ht="12.75">
      <c r="A290" s="78">
        <v>4610</v>
      </c>
      <c r="B290" s="76" t="s">
        <v>279</v>
      </c>
    </row>
    <row r="291" spans="1:2" ht="12.75">
      <c r="A291" s="78">
        <v>4620</v>
      </c>
      <c r="B291" s="76" t="s">
        <v>280</v>
      </c>
    </row>
    <row r="292" spans="1:2" ht="12.75">
      <c r="A292" s="78">
        <v>4630</v>
      </c>
      <c r="B292" s="76" t="s">
        <v>281</v>
      </c>
    </row>
    <row r="293" spans="1:2" ht="12.75">
      <c r="A293" s="78">
        <v>4650</v>
      </c>
      <c r="B293" s="76" t="s">
        <v>282</v>
      </c>
    </row>
    <row r="294" spans="1:2" ht="12.75">
      <c r="A294" s="78">
        <v>4700</v>
      </c>
      <c r="B294" s="76" t="s">
        <v>283</v>
      </c>
    </row>
    <row r="295" spans="1:2" ht="12.75">
      <c r="A295" s="78">
        <v>4800</v>
      </c>
      <c r="B295" s="76" t="s">
        <v>57</v>
      </c>
    </row>
    <row r="296" spans="1:2" ht="12.75">
      <c r="A296" s="78">
        <v>4801</v>
      </c>
      <c r="B296" s="76" t="s">
        <v>62</v>
      </c>
    </row>
    <row r="297" spans="1:2" ht="12.75">
      <c r="A297" s="78">
        <v>4802</v>
      </c>
      <c r="B297" s="76" t="s">
        <v>63</v>
      </c>
    </row>
    <row r="298" spans="1:2" ht="12.75">
      <c r="A298" s="78">
        <v>4831</v>
      </c>
      <c r="B298" s="76" t="s">
        <v>54</v>
      </c>
    </row>
    <row r="299" spans="1:2" ht="12.75">
      <c r="A299" s="78">
        <v>4832</v>
      </c>
      <c r="B299" s="76" t="s">
        <v>55</v>
      </c>
    </row>
    <row r="300" spans="1:2" ht="12.75">
      <c r="A300" s="78">
        <v>4870</v>
      </c>
      <c r="B300" s="76" t="s">
        <v>57</v>
      </c>
    </row>
    <row r="301" spans="1:2" ht="12.75">
      <c r="A301" s="78">
        <v>4871</v>
      </c>
      <c r="B301" s="76" t="s">
        <v>70</v>
      </c>
    </row>
    <row r="302" spans="1:2" ht="12.75">
      <c r="A302" s="78">
        <v>4872</v>
      </c>
      <c r="B302" s="76" t="s">
        <v>797</v>
      </c>
    </row>
    <row r="303" spans="1:2" ht="12.75">
      <c r="A303" s="78">
        <v>4880</v>
      </c>
      <c r="B303" s="76" t="s">
        <v>57</v>
      </c>
    </row>
    <row r="304" spans="1:2" ht="12.75">
      <c r="A304" s="78">
        <v>4881</v>
      </c>
      <c r="B304" s="76" t="s">
        <v>72</v>
      </c>
    </row>
    <row r="305" spans="1:2" ht="12.75">
      <c r="A305" s="78">
        <v>4882</v>
      </c>
      <c r="B305" s="76" t="s">
        <v>64</v>
      </c>
    </row>
    <row r="306" spans="1:2" ht="12.75">
      <c r="A306" s="78">
        <v>4900</v>
      </c>
      <c r="B306" s="76" t="s">
        <v>57</v>
      </c>
    </row>
    <row r="307" spans="1:2" ht="12.75">
      <c r="A307" s="78">
        <v>4901</v>
      </c>
      <c r="B307" s="76" t="s">
        <v>65</v>
      </c>
    </row>
    <row r="308" spans="1:2" ht="12.75">
      <c r="A308" s="78">
        <v>4902</v>
      </c>
      <c r="B308" s="76" t="s">
        <v>66</v>
      </c>
    </row>
    <row r="309" spans="1:2" ht="12.75">
      <c r="A309" s="78">
        <v>4931</v>
      </c>
      <c r="B309" s="76" t="s">
        <v>56</v>
      </c>
    </row>
    <row r="310" spans="1:2" ht="12.75">
      <c r="A310" s="78">
        <v>4971</v>
      </c>
      <c r="B310" s="76" t="s">
        <v>71</v>
      </c>
    </row>
    <row r="311" spans="1:2" ht="12.75">
      <c r="A311" s="78">
        <v>4972</v>
      </c>
      <c r="B311" s="76" t="s">
        <v>69</v>
      </c>
    </row>
    <row r="312" spans="1:2" ht="12.75">
      <c r="A312" s="78">
        <v>4979</v>
      </c>
      <c r="B312" s="76" t="s">
        <v>57</v>
      </c>
    </row>
    <row r="313" spans="1:2" ht="12.75">
      <c r="A313" s="78">
        <v>4980</v>
      </c>
      <c r="B313" s="76" t="s">
        <v>57</v>
      </c>
    </row>
    <row r="314" spans="1:2" ht="12.75">
      <c r="A314" s="78">
        <v>4981</v>
      </c>
      <c r="B314" s="76" t="s">
        <v>67</v>
      </c>
    </row>
    <row r="315" spans="1:2" ht="12.75">
      <c r="A315" s="78">
        <v>4982</v>
      </c>
      <c r="B315" s="76" t="s">
        <v>68</v>
      </c>
    </row>
    <row r="316" spans="1:2" ht="12.75">
      <c r="A316" s="78">
        <v>5000</v>
      </c>
      <c r="B316" s="76" t="s">
        <v>284</v>
      </c>
    </row>
    <row r="317" spans="1:2" ht="12.75">
      <c r="A317" s="78">
        <v>5100</v>
      </c>
      <c r="B317" s="76" t="s">
        <v>490</v>
      </c>
    </row>
    <row r="318" spans="1:2" ht="12.75">
      <c r="A318" s="79">
        <v>5109</v>
      </c>
      <c r="B318" s="77" t="s">
        <v>491</v>
      </c>
    </row>
    <row r="319" spans="1:2" ht="12.75">
      <c r="A319" s="78">
        <v>5200</v>
      </c>
      <c r="B319" s="76" t="s">
        <v>492</v>
      </c>
    </row>
    <row r="320" spans="1:2" ht="12.75">
      <c r="A320" s="79">
        <v>5209</v>
      </c>
      <c r="B320" s="77" t="s">
        <v>493</v>
      </c>
    </row>
    <row r="321" spans="1:2" ht="12.75">
      <c r="A321" s="78">
        <v>5300</v>
      </c>
      <c r="B321" s="76" t="s">
        <v>285</v>
      </c>
    </row>
    <row r="322" spans="1:2" ht="12.75">
      <c r="A322" s="79">
        <v>5310</v>
      </c>
      <c r="B322" s="77" t="s">
        <v>494</v>
      </c>
    </row>
    <row r="323" spans="1:2" ht="12.75">
      <c r="A323" s="79">
        <v>5319</v>
      </c>
      <c r="B323" s="77" t="s">
        <v>495</v>
      </c>
    </row>
    <row r="324" spans="1:2" ht="12.75">
      <c r="A324" s="79">
        <v>5320</v>
      </c>
      <c r="B324" s="77" t="s">
        <v>496</v>
      </c>
    </row>
    <row r="325" spans="1:2" ht="12.75">
      <c r="A325" s="79">
        <v>5329</v>
      </c>
      <c r="B325" s="77" t="s">
        <v>497</v>
      </c>
    </row>
    <row r="326" spans="1:2" ht="12.75">
      <c r="A326" s="78">
        <v>5400</v>
      </c>
      <c r="B326" s="76" t="s">
        <v>517</v>
      </c>
    </row>
    <row r="327" spans="1:2" ht="12.75">
      <c r="A327" s="79">
        <v>5409</v>
      </c>
      <c r="B327" s="77" t="s">
        <v>518</v>
      </c>
    </row>
    <row r="328" spans="1:2" ht="12.75">
      <c r="A328" s="78">
        <v>5500</v>
      </c>
      <c r="B328" s="76" t="s">
        <v>286</v>
      </c>
    </row>
    <row r="329" spans="1:2" ht="12.75">
      <c r="A329" s="79">
        <v>5509</v>
      </c>
      <c r="B329" s="77" t="s">
        <v>287</v>
      </c>
    </row>
    <row r="330" spans="1:2" ht="12.75">
      <c r="A330" s="78">
        <v>5600</v>
      </c>
      <c r="B330" s="76" t="s">
        <v>288</v>
      </c>
    </row>
    <row r="331" spans="1:2" ht="12.75">
      <c r="A331" s="78">
        <v>5609</v>
      </c>
      <c r="B331" s="76" t="s">
        <v>289</v>
      </c>
    </row>
    <row r="332" spans="1:2" ht="12.75">
      <c r="A332" s="78">
        <v>5610</v>
      </c>
      <c r="B332" s="76" t="s">
        <v>451</v>
      </c>
    </row>
    <row r="333" spans="1:2" ht="12.75">
      <c r="A333" s="78">
        <v>5619</v>
      </c>
      <c r="B333" s="76" t="s">
        <v>454</v>
      </c>
    </row>
    <row r="334" spans="1:2" ht="12.75">
      <c r="A334" s="78">
        <v>5680</v>
      </c>
      <c r="B334" s="76" t="s">
        <v>290</v>
      </c>
    </row>
    <row r="335" spans="1:2" ht="12.75">
      <c r="A335" s="78">
        <v>5700</v>
      </c>
      <c r="B335" s="76" t="s">
        <v>50</v>
      </c>
    </row>
    <row r="336" spans="1:2" ht="12.75">
      <c r="A336" s="78">
        <v>5720</v>
      </c>
      <c r="B336" s="76" t="s">
        <v>465</v>
      </c>
    </row>
    <row r="337" spans="1:2" ht="12.75">
      <c r="A337" s="78">
        <v>5730</v>
      </c>
      <c r="B337" s="76" t="s">
        <v>467</v>
      </c>
    </row>
    <row r="338" spans="1:2" ht="12.75">
      <c r="A338" s="78">
        <v>5740</v>
      </c>
      <c r="B338" s="76" t="s">
        <v>291</v>
      </c>
    </row>
    <row r="339" spans="1:2" ht="12.75">
      <c r="A339" s="78">
        <v>5745</v>
      </c>
      <c r="B339" s="76" t="s">
        <v>292</v>
      </c>
    </row>
    <row r="340" spans="1:2" ht="12.75">
      <c r="A340" s="78">
        <v>5750</v>
      </c>
      <c r="B340" s="76" t="s">
        <v>293</v>
      </c>
    </row>
    <row r="341" spans="1:2" ht="12.75">
      <c r="A341" s="78">
        <v>5755</v>
      </c>
      <c r="B341" s="76" t="s">
        <v>294</v>
      </c>
    </row>
    <row r="342" spans="1:2" ht="12.75">
      <c r="A342" s="78">
        <v>5760</v>
      </c>
      <c r="B342" s="76" t="s">
        <v>682</v>
      </c>
    </row>
    <row r="343" spans="1:2" ht="12.75">
      <c r="A343" s="78">
        <v>5765</v>
      </c>
      <c r="B343" s="76" t="s">
        <v>295</v>
      </c>
    </row>
    <row r="344" spans="1:2" ht="12.75">
      <c r="A344" s="78">
        <v>5780</v>
      </c>
      <c r="B344" s="76" t="s">
        <v>296</v>
      </c>
    </row>
    <row r="345" spans="1:2" ht="12.75">
      <c r="A345" s="78">
        <v>5790</v>
      </c>
      <c r="B345" s="76" t="s">
        <v>523</v>
      </c>
    </row>
    <row r="346" spans="1:2" ht="12.75">
      <c r="A346" s="78">
        <v>5799</v>
      </c>
      <c r="B346" s="76" t="s">
        <v>297</v>
      </c>
    </row>
    <row r="347" spans="1:2" ht="12.75">
      <c r="A347" s="78">
        <v>5800</v>
      </c>
      <c r="B347" s="76" t="s">
        <v>298</v>
      </c>
    </row>
    <row r="348" spans="1:2" ht="12.75">
      <c r="A348" s="78">
        <v>5801</v>
      </c>
      <c r="B348" s="76" t="s">
        <v>114</v>
      </c>
    </row>
    <row r="349" spans="1:2" ht="12.75">
      <c r="A349" s="79">
        <v>5809</v>
      </c>
      <c r="B349" s="77" t="s">
        <v>299</v>
      </c>
    </row>
    <row r="350" spans="1:2" ht="12.75">
      <c r="A350" s="79">
        <v>5890</v>
      </c>
      <c r="B350" s="77" t="s">
        <v>51</v>
      </c>
    </row>
    <row r="351" spans="1:2" ht="12.75">
      <c r="A351" s="78">
        <v>5900</v>
      </c>
      <c r="B351" s="76" t="s">
        <v>498</v>
      </c>
    </row>
    <row r="352" spans="1:2" ht="12.75">
      <c r="A352" s="79">
        <v>5909</v>
      </c>
      <c r="B352" s="77" t="s">
        <v>499</v>
      </c>
    </row>
    <row r="353" spans="1:2" ht="12.75">
      <c r="A353" s="78">
        <v>5990</v>
      </c>
      <c r="B353" s="76" t="s">
        <v>300</v>
      </c>
    </row>
    <row r="354" spans="1:2" ht="12.75">
      <c r="A354" s="78">
        <v>5991</v>
      </c>
      <c r="B354" s="76" t="s">
        <v>301</v>
      </c>
    </row>
    <row r="355" spans="1:2" ht="12.75">
      <c r="A355" s="78">
        <v>6000</v>
      </c>
      <c r="B355" s="76" t="s">
        <v>302</v>
      </c>
    </row>
    <row r="356" spans="1:2" ht="12.75">
      <c r="A356" s="78">
        <v>6100</v>
      </c>
      <c r="B356" s="78" t="s">
        <v>303</v>
      </c>
    </row>
    <row r="357" spans="1:2" ht="12.75">
      <c r="A357" s="78">
        <v>6190</v>
      </c>
      <c r="B357" s="76" t="s">
        <v>53</v>
      </c>
    </row>
    <row r="358" spans="1:2" ht="12.75">
      <c r="A358" s="78">
        <v>6199</v>
      </c>
      <c r="B358" s="76" t="s">
        <v>722</v>
      </c>
    </row>
    <row r="359" spans="1:2" ht="12.75">
      <c r="A359" s="78">
        <v>6300</v>
      </c>
      <c r="B359" s="76" t="s">
        <v>304</v>
      </c>
    </row>
    <row r="360" spans="1:2" ht="12.75">
      <c r="A360" s="78">
        <v>6310</v>
      </c>
      <c r="B360" s="76" t="s">
        <v>305</v>
      </c>
    </row>
    <row r="361" spans="1:2" ht="12.75">
      <c r="A361" s="78">
        <v>6320</v>
      </c>
      <c r="B361" s="76" t="s">
        <v>306</v>
      </c>
    </row>
    <row r="362" spans="1:2" ht="12.75">
      <c r="A362" s="78">
        <v>6330</v>
      </c>
      <c r="B362" s="76" t="s">
        <v>307</v>
      </c>
    </row>
    <row r="363" spans="1:2" ht="12.75">
      <c r="A363" s="78">
        <v>6400</v>
      </c>
      <c r="B363" s="76" t="s">
        <v>308</v>
      </c>
    </row>
    <row r="364" spans="1:2" ht="12.75">
      <c r="A364" s="78">
        <v>6500</v>
      </c>
      <c r="B364" s="76" t="s">
        <v>716</v>
      </c>
    </row>
    <row r="365" spans="1:2" ht="12.75">
      <c r="A365" s="78">
        <v>6600</v>
      </c>
      <c r="B365" s="76" t="s">
        <v>309</v>
      </c>
    </row>
    <row r="366" spans="1:13" ht="12.75">
      <c r="A366" s="79">
        <v>6610</v>
      </c>
      <c r="B366" s="77" t="s">
        <v>310</v>
      </c>
      <c r="K366" s="77"/>
      <c r="M366" s="77"/>
    </row>
    <row r="367" spans="1:2" ht="12.75">
      <c r="A367" s="79">
        <v>6710</v>
      </c>
      <c r="B367" s="77" t="s">
        <v>696</v>
      </c>
    </row>
    <row r="368" spans="1:2" ht="12.75">
      <c r="A368" s="79">
        <v>6720</v>
      </c>
      <c r="B368" s="77" t="s">
        <v>700</v>
      </c>
    </row>
    <row r="369" spans="1:2" ht="12.75">
      <c r="A369" s="79">
        <v>6730</v>
      </c>
      <c r="B369" s="77" t="s">
        <v>311</v>
      </c>
    </row>
    <row r="370" spans="1:2" ht="12.75">
      <c r="A370" s="79">
        <v>6790</v>
      </c>
      <c r="B370" s="77" t="s">
        <v>643</v>
      </c>
    </row>
    <row r="371" spans="1:2" ht="12.75">
      <c r="A371" s="79">
        <v>6800</v>
      </c>
      <c r="B371" s="77" t="s">
        <v>672</v>
      </c>
    </row>
    <row r="372" spans="1:2" ht="12.75">
      <c r="A372" s="79">
        <v>6850</v>
      </c>
      <c r="B372" s="77" t="s">
        <v>52</v>
      </c>
    </row>
    <row r="373" spans="1:2" ht="12.75">
      <c r="A373" s="78">
        <v>6900</v>
      </c>
      <c r="B373" s="76" t="s">
        <v>312</v>
      </c>
    </row>
    <row r="374" spans="1:2" ht="12.75">
      <c r="A374" s="78">
        <v>7100</v>
      </c>
      <c r="B374" s="76" t="s">
        <v>313</v>
      </c>
    </row>
    <row r="375" spans="1:2" ht="12.75">
      <c r="A375" s="78">
        <v>7110</v>
      </c>
      <c r="B375" s="76" t="s">
        <v>709</v>
      </c>
    </row>
    <row r="376" spans="1:2" ht="12.75">
      <c r="A376" s="78">
        <v>7180</v>
      </c>
      <c r="B376" s="76" t="s">
        <v>314</v>
      </c>
    </row>
    <row r="377" spans="1:2" ht="12.75">
      <c r="A377" s="78">
        <v>7190</v>
      </c>
      <c r="B377" s="76" t="s">
        <v>703</v>
      </c>
    </row>
    <row r="378" spans="1:2" ht="12.75">
      <c r="A378" s="78">
        <v>7200</v>
      </c>
      <c r="B378" s="76" t="s">
        <v>315</v>
      </c>
    </row>
    <row r="379" spans="1:2" ht="12.75">
      <c r="A379" s="78">
        <v>7210</v>
      </c>
      <c r="B379" s="76" t="s">
        <v>712</v>
      </c>
    </row>
    <row r="380" spans="1:2" ht="12.75">
      <c r="A380" s="79">
        <v>7280</v>
      </c>
      <c r="B380" s="77" t="s">
        <v>316</v>
      </c>
    </row>
    <row r="381" spans="1:2" ht="12.75">
      <c r="A381" s="78">
        <v>7290</v>
      </c>
      <c r="B381" s="76" t="s">
        <v>705</v>
      </c>
    </row>
    <row r="382" spans="1:2" ht="12.75">
      <c r="A382" s="78">
        <v>7300</v>
      </c>
      <c r="B382" s="76" t="s">
        <v>724</v>
      </c>
    </row>
    <row r="383" spans="1:2" ht="12.75">
      <c r="A383" s="78">
        <v>7400</v>
      </c>
      <c r="B383" s="76" t="s">
        <v>810</v>
      </c>
    </row>
    <row r="384" spans="1:2" ht="12.75">
      <c r="A384" s="78">
        <v>7500</v>
      </c>
      <c r="B384" s="76" t="s">
        <v>317</v>
      </c>
    </row>
    <row r="385" spans="1:2" ht="12.75">
      <c r="A385" s="78">
        <v>7600</v>
      </c>
      <c r="B385" s="76" t="s">
        <v>318</v>
      </c>
    </row>
    <row r="386" spans="1:2" ht="12.75">
      <c r="A386" s="78">
        <v>8000</v>
      </c>
      <c r="B386" s="76" t="s">
        <v>319</v>
      </c>
    </row>
    <row r="387" spans="1:2" ht="12.75">
      <c r="A387" s="78">
        <v>8010</v>
      </c>
      <c r="B387" s="76" t="s">
        <v>320</v>
      </c>
    </row>
    <row r="388" spans="1:2" ht="12.75">
      <c r="A388" s="78">
        <v>8015</v>
      </c>
      <c r="B388" s="76" t="s">
        <v>321</v>
      </c>
    </row>
    <row r="389" spans="1:2" ht="12.75">
      <c r="A389" s="78">
        <v>8020</v>
      </c>
      <c r="B389" s="76" t="s">
        <v>322</v>
      </c>
    </row>
    <row r="390" spans="1:2" ht="12.75">
      <c r="A390" s="78">
        <v>8025</v>
      </c>
      <c r="B390" s="76" t="s">
        <v>323</v>
      </c>
    </row>
    <row r="391" spans="1:2" ht="12.75">
      <c r="A391" s="78">
        <v>8030</v>
      </c>
      <c r="B391" s="76" t="s">
        <v>324</v>
      </c>
    </row>
    <row r="392" spans="1:2" ht="12.75">
      <c r="A392" s="78">
        <v>8035</v>
      </c>
      <c r="B392" s="76" t="s">
        <v>325</v>
      </c>
    </row>
    <row r="393" spans="1:2" ht="12.75">
      <c r="A393" s="78">
        <v>8040</v>
      </c>
      <c r="B393" s="76" t="s">
        <v>326</v>
      </c>
    </row>
    <row r="394" spans="1:2" ht="12.75">
      <c r="A394" s="78">
        <v>8045</v>
      </c>
      <c r="B394" s="76" t="s">
        <v>327</v>
      </c>
    </row>
    <row r="395" spans="1:2" ht="12.75">
      <c r="A395" s="78">
        <v>8050</v>
      </c>
      <c r="B395" s="76" t="s">
        <v>328</v>
      </c>
    </row>
    <row r="396" spans="1:2" ht="12.75">
      <c r="A396" s="78">
        <v>8053</v>
      </c>
      <c r="B396" s="76" t="s">
        <v>329</v>
      </c>
    </row>
    <row r="397" spans="1:2" ht="12.75">
      <c r="A397" s="78">
        <v>8056</v>
      </c>
      <c r="B397" s="76" t="s">
        <v>330</v>
      </c>
    </row>
    <row r="398" spans="1:2" ht="12.75">
      <c r="A398" s="78">
        <v>8059</v>
      </c>
      <c r="B398" s="76" t="s">
        <v>331</v>
      </c>
    </row>
    <row r="399" spans="1:2" ht="12.75">
      <c r="A399" s="78">
        <v>8062</v>
      </c>
      <c r="B399" s="76" t="s">
        <v>332</v>
      </c>
    </row>
    <row r="400" spans="1:2" ht="12.75">
      <c r="A400" s="78">
        <v>8065</v>
      </c>
      <c r="B400" s="76" t="s">
        <v>333</v>
      </c>
    </row>
    <row r="401" spans="1:2" ht="12.75">
      <c r="A401" s="78">
        <v>8068</v>
      </c>
      <c r="B401" s="76" t="s">
        <v>334</v>
      </c>
    </row>
    <row r="402" spans="1:2" ht="12.75">
      <c r="A402" s="78">
        <v>8070</v>
      </c>
      <c r="B402" s="76" t="s">
        <v>335</v>
      </c>
    </row>
    <row r="403" ht="12.75">
      <c r="A403" s="78" t="s">
        <v>336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 Pope</dc:creator>
  <cp:keywords/>
  <dc:description/>
  <cp:lastModifiedBy>Karen Metler</cp:lastModifiedBy>
  <cp:lastPrinted>2001-05-29T23:48:26Z</cp:lastPrinted>
  <dcterms:created xsi:type="dcterms:W3CDTF">2001-05-23T12:52:57Z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