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9210" activeTab="1"/>
  </bookViews>
  <sheets>
    <sheet name="User's Guide" sheetId="1" r:id="rId1"/>
    <sheet name="Activity Description" sheetId="2" r:id="rId2"/>
    <sheet name="ERR" sheetId="3" r:id="rId3"/>
  </sheets>
  <definedNames/>
  <calcPr fullCalcOnLoad="1"/>
</workbook>
</file>

<file path=xl/sharedStrings.xml><?xml version="1.0" encoding="utf-8"?>
<sst xmlns="http://schemas.openxmlformats.org/spreadsheetml/2006/main" count="63" uniqueCount="59">
  <si>
    <t>N1 Highway Costs and Benefits</t>
  </si>
  <si>
    <t>Dual 3, No Service Roads, Grade Separation: Dimples/Achimoto</t>
  </si>
  <si>
    <t>Transport Savings</t>
  </si>
  <si>
    <t>USD million</t>
  </si>
  <si>
    <t>Incremental Net Benefits</t>
  </si>
  <si>
    <t>Incremental Costs</t>
  </si>
  <si>
    <t>USD'000</t>
  </si>
  <si>
    <t>Ghana: N1 Highway</t>
  </si>
  <si>
    <t>Last updated:  6/22/2006</t>
  </si>
  <si>
    <t>Project name</t>
  </si>
  <si>
    <t>Spreadsheet version</t>
  </si>
  <si>
    <t>Investment memo, final</t>
  </si>
  <si>
    <t>Date</t>
  </si>
  <si>
    <t>Amount of MCC funds</t>
  </si>
  <si>
    <t>Project description</t>
  </si>
  <si>
    <t>Benefit streams included in ERR</t>
  </si>
  <si>
    <t>Vehicle operating cost and time savings:</t>
  </si>
  <si>
    <t xml:space="preserve">     Reduced vehicle operating costs</t>
  </si>
  <si>
    <t xml:space="preserve">     Generated passenger vehicle and truck traffic</t>
  </si>
  <si>
    <t xml:space="preserve">     Reduction of current and projected traffic congestion on principal artery to Tema port</t>
  </si>
  <si>
    <t xml:space="preserve">     Time cost savings</t>
  </si>
  <si>
    <t>The analysis did not consider possible benefits of induced agricultural activity within regions served by the trunk roads.</t>
  </si>
  <si>
    <t>Costs included in ERR (other than costs borne by MCC)</t>
  </si>
  <si>
    <t>Annual and periodic maintenance costs</t>
  </si>
  <si>
    <t>Resettlement costs</t>
  </si>
  <si>
    <t>Estimated ERR and time horizon</t>
  </si>
  <si>
    <t>Worksheets in this file</t>
  </si>
  <si>
    <t>Activity Description</t>
  </si>
  <si>
    <t>One should read this sheet first, as it offers a summary of the activity, a list of components, and states the economic rationale for the project.</t>
  </si>
  <si>
    <t>Ghana: N1 Highway Upgrades</t>
  </si>
  <si>
    <t>Upgrades to Sections of N1 Highway</t>
  </si>
  <si>
    <t>The goal of the N1 Highway Upgrades activity is to reduce the bottleneck in accessing the International Airport and the Port of Tema and support an expansion of Ghana’s export-directed horticulture base beyond current production, by upgrading of 14 kilometers of the National Highway (N1 Highway) between Tema and Accra.</t>
  </si>
  <si>
    <t>Transportation Infrastructure Development Project</t>
  </si>
  <si>
    <t>ERR</t>
  </si>
  <si>
    <t>Summary</t>
  </si>
  <si>
    <t>Components</t>
  </si>
  <si>
    <t>Specifically, MCC Funding will support the following:</t>
  </si>
  <si>
    <t xml:space="preserve">           d.   Project management, supervision and auditing of such improvements and upgrades.</t>
  </si>
  <si>
    <t xml:space="preserve">     2.   Feasibility and design studies (that include an assessment of the economic rates of return), an EIA, an EMP and a RAP, each as may be necessary for service roads and grade separation at an additional six interchanges along the TQM (the construction of which shall not be funded by MCC Funding).</t>
  </si>
  <si>
    <t xml:space="preserve">           c.   Utility relocations, as may be necessary.</t>
  </si>
  <si>
    <t xml:space="preserve">     1.   Improvement and upgrade to the 14 km of N1 Highway between Tetteh Quarshie and Mallam Junctions (TQM) as a three 
            lane dual carriageway (without service roads) and provision of grade separation interchanges at the Dimples-Achimota 
            and Mallam Junctions.</t>
  </si>
  <si>
    <t>Economic Rationale</t>
  </si>
  <si>
    <t xml:space="preserve">           a.   Feasibility and design studies (that include an assessment of the economic rates of return and poverty reduction 
                  impacts of the relevant sections of the N1 Highway), an environmental impact assessment (EIA), an environmental 
                  management plan (EMP) and a resettlement action plan (RAP).</t>
  </si>
  <si>
    <t xml:space="preserve">           b.   Implementation of the environmental and social mitigation measures as necessary, including compensation of 
                  individuals, residences and businesses affected by such improvements and upgrades, consistent with the World 
                  Bank’s Operational Policy on Involuntary Resettlement.</t>
  </si>
  <si>
    <t xml:space="preserve">You can find more information on HDM-4 and download the program here. </t>
  </si>
  <si>
    <t xml:space="preserve">     The analysis was undertaken using the Highway Development Management (HDM)-4 model, which was originally developed by the World Bank and is now widely used in highway planning.  HDM estimates the total costs for different scenarios in road construction, maintenance and use so that users can determine the best strategy for road projects.  Because it is a proprietary model, this spreadsheet shows the output of the model, rather than all inputs and calculations.</t>
  </si>
  <si>
    <t xml:space="preserve">     •   A dual three-lane main carriageway with/without service roads; and</t>
  </si>
  <si>
    <t xml:space="preserve">     •   A dual two-lane main carriageway with/without service roads;</t>
  </si>
  <si>
    <t xml:space="preserve">     •   Grade separation both overall and individually for each major junction.</t>
  </si>
  <si>
    <t xml:space="preserve">     The widening of the N1 Highway along the TQM would address a major infrastructural constraint that affects the future development of industries moving goods to and from Tema port within the region of Accra and beyond.  The horticultural export industry is particularly susceptible to the current congestion on the roadway. The corridor is a major public transport route as the primary interchange and distributor between Accra city and northern suburban traffic.</t>
  </si>
  <si>
    <t xml:space="preserve">     Using HDM-4, the analysis of the investment in reconstructing the TQM considered three basic options:</t>
  </si>
  <si>
    <t xml:space="preserve">     Traffic volumes were estimated on the TQM for both opening year (2012) and for a future year (2023 – the forecast year in the Master Plan). From these estimated volumes, forecasts were interpolated and extended for each year between 2012 and 2031. Traffic flows through major intersections on the TQM were estimated from reports and turning movements. Estimates of total delay were made at each junction. These estimates were made for the existing layouts, for an improved layout typically with three lanes on the main through route, and dedicated turning lanes right and left. For grade-separation, the main through traffic was assumed to be removed and a diamond interchange used at each major intersection. Delays at these signals were estimated as the residual delay still attributable in the case of grade-separation.</t>
  </si>
  <si>
    <t>This sheet shows the economic costs and benefits of the highway investment and computes the resulting ERR over a 25-year time period.</t>
  </si>
  <si>
    <t>$101.3 million</t>
  </si>
  <si>
    <t>The goal of the N1 Highway Upgrades activity is to reduce the bottleneck in accessing the International Airport and the Port of Tema and support an expansion of Ghana’s export-directed horticulture base beyond current production.  The Activity will focus on upgrading 14 kilometers of the National Highway (N1 Highway) between Tema and Accra.</t>
  </si>
  <si>
    <t xml:space="preserve">     Based on this analysis, the three-lane carriageway was chosen as the preferred investment option.  The stand-alone rate of return for a dual three-lane carriageway without service roads but with grade separation at Dimples/Achimota and Mallam junctions was estimated at 36%. The beneficiaries of the investment include not only current road users and users through generated traffic but also a larger population of the immediate sub-region whose livelihoods are affected by the costs imposed by the present inadequacy of the road system. The current situation is also a factor in the development of a high-value horticultural industry in the north of the country, which is sensitive to the costs of inland transport.</t>
  </si>
  <si>
    <t>Reduction in Transport Costs</t>
  </si>
  <si>
    <t>Costs of Hwy Improvement</t>
  </si>
  <si>
    <t>36% over 25 years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</si>
</sst>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
    <numFmt numFmtId="168" formatCode="0.0"/>
  </numFmts>
  <fonts count="10">
    <font>
      <sz val="10"/>
      <name val="Arial"/>
      <family val="0"/>
    </font>
    <font>
      <sz val="8"/>
      <name val="Arial"/>
      <family val="0"/>
    </font>
    <font>
      <b/>
      <sz val="10"/>
      <name val="Arial"/>
      <family val="2"/>
    </font>
    <font>
      <b/>
      <sz val="16"/>
      <name val="Arial"/>
      <family val="2"/>
    </font>
    <font>
      <sz val="10"/>
      <color indexed="10"/>
      <name val="Arial"/>
      <family val="0"/>
    </font>
    <font>
      <b/>
      <sz val="10"/>
      <color indexed="9"/>
      <name val="Arial"/>
      <family val="2"/>
    </font>
    <font>
      <sz val="8"/>
      <color indexed="17"/>
      <name val="Arial"/>
      <family val="0"/>
    </font>
    <font>
      <u val="single"/>
      <sz val="10"/>
      <color indexed="12"/>
      <name val="Arial"/>
      <family val="0"/>
    </font>
    <font>
      <sz val="14"/>
      <name val="Arial"/>
      <family val="0"/>
    </font>
    <font>
      <sz val="10"/>
      <color indexed="8"/>
      <name val="Arial"/>
      <family val="2"/>
    </font>
  </fonts>
  <fills count="3">
    <fill>
      <patternFill/>
    </fill>
    <fill>
      <patternFill patternType="gray125"/>
    </fill>
    <fill>
      <patternFill patternType="solid">
        <fgColor indexed="10"/>
        <bgColor indexed="64"/>
      </patternFill>
    </fill>
  </fills>
  <borders count="15">
    <border>
      <left/>
      <right/>
      <top/>
      <bottom/>
      <diagonal/>
    </border>
    <border>
      <left style="thin"/>
      <right style="double"/>
      <top style="double"/>
      <bottom>
        <color indexed="63"/>
      </bottom>
    </border>
    <border>
      <left style="thin"/>
      <right style="double"/>
      <top>
        <color indexed="63"/>
      </top>
      <bottom style="double"/>
    </border>
    <border>
      <left style="double"/>
      <right style="thin"/>
      <top>
        <color indexed="63"/>
      </top>
      <bottom style="thin"/>
    </border>
    <border>
      <left>
        <color indexed="63"/>
      </left>
      <right style="double"/>
      <top>
        <color indexed="63"/>
      </top>
      <bottom style="thin"/>
    </border>
    <border>
      <left style="double"/>
      <right style="thin"/>
      <top style="thin"/>
      <bottom style="thin"/>
    </border>
    <border>
      <left>
        <color indexed="63"/>
      </left>
      <right style="double"/>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color indexed="63"/>
      </top>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double"/>
      <right>
        <color indexed="63"/>
      </right>
      <top style="double"/>
      <bottom style="thin"/>
    </border>
    <border>
      <left style="double"/>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2" fontId="0" fillId="0" borderId="0" xfId="0" applyNumberFormat="1" applyAlignment="1">
      <alignment/>
    </xf>
    <xf numFmtId="9" fontId="0" fillId="0" borderId="0" xfId="0" applyNumberFormat="1" applyAlignment="1">
      <alignment/>
    </xf>
    <xf numFmtId="1" fontId="0" fillId="0" borderId="0" xfId="0" applyNumberFormat="1" applyAlignment="1">
      <alignment/>
    </xf>
    <xf numFmtId="0" fontId="2" fillId="0" borderId="0" xfId="0" applyFont="1" applyAlignment="1">
      <alignment/>
    </xf>
    <xf numFmtId="0" fontId="3" fillId="0" borderId="0" xfId="0" applyFont="1" applyAlignment="1">
      <alignment/>
    </xf>
    <xf numFmtId="1" fontId="2" fillId="0" borderId="0" xfId="0" applyNumberFormat="1" applyFont="1" applyAlignment="1">
      <alignment/>
    </xf>
    <xf numFmtId="0" fontId="4" fillId="0" borderId="0" xfId="0" applyFont="1" applyAlignment="1">
      <alignment/>
    </xf>
    <xf numFmtId="9" fontId="5" fillId="2" borderId="0" xfId="0" applyNumberFormat="1" applyFont="1" applyFill="1" applyAlignment="1">
      <alignment/>
    </xf>
    <xf numFmtId="0" fontId="0" fillId="0" borderId="0" xfId="0" applyAlignment="1">
      <alignment vertical="center"/>
    </xf>
    <xf numFmtId="0" fontId="6" fillId="0" borderId="0" xfId="0" applyFont="1" applyAlignment="1">
      <alignment horizontal="right" vertical="center"/>
    </xf>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14" fontId="0" fillId="0" borderId="6" xfId="0" applyNumberFormat="1" applyFont="1" applyBorder="1" applyAlignment="1">
      <alignment horizontal="left" vertical="center" wrapText="1"/>
    </xf>
    <xf numFmtId="0" fontId="0" fillId="0" borderId="5" xfId="0" applyFont="1" applyBorder="1" applyAlignment="1">
      <alignment vertical="center" wrapText="1"/>
    </xf>
    <xf numFmtId="0" fontId="0" fillId="0" borderId="7" xfId="0" applyFont="1" applyBorder="1" applyAlignment="1">
      <alignment horizontal="left" vertical="center" wrapText="1"/>
    </xf>
    <xf numFmtId="0" fontId="0" fillId="0" borderId="8" xfId="0" applyFont="1" applyBorder="1" applyAlignment="1">
      <alignment vertical="center" wrapText="1"/>
    </xf>
    <xf numFmtId="0" fontId="0" fillId="0" borderId="8" xfId="0" applyBorder="1" applyAlignment="1">
      <alignment vertical="center"/>
    </xf>
    <xf numFmtId="0" fontId="7" fillId="0" borderId="8" xfId="19" applyBorder="1" applyAlignment="1">
      <alignment vertical="center" wrapText="1"/>
    </xf>
    <xf numFmtId="0" fontId="0" fillId="0" borderId="8" xfId="0" applyFont="1" applyBorder="1" applyAlignment="1">
      <alignment horizontal="left" vertical="center" wrapText="1"/>
    </xf>
    <xf numFmtId="0" fontId="0" fillId="0" borderId="9" xfId="0" applyBorder="1" applyAlignment="1">
      <alignment vertical="center"/>
    </xf>
    <xf numFmtId="0" fontId="0" fillId="0" borderId="0" xfId="0"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9" fillId="0" borderId="0" xfId="0" applyNumberFormat="1" applyFont="1" applyBorder="1" applyAlignment="1">
      <alignment vertical="center" wrapText="1"/>
    </xf>
    <xf numFmtId="0" fontId="0" fillId="0" borderId="0" xfId="0" applyNumberFormat="1" applyBorder="1" applyAlignment="1">
      <alignment vertical="center" wrapText="1"/>
    </xf>
    <xf numFmtId="0" fontId="7" fillId="0" borderId="0" xfId="19" applyNumberFormat="1" applyFont="1" applyFill="1" applyBorder="1" applyAlignment="1">
      <alignment vertical="center" wrapText="1"/>
    </xf>
    <xf numFmtId="0" fontId="0" fillId="0" borderId="8" xfId="0" applyBorder="1" applyAlignment="1">
      <alignment vertical="center" wrapText="1"/>
    </xf>
    <xf numFmtId="0" fontId="6" fillId="0" borderId="0" xfId="0" applyFont="1" applyAlignment="1">
      <alignment horizontal="right"/>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19050</xdr:colOff>
      <xdr:row>0</xdr:row>
      <xdr:rowOff>0</xdr:rowOff>
    </xdr:to>
    <xdr:pic>
      <xdr:nvPicPr>
        <xdr:cNvPr id="1" name="Picture 1"/>
        <xdr:cNvPicPr preferRelativeResize="1">
          <a:picLocks noChangeAspect="1"/>
        </xdr:cNvPicPr>
      </xdr:nvPicPr>
      <xdr:blipFill>
        <a:blip r:embed="rId1"/>
        <a:stretch>
          <a:fillRect/>
        </a:stretch>
      </xdr:blipFill>
      <xdr:spPr>
        <a:xfrm>
          <a:off x="38100" y="0"/>
          <a:ext cx="361950" cy="0"/>
        </a:xfrm>
        <a:prstGeom prst="rect">
          <a:avLst/>
        </a:prstGeom>
        <a:noFill/>
        <a:ln w="9525" cmpd="sng">
          <a:noFill/>
        </a:ln>
      </xdr:spPr>
    </xdr:pic>
    <xdr:clientData/>
  </xdr:twoCellAnchor>
  <xdr:twoCellAnchor editAs="oneCell">
    <xdr:from>
      <xdr:col>1</xdr:col>
      <xdr:colOff>19050</xdr:colOff>
      <xdr:row>34</xdr:row>
      <xdr:rowOff>19050</xdr:rowOff>
    </xdr:from>
    <xdr:to>
      <xdr:col>1</xdr:col>
      <xdr:colOff>2181225</xdr:colOff>
      <xdr:row>35</xdr:row>
      <xdr:rowOff>9525</xdr:rowOff>
    </xdr:to>
    <xdr:pic>
      <xdr:nvPicPr>
        <xdr:cNvPr id="2" name="Picture 2"/>
        <xdr:cNvPicPr preferRelativeResize="1">
          <a:picLocks noChangeAspect="1"/>
        </xdr:cNvPicPr>
      </xdr:nvPicPr>
      <xdr:blipFill>
        <a:blip r:embed="rId2"/>
        <a:stretch>
          <a:fillRect/>
        </a:stretch>
      </xdr:blipFill>
      <xdr:spPr>
        <a:xfrm>
          <a:off x="400050" y="10220325"/>
          <a:ext cx="21621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hdm-ims.com/hdm4.ht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showGridLines="0" workbookViewId="0" topLeftCell="A1">
      <selection activeCell="A23" sqref="A23:A29"/>
    </sheetView>
  </sheetViews>
  <sheetFormatPr defaultColWidth="9.140625" defaultRowHeight="12.75"/>
  <cols>
    <col min="1" max="1" width="39.57421875" style="9" customWidth="1"/>
    <col min="2" max="2" width="106.421875" style="9" customWidth="1"/>
    <col min="3" max="16384" width="9.140625" style="9" customWidth="1"/>
  </cols>
  <sheetData>
    <row r="1" ht="12.75">
      <c r="B1" s="10" t="s">
        <v>8</v>
      </c>
    </row>
    <row r="2" ht="20.25" customHeight="1">
      <c r="B2" s="36" t="s">
        <v>29</v>
      </c>
    </row>
    <row r="3" ht="12.75">
      <c r="B3" s="36"/>
    </row>
    <row r="4" ht="12.75">
      <c r="B4" s="36"/>
    </row>
    <row r="5" ht="12.75">
      <c r="B5" s="36"/>
    </row>
    <row r="6" ht="12.75">
      <c r="B6" s="36"/>
    </row>
    <row r="7" ht="13.5" thickBot="1"/>
    <row r="8" spans="1:2" ht="18" customHeight="1" thickTop="1">
      <c r="A8" s="37" t="s">
        <v>9</v>
      </c>
      <c r="B8" s="11" t="s">
        <v>32</v>
      </c>
    </row>
    <row r="9" spans="1:2" ht="18" customHeight="1" thickBot="1">
      <c r="A9" s="38"/>
      <c r="B9" s="12" t="s">
        <v>30</v>
      </c>
    </row>
    <row r="10" spans="1:2" ht="18" customHeight="1" thickTop="1">
      <c r="A10" s="13" t="s">
        <v>10</v>
      </c>
      <c r="B10" s="14" t="s">
        <v>11</v>
      </c>
    </row>
    <row r="11" spans="1:2" ht="18" customHeight="1">
      <c r="A11" s="15" t="s">
        <v>12</v>
      </c>
      <c r="B11" s="16">
        <v>38890</v>
      </c>
    </row>
    <row r="12" spans="1:2" ht="18" customHeight="1">
      <c r="A12" s="17" t="s">
        <v>13</v>
      </c>
      <c r="B12" s="18" t="s">
        <v>53</v>
      </c>
    </row>
    <row r="13" spans="1:2" ht="45.75" customHeight="1">
      <c r="A13" s="17" t="s">
        <v>14</v>
      </c>
      <c r="B13" s="19" t="s">
        <v>31</v>
      </c>
    </row>
    <row r="14" spans="1:2" ht="18" customHeight="1">
      <c r="A14" s="39" t="s">
        <v>15</v>
      </c>
      <c r="B14" s="18" t="s">
        <v>16</v>
      </c>
    </row>
    <row r="15" spans="1:2" ht="18" customHeight="1">
      <c r="A15" s="39"/>
      <c r="B15" s="18" t="s">
        <v>17</v>
      </c>
    </row>
    <row r="16" spans="1:2" ht="18" customHeight="1">
      <c r="A16" s="39"/>
      <c r="B16" s="18" t="s">
        <v>18</v>
      </c>
    </row>
    <row r="17" spans="1:2" ht="18" customHeight="1">
      <c r="A17" s="39"/>
      <c r="B17" s="18" t="s">
        <v>19</v>
      </c>
    </row>
    <row r="18" spans="1:2" ht="18" customHeight="1">
      <c r="A18" s="39"/>
      <c r="B18" s="18" t="s">
        <v>20</v>
      </c>
    </row>
    <row r="19" spans="1:2" ht="18" customHeight="1">
      <c r="A19" s="39"/>
      <c r="B19" s="18" t="s">
        <v>21</v>
      </c>
    </row>
    <row r="20" spans="1:2" ht="18" customHeight="1">
      <c r="A20" s="40" t="s">
        <v>22</v>
      </c>
      <c r="B20" s="18" t="s">
        <v>23</v>
      </c>
    </row>
    <row r="21" spans="1:2" ht="18" customHeight="1">
      <c r="A21" s="41"/>
      <c r="B21" s="18" t="s">
        <v>24</v>
      </c>
    </row>
    <row r="22" spans="1:2" ht="18" customHeight="1">
      <c r="A22" s="17" t="s">
        <v>25</v>
      </c>
      <c r="B22" s="18" t="s">
        <v>58</v>
      </c>
    </row>
    <row r="23" spans="1:2" ht="6.75" customHeight="1">
      <c r="A23" s="33" t="s">
        <v>26</v>
      </c>
      <c r="B23" s="20"/>
    </row>
    <row r="24" spans="1:2" ht="12.75">
      <c r="A24" s="34"/>
      <c r="B24" s="21" t="s">
        <v>27</v>
      </c>
    </row>
    <row r="25" spans="1:2" ht="25.5">
      <c r="A25" s="34"/>
      <c r="B25" s="22" t="s">
        <v>28</v>
      </c>
    </row>
    <row r="26" spans="1:2" ht="12.75">
      <c r="A26" s="34"/>
      <c r="B26" s="20"/>
    </row>
    <row r="27" spans="1:2" ht="12.75">
      <c r="A27" s="34"/>
      <c r="B27" s="21" t="s">
        <v>33</v>
      </c>
    </row>
    <row r="28" spans="1:2" ht="25.5">
      <c r="A28" s="34"/>
      <c r="B28" s="31" t="s">
        <v>52</v>
      </c>
    </row>
    <row r="29" spans="1:2" ht="6.75" customHeight="1" thickBot="1">
      <c r="A29" s="35"/>
      <c r="B29" s="23"/>
    </row>
    <row r="30" ht="13.5" thickTop="1"/>
  </sheetData>
  <mergeCells count="5">
    <mergeCell ref="A23:A29"/>
    <mergeCell ref="B2:B6"/>
    <mergeCell ref="A8:A9"/>
    <mergeCell ref="A14:A19"/>
    <mergeCell ref="A20:A21"/>
  </mergeCells>
  <hyperlinks>
    <hyperlink ref="B24" location="'Activity Description'!A1" display="Activity Description"/>
    <hyperlink ref="B27" location="ERR!A1" display="ERR"/>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C35"/>
  <sheetViews>
    <sheetView showGridLines="0" tabSelected="1" workbookViewId="0" topLeftCell="A1">
      <selection activeCell="B7" sqref="B7"/>
    </sheetView>
  </sheetViews>
  <sheetFormatPr defaultColWidth="9.140625" defaultRowHeight="12.75"/>
  <cols>
    <col min="1" max="1" width="5.7109375" style="24" customWidth="1"/>
    <col min="2" max="2" width="106.421875" style="24" customWidth="1"/>
    <col min="3" max="16384" width="9.140625" style="24" customWidth="1"/>
  </cols>
  <sheetData>
    <row r="2" ht="20.25">
      <c r="B2" s="25" t="s">
        <v>29</v>
      </c>
    </row>
    <row r="4" ht="18">
      <c r="B4" s="26" t="s">
        <v>27</v>
      </c>
    </row>
    <row r="6" ht="12.75">
      <c r="B6" s="27" t="s">
        <v>34</v>
      </c>
    </row>
    <row r="7" ht="6.75" customHeight="1"/>
    <row r="8" ht="38.25">
      <c r="B8" s="24" t="s">
        <v>54</v>
      </c>
    </row>
    <row r="10" s="27" customFormat="1" ht="12.75">
      <c r="B10" s="27" t="s">
        <v>35</v>
      </c>
    </row>
    <row r="11" ht="6.75" customHeight="1"/>
    <row r="12" ht="12.75">
      <c r="B12" s="24" t="s">
        <v>36</v>
      </c>
    </row>
    <row r="13" ht="6.75" customHeight="1"/>
    <row r="14" ht="38.25" customHeight="1">
      <c r="B14" s="24" t="s">
        <v>40</v>
      </c>
    </row>
    <row r="15" ht="44.25" customHeight="1">
      <c r="B15" s="24" t="s">
        <v>42</v>
      </c>
    </row>
    <row r="16" ht="42" customHeight="1">
      <c r="B16" s="24" t="s">
        <v>43</v>
      </c>
    </row>
    <row r="17" ht="14.25" customHeight="1">
      <c r="B17" s="24" t="s">
        <v>39</v>
      </c>
    </row>
    <row r="18" ht="15.75" customHeight="1">
      <c r="B18" s="24" t="s">
        <v>37</v>
      </c>
    </row>
    <row r="19" ht="40.5" customHeight="1">
      <c r="B19" s="24" t="s">
        <v>38</v>
      </c>
    </row>
    <row r="21" s="27" customFormat="1" ht="12.75">
      <c r="B21" s="27" t="s">
        <v>41</v>
      </c>
    </row>
    <row r="22" ht="6.75" customHeight="1"/>
    <row r="23" ht="51">
      <c r="B23" s="24" t="s">
        <v>49</v>
      </c>
    </row>
    <row r="24" ht="57.75" customHeight="1">
      <c r="B24" s="29" t="s">
        <v>45</v>
      </c>
    </row>
    <row r="25" ht="18.75" customHeight="1">
      <c r="B25" s="30" t="s">
        <v>44</v>
      </c>
    </row>
    <row r="26" ht="16.5" customHeight="1">
      <c r="B26" s="24" t="s">
        <v>50</v>
      </c>
    </row>
    <row r="27" ht="14.25" customHeight="1">
      <c r="B27" s="24" t="s">
        <v>47</v>
      </c>
    </row>
    <row r="28" ht="14.25" customHeight="1">
      <c r="B28" s="24" t="s">
        <v>46</v>
      </c>
    </row>
    <row r="29" ht="14.25" customHeight="1">
      <c r="B29" s="24" t="s">
        <v>48</v>
      </c>
    </row>
    <row r="30" ht="6.75" customHeight="1"/>
    <row r="31" ht="93" customHeight="1">
      <c r="B31" s="24" t="s">
        <v>51</v>
      </c>
    </row>
    <row r="32" spans="2:3" ht="78" customHeight="1">
      <c r="B32" s="28" t="s">
        <v>55</v>
      </c>
      <c r="C32" s="28"/>
    </row>
    <row r="35" ht="12.75">
      <c r="B35" s="32" t="s">
        <v>8</v>
      </c>
    </row>
  </sheetData>
  <hyperlinks>
    <hyperlink ref="B25" r:id="rId1" display="You can find more information on HDM-4 and download the program here. "/>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Sheet1"/>
  <dimension ref="A1:AA20"/>
  <sheetViews>
    <sheetView workbookViewId="0" topLeftCell="A1">
      <selection activeCell="AA10" sqref="AA10"/>
    </sheetView>
  </sheetViews>
  <sheetFormatPr defaultColWidth="9.140625" defaultRowHeight="12.75"/>
  <cols>
    <col min="1" max="1" width="25.57421875" style="0" customWidth="1"/>
    <col min="2" max="2" width="1.57421875" style="0" customWidth="1"/>
  </cols>
  <sheetData>
    <row r="1" ht="20.25">
      <c r="A1" s="5" t="s">
        <v>7</v>
      </c>
    </row>
    <row r="3" ht="12.75">
      <c r="A3" t="s">
        <v>0</v>
      </c>
    </row>
    <row r="4" ht="12.75">
      <c r="A4" t="s">
        <v>1</v>
      </c>
    </row>
    <row r="5" spans="1:27" ht="12.75">
      <c r="A5" s="2"/>
      <c r="C5" s="1"/>
      <c r="D5" s="1"/>
      <c r="E5" s="1"/>
      <c r="F5" s="1"/>
      <c r="G5" s="1"/>
      <c r="H5" s="1"/>
      <c r="I5" s="1"/>
      <c r="J5" s="1"/>
      <c r="K5" s="1"/>
      <c r="L5" s="1"/>
      <c r="M5" s="1"/>
      <c r="N5" s="1"/>
      <c r="O5" s="1"/>
      <c r="P5" s="1"/>
      <c r="Q5" s="1"/>
      <c r="R5" s="1"/>
      <c r="S5" s="1"/>
      <c r="T5" s="1"/>
      <c r="U5" s="1"/>
      <c r="V5" s="1"/>
      <c r="W5" s="1"/>
      <c r="X5" s="1"/>
      <c r="Y5" s="1"/>
      <c r="Z5" s="1"/>
      <c r="AA5" s="1"/>
    </row>
    <row r="6" spans="3:27" ht="12.75">
      <c r="C6" s="1"/>
      <c r="D6" s="1"/>
      <c r="E6" s="1"/>
      <c r="F6" s="1"/>
      <c r="G6" s="1"/>
      <c r="H6" s="1"/>
      <c r="I6" s="1"/>
      <c r="J6" s="1"/>
      <c r="K6" s="1"/>
      <c r="L6" s="1"/>
      <c r="M6" s="1"/>
      <c r="N6" s="1"/>
      <c r="O6" s="1"/>
      <c r="P6" s="1"/>
      <c r="Q6" s="1"/>
      <c r="R6" s="1"/>
      <c r="S6" s="1"/>
      <c r="T6" s="1"/>
      <c r="U6" s="1"/>
      <c r="V6" s="1"/>
      <c r="W6" s="1"/>
      <c r="X6" s="1"/>
      <c r="Y6" s="1"/>
      <c r="Z6" s="1"/>
      <c r="AA6" s="1"/>
    </row>
    <row r="7" spans="3:27" s="4" customFormat="1" ht="12.75">
      <c r="C7" s="6">
        <v>1</v>
      </c>
      <c r="D7" s="6">
        <v>2</v>
      </c>
      <c r="E7" s="6">
        <v>3</v>
      </c>
      <c r="F7" s="6">
        <v>4</v>
      </c>
      <c r="G7" s="6">
        <v>5</v>
      </c>
      <c r="H7" s="6">
        <v>6</v>
      </c>
      <c r="I7" s="6">
        <v>7</v>
      </c>
      <c r="J7" s="6">
        <v>8</v>
      </c>
      <c r="K7" s="6">
        <v>9</v>
      </c>
      <c r="L7" s="6">
        <v>10</v>
      </c>
      <c r="M7" s="6">
        <v>11</v>
      </c>
      <c r="N7" s="6">
        <v>12</v>
      </c>
      <c r="O7" s="6">
        <v>13</v>
      </c>
      <c r="P7" s="6">
        <v>14</v>
      </c>
      <c r="Q7" s="6">
        <v>15</v>
      </c>
      <c r="R7" s="6">
        <v>16</v>
      </c>
      <c r="S7" s="6">
        <v>17</v>
      </c>
      <c r="T7" s="6">
        <v>18</v>
      </c>
      <c r="U7" s="6">
        <v>19</v>
      </c>
      <c r="V7" s="6">
        <v>20</v>
      </c>
      <c r="W7" s="6">
        <v>21</v>
      </c>
      <c r="X7" s="6">
        <v>22</v>
      </c>
      <c r="Y7" s="6">
        <v>23</v>
      </c>
      <c r="Z7" s="6">
        <v>24</v>
      </c>
      <c r="AA7" s="6">
        <v>25</v>
      </c>
    </row>
    <row r="8" spans="1:27" ht="12.75">
      <c r="A8" t="s">
        <v>3</v>
      </c>
      <c r="C8" s="1"/>
      <c r="D8" s="1"/>
      <c r="E8" s="1"/>
      <c r="F8" s="1"/>
      <c r="G8" s="1"/>
      <c r="H8" s="1"/>
      <c r="I8" s="1"/>
      <c r="J8" s="1"/>
      <c r="K8" s="1"/>
      <c r="L8" s="1"/>
      <c r="M8" s="1"/>
      <c r="N8" s="1"/>
      <c r="O8" s="1"/>
      <c r="P8" s="1"/>
      <c r="Q8" s="1"/>
      <c r="R8" s="1"/>
      <c r="S8" s="1"/>
      <c r="T8" s="1"/>
      <c r="U8" s="1"/>
      <c r="V8" s="1"/>
      <c r="W8" s="1"/>
      <c r="X8" s="1"/>
      <c r="Y8" s="1"/>
      <c r="Z8" s="1"/>
      <c r="AA8" s="1"/>
    </row>
    <row r="9" spans="1:27" ht="12.75">
      <c r="A9" t="s">
        <v>56</v>
      </c>
      <c r="C9" s="1">
        <v>0</v>
      </c>
      <c r="D9" s="1">
        <v>0</v>
      </c>
      <c r="E9" s="1">
        <v>0</v>
      </c>
      <c r="F9" s="1">
        <v>0</v>
      </c>
      <c r="G9" s="1">
        <v>0</v>
      </c>
      <c r="H9" s="1">
        <v>-33.82079929</v>
      </c>
      <c r="I9" s="1">
        <v>-37.49644994008395</v>
      </c>
      <c r="J9" s="1">
        <v>-40.8419292637188</v>
      </c>
      <c r="K9" s="1">
        <v>-43.671145642267284</v>
      </c>
      <c r="L9" s="1">
        <v>-46.11528470880178</v>
      </c>
      <c r="M9" s="1">
        <v>-48.58728227290613</v>
      </c>
      <c r="N9" s="1">
        <v>-51.14749754575742</v>
      </c>
      <c r="O9" s="1">
        <v>-53.75620860097234</v>
      </c>
      <c r="P9" s="1">
        <v>-56.4787134262783</v>
      </c>
      <c r="Q9" s="1">
        <v>-59.52608575384278</v>
      </c>
      <c r="R9" s="1">
        <v>-62.858839666231944</v>
      </c>
      <c r="S9" s="1">
        <v>-66.77395951</v>
      </c>
      <c r="T9" s="1">
        <v>-70.84113091263859</v>
      </c>
      <c r="U9" s="1">
        <v>-75.4244956596273</v>
      </c>
      <c r="V9" s="1">
        <v>-80.84822223109336</v>
      </c>
      <c r="W9" s="1">
        <v>-86.80837445589499</v>
      </c>
      <c r="X9" s="1">
        <v>-93.6748353437192</v>
      </c>
      <c r="Y9" s="1">
        <v>-101.72286494811348</v>
      </c>
      <c r="Z9" s="1">
        <v>-110.77883936854846</v>
      </c>
      <c r="AA9" s="1">
        <v>-121.75367105163255</v>
      </c>
    </row>
    <row r="10" spans="1:27" ht="12.75">
      <c r="A10" t="s">
        <v>57</v>
      </c>
      <c r="C10" s="1">
        <v>-3.9728507250000007</v>
      </c>
      <c r="D10" s="1">
        <v>-3.9728507250000007</v>
      </c>
      <c r="E10" s="1">
        <v>-15.891402900000003</v>
      </c>
      <c r="F10" s="1">
        <v>-27.809955074999998</v>
      </c>
      <c r="G10" s="1">
        <v>-27.809955074999998</v>
      </c>
      <c r="H10" s="1">
        <v>-0.05222716249999999</v>
      </c>
      <c r="I10" s="1">
        <v>-0.052194652499999994</v>
      </c>
      <c r="J10" s="1">
        <v>-0.0521657925</v>
      </c>
      <c r="K10" s="1">
        <v>-0.0670667225</v>
      </c>
      <c r="L10" s="1">
        <v>-0.1922664825</v>
      </c>
      <c r="M10" s="1">
        <v>-0.2218265325</v>
      </c>
      <c r="N10" s="1">
        <v>-3.6076302250000003</v>
      </c>
      <c r="O10" s="1">
        <v>-0.052038562499999996</v>
      </c>
      <c r="P10" s="1">
        <v>-0.0890260925</v>
      </c>
      <c r="Q10" s="1">
        <v>-0.25300258249999996</v>
      </c>
      <c r="R10" s="1">
        <v>-0.28080502249999995</v>
      </c>
      <c r="S10" s="1">
        <v>-0.2756472225</v>
      </c>
      <c r="T10" s="1">
        <v>-0.3881322725</v>
      </c>
      <c r="U10" s="1">
        <v>-3.6074438550000005</v>
      </c>
      <c r="V10" s="1">
        <v>-0.0937280525</v>
      </c>
      <c r="W10" s="1">
        <v>-0.2685488525</v>
      </c>
      <c r="X10" s="1">
        <v>-0.2665487625</v>
      </c>
      <c r="Y10" s="1">
        <v>-0.15060722249999997</v>
      </c>
      <c r="Z10" s="1">
        <v>-0.0895798625</v>
      </c>
      <c r="AA10" s="1">
        <v>7.889709620000001</v>
      </c>
    </row>
    <row r="12" spans="1:27" ht="12.75">
      <c r="A12" t="s">
        <v>4</v>
      </c>
      <c r="C12" s="1">
        <f>C10-C9</f>
        <v>-3.9728507250000007</v>
      </c>
      <c r="D12" s="1">
        <f aca="true" t="shared" si="0" ref="D12:AA12">D10-D9</f>
        <v>-3.9728507250000007</v>
      </c>
      <c r="E12" s="1">
        <f t="shared" si="0"/>
        <v>-15.891402900000003</v>
      </c>
      <c r="F12" s="1">
        <f t="shared" si="0"/>
        <v>-27.809955074999998</v>
      </c>
      <c r="G12" s="1">
        <f t="shared" si="0"/>
        <v>-27.809955074999998</v>
      </c>
      <c r="H12" s="1">
        <f t="shared" si="0"/>
        <v>33.76857212749999</v>
      </c>
      <c r="I12" s="1">
        <f t="shared" si="0"/>
        <v>37.44425528758395</v>
      </c>
      <c r="J12" s="1">
        <f t="shared" si="0"/>
        <v>40.7897634712188</v>
      </c>
      <c r="K12" s="1">
        <f t="shared" si="0"/>
        <v>43.60407891976728</v>
      </c>
      <c r="L12" s="1">
        <f t="shared" si="0"/>
        <v>45.92301822630178</v>
      </c>
      <c r="M12" s="1">
        <f t="shared" si="0"/>
        <v>48.36545574040613</v>
      </c>
      <c r="N12" s="1">
        <f t="shared" si="0"/>
        <v>47.539867320757416</v>
      </c>
      <c r="O12" s="1">
        <f t="shared" si="0"/>
        <v>53.70417003847234</v>
      </c>
      <c r="P12" s="1">
        <f t="shared" si="0"/>
        <v>56.3896873337783</v>
      </c>
      <c r="Q12" s="1">
        <f t="shared" si="0"/>
        <v>59.273083171342776</v>
      </c>
      <c r="R12" s="1">
        <f t="shared" si="0"/>
        <v>62.57803464373195</v>
      </c>
      <c r="S12" s="1">
        <f t="shared" si="0"/>
        <v>66.4983122875</v>
      </c>
      <c r="T12" s="1">
        <f t="shared" si="0"/>
        <v>70.45299864013859</v>
      </c>
      <c r="U12" s="1">
        <f t="shared" si="0"/>
        <v>71.8170518046273</v>
      </c>
      <c r="V12" s="1">
        <f t="shared" si="0"/>
        <v>80.75449417859336</v>
      </c>
      <c r="W12" s="1">
        <f t="shared" si="0"/>
        <v>86.53982560339499</v>
      </c>
      <c r="X12" s="1">
        <f t="shared" si="0"/>
        <v>93.4082865812192</v>
      </c>
      <c r="Y12" s="1">
        <f t="shared" si="0"/>
        <v>101.57225772561348</v>
      </c>
      <c r="Z12" s="1">
        <f t="shared" si="0"/>
        <v>110.68925950604846</v>
      </c>
      <c r="AA12" s="1">
        <f t="shared" si="0"/>
        <v>129.64338067163254</v>
      </c>
    </row>
    <row r="14" ht="12.75">
      <c r="A14" t="s">
        <v>6</v>
      </c>
    </row>
    <row r="15" spans="1:27" ht="12.75">
      <c r="A15" t="s">
        <v>2</v>
      </c>
      <c r="C15" s="3">
        <f>-C9*1000</f>
        <v>0</v>
      </c>
      <c r="D15" s="3">
        <f aca="true" t="shared" si="1" ref="D15:AA15">-D9*1000</f>
        <v>0</v>
      </c>
      <c r="E15" s="3">
        <f t="shared" si="1"/>
        <v>0</v>
      </c>
      <c r="F15" s="3">
        <f t="shared" si="1"/>
        <v>0</v>
      </c>
      <c r="G15" s="3">
        <f t="shared" si="1"/>
        <v>0</v>
      </c>
      <c r="H15" s="3">
        <f t="shared" si="1"/>
        <v>33820.799289999995</v>
      </c>
      <c r="I15" s="3">
        <f t="shared" si="1"/>
        <v>37496.44994008395</v>
      </c>
      <c r="J15" s="3">
        <f t="shared" si="1"/>
        <v>40841.9292637188</v>
      </c>
      <c r="K15" s="3">
        <f t="shared" si="1"/>
        <v>43671.145642267285</v>
      </c>
      <c r="L15" s="3">
        <f t="shared" si="1"/>
        <v>46115.28470880178</v>
      </c>
      <c r="M15" s="3">
        <f t="shared" si="1"/>
        <v>48587.28227290613</v>
      </c>
      <c r="N15" s="3">
        <f t="shared" si="1"/>
        <v>51147.49754575742</v>
      </c>
      <c r="O15" s="3">
        <f t="shared" si="1"/>
        <v>53756.20860097234</v>
      </c>
      <c r="P15" s="3">
        <f t="shared" si="1"/>
        <v>56478.7134262783</v>
      </c>
      <c r="Q15" s="3">
        <f t="shared" si="1"/>
        <v>59526.08575384278</v>
      </c>
      <c r="R15" s="3">
        <f t="shared" si="1"/>
        <v>62858.83966623194</v>
      </c>
      <c r="S15" s="3">
        <f t="shared" si="1"/>
        <v>66773.95951</v>
      </c>
      <c r="T15" s="3">
        <f t="shared" si="1"/>
        <v>70841.13091263859</v>
      </c>
      <c r="U15" s="3">
        <f t="shared" si="1"/>
        <v>75424.4956596273</v>
      </c>
      <c r="V15" s="3">
        <f t="shared" si="1"/>
        <v>80848.22223109336</v>
      </c>
      <c r="W15" s="3">
        <f t="shared" si="1"/>
        <v>86808.374455895</v>
      </c>
      <c r="X15" s="3">
        <f t="shared" si="1"/>
        <v>93674.8353437192</v>
      </c>
      <c r="Y15" s="3">
        <f t="shared" si="1"/>
        <v>101722.86494811348</v>
      </c>
      <c r="Z15" s="3">
        <f t="shared" si="1"/>
        <v>110778.83936854846</v>
      </c>
      <c r="AA15" s="3">
        <f t="shared" si="1"/>
        <v>121753.67105163255</v>
      </c>
    </row>
    <row r="16" spans="1:27" ht="12.75">
      <c r="A16" t="s">
        <v>5</v>
      </c>
      <c r="C16" s="3">
        <f>C10*1000</f>
        <v>-3972.8507250000007</v>
      </c>
      <c r="D16" s="3">
        <f aca="true" t="shared" si="2" ref="D16:R16">D10*1000</f>
        <v>-3972.8507250000007</v>
      </c>
      <c r="E16" s="3">
        <f t="shared" si="2"/>
        <v>-15891.402900000003</v>
      </c>
      <c r="F16" s="3">
        <f t="shared" si="2"/>
        <v>-27809.955074999998</v>
      </c>
      <c r="G16" s="3">
        <f t="shared" si="2"/>
        <v>-27809.955074999998</v>
      </c>
      <c r="H16" s="3">
        <f t="shared" si="2"/>
        <v>-52.22716249999999</v>
      </c>
      <c r="I16" s="3">
        <f t="shared" si="2"/>
        <v>-52.1946525</v>
      </c>
      <c r="J16" s="3">
        <f t="shared" si="2"/>
        <v>-52.1657925</v>
      </c>
      <c r="K16" s="3">
        <f t="shared" si="2"/>
        <v>-67.0667225</v>
      </c>
      <c r="L16" s="3">
        <f t="shared" si="2"/>
        <v>-192.2664825</v>
      </c>
      <c r="M16" s="3">
        <f t="shared" si="2"/>
        <v>-221.8265325</v>
      </c>
      <c r="N16" s="3">
        <f t="shared" si="2"/>
        <v>-3607.6302250000003</v>
      </c>
      <c r="O16" s="3">
        <f t="shared" si="2"/>
        <v>-52.0385625</v>
      </c>
      <c r="P16" s="3">
        <f t="shared" si="2"/>
        <v>-89.0260925</v>
      </c>
      <c r="Q16" s="3">
        <f t="shared" si="2"/>
        <v>-253.00258249999996</v>
      </c>
      <c r="R16" s="3">
        <f t="shared" si="2"/>
        <v>-280.80502249999995</v>
      </c>
      <c r="S16" s="3">
        <f>S10*1000</f>
        <v>-275.6472225</v>
      </c>
      <c r="T16" s="3">
        <f>T10*1000</f>
        <v>-388.1322725</v>
      </c>
      <c r="U16" s="3">
        <f>U10*1000</f>
        <v>-3607.4438550000004</v>
      </c>
      <c r="V16" s="3">
        <f>V10*1000</f>
        <v>-93.7280525</v>
      </c>
      <c r="W16" s="3">
        <f>W10*1000</f>
        <v>-268.5488525</v>
      </c>
      <c r="X16" s="3">
        <f>X10*1000</f>
        <v>-266.54876249999995</v>
      </c>
      <c r="Y16" s="3">
        <f>Y10*1000</f>
        <v>-150.60722249999998</v>
      </c>
      <c r="Z16" s="3">
        <f>Z10*1000</f>
        <v>-89.57986249999999</v>
      </c>
      <c r="AA16" s="3">
        <f>AA10*1000</f>
        <v>7889.709620000001</v>
      </c>
    </row>
    <row r="17" spans="3:27" ht="12.75">
      <c r="C17" s="3"/>
      <c r="D17" s="3"/>
      <c r="E17" s="3"/>
      <c r="F17" s="3"/>
      <c r="G17" s="3"/>
      <c r="H17" s="3"/>
      <c r="I17" s="3"/>
      <c r="J17" s="3"/>
      <c r="K17" s="3"/>
      <c r="L17" s="3"/>
      <c r="M17" s="3"/>
      <c r="N17" s="3"/>
      <c r="O17" s="3"/>
      <c r="P17" s="3"/>
      <c r="Q17" s="3"/>
      <c r="R17" s="3"/>
      <c r="S17" s="3"/>
      <c r="T17" s="3"/>
      <c r="U17" s="3"/>
      <c r="V17" s="3"/>
      <c r="W17" s="3"/>
      <c r="X17" s="3"/>
      <c r="Y17" s="3"/>
      <c r="Z17" s="3"/>
      <c r="AA17" s="3"/>
    </row>
    <row r="18" spans="1:27" ht="12.75">
      <c r="A18" t="s">
        <v>4</v>
      </c>
      <c r="C18" s="3">
        <f>C12*1000</f>
        <v>-3972.8507250000007</v>
      </c>
      <c r="D18" s="3">
        <f>D12*1000</f>
        <v>-3972.8507250000007</v>
      </c>
      <c r="E18" s="3">
        <f>E12*1000</f>
        <v>-15891.402900000003</v>
      </c>
      <c r="F18" s="3">
        <f>F12*1000</f>
        <v>-27809.955074999998</v>
      </c>
      <c r="G18" s="3">
        <f>G12*1000</f>
        <v>-27809.955074999998</v>
      </c>
      <c r="H18" s="3">
        <f>H12*1000</f>
        <v>33768.572127499996</v>
      </c>
      <c r="I18" s="3">
        <f>I12*1000</f>
        <v>37444.25528758395</v>
      </c>
      <c r="J18" s="3">
        <f>J12*1000</f>
        <v>40789.7634712188</v>
      </c>
      <c r="K18" s="3">
        <f>K12*1000</f>
        <v>43604.078919767286</v>
      </c>
      <c r="L18" s="3">
        <f>L12*1000</f>
        <v>45923.01822630178</v>
      </c>
      <c r="M18" s="3">
        <f>M12*1000</f>
        <v>48365.45574040613</v>
      </c>
      <c r="N18" s="3">
        <f>N12*1000</f>
        <v>47539.86732075742</v>
      </c>
      <c r="O18" s="3">
        <f>O12*1000</f>
        <v>53704.170038472344</v>
      </c>
      <c r="P18" s="3">
        <f>P12*1000</f>
        <v>56389.687333778296</v>
      </c>
      <c r="Q18" s="3">
        <f>Q12*1000</f>
        <v>59273.083171342776</v>
      </c>
      <c r="R18" s="3">
        <f>R12*1000</f>
        <v>62578.034643731946</v>
      </c>
      <c r="S18" s="3">
        <f>S12*1000</f>
        <v>66498.3122875</v>
      </c>
      <c r="T18" s="3">
        <f>T12*1000</f>
        <v>70452.99864013858</v>
      </c>
      <c r="U18" s="3">
        <f>U12*1000</f>
        <v>71817.05180462729</v>
      </c>
      <c r="V18" s="3">
        <f>V12*1000</f>
        <v>80754.49417859336</v>
      </c>
      <c r="W18" s="3">
        <f>W12*1000</f>
        <v>86539.82560339499</v>
      </c>
      <c r="X18" s="3">
        <f>X12*1000</f>
        <v>93408.2865812192</v>
      </c>
      <c r="Y18" s="3">
        <f>Y12*1000</f>
        <v>101572.25772561348</v>
      </c>
      <c r="Z18" s="3">
        <f>Z12*1000</f>
        <v>110689.25950604846</v>
      </c>
      <c r="AA18" s="3">
        <f>AA12*1000</f>
        <v>129643.38067163255</v>
      </c>
    </row>
    <row r="19" ht="12.75">
      <c r="C19" s="8">
        <f>IRR(C18:AA18,0.1)</f>
        <v>0.3567532173471903</v>
      </c>
    </row>
    <row r="20" ht="12.75">
      <c r="C20" s="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Deren</dc:creator>
  <cp:keywords/>
  <dc:description/>
  <cp:lastModifiedBy>defuser</cp:lastModifiedBy>
  <dcterms:created xsi:type="dcterms:W3CDTF">2006-06-14T19:46:15Z</dcterms:created>
  <dcterms:modified xsi:type="dcterms:W3CDTF">2008-03-24T18:26:06Z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