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0"/>
  </bookViews>
  <sheets>
    <sheet name="OSGRequirementsCalculations" sheetId="1" r:id="rId1"/>
  </sheets>
  <definedNames/>
  <calcPr fullCalcOnLoad="1"/>
</workbook>
</file>

<file path=xl/sharedStrings.xml><?xml version="1.0" encoding="utf-8"?>
<sst xmlns="http://schemas.openxmlformats.org/spreadsheetml/2006/main" count="89" uniqueCount="64">
  <si>
    <t>ASSUMPTIONS</t>
  </si>
  <si>
    <t>Transfer efficiency</t>
  </si>
  <si>
    <t>Data taking 50 Hz</t>
  </si>
  <si>
    <t>Job success rate</t>
  </si>
  <si>
    <t>Luminosity blocks 60 sec</t>
  </si>
  <si>
    <t>Binary file size</t>
  </si>
  <si>
    <t>MB</t>
  </si>
  <si>
    <t>Maximum Events per file &lt;= 3000</t>
  </si>
  <si>
    <t>INPUT DATA CALCULATIONS</t>
  </si>
  <si>
    <t>Raw File size</t>
  </si>
  <si>
    <t>Raw event size</t>
  </si>
  <si>
    <t>Raw events per file</t>
  </si>
  <si>
    <t>Events</t>
  </si>
  <si>
    <t>OUTPUT DATA CALCULATIONS</t>
  </si>
  <si>
    <t>Reconstructed event size</t>
  </si>
  <si>
    <t>Un-merged Thumbnail size</t>
  </si>
  <si>
    <t>CPU REQUIREMENT CALCULATIONS</t>
  </si>
  <si>
    <t>Time to process 1 event on 1GHz CPU</t>
  </si>
  <si>
    <t>Sec</t>
  </si>
  <si>
    <t>Time to process 1 job on 1GHz CPU</t>
  </si>
  <si>
    <t>hours</t>
  </si>
  <si>
    <t>Time to process 1 job on 3GHz dual CPU</t>
  </si>
  <si>
    <t>Jobs processed on 1 CPU in 24 hrs</t>
  </si>
  <si>
    <t>Approx Jobs processed on 1 CPU in 24 hrs</t>
  </si>
  <si>
    <t>Total events to process</t>
  </si>
  <si>
    <t>Total number of files to process</t>
  </si>
  <si>
    <t>files</t>
  </si>
  <si>
    <t>Time to process total files on 1 CPU with 1 job per day</t>
  </si>
  <si>
    <t>Days to process total files on 1 CPU</t>
  </si>
  <si>
    <t>days</t>
  </si>
  <si>
    <t>Available days to process total files</t>
  </si>
  <si>
    <t>Actual total number of CPU’s required</t>
  </si>
  <si>
    <t>Approx total number of CPU’s required</t>
  </si>
  <si>
    <t>Approx CPUs we should ask from OSG</t>
  </si>
  <si>
    <t>NETWORK CALCULATIONS</t>
  </si>
  <si>
    <t>Output rate per tape</t>
  </si>
  <si>
    <t>MB/sec</t>
  </si>
  <si>
    <t>Number of tapes</t>
  </si>
  <si>
    <t>Total input data rate</t>
  </si>
  <si>
    <t>Data we can get out of enstore in 1 day</t>
  </si>
  <si>
    <t>GB</t>
  </si>
  <si>
    <t xml:space="preserve">Efficiency factor in routing </t>
  </si>
  <si>
    <t>Approx data we can get out to the worker nodes in 1 day</t>
  </si>
  <si>
    <t>DISK CALCULATIONS</t>
  </si>
  <si>
    <t>Actual time taken to transfer 1 raw file to cache</t>
  </si>
  <si>
    <t>Assuming 1 large cache for operations</t>
  </si>
  <si>
    <t>Approx time taken to transfer 1 raw file to cache</t>
  </si>
  <si>
    <t>Load for 1 day</t>
  </si>
  <si>
    <t>Total raw load for 1 day</t>
  </si>
  <si>
    <t>Time to transfer total raw load to cache</t>
  </si>
  <si>
    <t>Output from 1 cache (raw+bin) to worker nodes in a day</t>
  </si>
  <si>
    <t>Prefetched data for next data</t>
  </si>
  <si>
    <t>Cache size required for two days of raw data with binary</t>
  </si>
  <si>
    <t>Cache size required for two days of raw data, binary &amp; merging</t>
  </si>
  <si>
    <t>DURABLE LOCATION</t>
  </si>
  <si>
    <t>Output from 1 worker node</t>
  </si>
  <si>
    <t>Total reconstructed output/day</t>
  </si>
  <si>
    <t>Cleanup interval</t>
  </si>
  <si>
    <t>Durable location required</t>
  </si>
  <si>
    <t>FIXING NETWORK STATS</t>
  </si>
  <si>
    <t>Time to transfer jobfiledataset (550MB) to 1 worker node by itself</t>
  </si>
  <si>
    <t>parag_samadams.fnal.gov_120634_12123</t>
  </si>
  <si>
    <t>Time to transfer jobfiledataset (550MB) to 7 worker nodes multiplexed</t>
  </si>
  <si>
    <t>parag_samadams.fnal.gov_102529_471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</si>
</sst>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4">
    <font>
      <sz val="10"/>
      <name val="Bitstream Vera Sans"/>
      <family val="2"/>
    </font>
    <font>
      <sz val="10"/>
      <name val="Arial"/>
      <family val="0"/>
    </font>
    <font>
      <b/>
      <sz val="10"/>
      <name val="Bitstream Vera Sans"/>
      <family val="2"/>
    </font>
    <font>
      <b/>
      <i/>
      <sz val="10"/>
      <name val="Bitstream Ve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3" fillId="0" borderId="0" xfId="0" applyFont="1" applyAlignment="1">
      <alignment horizontal="right"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0">
      <selection activeCell="C13" sqref="C13"/>
    </sheetView>
  </sheetViews>
  <sheetFormatPr defaultColWidth="10.28125" defaultRowHeight="12.75"/>
  <cols>
    <col min="1" max="1" width="32.140625" style="1" customWidth="1"/>
    <col min="2" max="2" width="56.8515625" style="1" customWidth="1"/>
    <col min="3" max="3" width="13.8515625" style="1" customWidth="1"/>
    <col min="4" max="4" width="10.28125" style="1" customWidth="1"/>
    <col min="5" max="5" width="35.421875" style="1" customWidth="1"/>
    <col min="6" max="16384" width="10.28125" style="1" customWidth="1"/>
  </cols>
  <sheetData>
    <row r="1" spans="1:5" ht="15.75">
      <c r="A1" s="2" t="s">
        <v>0</v>
      </c>
      <c r="B1" s="3" t="s">
        <v>1</v>
      </c>
      <c r="C1" s="4">
        <v>0.5</v>
      </c>
      <c r="D1" s="3"/>
      <c r="E1" s="1" t="s">
        <v>2</v>
      </c>
    </row>
    <row r="2" spans="2:5" ht="15.75">
      <c r="B2" s="3" t="s">
        <v>3</v>
      </c>
      <c r="C2" s="4">
        <v>0.5</v>
      </c>
      <c r="D2" s="3"/>
      <c r="E2" s="1" t="s">
        <v>4</v>
      </c>
    </row>
    <row r="3" spans="2:5" ht="15.75">
      <c r="B3" s="3" t="s">
        <v>5</v>
      </c>
      <c r="C3" s="5">
        <v>600</v>
      </c>
      <c r="D3" s="3" t="s">
        <v>6</v>
      </c>
      <c r="E3" s="1" t="s">
        <v>7</v>
      </c>
    </row>
    <row r="4" ht="15.75">
      <c r="C4" s="6"/>
    </row>
    <row r="5" spans="1:4" ht="15.75">
      <c r="A5" s="2" t="s">
        <v>8</v>
      </c>
      <c r="B5" s="1" t="s">
        <v>9</v>
      </c>
      <c r="C5" s="1">
        <v>325</v>
      </c>
      <c r="D5" s="1" t="s">
        <v>6</v>
      </c>
    </row>
    <row r="6" spans="2:4" ht="15.75">
      <c r="B6" s="1" t="s">
        <v>10</v>
      </c>
      <c r="C6" s="1">
        <v>0.18</v>
      </c>
      <c r="D6" s="1" t="s">
        <v>6</v>
      </c>
    </row>
    <row r="7" spans="2:4" ht="15.75">
      <c r="B7" s="1" t="s">
        <v>11</v>
      </c>
      <c r="C7" s="1">
        <f>C5/C6</f>
        <v>1805.5555555555557</v>
      </c>
      <c r="D7" s="1" t="s">
        <v>12</v>
      </c>
    </row>
    <row r="9" spans="1:4" ht="15.75">
      <c r="A9" s="2" t="s">
        <v>13</v>
      </c>
      <c r="B9" s="1" t="s">
        <v>14</v>
      </c>
      <c r="C9" s="1">
        <v>0.08</v>
      </c>
      <c r="D9" s="1" t="s">
        <v>6</v>
      </c>
    </row>
    <row r="10" spans="2:4" ht="15.75">
      <c r="B10" s="1" t="s">
        <v>15</v>
      </c>
      <c r="C10" s="1">
        <f>C9*C7</f>
        <v>144.44444444444446</v>
      </c>
      <c r="D10" s="1" t="s">
        <v>6</v>
      </c>
    </row>
    <row r="12" spans="1:4" ht="15.75">
      <c r="A12" s="2" t="s">
        <v>16</v>
      </c>
      <c r="B12" s="1" t="s">
        <v>17</v>
      </c>
      <c r="C12" s="1">
        <v>30</v>
      </c>
      <c r="D12" s="1" t="s">
        <v>18</v>
      </c>
    </row>
    <row r="13" spans="2:4" ht="15.75">
      <c r="B13" s="1" t="s">
        <v>19</v>
      </c>
      <c r="C13" s="1">
        <f>C12*C7/3600</f>
        <v>15.046296296296298</v>
      </c>
      <c r="D13" s="1" t="s">
        <v>20</v>
      </c>
    </row>
    <row r="14" spans="2:4" ht="15.75">
      <c r="B14" s="1" t="s">
        <v>21</v>
      </c>
      <c r="C14" s="1">
        <f>C13/3</f>
        <v>5.015432098765433</v>
      </c>
      <c r="D14" s="1" t="s">
        <v>20</v>
      </c>
    </row>
    <row r="15" spans="2:3" ht="15.75">
      <c r="B15" s="1" t="s">
        <v>22</v>
      </c>
      <c r="C15" s="1">
        <v>4</v>
      </c>
    </row>
    <row r="16" spans="2:3" ht="15.75">
      <c r="B16" s="3" t="s">
        <v>23</v>
      </c>
      <c r="C16" s="3">
        <v>2</v>
      </c>
    </row>
    <row r="18" spans="2:4" ht="15.75">
      <c r="B18" s="1" t="s">
        <v>24</v>
      </c>
      <c r="C18" s="1">
        <v>500000000</v>
      </c>
      <c r="D18" s="1" t="s">
        <v>12</v>
      </c>
    </row>
    <row r="19" spans="2:4" ht="15.75">
      <c r="B19" s="1" t="s">
        <v>25</v>
      </c>
      <c r="C19" s="1">
        <f>C18/C7</f>
        <v>276923.07692307694</v>
      </c>
      <c r="D19" s="1" t="s">
        <v>26</v>
      </c>
    </row>
    <row r="20" spans="2:4" ht="15.75">
      <c r="B20" s="1" t="s">
        <v>27</v>
      </c>
      <c r="C20" s="1">
        <f>C19*24</f>
        <v>6646153.846153846</v>
      </c>
      <c r="D20" s="1" t="s">
        <v>20</v>
      </c>
    </row>
    <row r="21" spans="2:4" ht="15.75">
      <c r="B21" s="1" t="s">
        <v>28</v>
      </c>
      <c r="C21" s="1">
        <f>C20/24</f>
        <v>276923.07692307694</v>
      </c>
      <c r="D21" s="1" t="s">
        <v>29</v>
      </c>
    </row>
    <row r="22" spans="2:4" ht="15.75">
      <c r="B22" s="1" t="s">
        <v>30</v>
      </c>
      <c r="C22" s="1">
        <v>120</v>
      </c>
      <c r="D22" s="1" t="s">
        <v>29</v>
      </c>
    </row>
    <row r="23" spans="2:3" ht="15.75">
      <c r="B23" s="1" t="s">
        <v>31</v>
      </c>
      <c r="C23" s="1">
        <f>C21/C22</f>
        <v>2307.6923076923076</v>
      </c>
    </row>
    <row r="24" spans="2:3" ht="15.75">
      <c r="B24" s="1" t="s">
        <v>32</v>
      </c>
      <c r="C24" s="1">
        <v>1400</v>
      </c>
    </row>
    <row r="25" spans="2:3" ht="15.75">
      <c r="B25" s="3" t="s">
        <v>33</v>
      </c>
      <c r="C25" s="7">
        <v>2000</v>
      </c>
    </row>
    <row r="27" spans="1:4" ht="15.75">
      <c r="A27" s="2" t="s">
        <v>34</v>
      </c>
      <c r="B27" s="1" t="s">
        <v>35</v>
      </c>
      <c r="C27" s="1">
        <v>30</v>
      </c>
      <c r="D27" s="1" t="s">
        <v>36</v>
      </c>
    </row>
    <row r="28" spans="2:3" ht="15.75">
      <c r="B28" s="1" t="s">
        <v>37</v>
      </c>
      <c r="C28" s="1">
        <v>2</v>
      </c>
    </row>
    <row r="29" spans="2:4" ht="15.75">
      <c r="B29" s="1" t="s">
        <v>38</v>
      </c>
      <c r="C29" s="1">
        <f>C27*C28</f>
        <v>60</v>
      </c>
      <c r="D29" s="1" t="s">
        <v>36</v>
      </c>
    </row>
    <row r="30" spans="2:4" ht="15.75">
      <c r="B30" s="1" t="s">
        <v>39</v>
      </c>
      <c r="C30" s="1">
        <f>C29*3600*24/1000</f>
        <v>5184</v>
      </c>
      <c r="D30" s="1" t="s">
        <v>40</v>
      </c>
    </row>
    <row r="31" spans="2:3" ht="15.75">
      <c r="B31" s="1" t="s">
        <v>41</v>
      </c>
      <c r="C31" s="1">
        <v>0.5</v>
      </c>
    </row>
    <row r="32" spans="2:4" ht="15.75">
      <c r="B32" s="3" t="s">
        <v>42</v>
      </c>
      <c r="C32" s="3">
        <f>C30*C31</f>
        <v>2592</v>
      </c>
      <c r="D32" s="3" t="s">
        <v>40</v>
      </c>
    </row>
    <row r="34" spans="1:4" ht="15.75">
      <c r="A34" s="2" t="s">
        <v>43</v>
      </c>
      <c r="B34" s="1" t="s">
        <v>44</v>
      </c>
      <c r="C34" s="1">
        <f>C5/C27*C31</f>
        <v>5.416666666666667</v>
      </c>
      <c r="D34" s="1" t="s">
        <v>18</v>
      </c>
    </row>
    <row r="35" spans="1:4" ht="15.75">
      <c r="A35" s="1" t="s">
        <v>45</v>
      </c>
      <c r="B35" s="1" t="s">
        <v>46</v>
      </c>
      <c r="C35" s="1">
        <v>30</v>
      </c>
      <c r="D35" s="1" t="s">
        <v>18</v>
      </c>
    </row>
    <row r="36" spans="2:4" ht="15.75">
      <c r="B36" s="1" t="s">
        <v>47</v>
      </c>
      <c r="C36" s="1">
        <v>1400</v>
      </c>
      <c r="D36" s="1" t="s">
        <v>26</v>
      </c>
    </row>
    <row r="37" spans="2:4" ht="15.75">
      <c r="B37" s="1" t="s">
        <v>48</v>
      </c>
      <c r="C37" s="1">
        <f>C36*C5</f>
        <v>455000</v>
      </c>
      <c r="D37" s="1" t="s">
        <v>6</v>
      </c>
    </row>
    <row r="38" spans="2:4" ht="15.75">
      <c r="B38" s="1" t="s">
        <v>49</v>
      </c>
      <c r="C38" s="1">
        <f>C35*C36/3600</f>
        <v>11.666666666666666</v>
      </c>
      <c r="D38" s="1" t="s">
        <v>20</v>
      </c>
    </row>
    <row r="39" spans="2:4" ht="15.75">
      <c r="B39" s="1" t="s">
        <v>50</v>
      </c>
      <c r="C39" s="1">
        <f>(C37+C3*C24)/1000</f>
        <v>1295</v>
      </c>
      <c r="D39" s="1" t="s">
        <v>40</v>
      </c>
    </row>
    <row r="40" spans="2:4" ht="15.75">
      <c r="B40" s="1" t="s">
        <v>51</v>
      </c>
      <c r="C40" s="1">
        <f>C24</f>
        <v>1400</v>
      </c>
      <c r="D40" s="1" t="s">
        <v>40</v>
      </c>
    </row>
    <row r="41" spans="2:4" ht="15.75">
      <c r="B41" s="2" t="s">
        <v>52</v>
      </c>
      <c r="C41" s="2">
        <f>C40*2+C3/1000</f>
        <v>2800.6</v>
      </c>
      <c r="D41" s="2" t="s">
        <v>40</v>
      </c>
    </row>
    <row r="42" spans="2:4" ht="15.75">
      <c r="B42" s="3" t="s">
        <v>53</v>
      </c>
      <c r="C42" s="3">
        <f>C41+C47</f>
        <v>3407.2666666666664</v>
      </c>
      <c r="D42" s="3" t="s">
        <v>40</v>
      </c>
    </row>
    <row r="44" spans="1:4" ht="15.75">
      <c r="A44" s="2" t="s">
        <v>54</v>
      </c>
      <c r="B44" s="1" t="s">
        <v>55</v>
      </c>
      <c r="C44" s="1">
        <f>C10</f>
        <v>144.44444444444446</v>
      </c>
      <c r="D44" s="1" t="s">
        <v>6</v>
      </c>
    </row>
    <row r="45" spans="2:4" ht="15.75">
      <c r="B45" s="1" t="s">
        <v>56</v>
      </c>
      <c r="C45" s="1">
        <f>C44*C36/1000</f>
        <v>202.22222222222226</v>
      </c>
      <c r="D45" s="1" t="s">
        <v>40</v>
      </c>
    </row>
    <row r="46" spans="2:4" ht="15.75">
      <c r="B46" s="1" t="s">
        <v>57</v>
      </c>
      <c r="C46" s="1">
        <v>3</v>
      </c>
      <c r="D46" s="1" t="s">
        <v>29</v>
      </c>
    </row>
    <row r="47" spans="2:4" ht="15.75">
      <c r="B47" s="3" t="s">
        <v>58</v>
      </c>
      <c r="C47" s="3">
        <f>C45*C46</f>
        <v>606.6666666666667</v>
      </c>
      <c r="D47" s="3" t="s">
        <v>40</v>
      </c>
    </row>
    <row r="50" spans="1:5" ht="15.75">
      <c r="A50" s="2" t="s">
        <v>59</v>
      </c>
      <c r="B50" s="1" t="s">
        <v>60</v>
      </c>
      <c r="C50" s="8">
        <v>200</v>
      </c>
      <c r="D50" s="1" t="s">
        <v>18</v>
      </c>
      <c r="E50" s="1" t="s">
        <v>61</v>
      </c>
    </row>
    <row r="51" spans="2:5" ht="15.75">
      <c r="B51" s="1" t="s">
        <v>62</v>
      </c>
      <c r="C51" s="1">
        <v>380</v>
      </c>
      <c r="D51" s="1" t="s">
        <v>18</v>
      </c>
      <c r="E51" s="1" t="s">
        <v>63</v>
      </c>
    </row>
  </sheetData>
  <printOptions/>
  <pageMargins left="0.7875" right="0.7875" top="1.025" bottom="1.025" header="0.7875" footer="0.7875"/>
  <pageSetup firstPageNumber="1" useFirstPageNumber="1" horizontalDpi="300" verticalDpi="300" orientation="landscape"/>
  <headerFooter alignWithMargins="0">
    <oddHeader>&amp;C&amp;"Arial,Regular"&amp;A</oddHeader>
    <oddFooter>&amp;C&amp;"Arial,Regular"Page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Parag Mhashilkar</cp:lastModifiedBy>
  <cp:lastPrinted>1601-01-01T06:00:00Z</cp:lastPrinted>
  <dcterms:created xsi:type="dcterms:W3CDTF">2006-10-06T19:04:35Z</dcterms:created>
  <dcterms:modified xsi:type="dcterms:W3CDTF">2006-12-04T21:03:01Z</dcterms:modified>
  <cp:category/>
  <cp:version/>
  <cp:contentType/>
  <cp:contentStatus/>
  <cp:revision>126</cp:revision>
</cp:coreProperties>
</file>