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5195" windowHeight="8700" activeTab="0"/>
  </bookViews>
  <sheets>
    <sheet name="CO-ECS-5" sheetId="1" r:id="rId1"/>
    <sheet name="Instructions" sheetId="2" r:id="rId2"/>
  </sheets>
  <definedNames>
    <definedName name="_xlnm.Print_Area" localSheetId="0">'CO-ECS-5'!$A$1:$H$96</definedName>
  </definedNames>
  <calcPr fullCalcOnLoad="1"/>
</workbook>
</file>

<file path=xl/sharedStrings.xml><?xml version="1.0" encoding="utf-8"?>
<sst xmlns="http://schemas.openxmlformats.org/spreadsheetml/2006/main" count="341" uniqueCount="255">
  <si>
    <t>Grass Seeding:</t>
  </si>
  <si>
    <t>Planner:</t>
  </si>
  <si>
    <t>Date:</t>
  </si>
  <si>
    <t>Producer:</t>
  </si>
  <si>
    <t>MLRA:</t>
  </si>
  <si>
    <t>Contract/Agreement #:</t>
  </si>
  <si>
    <t>Item Num:</t>
  </si>
  <si>
    <t>Seeding Operation:</t>
  </si>
  <si>
    <t>Acres to be seeded:</t>
  </si>
  <si>
    <t>Planting Dates:</t>
  </si>
  <si>
    <t>Planting Depth (in.):</t>
  </si>
  <si>
    <t>Drill Type:</t>
  </si>
  <si>
    <t>Drill Spacing (in.):</t>
  </si>
  <si>
    <t xml:space="preserve">Fertilizer: </t>
  </si>
  <si>
    <t>Pounds per acre recommended</t>
  </si>
  <si>
    <t>Nitrogen (N)</t>
  </si>
  <si>
    <t>Weed Control:</t>
  </si>
  <si>
    <t>Dates:</t>
  </si>
  <si>
    <t>Description:</t>
  </si>
  <si>
    <t>Amount:</t>
  </si>
  <si>
    <t>Application Method:</t>
  </si>
  <si>
    <t>Seed Recommendations:</t>
  </si>
  <si>
    <t>Species</t>
  </si>
  <si>
    <t>Variety</t>
  </si>
  <si>
    <t>PLS Rates Irr/Non-Irr</t>
  </si>
  <si>
    <t>PLS/Ac to use (100%)</t>
  </si>
  <si>
    <t>% in mix</t>
  </si>
  <si>
    <t>Acres to be seeded</t>
  </si>
  <si>
    <t>Total PLS</t>
  </si>
  <si>
    <t>Totals</t>
  </si>
  <si>
    <t>PART II - Applied</t>
  </si>
  <si>
    <t>Checked by:</t>
  </si>
  <si>
    <t>Acres Planted:</t>
  </si>
  <si>
    <t>Seedbed Prep:</t>
  </si>
  <si>
    <t>Type:</t>
  </si>
  <si>
    <t>Species planted</t>
  </si>
  <si>
    <t>Pounds Bulk</t>
  </si>
  <si>
    <t>Germ. %</t>
  </si>
  <si>
    <t>Purity %</t>
  </si>
  <si>
    <t>PLS %</t>
  </si>
  <si>
    <t>PLS Lbs</t>
  </si>
  <si>
    <t>Cost Information</t>
  </si>
  <si>
    <t>PLS Lbs/Ac</t>
  </si>
  <si>
    <t>PLS/Ac(100%)</t>
  </si>
  <si>
    <t>PLS % of mix</t>
  </si>
  <si>
    <t>Total Bulk Seed Cost</t>
  </si>
  <si>
    <t>Cost/PLS Lb.</t>
  </si>
  <si>
    <t>PLS Cost/Ac</t>
  </si>
  <si>
    <t>Total Cost of Bulk Seed:</t>
  </si>
  <si>
    <t>Seed Cost per Acre:</t>
  </si>
  <si>
    <t>Certified By:</t>
  </si>
  <si>
    <t>Plant list for lookup</t>
  </si>
  <si>
    <t>Alfalfa</t>
  </si>
  <si>
    <t>8.0 / 4.0</t>
  </si>
  <si>
    <t>Alkali sacaton</t>
  </si>
  <si>
    <t>1.5 / 1.0</t>
  </si>
  <si>
    <t>Alpine bluegrass</t>
  </si>
  <si>
    <t>6.0 / 3.0</t>
  </si>
  <si>
    <t>Arizona fescue</t>
  </si>
  <si>
    <t>4.5 / 2.5</t>
  </si>
  <si>
    <t>Basin wildrye</t>
  </si>
  <si>
    <t>11.0 / 5.5</t>
  </si>
  <si>
    <t>Beardless wheatgrass</t>
  </si>
  <si>
    <t>12.0 / 6.0</t>
  </si>
  <si>
    <t>Big bluegrass</t>
  </si>
  <si>
    <t>3.0 / 1.5</t>
  </si>
  <si>
    <t>Big bluestem</t>
  </si>
  <si>
    <t>Bluebunch wheatgrass</t>
  </si>
  <si>
    <t>Blue grama</t>
  </si>
  <si>
    <t>Buffalograss (bur)</t>
  </si>
  <si>
    <t>16.0 / 8.0</t>
  </si>
  <si>
    <t>Canada bluegrass</t>
  </si>
  <si>
    <t>2.0 / 1.0</t>
  </si>
  <si>
    <t>Canada wildrye</t>
  </si>
  <si>
    <t>Canby bluegrass</t>
  </si>
  <si>
    <t>Crested wheatgrass</t>
  </si>
  <si>
    <t>10.0 / 5.0</t>
  </si>
  <si>
    <t>4.0 / 2.0</t>
  </si>
  <si>
    <t>Giant dropseed</t>
  </si>
  <si>
    <t>Green needlegrass</t>
  </si>
  <si>
    <t>Hard fescue</t>
  </si>
  <si>
    <t>Indian ricegrass</t>
  </si>
  <si>
    <t>Inland saltgrass</t>
  </si>
  <si>
    <t>Intermediate wheatgrass</t>
  </si>
  <si>
    <t>15.0 / 10.0</t>
  </si>
  <si>
    <t>Kentucky bluegrass</t>
  </si>
  <si>
    <t>1.0 / 0.5</t>
  </si>
  <si>
    <t>0.1</t>
  </si>
  <si>
    <t>Little bluestem</t>
  </si>
  <si>
    <t>Mammoth wildrye</t>
  </si>
  <si>
    <t>15.0 / 7.5</t>
  </si>
  <si>
    <t>Meadow bromegrass</t>
  </si>
  <si>
    <t>17.0 / 11.0</t>
  </si>
  <si>
    <t>Mountain bromegrass</t>
  </si>
  <si>
    <t>Needleandthread</t>
  </si>
  <si>
    <t>Orchardgrass</t>
  </si>
  <si>
    <t>Perennial ryegrass</t>
  </si>
  <si>
    <t>8.0 / 4. 0</t>
  </si>
  <si>
    <t>Prairie junegrass</t>
  </si>
  <si>
    <t>Prairie sandreed</t>
  </si>
  <si>
    <t>6.5 / 3.5</t>
  </si>
  <si>
    <t>Pubescent wheatgras</t>
  </si>
  <si>
    <t>14.0 / 9.0</t>
  </si>
  <si>
    <t>Purple prairieclover</t>
  </si>
  <si>
    <t xml:space="preserve"> </t>
  </si>
  <si>
    <t>Red clover</t>
  </si>
  <si>
    <t>Red fescue (creeping)</t>
  </si>
  <si>
    <t>Redtop</t>
  </si>
  <si>
    <t>0.5 / 0.3</t>
  </si>
  <si>
    <t>Reed canarygrass</t>
  </si>
  <si>
    <t>3.5 / 2.0</t>
  </si>
  <si>
    <t>Rocky mtn. penstemon</t>
  </si>
  <si>
    <t>Russian wildrye</t>
  </si>
  <si>
    <t>Sandberg bluegrass</t>
  </si>
  <si>
    <t>Sand bluestem</t>
  </si>
  <si>
    <t>Sand lovegrass</t>
  </si>
  <si>
    <t>Sideoats grama</t>
  </si>
  <si>
    <t>9.0 / 4.5</t>
  </si>
  <si>
    <t>Sheep fescue</t>
  </si>
  <si>
    <t>Siberian wheatgrass</t>
  </si>
  <si>
    <t>Slender wheatgrass</t>
  </si>
  <si>
    <t>Smooth bromegrass</t>
  </si>
  <si>
    <t>13.0 / 6.5</t>
  </si>
  <si>
    <t>Spike muhly</t>
  </si>
  <si>
    <t>Streambank wheatgrass</t>
  </si>
  <si>
    <t>Switchgrass</t>
  </si>
  <si>
    <t>Tall fescue</t>
  </si>
  <si>
    <t>Tall wheatgrass</t>
  </si>
  <si>
    <t>Thickspike wheatgrass</t>
  </si>
  <si>
    <t>Timothy</t>
  </si>
  <si>
    <t>Tufted hairgrass</t>
  </si>
  <si>
    <t>Western wheatgrass</t>
  </si>
  <si>
    <t>Yellow bluestem</t>
  </si>
  <si>
    <t>Yellow indiangrass</t>
  </si>
  <si>
    <t>Prairie cordgrass</t>
  </si>
  <si>
    <t>7.0 / 5.0</t>
  </si>
  <si>
    <t>Sand dropseed</t>
  </si>
  <si>
    <t>Cover in Pounds:</t>
  </si>
  <si>
    <t>$</t>
  </si>
  <si>
    <t>Potassium (K)</t>
  </si>
  <si>
    <t>Part I - Planned</t>
  </si>
  <si>
    <t>Drilled PLS/Ac Rate, Irrig/Non-Irrig</t>
  </si>
  <si>
    <t>20.0 / 10.0</t>
  </si>
  <si>
    <t>7.0 / 3.5</t>
  </si>
  <si>
    <t>2.0 / 1.5</t>
  </si>
  <si>
    <t>Idaho fescue</t>
  </si>
  <si>
    <t>Thurber's fescue</t>
  </si>
  <si>
    <t>Birdsfoot trefoil</t>
  </si>
  <si>
    <t>Creeping bentgrass</t>
  </si>
  <si>
    <t>Louisiana sage</t>
  </si>
  <si>
    <t>0.7 / 0.3</t>
  </si>
  <si>
    <t>Nodding brome</t>
  </si>
  <si>
    <t>10.0 / 5 .0</t>
  </si>
  <si>
    <t>Creeping meadow foxtail</t>
  </si>
  <si>
    <t>Variety 
(table 6: PMTN 59)</t>
  </si>
  <si>
    <t>(planned and applied requires practice standard 590)</t>
  </si>
  <si>
    <t>(planned and applied requires practice standard 595)</t>
  </si>
  <si>
    <t>Bottlebrush squirreltail</t>
  </si>
  <si>
    <t>8.0-12.0 / 4.0-6.0</t>
  </si>
  <si>
    <t>Ticklegrass</t>
  </si>
  <si>
    <t>Alpine foxtail</t>
  </si>
  <si>
    <t>Meadow foxtail</t>
  </si>
  <si>
    <t>Cicer milkvetch</t>
  </si>
  <si>
    <t>Buffalograss (grain)</t>
  </si>
  <si>
    <t>Pine dropseed</t>
  </si>
  <si>
    <t>1.6 / 0.8</t>
  </si>
  <si>
    <t>Hybrid wheatgrass</t>
  </si>
  <si>
    <t>14.0 / 10.0</t>
  </si>
  <si>
    <t>Elk sedge</t>
  </si>
  <si>
    <t>9.0</t>
  </si>
  <si>
    <t>Slender sedge</t>
  </si>
  <si>
    <t>0.9</t>
  </si>
  <si>
    <t>Snake River wheatgrass</t>
  </si>
  <si>
    <t>Utah sweetvetch</t>
  </si>
  <si>
    <t>22.0 / 11.0</t>
  </si>
  <si>
    <t>Torry's rush</t>
  </si>
  <si>
    <t>Longstyle rush</t>
  </si>
  <si>
    <t>Altai wildrye</t>
  </si>
  <si>
    <t>20.0 / 15.0</t>
  </si>
  <si>
    <t>Beardless wildrye</t>
  </si>
  <si>
    <t>Purple oniongrass</t>
  </si>
  <si>
    <t>Yellow sweetclover</t>
  </si>
  <si>
    <t>Alkali muhly</t>
  </si>
  <si>
    <t>0.8 / 0.4</t>
  </si>
  <si>
    <t>Marsh muhly</t>
  </si>
  <si>
    <t>Mountain muhly</t>
  </si>
  <si>
    <t>1.2 / 0.6</t>
  </si>
  <si>
    <t>Sandhill muhly</t>
  </si>
  <si>
    <t>2.4 / 1.2</t>
  </si>
  <si>
    <t>Sainfoin (pod)</t>
  </si>
  <si>
    <t>Sainfoin (shelled)</t>
  </si>
  <si>
    <t>25.0 / 20.0</t>
  </si>
  <si>
    <t>35.0 / 25.0</t>
  </si>
  <si>
    <t>Vinemesquite</t>
  </si>
  <si>
    <t>Muttongrass</t>
  </si>
  <si>
    <t>Fowl bluegrass</t>
  </si>
  <si>
    <t>Alpine timothy</t>
  </si>
  <si>
    <t>Narrow leaf penstemon</t>
  </si>
  <si>
    <t>6.0 / 2.8</t>
  </si>
  <si>
    <t>Whipple's penstemon</t>
  </si>
  <si>
    <t>Galleta grass (caryopsis)</t>
  </si>
  <si>
    <t>Galleta grass (floret)</t>
  </si>
  <si>
    <t>Small burnet</t>
  </si>
  <si>
    <t>30.0 / 15.0</t>
  </si>
  <si>
    <t>White clover</t>
  </si>
  <si>
    <t>Strawberry clover</t>
  </si>
  <si>
    <t>Alsike clover</t>
  </si>
  <si>
    <t>Rate 
(PLS lb/ac)</t>
  </si>
  <si>
    <t>Phosphorus (P)</t>
  </si>
  <si>
    <t xml:space="preserve">Cropland: </t>
  </si>
  <si>
    <t xml:space="preserve">Notes:  Use adapted improved varieties and cultivars in the following order of preference, when available: </t>
  </si>
  <si>
    <t xml:space="preserve">                 1.  certified name varieties, 2.  named varieties, 3.  common seed</t>
  </si>
  <si>
    <t xml:space="preserve">              PLS = Pure Live Seed</t>
  </si>
  <si>
    <t xml:space="preserve">              Double drilled seeding rate to obtain broadcast seeding rate.</t>
  </si>
  <si>
    <t>Newhy</t>
  </si>
  <si>
    <t>Ephraim</t>
  </si>
  <si>
    <t>Instructions for completing the CO-ECS-5</t>
  </si>
  <si>
    <t>At this point you may want to fill in as much standard information as possible, i.e., planting dates, depth, drill type, spacing, etc., to expedite form usage.</t>
  </si>
  <si>
    <t>If information or recommendations are included for doing fertilization or weed control you must complete all requirements for the referenced practices.</t>
  </si>
  <si>
    <t>Select species for the planned mix using the drop down boxes provided by clicking in the appropriate box.  This will automatically fill in the species, variety (if populated), and seeding rates for irrigated and non-irrigated situations.</t>
  </si>
  <si>
    <t>Fill in the PLS/Ac seeding rate to be used (irrigated or non-irrigated rate).</t>
  </si>
  <si>
    <t>Put the appropriated % of Mix for each species planned for the mix.  After entering this number the rest of Part I for that species should finish automatically.  Remember that the total for the % of mix needs to equal 100.  If it does not automatically complete, verify that you have entered the planned acres to be seeded.</t>
  </si>
  <si>
    <t>General Set-up</t>
  </si>
  <si>
    <t>Part I</t>
  </si>
  <si>
    <t>Part II</t>
  </si>
  <si>
    <t>Complete top section of Part I of the worksheet.  Fill in cell closest to the descriptive label for cell area.  This is required since the cells are not merged for use in PDAs.</t>
  </si>
  <si>
    <t>Complete the top section of Part II.  Filling in the cell closest to the descriptive label for the cell.</t>
  </si>
  <si>
    <t>Seedbed preparation, cropland description need to be manually checked until the form is changed to accommodate marking the cell.</t>
  </si>
  <si>
    <t>Write the number of pounds of cover in field and provide a decription of that cover, e.g., standing sorghum.</t>
  </si>
  <si>
    <t>Select the appropriate species and variety from the drop down box for what was actually drilled.</t>
  </si>
  <si>
    <t>Fill in the bulk pounds of each species for the mix as well as the percent germination and purity.  If the acres has been entered above the rest of the form will automatically be completed less the cost information.</t>
  </si>
  <si>
    <t>Enter the cost of the bulk seed for each species.  This will allow the formulas to finish calculating the remaining cells.</t>
  </si>
  <si>
    <t>Sign and date form for supporting documentation of progress.</t>
  </si>
  <si>
    <t>Certified Planner:</t>
  </si>
  <si>
    <t>Max. Cost/Ac for CRP:</t>
  </si>
  <si>
    <t>Intensive: more than 3 tillage operations</t>
  </si>
  <si>
    <t>Limited: less than 3 tillage operations</t>
  </si>
  <si>
    <t>irrigated</t>
  </si>
  <si>
    <t>non-irrigated</t>
  </si>
  <si>
    <t>mechanical</t>
  </si>
  <si>
    <t>biological</t>
  </si>
  <si>
    <t>chemical</t>
  </si>
  <si>
    <t>Cropland:</t>
  </si>
  <si>
    <t>Drop Down Sources</t>
  </si>
  <si>
    <t>Cover:</t>
  </si>
  <si>
    <t>Dril Make / Type:</t>
  </si>
  <si>
    <t>Seedbed preparation, cropland and weed control descriptions for Parts I and II have drop down boxes with the standard answers.  If desired you can add additional comments in the provided area in Part II.</t>
  </si>
  <si>
    <t>Additional Information:</t>
  </si>
  <si>
    <t>Drill Spacing:</t>
  </si>
  <si>
    <t>For full functionality, populate the varieties for the species from the drop down box (starts in row 99) lookup area according to table 6 of Plant Materials Technical Note 59.</t>
  </si>
  <si>
    <t>Other Seeding Information and Rates:</t>
  </si>
  <si>
    <t>DO NOT ENTER SPECIES THAT DO NOT HAVE A 'PLS' SEEDING RATE.  ENTER THOSE SPECIES IN THE "OTHER SEEDING INFORMATION AND RATES" BOX PROVIDED BELOW THE PLANNED SEEDING AREA.</t>
  </si>
  <si>
    <t>Max. Cost for CRP</t>
  </si>
  <si>
    <t>Max. Cost/Ac NRCS Programs:</t>
  </si>
  <si>
    <t>Max. Cost NRCS Programs</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</si>
</sst>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yy;@"/>
    <numFmt numFmtId="165" formatCode="0.0"/>
    <numFmt numFmtId="166" formatCode="&quot;$&quot;#,##0.00"/>
    <numFmt numFmtId="167" formatCode="&quot;$&quot;0.00"/>
    <numFmt numFmtId="168" formatCode="[$-409]dddd\,\ mmmm\ dd\,\ yyyy"/>
    <numFmt numFmtId="169" formatCode="[$-409]d\-mmm\-yy;@"/>
    <numFmt numFmtId="170" formatCode="[$-409]d\-mmm\-yyyy;@"/>
    <numFmt numFmtId="171" formatCode="0.0000000"/>
    <numFmt numFmtId="172" formatCode="0.000000"/>
    <numFmt numFmtId="173" formatCode="0.00000"/>
    <numFmt numFmtId="174" formatCode="0.0000"/>
    <numFmt numFmtId="175" formatCode="0.000"/>
  </numFmts>
  <fonts count="10">
    <font>
      <sz val="10"/>
      <name val="Arial"/>
      <family val="0"/>
    </font>
    <font>
      <b/>
      <sz val="13"/>
      <name val="Arial"/>
      <family val="2"/>
    </font>
    <font>
      <b/>
      <sz val="12"/>
      <name val="Arial"/>
      <family val="2"/>
    </font>
    <font>
      <sz val="20"/>
      <name val="Arial"/>
      <family val="2"/>
    </font>
    <font>
      <b/>
      <sz val="8"/>
      <name val="Arial"/>
      <family val="2"/>
    </font>
    <font>
      <sz val="8"/>
      <name val="Arial"/>
      <family val="2"/>
    </font>
    <font>
      <b/>
      <sz val="10"/>
      <name val="Arial"/>
      <family val="2"/>
    </font>
    <font>
      <b/>
      <u val="single"/>
      <sz val="8"/>
      <name val="Arial"/>
      <family val="2"/>
    </font>
    <font>
      <sz val="13"/>
      <name val="Arial"/>
      <family val="2"/>
    </font>
    <font>
      <b/>
      <sz val="11"/>
      <color indexed="10"/>
      <name val="Arial"/>
      <family val="2"/>
    </font>
  </fonts>
  <fills count="5">
    <fill>
      <patternFill/>
    </fill>
    <fill>
      <patternFill patternType="gray125"/>
    </fill>
    <fill>
      <patternFill patternType="solid">
        <fgColor indexed="42"/>
        <bgColor indexed="64"/>
      </patternFill>
    </fill>
    <fill>
      <patternFill patternType="solid">
        <fgColor indexed="26"/>
        <bgColor indexed="64"/>
      </patternFill>
    </fill>
    <fill>
      <patternFill patternType="solid">
        <fgColor indexed="43"/>
        <bgColor indexed="64"/>
      </patternFill>
    </fill>
  </fills>
  <borders count="61">
    <border>
      <left/>
      <right/>
      <top/>
      <bottom/>
      <diagonal/>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color indexed="63"/>
      </left>
      <right style="thin"/>
      <top style="thin"/>
      <bottom style="thin"/>
    </border>
    <border>
      <left style="thin"/>
      <right>
        <color indexed="63"/>
      </right>
      <top>
        <color indexed="63"/>
      </top>
      <bottom style="thin"/>
    </border>
    <border>
      <left>
        <color indexed="63"/>
      </left>
      <right>
        <color indexed="63"/>
      </right>
      <top style="thin"/>
      <bottom>
        <color indexed="63"/>
      </bottom>
    </border>
    <border>
      <left style="thin"/>
      <right style="thin"/>
      <top style="thin"/>
      <bottom>
        <color indexed="63"/>
      </bottom>
    </border>
    <border>
      <left style="thin"/>
      <right style="thin"/>
      <top style="thin"/>
      <bottom style="thin"/>
    </border>
    <border>
      <left>
        <color indexed="63"/>
      </left>
      <right>
        <color indexed="63"/>
      </right>
      <top style="medium"/>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style="thin"/>
      <bottom style="double"/>
    </border>
    <border>
      <left>
        <color indexed="63"/>
      </left>
      <right style="thin"/>
      <top>
        <color indexed="63"/>
      </top>
      <bottom style="thin"/>
    </border>
    <border>
      <left style="thin"/>
      <right>
        <color indexed="63"/>
      </right>
      <top style="thin"/>
      <bottom style="thin"/>
    </border>
    <border>
      <left style="thin"/>
      <right style="thin"/>
      <top>
        <color indexed="63"/>
      </top>
      <bottom>
        <color indexed="63"/>
      </bottom>
    </border>
    <border>
      <left style="thin"/>
      <right style="thin"/>
      <top>
        <color indexed="63"/>
      </top>
      <bottom style="thin"/>
    </border>
    <border>
      <left style="thin"/>
      <right style="hair"/>
      <top style="thin"/>
      <bottom style="thin"/>
    </border>
    <border>
      <left style="hair"/>
      <right style="hair"/>
      <top style="thin"/>
      <bottom style="thin"/>
    </border>
    <border>
      <left style="hair"/>
      <right style="thin"/>
      <top style="thin"/>
      <bottom style="thin"/>
    </border>
    <border>
      <left style="hair"/>
      <right style="hair"/>
      <top style="hair"/>
      <bottom style="hair"/>
    </border>
    <border>
      <left>
        <color indexed="63"/>
      </left>
      <right>
        <color indexed="63"/>
      </right>
      <top style="hair"/>
      <bottom>
        <color indexed="63"/>
      </bottom>
    </border>
    <border>
      <left>
        <color indexed="63"/>
      </left>
      <right>
        <color indexed="63"/>
      </right>
      <top>
        <color indexed="63"/>
      </top>
      <bottom style="hair"/>
    </border>
    <border>
      <left style="thin">
        <color indexed="55"/>
      </left>
      <right style="thin">
        <color indexed="55"/>
      </right>
      <top style="thin"/>
      <bottom style="thin">
        <color indexed="55"/>
      </bottom>
    </border>
    <border>
      <left style="thin">
        <color indexed="55"/>
      </left>
      <right style="thin">
        <color indexed="55"/>
      </right>
      <top style="thin">
        <color indexed="55"/>
      </top>
      <bottom style="thin">
        <color indexed="55"/>
      </bottom>
    </border>
    <border>
      <left style="thin">
        <color indexed="22"/>
      </left>
      <right style="thin">
        <color indexed="22"/>
      </right>
      <top style="thin"/>
      <bottom style="thin">
        <color indexed="22"/>
      </bottom>
    </border>
    <border>
      <left style="thin">
        <color indexed="22"/>
      </left>
      <right style="thin">
        <color indexed="22"/>
      </right>
      <top style="thin">
        <color indexed="22"/>
      </top>
      <bottom style="thin">
        <color indexed="22"/>
      </bottom>
    </border>
    <border>
      <left style="thin">
        <color indexed="22"/>
      </left>
      <right style="thin">
        <color indexed="22"/>
      </right>
      <top style="thin">
        <color indexed="22"/>
      </top>
      <bottom>
        <color indexed="63"/>
      </bottom>
    </border>
    <border>
      <left style="thin">
        <color indexed="22"/>
      </left>
      <right>
        <color indexed="63"/>
      </right>
      <top style="thin"/>
      <bottom style="thin">
        <color indexed="22"/>
      </bottom>
    </border>
    <border>
      <left style="thin">
        <color indexed="22"/>
      </left>
      <right>
        <color indexed="63"/>
      </right>
      <top style="thin">
        <color indexed="22"/>
      </top>
      <bottom style="thin">
        <color indexed="22"/>
      </bottom>
    </border>
    <border>
      <left style="thin">
        <color indexed="22"/>
      </left>
      <right>
        <color indexed="63"/>
      </right>
      <top style="thin">
        <color indexed="22"/>
      </top>
      <bottom>
        <color indexed="63"/>
      </bottom>
    </border>
    <border>
      <left style="thin">
        <color indexed="22"/>
      </left>
      <right>
        <color indexed="63"/>
      </right>
      <top style="thin">
        <color indexed="22"/>
      </top>
      <bottom style="thin"/>
    </border>
    <border>
      <left style="thin">
        <color indexed="22"/>
      </left>
      <right style="thin">
        <color indexed="22"/>
      </right>
      <top style="hair"/>
      <bottom style="thin">
        <color indexed="22"/>
      </bottom>
    </border>
    <border>
      <left style="thin">
        <color indexed="22"/>
      </left>
      <right style="thin">
        <color indexed="22"/>
      </right>
      <top>
        <color indexed="63"/>
      </top>
      <bottom style="thin">
        <color indexed="22"/>
      </bottom>
    </border>
    <border>
      <left>
        <color indexed="63"/>
      </left>
      <right style="hair"/>
      <top>
        <color indexed="63"/>
      </top>
      <bottom style="thin"/>
    </border>
    <border>
      <left style="thin">
        <color indexed="22"/>
      </left>
      <right style="thin">
        <color indexed="22"/>
      </right>
      <top style="thin">
        <color indexed="22"/>
      </top>
      <bottom style="thin"/>
    </border>
    <border>
      <left style="hair"/>
      <right>
        <color indexed="63"/>
      </right>
      <top>
        <color indexed="63"/>
      </top>
      <bottom style="thin"/>
    </border>
    <border>
      <left style="hair"/>
      <right>
        <color indexed="63"/>
      </right>
      <top>
        <color indexed="63"/>
      </top>
      <bottom>
        <color indexed="63"/>
      </bottom>
    </border>
    <border>
      <left style="hair"/>
      <right>
        <color indexed="63"/>
      </right>
      <top style="thin"/>
      <bottom>
        <color indexed="63"/>
      </bottom>
    </border>
    <border>
      <left style="thin">
        <color indexed="22"/>
      </left>
      <right style="thin"/>
      <top style="thin">
        <color indexed="22"/>
      </top>
      <bottom style="thin"/>
    </border>
    <border>
      <left style="thin">
        <color indexed="22"/>
      </left>
      <right style="thin">
        <color indexed="22"/>
      </right>
      <top style="thin"/>
      <bottom>
        <color indexed="63"/>
      </bottom>
    </border>
    <border>
      <left>
        <color indexed="63"/>
      </left>
      <right style="thin">
        <color indexed="22"/>
      </right>
      <top style="thin"/>
      <bottom style="thin">
        <color indexed="22"/>
      </bottom>
    </border>
    <border>
      <left>
        <color indexed="63"/>
      </left>
      <right style="thin">
        <color indexed="22"/>
      </right>
      <top style="thin">
        <color indexed="22"/>
      </top>
      <bottom style="thin">
        <color indexed="22"/>
      </bottom>
    </border>
    <border>
      <left>
        <color indexed="63"/>
      </left>
      <right style="thin">
        <color indexed="22"/>
      </right>
      <top style="thin">
        <color indexed="22"/>
      </top>
      <bottom>
        <color indexed="63"/>
      </bottom>
    </border>
    <border>
      <left>
        <color indexed="63"/>
      </left>
      <right style="thin">
        <color indexed="22"/>
      </right>
      <top style="thin">
        <color indexed="22"/>
      </top>
      <bottom style="thin"/>
    </border>
    <border>
      <left>
        <color indexed="63"/>
      </left>
      <right style="thin"/>
      <top style="thin">
        <color indexed="22"/>
      </top>
      <bottom style="thin">
        <color indexed="22"/>
      </bottom>
    </border>
    <border>
      <left>
        <color indexed="63"/>
      </left>
      <right>
        <color indexed="63"/>
      </right>
      <top style="thin"/>
      <bottom style="thin">
        <color indexed="22"/>
      </bottom>
    </border>
    <border>
      <left>
        <color indexed="63"/>
      </left>
      <right>
        <color indexed="63"/>
      </right>
      <top style="thin">
        <color indexed="22"/>
      </top>
      <bottom style="thin">
        <color indexed="22"/>
      </bottom>
    </border>
    <border>
      <left>
        <color indexed="63"/>
      </left>
      <right style="thin"/>
      <top style="thin"/>
      <bottom style="thin">
        <color indexed="22"/>
      </bottom>
    </border>
    <border>
      <left style="thin">
        <color indexed="55"/>
      </left>
      <right>
        <color indexed="63"/>
      </right>
      <top>
        <color indexed="63"/>
      </top>
      <bottom>
        <color indexed="63"/>
      </bottom>
    </border>
    <border>
      <left>
        <color indexed="63"/>
      </left>
      <right style="thin"/>
      <top style="thin">
        <color indexed="22"/>
      </top>
      <bottom style="thin"/>
    </border>
    <border>
      <left>
        <color indexed="63"/>
      </left>
      <right style="thin">
        <color indexed="55"/>
      </right>
      <top>
        <color indexed="63"/>
      </top>
      <bottom>
        <color indexed="63"/>
      </bottom>
    </border>
    <border>
      <left style="thin">
        <color indexed="55"/>
      </left>
      <right>
        <color indexed="63"/>
      </right>
      <top style="thin">
        <color indexed="55"/>
      </top>
      <bottom>
        <color indexed="63"/>
      </bottom>
    </border>
    <border>
      <left>
        <color indexed="63"/>
      </left>
      <right>
        <color indexed="63"/>
      </right>
      <top style="thin">
        <color indexed="55"/>
      </top>
      <bottom>
        <color indexed="63"/>
      </bottom>
    </border>
    <border>
      <left>
        <color indexed="63"/>
      </left>
      <right style="thin">
        <color indexed="55"/>
      </right>
      <top style="thin">
        <color indexed="55"/>
      </top>
      <bottom>
        <color indexed="63"/>
      </bottom>
    </border>
    <border>
      <left style="thin">
        <color indexed="55"/>
      </left>
      <right>
        <color indexed="63"/>
      </right>
      <top>
        <color indexed="63"/>
      </top>
      <bottom style="thin">
        <color indexed="55"/>
      </bottom>
    </border>
    <border>
      <left>
        <color indexed="63"/>
      </left>
      <right>
        <color indexed="63"/>
      </right>
      <top>
        <color indexed="63"/>
      </top>
      <bottom style="thin">
        <color indexed="55"/>
      </bottom>
    </border>
    <border>
      <left>
        <color indexed="63"/>
      </left>
      <right style="thin">
        <color indexed="55"/>
      </right>
      <top>
        <color indexed="63"/>
      </top>
      <bottom style="thin">
        <color indexed="55"/>
      </bottom>
    </border>
    <border>
      <left>
        <color indexed="63"/>
      </left>
      <right>
        <color indexed="63"/>
      </right>
      <top style="thin">
        <color indexed="22"/>
      </top>
      <bottom style="thin"/>
    </border>
    <border>
      <left style="thin">
        <color indexed="22"/>
      </left>
      <right>
        <color indexed="63"/>
      </right>
      <top>
        <color indexed="63"/>
      </top>
      <bottom style="thin">
        <color indexed="22"/>
      </bottom>
    </border>
    <border>
      <left>
        <color indexed="63"/>
      </left>
      <right style="thin">
        <color indexed="22"/>
      </right>
      <top>
        <color indexed="63"/>
      </top>
      <bottom style="thin">
        <color indexed="22"/>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30">
    <xf numFmtId="0" fontId="0" fillId="0" borderId="0" xfId="0" applyAlignment="1">
      <alignment/>
    </xf>
    <xf numFmtId="0" fontId="1" fillId="0" borderId="1" xfId="0" applyFont="1" applyBorder="1" applyAlignment="1">
      <alignment horizontal="left" vertical="top"/>
    </xf>
    <xf numFmtId="0" fontId="3" fillId="0" borderId="1" xfId="0" applyFont="1" applyBorder="1" applyAlignment="1">
      <alignment vertical="top"/>
    </xf>
    <xf numFmtId="0" fontId="4" fillId="0" borderId="2" xfId="0" applyFont="1" applyBorder="1" applyAlignment="1">
      <alignment horizontal="right" indent="1"/>
    </xf>
    <xf numFmtId="0" fontId="4" fillId="0" borderId="3" xfId="0" applyFont="1" applyBorder="1" applyAlignment="1">
      <alignment horizontal="right" indent="1"/>
    </xf>
    <xf numFmtId="0" fontId="5" fillId="0" borderId="4" xfId="0" applyFont="1" applyBorder="1" applyAlignment="1">
      <alignment/>
    </xf>
    <xf numFmtId="0" fontId="4" fillId="0" borderId="5" xfId="0" applyFont="1" applyBorder="1" applyAlignment="1">
      <alignment horizontal="right" indent="1"/>
    </xf>
    <xf numFmtId="0" fontId="5" fillId="0" borderId="0" xfId="0" applyFont="1" applyFill="1" applyAlignment="1">
      <alignment/>
    </xf>
    <xf numFmtId="0" fontId="5" fillId="0" borderId="3" xfId="0" applyFont="1" applyBorder="1" applyAlignment="1">
      <alignment horizontal="right" indent="1"/>
    </xf>
    <xf numFmtId="0" fontId="5" fillId="0" borderId="0" xfId="0" applyFont="1" applyAlignment="1">
      <alignment/>
    </xf>
    <xf numFmtId="0" fontId="5" fillId="0" borderId="5" xfId="0" applyFont="1" applyBorder="1" applyAlignment="1">
      <alignment horizontal="right" indent="1"/>
    </xf>
    <xf numFmtId="0" fontId="4" fillId="0" borderId="0" xfId="0" applyFont="1" applyBorder="1" applyAlignment="1">
      <alignment horizontal="center"/>
    </xf>
    <xf numFmtId="0" fontId="5" fillId="0" borderId="0" xfId="0" applyFont="1" applyFill="1" applyAlignment="1">
      <alignment horizontal="center"/>
    </xf>
    <xf numFmtId="0" fontId="5" fillId="0" borderId="6" xfId="0" applyFont="1" applyBorder="1" applyAlignment="1">
      <alignment/>
    </xf>
    <xf numFmtId="0" fontId="4" fillId="0" borderId="7" xfId="0" applyFont="1" applyBorder="1" applyAlignment="1">
      <alignment horizontal="center" wrapText="1"/>
    </xf>
    <xf numFmtId="0" fontId="4" fillId="0" borderId="8" xfId="0" applyFont="1" applyBorder="1" applyAlignment="1">
      <alignment horizontal="center" wrapText="1"/>
    </xf>
    <xf numFmtId="0" fontId="5" fillId="0" borderId="0" xfId="0" applyFont="1" applyBorder="1" applyAlignment="1">
      <alignment/>
    </xf>
    <xf numFmtId="165" fontId="5" fillId="0" borderId="0" xfId="0" applyNumberFormat="1" applyFont="1" applyBorder="1" applyAlignment="1">
      <alignment horizontal="center"/>
    </xf>
    <xf numFmtId="0" fontId="4" fillId="0" borderId="0" xfId="0" applyFont="1" applyAlignment="1">
      <alignment/>
    </xf>
    <xf numFmtId="0" fontId="5" fillId="0" borderId="9" xfId="0" applyFont="1" applyBorder="1" applyAlignment="1">
      <alignment/>
    </xf>
    <xf numFmtId="0" fontId="1" fillId="0" borderId="0" xfId="0" applyFont="1" applyAlignment="1">
      <alignment horizontal="left" vertical="top"/>
    </xf>
    <xf numFmtId="0" fontId="0" fillId="0" borderId="0" xfId="0" applyFont="1" applyAlignment="1">
      <alignment vertical="top"/>
    </xf>
    <xf numFmtId="0" fontId="5" fillId="0" borderId="0" xfId="0" applyFont="1" applyFill="1" applyBorder="1" applyAlignment="1">
      <alignment/>
    </xf>
    <xf numFmtId="165" fontId="5" fillId="0" borderId="0" xfId="0" applyNumberFormat="1" applyFont="1" applyFill="1" applyBorder="1" applyAlignment="1">
      <alignment horizontal="center"/>
    </xf>
    <xf numFmtId="0" fontId="5" fillId="0" borderId="0" xfId="0" applyFont="1" applyFill="1" applyBorder="1" applyAlignment="1">
      <alignment horizontal="center"/>
    </xf>
    <xf numFmtId="2" fontId="5" fillId="0" borderId="0" xfId="0" applyNumberFormat="1" applyFont="1" applyBorder="1" applyAlignment="1">
      <alignment horizontal="center"/>
    </xf>
    <xf numFmtId="0" fontId="6" fillId="0" borderId="2" xfId="0" applyFont="1" applyBorder="1" applyAlignment="1">
      <alignment horizontal="center"/>
    </xf>
    <xf numFmtId="0" fontId="5" fillId="0" borderId="6" xfId="0" applyFont="1" applyFill="1" applyBorder="1" applyAlignment="1">
      <alignment horizontal="center"/>
    </xf>
    <xf numFmtId="2" fontId="5" fillId="0" borderId="6" xfId="0" applyNumberFormat="1" applyFont="1" applyBorder="1" applyAlignment="1">
      <alignment horizontal="center"/>
    </xf>
    <xf numFmtId="166" fontId="5" fillId="0" borderId="0" xfId="0" applyNumberFormat="1" applyFont="1" applyBorder="1" applyAlignment="1">
      <alignment horizontal="center"/>
    </xf>
    <xf numFmtId="0" fontId="5" fillId="0" borderId="0" xfId="0" applyFont="1" applyBorder="1" applyAlignment="1">
      <alignment/>
    </xf>
    <xf numFmtId="0" fontId="5" fillId="0" borderId="0" xfId="0" applyFont="1" applyBorder="1" applyAlignment="1">
      <alignment horizontal="center"/>
    </xf>
    <xf numFmtId="0" fontId="6" fillId="0" borderId="0" xfId="0" applyFont="1" applyAlignment="1">
      <alignment/>
    </xf>
    <xf numFmtId="0" fontId="6" fillId="0" borderId="2" xfId="0" applyFont="1" applyBorder="1" applyAlignment="1">
      <alignment/>
    </xf>
    <xf numFmtId="0" fontId="5" fillId="0" borderId="3" xfId="0" applyFont="1" applyBorder="1" applyAlignment="1">
      <alignment horizontal="right" indent="2"/>
    </xf>
    <xf numFmtId="0" fontId="5" fillId="0" borderId="6" xfId="0" applyFont="1" applyFill="1" applyBorder="1" applyAlignment="1">
      <alignment/>
    </xf>
    <xf numFmtId="0" fontId="5" fillId="0" borderId="10" xfId="0" applyFont="1" applyFill="1" applyBorder="1" applyAlignment="1">
      <alignment/>
    </xf>
    <xf numFmtId="0" fontId="5" fillId="0" borderId="11" xfId="0" applyFont="1" applyFill="1" applyBorder="1" applyAlignment="1">
      <alignment/>
    </xf>
    <xf numFmtId="44" fontId="5" fillId="0" borderId="8" xfId="17" applyFont="1" applyBorder="1" applyAlignment="1">
      <alignment/>
    </xf>
    <xf numFmtId="44" fontId="5" fillId="0" borderId="8" xfId="17" applyFont="1" applyFill="1" applyBorder="1" applyAlignment="1">
      <alignment/>
    </xf>
    <xf numFmtId="0" fontId="5" fillId="0" borderId="0" xfId="0" applyFont="1" applyFill="1" applyBorder="1" applyAlignment="1">
      <alignment/>
    </xf>
    <xf numFmtId="0" fontId="5" fillId="0" borderId="6" xfId="0" applyFont="1" applyFill="1" applyBorder="1" applyAlignment="1">
      <alignment/>
    </xf>
    <xf numFmtId="0" fontId="5" fillId="0" borderId="10" xfId="0" applyFont="1" applyFill="1" applyBorder="1" applyAlignment="1">
      <alignment/>
    </xf>
    <xf numFmtId="0" fontId="2" fillId="0" borderId="1" xfId="0" applyFont="1" applyBorder="1" applyAlignment="1">
      <alignment horizontal="left" vertical="top" indent="1"/>
    </xf>
    <xf numFmtId="0" fontId="0" fillId="0" borderId="1" xfId="0" applyBorder="1" applyAlignment="1">
      <alignment horizontal="left" vertical="top" indent="1"/>
    </xf>
    <xf numFmtId="165" fontId="5" fillId="0" borderId="12" xfId="0" applyNumberFormat="1" applyFont="1" applyBorder="1" applyAlignment="1">
      <alignment horizontal="center"/>
    </xf>
    <xf numFmtId="0" fontId="5" fillId="0" borderId="13" xfId="0" applyFont="1" applyFill="1" applyBorder="1" applyAlignment="1">
      <alignment/>
    </xf>
    <xf numFmtId="0" fontId="4" fillId="0" borderId="7" xfId="0" applyFont="1" applyBorder="1" applyAlignment="1">
      <alignment horizontal="center"/>
    </xf>
    <xf numFmtId="165" fontId="5" fillId="0" borderId="12" xfId="0" applyNumberFormat="1" applyFont="1" applyFill="1" applyBorder="1" applyAlignment="1">
      <alignment horizontal="center"/>
    </xf>
    <xf numFmtId="165" fontId="5" fillId="0" borderId="12" xfId="0" applyNumberFormat="1" applyFont="1" applyBorder="1" applyAlignment="1">
      <alignment horizontal="right" indent="2"/>
    </xf>
    <xf numFmtId="0" fontId="4" fillId="0" borderId="2" xfId="0" applyFont="1" applyBorder="1" applyAlignment="1">
      <alignment horizontal="left" indent="4"/>
    </xf>
    <xf numFmtId="0" fontId="5" fillId="0" borderId="1" xfId="0" applyFont="1" applyBorder="1" applyAlignment="1">
      <alignment vertical="top"/>
    </xf>
    <xf numFmtId="0" fontId="5" fillId="0" borderId="0" xfId="0" applyFont="1" applyAlignment="1">
      <alignment vertical="top"/>
    </xf>
    <xf numFmtId="0" fontId="5" fillId="0" borderId="4" xfId="0" applyFont="1" applyBorder="1" applyAlignment="1">
      <alignment horizontal="left" indent="3"/>
    </xf>
    <xf numFmtId="0" fontId="4" fillId="0" borderId="14" xfId="0" applyFont="1" applyBorder="1" applyAlignment="1">
      <alignment horizontal="left" indent="3"/>
    </xf>
    <xf numFmtId="0" fontId="0" fillId="0" borderId="9" xfId="0" applyBorder="1" applyAlignment="1">
      <alignment/>
    </xf>
    <xf numFmtId="0" fontId="5" fillId="0" borderId="11" xfId="0" applyFont="1" applyFill="1" applyBorder="1" applyAlignment="1">
      <alignment/>
    </xf>
    <xf numFmtId="0" fontId="4" fillId="0" borderId="11" xfId="0" applyFont="1" applyFill="1" applyBorder="1" applyAlignment="1">
      <alignment/>
    </xf>
    <xf numFmtId="0" fontId="5" fillId="0" borderId="1" xfId="0" applyFont="1" applyFill="1" applyBorder="1" applyAlignment="1">
      <alignment/>
    </xf>
    <xf numFmtId="0" fontId="4" fillId="0" borderId="2" xfId="0" applyFont="1" applyBorder="1" applyAlignment="1">
      <alignment horizontal="right" vertical="center" indent="1"/>
    </xf>
    <xf numFmtId="0" fontId="4" fillId="0" borderId="3" xfId="0" applyFont="1" applyBorder="1" applyAlignment="1">
      <alignment horizontal="right" vertical="center" indent="1"/>
    </xf>
    <xf numFmtId="0" fontId="5" fillId="0" borderId="5" xfId="0" applyFont="1" applyBorder="1" applyAlignment="1">
      <alignment horizontal="right" indent="2"/>
    </xf>
    <xf numFmtId="0" fontId="5" fillId="0" borderId="0" xfId="0" applyFont="1" applyFill="1" applyAlignment="1">
      <alignment horizontal="left" indent="2"/>
    </xf>
    <xf numFmtId="0" fontId="5" fillId="0" borderId="1" xfId="0" applyFont="1" applyFill="1" applyBorder="1" applyAlignment="1">
      <alignment/>
    </xf>
    <xf numFmtId="0" fontId="5" fillId="0" borderId="0" xfId="0" applyFont="1" applyFill="1" applyBorder="1" applyAlignment="1">
      <alignment horizontal="left" indent="2"/>
    </xf>
    <xf numFmtId="0" fontId="4" fillId="0" borderId="0" xfId="0" applyFont="1" applyBorder="1" applyAlignment="1">
      <alignment horizontal="right" indent="1"/>
    </xf>
    <xf numFmtId="0" fontId="5" fillId="0" borderId="0" xfId="0" applyFont="1" applyFill="1" applyAlignment="1">
      <alignment horizontal="left" indent="1"/>
    </xf>
    <xf numFmtId="0" fontId="5" fillId="0" borderId="6" xfId="0" applyFont="1" applyFill="1" applyBorder="1" applyAlignment="1">
      <alignment horizontal="left" indent="1"/>
    </xf>
    <xf numFmtId="44" fontId="5" fillId="0" borderId="12" xfId="17" applyNumberFormat="1" applyFont="1" applyBorder="1" applyAlignment="1">
      <alignment horizontal="center"/>
    </xf>
    <xf numFmtId="0" fontId="2" fillId="0" borderId="0" xfId="0" applyFont="1" applyAlignment="1">
      <alignment horizontal="center"/>
    </xf>
    <xf numFmtId="0" fontId="0" fillId="0" borderId="0" xfId="0" applyAlignment="1">
      <alignment horizontal="center"/>
    </xf>
    <xf numFmtId="0" fontId="0" fillId="0" borderId="0" xfId="0" applyAlignment="1">
      <alignment horizontal="center" vertical="top"/>
    </xf>
    <xf numFmtId="0" fontId="6" fillId="0" borderId="0" xfId="0" applyFont="1" applyAlignment="1">
      <alignment vertical="top"/>
    </xf>
    <xf numFmtId="0" fontId="4" fillId="0" borderId="0" xfId="0" applyFont="1" applyAlignment="1">
      <alignment horizontal="right" indent="1"/>
    </xf>
    <xf numFmtId="44" fontId="5" fillId="0" borderId="8" xfId="17" applyFont="1" applyBorder="1" applyAlignment="1">
      <alignment/>
    </xf>
    <xf numFmtId="0" fontId="5" fillId="0" borderId="0" xfId="0" applyFont="1" applyAlignment="1">
      <alignment/>
    </xf>
    <xf numFmtId="0" fontId="4" fillId="0" borderId="2" xfId="0" applyFont="1" applyFill="1" applyBorder="1" applyAlignment="1">
      <alignment horizontal="right" indent="1"/>
    </xf>
    <xf numFmtId="0" fontId="5" fillId="0" borderId="9" xfId="0" applyFont="1" applyBorder="1" applyAlignment="1">
      <alignment horizontal="right"/>
    </xf>
    <xf numFmtId="0" fontId="5" fillId="2" borderId="2" xfId="0" applyFont="1" applyFill="1" applyBorder="1" applyAlignment="1">
      <alignment/>
    </xf>
    <xf numFmtId="0" fontId="0" fillId="2" borderId="6" xfId="0" applyFill="1" applyBorder="1" applyAlignment="1">
      <alignment/>
    </xf>
    <xf numFmtId="0" fontId="0" fillId="2" borderId="10" xfId="0" applyFill="1" applyBorder="1" applyAlignment="1">
      <alignment/>
    </xf>
    <xf numFmtId="0" fontId="5" fillId="2" borderId="3" xfId="0" applyFont="1" applyFill="1" applyBorder="1" applyAlignment="1">
      <alignment/>
    </xf>
    <xf numFmtId="0" fontId="0" fillId="2" borderId="0" xfId="0" applyFill="1" applyBorder="1" applyAlignment="1">
      <alignment/>
    </xf>
    <xf numFmtId="0" fontId="0" fillId="2" borderId="11" xfId="0" applyFill="1" applyBorder="1" applyAlignment="1">
      <alignment/>
    </xf>
    <xf numFmtId="0" fontId="5" fillId="2" borderId="5" xfId="0" applyFont="1" applyFill="1" applyBorder="1" applyAlignment="1">
      <alignment/>
    </xf>
    <xf numFmtId="0" fontId="0" fillId="2" borderId="1" xfId="0" applyFill="1" applyBorder="1" applyAlignment="1">
      <alignment/>
    </xf>
    <xf numFmtId="0" fontId="0" fillId="2" borderId="13" xfId="0" applyFill="1" applyBorder="1" applyAlignment="1">
      <alignment/>
    </xf>
    <xf numFmtId="0" fontId="5" fillId="2" borderId="7" xfId="0" applyFont="1" applyFill="1" applyBorder="1" applyAlignment="1">
      <alignment/>
    </xf>
    <xf numFmtId="0" fontId="5" fillId="2" borderId="15" xfId="0" applyFont="1" applyFill="1" applyBorder="1" applyAlignment="1">
      <alignment/>
    </xf>
    <xf numFmtId="0" fontId="5" fillId="2" borderId="16" xfId="0" applyFont="1" applyFill="1" applyBorder="1" applyAlignment="1">
      <alignment/>
    </xf>
    <xf numFmtId="0" fontId="7" fillId="2" borderId="17" xfId="0" applyFont="1" applyFill="1" applyBorder="1" applyAlignment="1">
      <alignment horizontal="center" vertical="center"/>
    </xf>
    <xf numFmtId="0" fontId="7" fillId="2" borderId="18" xfId="0" applyFont="1" applyFill="1" applyBorder="1" applyAlignment="1">
      <alignment horizontal="center" vertical="center"/>
    </xf>
    <xf numFmtId="0" fontId="7" fillId="2" borderId="19" xfId="0" applyFont="1" applyFill="1" applyBorder="1" applyAlignment="1">
      <alignment horizontal="center" vertical="center" wrapText="1"/>
    </xf>
    <xf numFmtId="0" fontId="7" fillId="2" borderId="0" xfId="0" applyFont="1" applyFill="1" applyAlignment="1">
      <alignment vertical="center"/>
    </xf>
    <xf numFmtId="0" fontId="5" fillId="2" borderId="0" xfId="0" applyFont="1" applyFill="1" applyAlignment="1">
      <alignment/>
    </xf>
    <xf numFmtId="0" fontId="0" fillId="0" borderId="20" xfId="0" applyFont="1" applyBorder="1" applyAlignment="1">
      <alignment horizontal="center" vertical="top"/>
    </xf>
    <xf numFmtId="0" fontId="0" fillId="0" borderId="20" xfId="0" applyFont="1" applyBorder="1" applyAlignment="1">
      <alignment wrapText="1"/>
    </xf>
    <xf numFmtId="0" fontId="0" fillId="0" borderId="21" xfId="0" applyFont="1" applyBorder="1" applyAlignment="1">
      <alignment horizontal="center" vertical="top"/>
    </xf>
    <xf numFmtId="0" fontId="0" fillId="0" borderId="21" xfId="0" applyFont="1" applyBorder="1" applyAlignment="1">
      <alignment wrapText="1"/>
    </xf>
    <xf numFmtId="0" fontId="6" fillId="0" borderId="22" xfId="0" applyFont="1" applyBorder="1" applyAlignment="1">
      <alignment horizontal="left" vertical="top"/>
    </xf>
    <xf numFmtId="0" fontId="0" fillId="0" borderId="22" xfId="0" applyFont="1" applyBorder="1" applyAlignment="1">
      <alignment wrapText="1"/>
    </xf>
    <xf numFmtId="0" fontId="0" fillId="0" borderId="20" xfId="0" applyFont="1" applyBorder="1" applyAlignment="1">
      <alignment horizontal="center" vertical="top"/>
    </xf>
    <xf numFmtId="0" fontId="0" fillId="0" borderId="20" xfId="0" applyFont="1" applyBorder="1" applyAlignment="1">
      <alignment wrapText="1"/>
    </xf>
    <xf numFmtId="0" fontId="0" fillId="0" borderId="21" xfId="0" applyFont="1" applyBorder="1" applyAlignment="1">
      <alignment horizontal="center" vertical="top"/>
    </xf>
    <xf numFmtId="0" fontId="0" fillId="0" borderId="21" xfId="0" applyFont="1" applyBorder="1" applyAlignment="1">
      <alignment wrapText="1"/>
    </xf>
    <xf numFmtId="0" fontId="0" fillId="0" borderId="20" xfId="0" applyFont="1" applyFill="1" applyBorder="1" applyAlignment="1">
      <alignment wrapText="1"/>
    </xf>
    <xf numFmtId="0" fontId="5" fillId="2" borderId="23" xfId="0" applyFont="1" applyFill="1" applyBorder="1" applyAlignment="1">
      <alignment/>
    </xf>
    <xf numFmtId="0" fontId="5" fillId="2" borderId="23" xfId="0" applyFont="1" applyFill="1" applyBorder="1" applyAlignment="1" applyProtection="1">
      <alignment/>
      <protection locked="0"/>
    </xf>
    <xf numFmtId="49" fontId="5" fillId="2" borderId="23" xfId="0" applyNumberFormat="1" applyFont="1" applyFill="1" applyBorder="1" applyAlignment="1">
      <alignment/>
    </xf>
    <xf numFmtId="0" fontId="5" fillId="2" borderId="24" xfId="0" applyFont="1" applyFill="1" applyBorder="1" applyAlignment="1">
      <alignment/>
    </xf>
    <xf numFmtId="0" fontId="5" fillId="2" borderId="24" xfId="0" applyFont="1" applyFill="1" applyBorder="1" applyAlignment="1" applyProtection="1">
      <alignment/>
      <protection locked="0"/>
    </xf>
    <xf numFmtId="49" fontId="5" fillId="2" borderId="24" xfId="0" applyNumberFormat="1" applyFont="1" applyFill="1" applyBorder="1" applyAlignment="1">
      <alignment/>
    </xf>
    <xf numFmtId="0" fontId="5" fillId="2" borderId="24" xfId="0" applyFont="1" applyFill="1" applyBorder="1" applyAlignment="1">
      <alignment/>
    </xf>
    <xf numFmtId="0" fontId="5" fillId="2" borderId="24" xfId="0" applyFont="1" applyFill="1" applyBorder="1" applyAlignment="1" applyProtection="1">
      <alignment/>
      <protection locked="0"/>
    </xf>
    <xf numFmtId="49" fontId="5" fillId="2" borderId="24" xfId="0" applyNumberFormat="1" applyFont="1" applyFill="1" applyBorder="1" applyAlignment="1">
      <alignment/>
    </xf>
    <xf numFmtId="0" fontId="5" fillId="3" borderId="25" xfId="0" applyFont="1" applyFill="1" applyBorder="1" applyAlignment="1" applyProtection="1">
      <alignment/>
      <protection locked="0"/>
    </xf>
    <xf numFmtId="0" fontId="5" fillId="3" borderId="25" xfId="0" applyFont="1" applyFill="1" applyBorder="1" applyAlignment="1" applyProtection="1">
      <alignment horizontal="center"/>
      <protection locked="0"/>
    </xf>
    <xf numFmtId="165" fontId="5" fillId="3" borderId="25" xfId="0" applyNumberFormat="1" applyFont="1" applyFill="1" applyBorder="1" applyAlignment="1" applyProtection="1">
      <alignment horizontal="center"/>
      <protection locked="0"/>
    </xf>
    <xf numFmtId="2" fontId="5" fillId="0" borderId="25" xfId="0" applyNumberFormat="1" applyFont="1" applyBorder="1" applyAlignment="1">
      <alignment horizontal="center"/>
    </xf>
    <xf numFmtId="165" fontId="5" fillId="0" borderId="25" xfId="0" applyNumberFormat="1" applyFont="1" applyBorder="1" applyAlignment="1">
      <alignment horizontal="center"/>
    </xf>
    <xf numFmtId="0" fontId="5" fillId="3" borderId="26" xfId="0" applyFont="1" applyFill="1" applyBorder="1" applyAlignment="1" applyProtection="1">
      <alignment/>
      <protection locked="0"/>
    </xf>
    <xf numFmtId="0" fontId="5" fillId="3" borderId="26" xfId="0" applyFont="1" applyFill="1" applyBorder="1" applyAlignment="1" applyProtection="1">
      <alignment horizontal="center"/>
      <protection locked="0"/>
    </xf>
    <xf numFmtId="165" fontId="5" fillId="3" borderId="26" xfId="0" applyNumberFormat="1" applyFont="1" applyFill="1" applyBorder="1" applyAlignment="1" applyProtection="1">
      <alignment horizontal="center"/>
      <protection locked="0"/>
    </xf>
    <xf numFmtId="2" fontId="5" fillId="0" borderId="26" xfId="0" applyNumberFormat="1" applyFont="1" applyBorder="1" applyAlignment="1">
      <alignment horizontal="center"/>
    </xf>
    <xf numFmtId="165" fontId="5" fillId="0" borderId="26" xfId="0" applyNumberFormat="1" applyFont="1" applyBorder="1" applyAlignment="1">
      <alignment horizontal="center"/>
    </xf>
    <xf numFmtId="165" fontId="5" fillId="3" borderId="27" xfId="0" applyNumberFormat="1" applyFont="1" applyFill="1" applyBorder="1" applyAlignment="1" applyProtection="1">
      <alignment horizontal="center"/>
      <protection locked="0"/>
    </xf>
    <xf numFmtId="2" fontId="5" fillId="0" borderId="27" xfId="0" applyNumberFormat="1" applyFont="1" applyBorder="1" applyAlignment="1">
      <alignment horizontal="center"/>
    </xf>
    <xf numFmtId="165" fontId="5" fillId="0" borderId="27" xfId="0" applyNumberFormat="1" applyFont="1" applyBorder="1" applyAlignment="1">
      <alignment horizontal="center"/>
    </xf>
    <xf numFmtId="165" fontId="5" fillId="0" borderId="28" xfId="0" applyNumberFormat="1" applyFont="1" applyBorder="1" applyAlignment="1">
      <alignment horizontal="right" indent="2"/>
    </xf>
    <xf numFmtId="165" fontId="5" fillId="0" borderId="29" xfId="0" applyNumberFormat="1" applyFont="1" applyBorder="1" applyAlignment="1">
      <alignment horizontal="right" indent="2"/>
    </xf>
    <xf numFmtId="165" fontId="5" fillId="0" borderId="30" xfId="0" applyNumberFormat="1" applyFont="1" applyBorder="1" applyAlignment="1">
      <alignment horizontal="right" indent="2"/>
    </xf>
    <xf numFmtId="0" fontId="5" fillId="0" borderId="25" xfId="0" applyFont="1" applyBorder="1" applyAlignment="1">
      <alignment/>
    </xf>
    <xf numFmtId="0" fontId="5" fillId="0" borderId="25" xfId="0" applyFont="1" applyBorder="1" applyAlignment="1">
      <alignment horizontal="center"/>
    </xf>
    <xf numFmtId="44" fontId="5" fillId="0" borderId="25" xfId="17" applyFont="1" applyBorder="1" applyAlignment="1">
      <alignment/>
    </xf>
    <xf numFmtId="0" fontId="5" fillId="0" borderId="26" xfId="0" applyFont="1" applyBorder="1" applyAlignment="1">
      <alignment/>
    </xf>
    <xf numFmtId="0" fontId="5" fillId="0" borderId="26" xfId="0" applyFont="1" applyBorder="1" applyAlignment="1">
      <alignment horizontal="center"/>
    </xf>
    <xf numFmtId="44" fontId="5" fillId="0" borderId="26" xfId="17" applyFont="1" applyBorder="1" applyAlignment="1">
      <alignment/>
    </xf>
    <xf numFmtId="44" fontId="5" fillId="0" borderId="28" xfId="17" applyNumberFormat="1" applyFont="1" applyBorder="1" applyAlignment="1">
      <alignment horizontal="center"/>
    </xf>
    <xf numFmtId="44" fontId="5" fillId="0" borderId="29" xfId="17" applyNumberFormat="1" applyFont="1" applyBorder="1" applyAlignment="1">
      <alignment horizontal="center"/>
    </xf>
    <xf numFmtId="44" fontId="5" fillId="0" borderId="31" xfId="17" applyNumberFormat="1" applyFont="1" applyBorder="1" applyAlignment="1">
      <alignment horizontal="center"/>
    </xf>
    <xf numFmtId="165" fontId="5" fillId="0" borderId="32" xfId="0" applyNumberFormat="1" applyFont="1" applyFill="1" applyBorder="1" applyAlignment="1">
      <alignment horizontal="left" shrinkToFit="1"/>
    </xf>
    <xf numFmtId="165" fontId="5" fillId="0" borderId="26" xfId="0" applyNumberFormat="1" applyFont="1" applyFill="1" applyBorder="1" applyAlignment="1">
      <alignment horizontal="left" shrinkToFit="1"/>
    </xf>
    <xf numFmtId="0" fontId="5" fillId="3" borderId="27" xfId="0" applyFont="1" applyFill="1" applyBorder="1" applyAlignment="1" applyProtection="1">
      <alignment horizontal="center"/>
      <protection locked="0"/>
    </xf>
    <xf numFmtId="0" fontId="5" fillId="3" borderId="33" xfId="0" applyFont="1" applyFill="1" applyBorder="1" applyAlignment="1" applyProtection="1">
      <alignment/>
      <protection locked="0"/>
    </xf>
    <xf numFmtId="0" fontId="5" fillId="0" borderId="0" xfId="0" applyFont="1" applyFill="1" applyBorder="1" applyAlignment="1" applyProtection="1">
      <alignment/>
      <protection locked="0"/>
    </xf>
    <xf numFmtId="0" fontId="5" fillId="0" borderId="34" xfId="0" applyFont="1" applyBorder="1" applyAlignment="1">
      <alignment/>
    </xf>
    <xf numFmtId="0" fontId="5" fillId="3" borderId="35" xfId="0" applyFont="1" applyFill="1" applyBorder="1" applyAlignment="1" applyProtection="1">
      <alignment horizontal="left" indent="2"/>
      <protection locked="0"/>
    </xf>
    <xf numFmtId="0" fontId="4" fillId="0" borderId="36" xfId="0" applyFont="1" applyBorder="1" applyAlignment="1">
      <alignment horizontal="right"/>
    </xf>
    <xf numFmtId="0" fontId="4" fillId="0" borderId="1" xfId="0" applyFont="1" applyFill="1" applyBorder="1" applyAlignment="1">
      <alignment horizontal="right"/>
    </xf>
    <xf numFmtId="0" fontId="4" fillId="0" borderId="6" xfId="0" applyFont="1" applyBorder="1" applyAlignment="1">
      <alignment horizontal="right"/>
    </xf>
    <xf numFmtId="0" fontId="5" fillId="0" borderId="11" xfId="0" applyFont="1" applyBorder="1" applyAlignment="1">
      <alignment/>
    </xf>
    <xf numFmtId="0" fontId="4" fillId="0" borderId="37" xfId="0" applyFont="1" applyBorder="1" applyAlignment="1">
      <alignment horizontal="right"/>
    </xf>
    <xf numFmtId="0" fontId="4" fillId="0" borderId="38" xfId="0" applyFont="1" applyBorder="1" applyAlignment="1">
      <alignment horizontal="right"/>
    </xf>
    <xf numFmtId="0" fontId="4" fillId="0" borderId="0" xfId="0" applyFont="1" applyFill="1" applyBorder="1" applyAlignment="1">
      <alignment horizontal="right"/>
    </xf>
    <xf numFmtId="0" fontId="4" fillId="0" borderId="26" xfId="0" applyFont="1" applyBorder="1" applyAlignment="1">
      <alignment horizontal="center"/>
    </xf>
    <xf numFmtId="0" fontId="5" fillId="3" borderId="35" xfId="0" applyFont="1" applyFill="1" applyBorder="1" applyAlignment="1" applyProtection="1">
      <alignment horizontal="center"/>
      <protection locked="0"/>
    </xf>
    <xf numFmtId="0" fontId="5" fillId="0" borderId="1" xfId="0" applyFont="1" applyFill="1" applyBorder="1" applyAlignment="1">
      <alignment horizontal="left" indent="1"/>
    </xf>
    <xf numFmtId="0" fontId="5" fillId="3" borderId="39" xfId="0" applyFont="1" applyFill="1" applyBorder="1" applyAlignment="1" applyProtection="1">
      <alignment horizontal="center"/>
      <protection locked="0"/>
    </xf>
    <xf numFmtId="0" fontId="5" fillId="3" borderId="40" xfId="0" applyFont="1" applyFill="1" applyBorder="1" applyAlignment="1" applyProtection="1">
      <alignment horizontal="center"/>
      <protection locked="0"/>
    </xf>
    <xf numFmtId="165" fontId="5" fillId="0" borderId="41" xfId="0" applyNumberFormat="1" applyFont="1" applyBorder="1" applyAlignment="1">
      <alignment horizontal="right" indent="2"/>
    </xf>
    <xf numFmtId="165" fontId="5" fillId="0" borderId="42" xfId="0" applyNumberFormat="1" applyFont="1" applyBorder="1" applyAlignment="1">
      <alignment horizontal="right" indent="2"/>
    </xf>
    <xf numFmtId="165" fontId="5" fillId="0" borderId="43" xfId="0" applyNumberFormat="1" applyFont="1" applyBorder="1" applyAlignment="1">
      <alignment horizontal="right" indent="2"/>
    </xf>
    <xf numFmtId="43" fontId="5" fillId="0" borderId="41" xfId="17" applyNumberFormat="1" applyFont="1" applyBorder="1" applyAlignment="1">
      <alignment horizontal="right" indent="2"/>
    </xf>
    <xf numFmtId="43" fontId="5" fillId="0" borderId="42" xfId="17" applyNumberFormat="1" applyFont="1" applyBorder="1" applyAlignment="1">
      <alignment horizontal="right" indent="2"/>
    </xf>
    <xf numFmtId="43" fontId="5" fillId="0" borderId="44" xfId="17" applyNumberFormat="1" applyFont="1" applyBorder="1" applyAlignment="1">
      <alignment horizontal="right" indent="2"/>
    </xf>
    <xf numFmtId="43" fontId="5" fillId="0" borderId="12" xfId="0" applyNumberFormat="1" applyFont="1" applyBorder="1" applyAlignment="1">
      <alignment horizontal="right" indent="2"/>
    </xf>
    <xf numFmtId="0" fontId="0" fillId="2" borderId="24" xfId="0" applyFill="1" applyBorder="1" applyAlignment="1" applyProtection="1">
      <alignment/>
      <protection locked="0"/>
    </xf>
    <xf numFmtId="0" fontId="4" fillId="0" borderId="0" xfId="0" applyFont="1" applyAlignment="1">
      <alignment horizontal="right"/>
    </xf>
    <xf numFmtId="44" fontId="5" fillId="3" borderId="25" xfId="17" applyFont="1" applyFill="1" applyBorder="1" applyAlignment="1" applyProtection="1">
      <alignment/>
      <protection locked="0"/>
    </xf>
    <xf numFmtId="44" fontId="5" fillId="3" borderId="26" xfId="17" applyFont="1" applyFill="1" applyBorder="1" applyAlignment="1" applyProtection="1">
      <alignment/>
      <protection locked="0"/>
    </xf>
    <xf numFmtId="44" fontId="5" fillId="0" borderId="8" xfId="0" applyNumberFormat="1" applyFont="1" applyBorder="1" applyAlignment="1">
      <alignment/>
    </xf>
    <xf numFmtId="0" fontId="5" fillId="3" borderId="29" xfId="0" applyFont="1" applyFill="1" applyBorder="1" applyAlignment="1" applyProtection="1">
      <alignment horizontal="center"/>
      <protection locked="0"/>
    </xf>
    <xf numFmtId="0" fontId="0" fillId="3" borderId="45" xfId="0" applyFill="1" applyBorder="1" applyAlignment="1" applyProtection="1">
      <alignment horizontal="center"/>
      <protection locked="0"/>
    </xf>
    <xf numFmtId="0" fontId="5" fillId="3" borderId="28" xfId="0" applyFont="1" applyFill="1" applyBorder="1" applyAlignment="1" applyProtection="1">
      <alignment horizontal="center"/>
      <protection locked="0"/>
    </xf>
    <xf numFmtId="0" fontId="0" fillId="3" borderId="41" xfId="0" applyFill="1" applyBorder="1" applyAlignment="1" applyProtection="1">
      <alignment horizontal="center"/>
      <protection locked="0"/>
    </xf>
    <xf numFmtId="0" fontId="0" fillId="3" borderId="42" xfId="0" applyFill="1" applyBorder="1" applyAlignment="1" applyProtection="1">
      <alignment horizontal="center"/>
      <protection locked="0"/>
    </xf>
    <xf numFmtId="0" fontId="5" fillId="3" borderId="31" xfId="0" applyFont="1" applyFill="1" applyBorder="1" applyAlignment="1" applyProtection="1">
      <alignment horizontal="center"/>
      <protection locked="0"/>
    </xf>
    <xf numFmtId="0" fontId="0" fillId="3" borderId="44" xfId="0" applyFill="1" applyBorder="1" applyAlignment="1" applyProtection="1">
      <alignment horizontal="center"/>
      <protection locked="0"/>
    </xf>
    <xf numFmtId="0" fontId="5" fillId="3" borderId="28" xfId="0" applyFont="1" applyFill="1" applyBorder="1" applyAlignment="1" applyProtection="1">
      <alignment horizontal="left" indent="1"/>
      <protection locked="0"/>
    </xf>
    <xf numFmtId="0" fontId="0" fillId="3" borderId="46" xfId="0" applyFill="1" applyBorder="1" applyAlignment="1" applyProtection="1">
      <alignment horizontal="left" indent="1"/>
      <protection locked="0"/>
    </xf>
    <xf numFmtId="0" fontId="0" fillId="3" borderId="41" xfId="0" applyFill="1" applyBorder="1" applyAlignment="1" applyProtection="1">
      <alignment horizontal="left" indent="1"/>
      <protection locked="0"/>
    </xf>
    <xf numFmtId="0" fontId="5" fillId="3" borderId="28" xfId="0" applyFont="1" applyFill="1" applyBorder="1" applyAlignment="1" applyProtection="1">
      <alignment horizontal="left" indent="2"/>
      <protection locked="0"/>
    </xf>
    <xf numFmtId="0" fontId="0" fillId="3" borderId="46" xfId="0" applyFill="1" applyBorder="1" applyAlignment="1" applyProtection="1">
      <alignment horizontal="left" indent="2"/>
      <protection locked="0"/>
    </xf>
    <xf numFmtId="0" fontId="0" fillId="3" borderId="41" xfId="0" applyFill="1" applyBorder="1" applyAlignment="1" applyProtection="1">
      <alignment horizontal="left" indent="2"/>
      <protection locked="0"/>
    </xf>
    <xf numFmtId="0" fontId="5" fillId="3" borderId="29" xfId="0" applyFont="1" applyFill="1" applyBorder="1" applyAlignment="1" applyProtection="1">
      <alignment horizontal="left" indent="2"/>
      <protection locked="0"/>
    </xf>
    <xf numFmtId="0" fontId="0" fillId="3" borderId="47" xfId="0" applyFill="1" applyBorder="1" applyAlignment="1" applyProtection="1">
      <alignment horizontal="left" indent="2"/>
      <protection locked="0"/>
    </xf>
    <xf numFmtId="0" fontId="0" fillId="3" borderId="43" xfId="0" applyFill="1" applyBorder="1" applyAlignment="1" applyProtection="1">
      <alignment horizontal="left" indent="2"/>
      <protection locked="0"/>
    </xf>
    <xf numFmtId="0" fontId="0" fillId="3" borderId="44" xfId="0" applyFill="1" applyBorder="1" applyAlignment="1" applyProtection="1">
      <alignment/>
      <protection locked="0"/>
    </xf>
    <xf numFmtId="169" fontId="5" fillId="3" borderId="28" xfId="0" applyNumberFormat="1" applyFont="1" applyFill="1" applyBorder="1" applyAlignment="1" applyProtection="1">
      <alignment horizontal="center"/>
      <protection locked="0"/>
    </xf>
    <xf numFmtId="0" fontId="0" fillId="3" borderId="48" xfId="0" applyFill="1" applyBorder="1" applyAlignment="1" applyProtection="1">
      <alignment horizontal="center"/>
      <protection locked="0"/>
    </xf>
    <xf numFmtId="0" fontId="5" fillId="3" borderId="29" xfId="0" applyFont="1" applyFill="1" applyBorder="1" applyAlignment="1" applyProtection="1">
      <alignment horizontal="left" indent="1"/>
      <protection locked="0"/>
    </xf>
    <xf numFmtId="0" fontId="0" fillId="3" borderId="47" xfId="0" applyFill="1" applyBorder="1" applyAlignment="1" applyProtection="1">
      <alignment horizontal="left" indent="1"/>
      <protection locked="0"/>
    </xf>
    <xf numFmtId="0" fontId="0" fillId="3" borderId="42" xfId="0" applyFill="1" applyBorder="1" applyAlignment="1" applyProtection="1">
      <alignment horizontal="left" indent="1"/>
      <protection locked="0"/>
    </xf>
    <xf numFmtId="0" fontId="5" fillId="3" borderId="29" xfId="0" applyNumberFormat="1" applyFont="1" applyFill="1" applyBorder="1" applyAlignment="1" applyProtection="1">
      <alignment horizontal="left" indent="1"/>
      <protection locked="0"/>
    </xf>
    <xf numFmtId="16" fontId="4" fillId="0" borderId="25" xfId="0" applyNumberFormat="1" applyFont="1" applyFill="1" applyBorder="1" applyAlignment="1">
      <alignment horizontal="center"/>
    </xf>
    <xf numFmtId="0" fontId="9" fillId="4" borderId="49" xfId="0" applyFont="1" applyFill="1" applyBorder="1" applyAlignment="1">
      <alignment vertical="center" wrapText="1"/>
    </xf>
    <xf numFmtId="0" fontId="9" fillId="4" borderId="0" xfId="0" applyFont="1" applyFill="1" applyAlignment="1">
      <alignment vertical="center" wrapText="1"/>
    </xf>
    <xf numFmtId="0" fontId="0" fillId="4" borderId="49" xfId="0" applyFill="1" applyBorder="1" applyAlignment="1">
      <alignment vertical="center" wrapText="1"/>
    </xf>
    <xf numFmtId="0" fontId="0" fillId="4" borderId="0" xfId="0" applyFill="1" applyAlignment="1">
      <alignment vertical="center" wrapText="1"/>
    </xf>
    <xf numFmtId="0" fontId="0" fillId="0" borderId="49" xfId="0" applyBorder="1" applyAlignment="1">
      <alignment wrapText="1"/>
    </xf>
    <xf numFmtId="0" fontId="0" fillId="0" borderId="0" xfId="0" applyAlignment="1">
      <alignment wrapText="1"/>
    </xf>
    <xf numFmtId="0" fontId="5" fillId="3" borderId="29" xfId="0" applyFont="1" applyFill="1" applyBorder="1" applyAlignment="1" applyProtection="1">
      <alignment horizontal="center"/>
      <protection locked="0"/>
    </xf>
    <xf numFmtId="0" fontId="5" fillId="3" borderId="1" xfId="0" applyFont="1" applyFill="1" applyBorder="1" applyAlignment="1" applyProtection="1">
      <alignment/>
      <protection locked="0"/>
    </xf>
    <xf numFmtId="0" fontId="0" fillId="3" borderId="1" xfId="0" applyFill="1" applyBorder="1" applyAlignment="1" applyProtection="1">
      <alignment/>
      <protection locked="0"/>
    </xf>
    <xf numFmtId="0" fontId="5" fillId="3" borderId="31" xfId="0" applyFont="1" applyFill="1" applyBorder="1" applyAlignment="1" applyProtection="1">
      <alignment horizontal="center"/>
      <protection locked="0"/>
    </xf>
    <xf numFmtId="0" fontId="0" fillId="3" borderId="50" xfId="0" applyFill="1" applyBorder="1" applyAlignment="1" applyProtection="1">
      <alignment horizontal="center"/>
      <protection locked="0"/>
    </xf>
    <xf numFmtId="0" fontId="5" fillId="3" borderId="29" xfId="0" applyFont="1" applyFill="1" applyBorder="1" applyAlignment="1" applyProtection="1">
      <alignment horizontal="center" vertical="center"/>
      <protection locked="0"/>
    </xf>
    <xf numFmtId="0" fontId="4" fillId="0" borderId="0" xfId="0" applyFont="1" applyAlignment="1">
      <alignment horizontal="right"/>
    </xf>
    <xf numFmtId="0" fontId="0" fillId="0" borderId="0" xfId="0" applyAlignment="1">
      <alignment/>
    </xf>
    <xf numFmtId="0" fontId="4" fillId="0" borderId="0" xfId="0" applyFont="1" applyBorder="1" applyAlignment="1">
      <alignment horizontal="right"/>
    </xf>
    <xf numFmtId="0" fontId="5" fillId="0" borderId="11" xfId="0" applyFont="1" applyBorder="1" applyAlignment="1">
      <alignment/>
    </xf>
    <xf numFmtId="0" fontId="4" fillId="0" borderId="51" xfId="0" applyFont="1" applyBorder="1" applyAlignment="1">
      <alignment horizontal="right" vertical="center" wrapText="1" indent="1"/>
    </xf>
    <xf numFmtId="0" fontId="0" fillId="0" borderId="51" xfId="0" applyBorder="1" applyAlignment="1">
      <alignment horizontal="right" vertical="center" wrapText="1" indent="1"/>
    </xf>
    <xf numFmtId="0" fontId="5" fillId="3" borderId="52" xfId="0" applyFont="1" applyFill="1" applyBorder="1" applyAlignment="1" applyProtection="1">
      <alignment horizontal="left" vertical="top" wrapText="1" indent="1"/>
      <protection locked="0"/>
    </xf>
    <xf numFmtId="0" fontId="0" fillId="3" borderId="53" xfId="0" applyFill="1" applyBorder="1" applyAlignment="1" applyProtection="1">
      <alignment horizontal="left" vertical="top" wrapText="1" indent="1"/>
      <protection locked="0"/>
    </xf>
    <xf numFmtId="0" fontId="0" fillId="3" borderId="54" xfId="0" applyFill="1" applyBorder="1" applyAlignment="1" applyProtection="1">
      <alignment horizontal="left" vertical="top" wrapText="1" indent="1"/>
      <protection locked="0"/>
    </xf>
    <xf numFmtId="0" fontId="0" fillId="3" borderId="49" xfId="0" applyFill="1" applyBorder="1" applyAlignment="1" applyProtection="1">
      <alignment horizontal="left" vertical="top" wrapText="1" indent="1"/>
      <protection locked="0"/>
    </xf>
    <xf numFmtId="0" fontId="0" fillId="3" borderId="0" xfId="0" applyFill="1" applyBorder="1" applyAlignment="1" applyProtection="1">
      <alignment horizontal="left" vertical="top" wrapText="1" indent="1"/>
      <protection locked="0"/>
    </xf>
    <xf numFmtId="0" fontId="0" fillId="3" borderId="51" xfId="0" applyFill="1" applyBorder="1" applyAlignment="1" applyProtection="1">
      <alignment horizontal="left" vertical="top" wrapText="1" indent="1"/>
      <protection locked="0"/>
    </xf>
    <xf numFmtId="0" fontId="0" fillId="3" borderId="55" xfId="0" applyFill="1" applyBorder="1" applyAlignment="1" applyProtection="1">
      <alignment horizontal="left" vertical="top" wrapText="1" indent="1"/>
      <protection locked="0"/>
    </xf>
    <xf numFmtId="0" fontId="0" fillId="3" borderId="56" xfId="0" applyFill="1" applyBorder="1" applyAlignment="1" applyProtection="1">
      <alignment horizontal="left" vertical="top" wrapText="1" indent="1"/>
      <protection locked="0"/>
    </xf>
    <xf numFmtId="0" fontId="0" fillId="3" borderId="57" xfId="0" applyFill="1" applyBorder="1" applyAlignment="1" applyProtection="1">
      <alignment horizontal="left" vertical="top" wrapText="1" indent="1"/>
      <protection locked="0"/>
    </xf>
    <xf numFmtId="0" fontId="5" fillId="3" borderId="31" xfId="0" applyFont="1" applyFill="1" applyBorder="1" applyAlignment="1" applyProtection="1">
      <alignment horizontal="left" indent="1"/>
      <protection locked="0"/>
    </xf>
    <xf numFmtId="0" fontId="0" fillId="3" borderId="58" xfId="0" applyFill="1" applyBorder="1" applyAlignment="1" applyProtection="1">
      <alignment horizontal="left" indent="1"/>
      <protection locked="0"/>
    </xf>
    <xf numFmtId="0" fontId="0" fillId="3" borderId="44" xfId="0" applyFill="1" applyBorder="1" applyAlignment="1" applyProtection="1">
      <alignment horizontal="left" indent="1"/>
      <protection locked="0"/>
    </xf>
    <xf numFmtId="0" fontId="5" fillId="3" borderId="59" xfId="0" applyFont="1" applyFill="1" applyBorder="1" applyAlignment="1" applyProtection="1">
      <alignment horizontal="center"/>
      <protection locked="0"/>
    </xf>
    <xf numFmtId="0" fontId="5" fillId="3" borderId="60" xfId="0" applyFont="1" applyFill="1" applyBorder="1" applyAlignment="1" applyProtection="1">
      <alignment horizontal="center"/>
      <protection locked="0"/>
    </xf>
    <xf numFmtId="0" fontId="0" fillId="3" borderId="47" xfId="0" applyFill="1" applyBorder="1" applyAlignment="1" applyProtection="1">
      <alignment horizontal="center"/>
      <protection locked="0"/>
    </xf>
    <xf numFmtId="0" fontId="1" fillId="0" borderId="0" xfId="0" applyFont="1" applyAlignment="1">
      <alignment horizontal="center"/>
    </xf>
    <xf numFmtId="0" fontId="8" fillId="0" borderId="0" xfId="0" applyFont="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213"/>
  <sheetViews>
    <sheetView tabSelected="1" workbookViewId="0" topLeftCell="A1">
      <selection activeCell="J5" sqref="J5"/>
    </sheetView>
  </sheetViews>
  <sheetFormatPr defaultColWidth="9.140625" defaultRowHeight="12.75"/>
  <cols>
    <col min="1" max="1" width="17.8515625" style="0" customWidth="1"/>
    <col min="2" max="2" width="16.7109375" style="0" customWidth="1"/>
    <col min="3" max="3" width="12.7109375" style="0" customWidth="1"/>
    <col min="4" max="5" width="10.7109375" style="0" customWidth="1"/>
    <col min="6" max="6" width="12.140625" style="0" customWidth="1"/>
    <col min="7" max="7" width="9.7109375" style="0" customWidth="1"/>
    <col min="8" max="8" width="10.7109375" style="9" customWidth="1"/>
  </cols>
  <sheetData>
    <row r="1" spans="1:8" ht="12.75">
      <c r="A1" s="55"/>
      <c r="B1" s="55"/>
      <c r="C1" s="55"/>
      <c r="D1" s="55"/>
      <c r="E1" s="55"/>
      <c r="F1" s="55"/>
      <c r="G1" s="55"/>
      <c r="H1" s="77"/>
    </row>
    <row r="2" spans="1:8" ht="23.25" customHeight="1">
      <c r="A2" s="1" t="s">
        <v>0</v>
      </c>
      <c r="B2" s="43" t="s">
        <v>140</v>
      </c>
      <c r="C2" s="44"/>
      <c r="D2" s="44"/>
      <c r="E2" s="44"/>
      <c r="F2" s="2"/>
      <c r="G2" s="2"/>
      <c r="H2" s="51"/>
    </row>
    <row r="3" spans="1:8" ht="15" customHeight="1">
      <c r="A3" s="3" t="s">
        <v>1</v>
      </c>
      <c r="B3" s="181"/>
      <c r="C3" s="182"/>
      <c r="D3" s="182"/>
      <c r="E3" s="183"/>
      <c r="F3" s="149" t="s">
        <v>2</v>
      </c>
      <c r="G3" s="188"/>
      <c r="H3" s="189"/>
    </row>
    <row r="4" spans="1:8" ht="15" customHeight="1">
      <c r="A4" s="4" t="s">
        <v>3</v>
      </c>
      <c r="B4" s="184"/>
      <c r="C4" s="185"/>
      <c r="D4" s="185"/>
      <c r="E4" s="186"/>
      <c r="F4" s="144"/>
      <c r="G4" s="144"/>
      <c r="H4" s="150"/>
    </row>
    <row r="5" spans="1:8" ht="15" customHeight="1">
      <c r="A5" s="6" t="s">
        <v>4</v>
      </c>
      <c r="B5" s="146"/>
      <c r="C5" s="145"/>
      <c r="D5" s="147" t="s">
        <v>5</v>
      </c>
      <c r="E5" s="176"/>
      <c r="F5" s="187"/>
      <c r="G5" s="148" t="s">
        <v>6</v>
      </c>
      <c r="H5" s="157"/>
    </row>
    <row r="6" spans="1:8" ht="15" customHeight="1">
      <c r="A6" s="4" t="s">
        <v>7</v>
      </c>
      <c r="B6" s="152" t="s">
        <v>8</v>
      </c>
      <c r="C6" s="116"/>
      <c r="D6" s="35"/>
      <c r="E6" s="41"/>
      <c r="F6" s="41"/>
      <c r="G6" s="7"/>
      <c r="H6" s="56"/>
    </row>
    <row r="7" spans="1:8" ht="15" customHeight="1">
      <c r="A7" s="4"/>
      <c r="B7" s="151" t="s">
        <v>33</v>
      </c>
      <c r="C7" s="190"/>
      <c r="D7" s="191"/>
      <c r="E7" s="192"/>
      <c r="F7" s="153" t="s">
        <v>209</v>
      </c>
      <c r="G7" s="171"/>
      <c r="H7" s="172"/>
    </row>
    <row r="8" spans="1:8" ht="15" customHeight="1">
      <c r="A8" s="8"/>
      <c r="B8" s="151" t="s">
        <v>9</v>
      </c>
      <c r="C8" s="193"/>
      <c r="D8" s="191"/>
      <c r="E8" s="192"/>
      <c r="F8" s="22"/>
      <c r="G8" s="7"/>
      <c r="H8" s="56"/>
    </row>
    <row r="9" spans="1:8" ht="15" customHeight="1">
      <c r="A9" s="8"/>
      <c r="B9" s="151" t="s">
        <v>10</v>
      </c>
      <c r="C9" s="121"/>
      <c r="D9" s="40"/>
      <c r="E9" s="22"/>
      <c r="F9" s="22"/>
      <c r="G9" s="7"/>
      <c r="H9" s="56"/>
    </row>
    <row r="10" spans="1:8" ht="15" customHeight="1">
      <c r="A10" s="8"/>
      <c r="B10" s="151" t="s">
        <v>11</v>
      </c>
      <c r="C10" s="121"/>
      <c r="D10" s="40"/>
      <c r="E10" s="22"/>
      <c r="F10" s="22"/>
      <c r="G10" s="7"/>
      <c r="H10" s="56"/>
    </row>
    <row r="11" spans="1:8" ht="15" customHeight="1">
      <c r="A11" s="10"/>
      <c r="B11" s="147" t="s">
        <v>12</v>
      </c>
      <c r="C11" s="155"/>
      <c r="D11" s="58"/>
      <c r="E11" s="63"/>
      <c r="F11" s="63"/>
      <c r="G11" s="7"/>
      <c r="H11" s="56"/>
    </row>
    <row r="12" spans="1:8" ht="15" customHeight="1">
      <c r="A12" s="59" t="s">
        <v>13</v>
      </c>
      <c r="B12" s="194" t="s">
        <v>14</v>
      </c>
      <c r="C12" s="194"/>
      <c r="D12" s="194"/>
      <c r="E12" s="66" t="s">
        <v>155</v>
      </c>
      <c r="F12" s="41"/>
      <c r="G12" s="41"/>
      <c r="H12" s="42"/>
    </row>
    <row r="13" spans="1:8" ht="15" customHeight="1">
      <c r="A13" s="60"/>
      <c r="B13" s="154" t="s">
        <v>15</v>
      </c>
      <c r="C13" s="154" t="s">
        <v>208</v>
      </c>
      <c r="D13" s="154" t="s">
        <v>139</v>
      </c>
      <c r="E13" s="62"/>
      <c r="F13" s="7"/>
      <c r="G13" s="7"/>
      <c r="H13" s="56"/>
    </row>
    <row r="14" spans="1:8" ht="15" customHeight="1">
      <c r="A14" s="10"/>
      <c r="B14" s="155"/>
      <c r="C14" s="155"/>
      <c r="D14" s="155"/>
      <c r="E14" s="12"/>
      <c r="F14" s="7"/>
      <c r="G14" s="12"/>
      <c r="H14" s="57"/>
    </row>
    <row r="15" spans="1:8" ht="15" customHeight="1">
      <c r="A15" s="3" t="s">
        <v>16</v>
      </c>
      <c r="B15" s="152" t="s">
        <v>17</v>
      </c>
      <c r="C15" s="173"/>
      <c r="D15" s="174"/>
      <c r="E15" s="67" t="s">
        <v>156</v>
      </c>
      <c r="F15" s="35"/>
      <c r="G15" s="35"/>
      <c r="H15" s="36"/>
    </row>
    <row r="16" spans="1:8" ht="15" customHeight="1">
      <c r="A16" s="4"/>
      <c r="B16" s="147" t="s">
        <v>18</v>
      </c>
      <c r="C16" s="176"/>
      <c r="D16" s="177"/>
      <c r="E16" s="64"/>
      <c r="F16" s="40"/>
      <c r="G16" s="40"/>
      <c r="H16" s="37"/>
    </row>
    <row r="17" spans="1:8" ht="15" customHeight="1">
      <c r="A17" s="3" t="s">
        <v>244</v>
      </c>
      <c r="B17" s="152" t="s">
        <v>19</v>
      </c>
      <c r="C17" s="173"/>
      <c r="D17" s="174"/>
      <c r="E17" s="35"/>
      <c r="F17" s="35"/>
      <c r="G17" s="35"/>
      <c r="H17" s="36"/>
    </row>
    <row r="18" spans="1:8" ht="15" customHeight="1">
      <c r="A18" s="8"/>
      <c r="B18" s="151" t="s">
        <v>18</v>
      </c>
      <c r="C18" s="171"/>
      <c r="D18" s="175"/>
      <c r="E18" s="40"/>
      <c r="F18" s="40"/>
      <c r="G18" s="40"/>
      <c r="H18" s="37"/>
    </row>
    <row r="19" spans="1:8" ht="15" customHeight="1">
      <c r="A19" s="61"/>
      <c r="B19" s="147" t="s">
        <v>20</v>
      </c>
      <c r="C19" s="176"/>
      <c r="D19" s="177"/>
      <c r="E19" s="58"/>
      <c r="F19" s="58"/>
      <c r="G19" s="58"/>
      <c r="H19" s="46"/>
    </row>
    <row r="20" spans="1:7" ht="15" customHeight="1">
      <c r="A20" s="9"/>
      <c r="B20" s="9"/>
      <c r="C20" s="9"/>
      <c r="D20" s="9"/>
      <c r="E20" s="9"/>
      <c r="F20" s="9"/>
      <c r="G20" s="9"/>
    </row>
    <row r="21" spans="1:8" ht="16.5" customHeight="1">
      <c r="A21" s="33" t="s">
        <v>21</v>
      </c>
      <c r="B21" s="13"/>
      <c r="C21" s="13"/>
      <c r="D21" s="13"/>
      <c r="E21" s="13"/>
      <c r="F21" s="13"/>
      <c r="G21" s="13"/>
      <c r="H21" s="5"/>
    </row>
    <row r="22" spans="1:8" ht="22.5">
      <c r="A22" s="15" t="s">
        <v>22</v>
      </c>
      <c r="B22" s="15" t="s">
        <v>154</v>
      </c>
      <c r="C22" s="14" t="s">
        <v>24</v>
      </c>
      <c r="D22" s="15" t="s">
        <v>25</v>
      </c>
      <c r="E22" s="14" t="s">
        <v>26</v>
      </c>
      <c r="F22" s="14" t="s">
        <v>207</v>
      </c>
      <c r="G22" s="15" t="s">
        <v>27</v>
      </c>
      <c r="H22" s="14" t="s">
        <v>28</v>
      </c>
    </row>
    <row r="23" spans="1:8" ht="14.25" customHeight="1">
      <c r="A23" s="143"/>
      <c r="B23" s="140">
        <f>IF(ISTEXT(A23),VLOOKUP(A23,$A$101:$C$204,2,FALSE),"")</f>
      </c>
      <c r="C23" s="119">
        <f>IF(ISTEXT(A23),VLOOKUP(A23,$A$101:$C$213,3,FALSE),"")</f>
      </c>
      <c r="D23" s="117"/>
      <c r="E23" s="116"/>
      <c r="F23" s="119">
        <f>IF(ISTEXT(A23),D23*(E23*0.01),"")</f>
      </c>
      <c r="G23" s="119">
        <f aca="true" t="shared" si="0" ref="G23:G35">IF(ISTEXT(A23),$C$6,"")</f>
      </c>
      <c r="H23" s="119">
        <f aca="true" t="shared" si="1" ref="H23:H34">IF(ISTEXT(A23),$C$6*F23,"")</f>
      </c>
    </row>
    <row r="24" spans="1:8" ht="14.25" customHeight="1">
      <c r="A24" s="120"/>
      <c r="B24" s="141">
        <f>IF(ISTEXT(A24),VLOOKUP(A24,$A$101:$C$213,2,FALSE),"")</f>
      </c>
      <c r="C24" s="124">
        <f>IF(ISTEXT(A24),VLOOKUP(A24,$A$101:$C$213,3,FALSE),"")</f>
      </c>
      <c r="D24" s="122"/>
      <c r="E24" s="121"/>
      <c r="F24" s="124">
        <f aca="true" t="shared" si="2" ref="F24:F34">IF(ISTEXT(A24),D24*(E24*0.01),"")</f>
      </c>
      <c r="G24" s="124">
        <f t="shared" si="0"/>
      </c>
      <c r="H24" s="124">
        <f t="shared" si="1"/>
      </c>
    </row>
    <row r="25" spans="1:8" ht="14.25" customHeight="1">
      <c r="A25" s="120"/>
      <c r="B25" s="141">
        <f aca="true" t="shared" si="3" ref="B25:B34">IF(ISTEXT(A25),VLOOKUP(A25,$A$101:$C$213,2,FALSE),"")</f>
      </c>
      <c r="C25" s="124">
        <f>IF(ISTEXT(A25),VLOOKUP(A25,$A$101:$C$213,3,FALSE),"")</f>
      </c>
      <c r="D25" s="122"/>
      <c r="E25" s="121"/>
      <c r="F25" s="124">
        <f t="shared" si="2"/>
      </c>
      <c r="G25" s="124">
        <f t="shared" si="0"/>
      </c>
      <c r="H25" s="124">
        <f t="shared" si="1"/>
      </c>
    </row>
    <row r="26" spans="1:8" ht="14.25" customHeight="1">
      <c r="A26" s="120"/>
      <c r="B26" s="141">
        <f t="shared" si="3"/>
      </c>
      <c r="C26" s="124">
        <f aca="true" t="shared" si="4" ref="C26:C34">IF(ISTEXT(A26),VLOOKUP(A26,$A$101:$C$213,3,FALSE),"")</f>
      </c>
      <c r="D26" s="122"/>
      <c r="E26" s="121"/>
      <c r="F26" s="124">
        <f t="shared" si="2"/>
      </c>
      <c r="G26" s="124">
        <f t="shared" si="0"/>
      </c>
      <c r="H26" s="124">
        <f t="shared" si="1"/>
      </c>
    </row>
    <row r="27" spans="1:8" ht="14.25" customHeight="1">
      <c r="A27" s="120"/>
      <c r="B27" s="141">
        <f t="shared" si="3"/>
      </c>
      <c r="C27" s="124">
        <f t="shared" si="4"/>
      </c>
      <c r="D27" s="122"/>
      <c r="E27" s="121"/>
      <c r="F27" s="124">
        <f t="shared" si="2"/>
      </c>
      <c r="G27" s="124">
        <f t="shared" si="0"/>
      </c>
      <c r="H27" s="124">
        <f t="shared" si="1"/>
      </c>
    </row>
    <row r="28" spans="1:8" ht="14.25" customHeight="1">
      <c r="A28" s="120"/>
      <c r="B28" s="141">
        <f t="shared" si="3"/>
      </c>
      <c r="C28" s="124">
        <f t="shared" si="4"/>
      </c>
      <c r="D28" s="122"/>
      <c r="E28" s="121"/>
      <c r="F28" s="124">
        <f t="shared" si="2"/>
      </c>
      <c r="G28" s="124">
        <f t="shared" si="0"/>
      </c>
      <c r="H28" s="124">
        <f t="shared" si="1"/>
      </c>
    </row>
    <row r="29" spans="1:8" ht="14.25" customHeight="1">
      <c r="A29" s="120"/>
      <c r="B29" s="141">
        <f t="shared" si="3"/>
      </c>
      <c r="C29" s="124">
        <f t="shared" si="4"/>
      </c>
      <c r="D29" s="122"/>
      <c r="E29" s="121"/>
      <c r="F29" s="124">
        <f t="shared" si="2"/>
      </c>
      <c r="G29" s="124">
        <f t="shared" si="0"/>
      </c>
      <c r="H29" s="124">
        <f t="shared" si="1"/>
      </c>
    </row>
    <row r="30" spans="1:8" ht="14.25" customHeight="1">
      <c r="A30" s="120"/>
      <c r="B30" s="141">
        <f t="shared" si="3"/>
      </c>
      <c r="C30" s="124">
        <f t="shared" si="4"/>
      </c>
      <c r="D30" s="122"/>
      <c r="E30" s="121"/>
      <c r="F30" s="124">
        <f t="shared" si="2"/>
      </c>
      <c r="G30" s="124">
        <f t="shared" si="0"/>
      </c>
      <c r="H30" s="124">
        <f t="shared" si="1"/>
      </c>
    </row>
    <row r="31" spans="1:8" ht="14.25" customHeight="1">
      <c r="A31" s="120"/>
      <c r="B31" s="141">
        <f t="shared" si="3"/>
      </c>
      <c r="C31" s="124">
        <f t="shared" si="4"/>
      </c>
      <c r="D31" s="122"/>
      <c r="E31" s="121"/>
      <c r="F31" s="124">
        <f t="shared" si="2"/>
      </c>
      <c r="G31" s="124">
        <f t="shared" si="0"/>
      </c>
      <c r="H31" s="124">
        <f t="shared" si="1"/>
      </c>
    </row>
    <row r="32" spans="1:8" ht="14.25" customHeight="1">
      <c r="A32" s="120"/>
      <c r="B32" s="141">
        <f t="shared" si="3"/>
      </c>
      <c r="C32" s="124">
        <f t="shared" si="4"/>
      </c>
      <c r="D32" s="122"/>
      <c r="E32" s="121"/>
      <c r="F32" s="124">
        <f t="shared" si="2"/>
      </c>
      <c r="G32" s="124">
        <f t="shared" si="0"/>
      </c>
      <c r="H32" s="124">
        <f t="shared" si="1"/>
      </c>
    </row>
    <row r="33" spans="1:8" ht="14.25" customHeight="1">
      <c r="A33" s="120"/>
      <c r="B33" s="141">
        <f t="shared" si="3"/>
      </c>
      <c r="C33" s="124">
        <f t="shared" si="4"/>
      </c>
      <c r="D33" s="122"/>
      <c r="E33" s="121"/>
      <c r="F33" s="124">
        <f t="shared" si="2"/>
      </c>
      <c r="G33" s="124">
        <f t="shared" si="0"/>
      </c>
      <c r="H33" s="124">
        <f t="shared" si="1"/>
      </c>
    </row>
    <row r="34" spans="1:8" ht="14.25" customHeight="1">
      <c r="A34" s="120"/>
      <c r="B34" s="141">
        <f t="shared" si="3"/>
      </c>
      <c r="C34" s="124">
        <f t="shared" si="4"/>
      </c>
      <c r="D34" s="125"/>
      <c r="E34" s="142"/>
      <c r="F34" s="127">
        <f t="shared" si="2"/>
      </c>
      <c r="G34" s="127">
        <f t="shared" si="0"/>
      </c>
      <c r="H34" s="127">
        <f t="shared" si="1"/>
      </c>
    </row>
    <row r="35" spans="1:8" ht="16.5" customHeight="1" thickBot="1">
      <c r="A35" s="11" t="s">
        <v>29</v>
      </c>
      <c r="B35" s="16"/>
      <c r="C35" s="16"/>
      <c r="D35" s="45">
        <f>SUM(D23:D34)</f>
        <v>0</v>
      </c>
      <c r="E35" s="45">
        <f>SUM(E23:E34)</f>
        <v>0</v>
      </c>
      <c r="F35" s="45">
        <f>SUM(F23:F34)</f>
        <v>0</v>
      </c>
      <c r="G35" s="45">
        <f t="shared" si="0"/>
        <v>0</v>
      </c>
      <c r="H35" s="45">
        <f>SUM(H23:H34)</f>
        <v>0</v>
      </c>
    </row>
    <row r="36" spans="1:8" ht="10.5" customHeight="1" thickTop="1">
      <c r="A36" s="11"/>
      <c r="B36" s="16"/>
      <c r="C36" s="16"/>
      <c r="D36" s="17"/>
      <c r="E36" s="17"/>
      <c r="F36" s="17"/>
      <c r="G36" s="17"/>
      <c r="H36" s="17"/>
    </row>
    <row r="37" spans="1:8" ht="14.25" customHeight="1">
      <c r="A37" s="211" t="s">
        <v>250</v>
      </c>
      <c r="B37" s="213"/>
      <c r="C37" s="214"/>
      <c r="D37" s="214"/>
      <c r="E37" s="214"/>
      <c r="F37" s="214"/>
      <c r="G37" s="214"/>
      <c r="H37" s="215"/>
    </row>
    <row r="38" spans="1:8" ht="14.25" customHeight="1">
      <c r="A38" s="212"/>
      <c r="B38" s="216"/>
      <c r="C38" s="217"/>
      <c r="D38" s="217"/>
      <c r="E38" s="217"/>
      <c r="F38" s="217"/>
      <c r="G38" s="217"/>
      <c r="H38" s="218"/>
    </row>
    <row r="39" spans="1:8" ht="14.25" customHeight="1">
      <c r="A39" s="212"/>
      <c r="B39" s="219"/>
      <c r="C39" s="220"/>
      <c r="D39" s="220"/>
      <c r="E39" s="220"/>
      <c r="F39" s="220"/>
      <c r="G39" s="220"/>
      <c r="H39" s="221"/>
    </row>
    <row r="40" spans="1:8" ht="9.75" customHeight="1">
      <c r="A40" s="11"/>
      <c r="B40" s="16"/>
      <c r="C40" s="16"/>
      <c r="D40" s="17"/>
      <c r="E40" s="17"/>
      <c r="F40" s="17"/>
      <c r="G40" s="17"/>
      <c r="H40" s="17"/>
    </row>
    <row r="41" spans="1:7" ht="12.75">
      <c r="A41" s="18" t="s">
        <v>210</v>
      </c>
      <c r="B41" s="9"/>
      <c r="C41" s="9"/>
      <c r="D41" s="9"/>
      <c r="E41" s="9"/>
      <c r="F41" s="9"/>
      <c r="G41" s="9"/>
    </row>
    <row r="42" spans="1:7" ht="12.75">
      <c r="A42" s="18" t="s">
        <v>211</v>
      </c>
      <c r="B42" s="9"/>
      <c r="C42" s="9"/>
      <c r="D42" s="9"/>
      <c r="E42" s="9"/>
      <c r="F42" s="9"/>
      <c r="G42" s="9"/>
    </row>
    <row r="43" spans="1:7" ht="12.75">
      <c r="A43" s="18" t="s">
        <v>212</v>
      </c>
      <c r="B43" s="9"/>
      <c r="C43" s="9"/>
      <c r="D43" s="9"/>
      <c r="E43" s="9"/>
      <c r="F43" s="9"/>
      <c r="G43" s="9"/>
    </row>
    <row r="44" spans="1:7" ht="12.75">
      <c r="A44" s="18" t="s">
        <v>213</v>
      </c>
      <c r="B44" s="9"/>
      <c r="C44" s="9"/>
      <c r="D44" s="9"/>
      <c r="E44" s="9"/>
      <c r="F44" s="9"/>
      <c r="G44" s="9"/>
    </row>
    <row r="45" spans="1:7" ht="13.5" customHeight="1">
      <c r="A45" s="18"/>
      <c r="B45" s="9"/>
      <c r="C45" s="9"/>
      <c r="D45" s="9"/>
      <c r="E45" s="9"/>
      <c r="F45" s="9"/>
      <c r="G45" s="9"/>
    </row>
    <row r="46" spans="1:7" ht="13.5" customHeight="1">
      <c r="A46" s="73"/>
      <c r="B46" s="16"/>
      <c r="C46" s="16"/>
      <c r="D46" s="16"/>
      <c r="E46" s="16"/>
      <c r="F46" s="73"/>
      <c r="G46" s="16"/>
    </row>
    <row r="47" spans="1:8" ht="13.5" customHeight="1">
      <c r="A47" s="73" t="s">
        <v>233</v>
      </c>
      <c r="B47" s="202"/>
      <c r="C47" s="202"/>
      <c r="D47" s="202"/>
      <c r="E47" s="202"/>
      <c r="F47" s="73" t="s">
        <v>2</v>
      </c>
      <c r="G47" s="202"/>
      <c r="H47" s="203"/>
    </row>
    <row r="48" spans="1:7" ht="13.5" thickBot="1">
      <c r="A48" s="18"/>
      <c r="B48" s="9"/>
      <c r="C48" s="9"/>
      <c r="D48" s="9"/>
      <c r="E48" s="9"/>
      <c r="F48" s="9"/>
      <c r="G48" s="9"/>
    </row>
    <row r="49" spans="1:8" ht="12.75">
      <c r="A49" s="19"/>
      <c r="B49" s="19"/>
      <c r="C49" s="19"/>
      <c r="D49" s="19"/>
      <c r="E49" s="19"/>
      <c r="F49" s="19"/>
      <c r="G49" s="19"/>
      <c r="H49" s="19"/>
    </row>
    <row r="50" spans="1:8" ht="21.75" customHeight="1">
      <c r="A50" s="20" t="s">
        <v>0</v>
      </c>
      <c r="B50" s="43" t="s">
        <v>30</v>
      </c>
      <c r="C50" s="44"/>
      <c r="D50" s="44"/>
      <c r="E50" s="44"/>
      <c r="F50" s="21"/>
      <c r="G50" s="21"/>
      <c r="H50" s="52"/>
    </row>
    <row r="51" spans="1:8" ht="13.5" customHeight="1">
      <c r="A51" s="76" t="s">
        <v>31</v>
      </c>
      <c r="B51" s="178"/>
      <c r="C51" s="179"/>
      <c r="D51" s="179"/>
      <c r="E51" s="180"/>
      <c r="F51" s="149" t="s">
        <v>2</v>
      </c>
      <c r="G51" s="188"/>
      <c r="H51" s="189"/>
    </row>
    <row r="52" spans="1:8" ht="13.5" customHeight="1">
      <c r="A52" s="4" t="s">
        <v>3</v>
      </c>
      <c r="B52" s="222">
        <f>IF(B4="","",B4)</f>
      </c>
      <c r="C52" s="223"/>
      <c r="D52" s="223"/>
      <c r="E52" s="224"/>
      <c r="F52" s="22"/>
      <c r="G52" s="22"/>
      <c r="H52" s="56"/>
    </row>
    <row r="53" spans="1:8" ht="13.5" customHeight="1">
      <c r="A53" s="3" t="s">
        <v>7</v>
      </c>
      <c r="B53" s="152" t="s">
        <v>32</v>
      </c>
      <c r="C53" s="158"/>
      <c r="D53" s="35"/>
      <c r="E53" s="35"/>
      <c r="F53" s="35"/>
      <c r="G53" s="35"/>
      <c r="H53" s="36"/>
    </row>
    <row r="54" spans="1:8" ht="13.5" customHeight="1">
      <c r="A54" s="8"/>
      <c r="B54" s="151" t="s">
        <v>33</v>
      </c>
      <c r="C54" s="171"/>
      <c r="D54" s="227"/>
      <c r="E54" s="175"/>
      <c r="F54" s="153" t="s">
        <v>242</v>
      </c>
      <c r="G54" s="171"/>
      <c r="H54" s="172"/>
    </row>
    <row r="55" spans="1:8" ht="13.5" customHeight="1">
      <c r="A55" s="8"/>
      <c r="B55" s="151" t="s">
        <v>245</v>
      </c>
      <c r="C55" s="225"/>
      <c r="D55" s="226"/>
      <c r="E55" s="22"/>
      <c r="F55" s="153" t="s">
        <v>248</v>
      </c>
      <c r="G55" s="171"/>
      <c r="H55" s="172"/>
    </row>
    <row r="56" spans="1:8" ht="13.5" customHeight="1">
      <c r="A56" s="8"/>
      <c r="B56" s="151" t="s">
        <v>137</v>
      </c>
      <c r="C56" s="206"/>
      <c r="D56" s="175"/>
      <c r="E56" s="22"/>
      <c r="F56" s="153" t="s">
        <v>16</v>
      </c>
      <c r="G56" s="201"/>
      <c r="H56" s="172"/>
    </row>
    <row r="57" spans="1:8" ht="13.5" customHeight="1">
      <c r="A57" s="10"/>
      <c r="B57" s="147" t="s">
        <v>34</v>
      </c>
      <c r="C57" s="176"/>
      <c r="D57" s="177"/>
      <c r="E57" s="156"/>
      <c r="F57" s="148" t="s">
        <v>247</v>
      </c>
      <c r="G57" s="204"/>
      <c r="H57" s="205"/>
    </row>
    <row r="58" spans="1:7" ht="13.5" customHeight="1">
      <c r="A58" s="9"/>
      <c r="B58" s="9"/>
      <c r="C58" s="9"/>
      <c r="D58" s="9"/>
      <c r="E58" s="9"/>
      <c r="F58" s="9"/>
      <c r="G58" s="9"/>
    </row>
    <row r="59" spans="1:8" ht="13.5" customHeight="1">
      <c r="A59" s="47" t="s">
        <v>35</v>
      </c>
      <c r="B59" s="47" t="s">
        <v>23</v>
      </c>
      <c r="C59" s="47" t="s">
        <v>36</v>
      </c>
      <c r="D59" s="47" t="s">
        <v>37</v>
      </c>
      <c r="E59" s="47" t="s">
        <v>38</v>
      </c>
      <c r="F59" s="47" t="s">
        <v>39</v>
      </c>
      <c r="G59" s="50" t="s">
        <v>40</v>
      </c>
      <c r="H59" s="5"/>
    </row>
    <row r="60" spans="1:8" ht="13.5" customHeight="1">
      <c r="A60" s="115"/>
      <c r="B60" s="116"/>
      <c r="C60" s="117"/>
      <c r="D60" s="116"/>
      <c r="E60" s="116"/>
      <c r="F60" s="118">
        <f>IF(D60="","",(D60*E60)*0.01)</f>
      </c>
      <c r="G60" s="128"/>
      <c r="H60" s="159">
        <f>IF(C60="","",(C60*F60)*0.01)</f>
      </c>
    </row>
    <row r="61" spans="1:8" ht="13.5" customHeight="1">
      <c r="A61" s="120"/>
      <c r="B61" s="121"/>
      <c r="C61" s="122"/>
      <c r="D61" s="121"/>
      <c r="E61" s="121"/>
      <c r="F61" s="123">
        <f aca="true" t="shared" si="5" ref="F61:F71">IF(D61="","",(D61*E61)*0.01)</f>
      </c>
      <c r="G61" s="129"/>
      <c r="H61" s="160">
        <f aca="true" t="shared" si="6" ref="H61:H71">IF(C61="","",(C61*F61)*0.01)</f>
      </c>
    </row>
    <row r="62" spans="1:8" ht="13.5" customHeight="1">
      <c r="A62" s="120"/>
      <c r="B62" s="121"/>
      <c r="C62" s="122"/>
      <c r="D62" s="121"/>
      <c r="E62" s="121"/>
      <c r="F62" s="123">
        <f t="shared" si="5"/>
      </c>
      <c r="G62" s="129"/>
      <c r="H62" s="160">
        <f t="shared" si="6"/>
      </c>
    </row>
    <row r="63" spans="1:8" ht="13.5" customHeight="1">
      <c r="A63" s="120"/>
      <c r="B63" s="121"/>
      <c r="C63" s="122"/>
      <c r="D63" s="121"/>
      <c r="E63" s="121"/>
      <c r="F63" s="123">
        <f t="shared" si="5"/>
      </c>
      <c r="G63" s="129"/>
      <c r="H63" s="160">
        <f t="shared" si="6"/>
      </c>
    </row>
    <row r="64" spans="1:8" ht="13.5" customHeight="1">
      <c r="A64" s="120"/>
      <c r="B64" s="121"/>
      <c r="C64" s="122"/>
      <c r="D64" s="121"/>
      <c r="E64" s="121"/>
      <c r="F64" s="123">
        <f t="shared" si="5"/>
      </c>
      <c r="G64" s="129"/>
      <c r="H64" s="160">
        <f t="shared" si="6"/>
      </c>
    </row>
    <row r="65" spans="1:8" ht="13.5" customHeight="1">
      <c r="A65" s="120"/>
      <c r="B65" s="121"/>
      <c r="C65" s="122"/>
      <c r="D65" s="121"/>
      <c r="E65" s="121"/>
      <c r="F65" s="123">
        <f t="shared" si="5"/>
      </c>
      <c r="G65" s="129"/>
      <c r="H65" s="160">
        <f t="shared" si="6"/>
      </c>
    </row>
    <row r="66" spans="1:8" ht="13.5" customHeight="1">
      <c r="A66" s="120"/>
      <c r="B66" s="121"/>
      <c r="C66" s="122"/>
      <c r="D66" s="121"/>
      <c r="E66" s="121"/>
      <c r="F66" s="123">
        <f t="shared" si="5"/>
      </c>
      <c r="G66" s="129"/>
      <c r="H66" s="160">
        <f t="shared" si="6"/>
      </c>
    </row>
    <row r="67" spans="1:8" ht="13.5" customHeight="1">
      <c r="A67" s="120"/>
      <c r="B67" s="121"/>
      <c r="C67" s="122"/>
      <c r="D67" s="121"/>
      <c r="E67" s="121"/>
      <c r="F67" s="123">
        <f t="shared" si="5"/>
      </c>
      <c r="G67" s="129"/>
      <c r="H67" s="160">
        <f t="shared" si="6"/>
      </c>
    </row>
    <row r="68" spans="1:8" ht="13.5" customHeight="1">
      <c r="A68" s="120"/>
      <c r="B68" s="121"/>
      <c r="C68" s="122"/>
      <c r="D68" s="121"/>
      <c r="E68" s="121"/>
      <c r="F68" s="123">
        <f t="shared" si="5"/>
      </c>
      <c r="G68" s="129"/>
      <c r="H68" s="160">
        <f t="shared" si="6"/>
      </c>
    </row>
    <row r="69" spans="1:8" ht="13.5" customHeight="1">
      <c r="A69" s="120"/>
      <c r="B69" s="121"/>
      <c r="C69" s="122"/>
      <c r="D69" s="121"/>
      <c r="E69" s="121"/>
      <c r="F69" s="123">
        <f t="shared" si="5"/>
      </c>
      <c r="G69" s="129"/>
      <c r="H69" s="160">
        <f t="shared" si="6"/>
      </c>
    </row>
    <row r="70" spans="1:8" ht="13.5" customHeight="1">
      <c r="A70" s="120"/>
      <c r="B70" s="121"/>
      <c r="C70" s="122"/>
      <c r="D70" s="121"/>
      <c r="E70" s="121"/>
      <c r="F70" s="123">
        <f t="shared" si="5"/>
      </c>
      <c r="G70" s="129"/>
      <c r="H70" s="160">
        <f t="shared" si="6"/>
      </c>
    </row>
    <row r="71" spans="1:8" ht="13.5" customHeight="1">
      <c r="A71" s="120"/>
      <c r="B71" s="121"/>
      <c r="C71" s="125"/>
      <c r="D71" s="121"/>
      <c r="E71" s="121"/>
      <c r="F71" s="126">
        <f t="shared" si="5"/>
      </c>
      <c r="G71" s="130"/>
      <c r="H71" s="161">
        <f t="shared" si="6"/>
      </c>
    </row>
    <row r="72" spans="1:8" ht="13.5" customHeight="1" thickBot="1">
      <c r="A72" s="11" t="str">
        <f>IF(ISTEXT(A35),A35,"")</f>
        <v>Totals</v>
      </c>
      <c r="B72" s="16"/>
      <c r="C72" s="48">
        <f>SUM(C60:C71)</f>
        <v>0</v>
      </c>
      <c r="D72" s="24"/>
      <c r="E72" s="24"/>
      <c r="F72" s="45">
        <f>SUM(F60:F71)</f>
        <v>0</v>
      </c>
      <c r="G72" s="49"/>
      <c r="H72" s="49">
        <f>SUM(H60:H71)</f>
        <v>0</v>
      </c>
    </row>
    <row r="73" spans="1:8" ht="13.5" customHeight="1" thickTop="1">
      <c r="A73" s="11"/>
      <c r="B73" s="16"/>
      <c r="C73" s="23"/>
      <c r="D73" s="24"/>
      <c r="E73" s="24"/>
      <c r="F73" s="25"/>
      <c r="G73" s="25"/>
      <c r="H73" s="31"/>
    </row>
    <row r="74" spans="1:8" ht="13.5" customHeight="1">
      <c r="A74" s="26" t="s">
        <v>41</v>
      </c>
      <c r="B74" s="13"/>
      <c r="C74" s="27"/>
      <c r="D74" s="27"/>
      <c r="E74" s="27"/>
      <c r="F74" s="28"/>
      <c r="G74" s="28"/>
      <c r="H74" s="5"/>
    </row>
    <row r="75" spans="1:8" ht="13.5" customHeight="1">
      <c r="A75" s="15" t="s">
        <v>22</v>
      </c>
      <c r="B75" s="15" t="s">
        <v>42</v>
      </c>
      <c r="C75" s="15" t="s">
        <v>43</v>
      </c>
      <c r="D75" s="15" t="s">
        <v>44</v>
      </c>
      <c r="E75" s="15" t="s">
        <v>45</v>
      </c>
      <c r="F75" s="15" t="s">
        <v>46</v>
      </c>
      <c r="G75" s="54" t="s">
        <v>47</v>
      </c>
      <c r="H75" s="53"/>
    </row>
    <row r="76" spans="1:8" ht="13.5" customHeight="1">
      <c r="A76" s="131">
        <f aca="true" t="shared" si="7" ref="A76:A87">IF(ISTEXT(A60),A60,"")</f>
      </c>
      <c r="B76" s="119">
        <f aca="true" t="shared" si="8" ref="B76:B87">IF(ISTEXT(A60),H60/$C$53,"")</f>
      </c>
      <c r="C76" s="132">
        <f aca="true" t="shared" si="9" ref="C76:C87">IF(ISTEXT(A60),VLOOKUP(A60,$A$23:$D$34,4,FALSE),"")</f>
      </c>
      <c r="D76" s="119">
        <f aca="true" t="shared" si="10" ref="D76:D87">IF(ISTEXT(A60),B76/VLOOKUP(A60,$A$23:$D$34,4,FALSE)*100,"")</f>
      </c>
      <c r="E76" s="168"/>
      <c r="F76" s="133">
        <f aca="true" t="shared" si="11" ref="F76:F87">IF(ISBLANK(E76),"",E76/H60)</f>
      </c>
      <c r="G76" s="137" t="s">
        <v>138</v>
      </c>
      <c r="H76" s="162">
        <f>IF(ISBLANK(E76),"",B76*F76)</f>
      </c>
    </row>
    <row r="77" spans="1:8" ht="13.5" customHeight="1">
      <c r="A77" s="134">
        <f t="shared" si="7"/>
      </c>
      <c r="B77" s="124">
        <f t="shared" si="8"/>
      </c>
      <c r="C77" s="135">
        <f t="shared" si="9"/>
      </c>
      <c r="D77" s="124">
        <f t="shared" si="10"/>
      </c>
      <c r="E77" s="169"/>
      <c r="F77" s="136">
        <f t="shared" si="11"/>
      </c>
      <c r="G77" s="138" t="s">
        <v>138</v>
      </c>
      <c r="H77" s="163">
        <f aca="true" t="shared" si="12" ref="H77:H87">IF(ISBLANK(E77),"",B77*F77)</f>
      </c>
    </row>
    <row r="78" spans="1:8" ht="13.5" customHeight="1">
      <c r="A78" s="134">
        <f t="shared" si="7"/>
      </c>
      <c r="B78" s="124">
        <f t="shared" si="8"/>
      </c>
      <c r="C78" s="135">
        <f t="shared" si="9"/>
      </c>
      <c r="D78" s="124">
        <f t="shared" si="10"/>
      </c>
      <c r="E78" s="169"/>
      <c r="F78" s="136">
        <f t="shared" si="11"/>
      </c>
      <c r="G78" s="138" t="s">
        <v>138</v>
      </c>
      <c r="H78" s="163">
        <f t="shared" si="12"/>
      </c>
    </row>
    <row r="79" spans="1:8" ht="13.5" customHeight="1">
      <c r="A79" s="134">
        <f t="shared" si="7"/>
      </c>
      <c r="B79" s="124">
        <f t="shared" si="8"/>
      </c>
      <c r="C79" s="135">
        <f t="shared" si="9"/>
      </c>
      <c r="D79" s="124">
        <f t="shared" si="10"/>
      </c>
      <c r="E79" s="169"/>
      <c r="F79" s="136">
        <f t="shared" si="11"/>
      </c>
      <c r="G79" s="138" t="s">
        <v>138</v>
      </c>
      <c r="H79" s="163">
        <f t="shared" si="12"/>
      </c>
    </row>
    <row r="80" spans="1:8" ht="13.5" customHeight="1">
      <c r="A80" s="134">
        <f t="shared" si="7"/>
      </c>
      <c r="B80" s="124">
        <f t="shared" si="8"/>
      </c>
      <c r="C80" s="135">
        <f t="shared" si="9"/>
      </c>
      <c r="D80" s="124">
        <f t="shared" si="10"/>
      </c>
      <c r="E80" s="169"/>
      <c r="F80" s="136">
        <f t="shared" si="11"/>
      </c>
      <c r="G80" s="138" t="s">
        <v>138</v>
      </c>
      <c r="H80" s="163">
        <f t="shared" si="12"/>
      </c>
    </row>
    <row r="81" spans="1:8" ht="13.5" customHeight="1">
      <c r="A81" s="134">
        <f t="shared" si="7"/>
      </c>
      <c r="B81" s="124">
        <f t="shared" si="8"/>
      </c>
      <c r="C81" s="135">
        <f t="shared" si="9"/>
      </c>
      <c r="D81" s="124">
        <f t="shared" si="10"/>
      </c>
      <c r="E81" s="169"/>
      <c r="F81" s="136">
        <f t="shared" si="11"/>
      </c>
      <c r="G81" s="138" t="s">
        <v>138</v>
      </c>
      <c r="H81" s="163">
        <f t="shared" si="12"/>
      </c>
    </row>
    <row r="82" spans="1:8" ht="13.5" customHeight="1">
      <c r="A82" s="134">
        <f t="shared" si="7"/>
      </c>
      <c r="B82" s="124">
        <f t="shared" si="8"/>
      </c>
      <c r="C82" s="135">
        <f t="shared" si="9"/>
      </c>
      <c r="D82" s="124">
        <f t="shared" si="10"/>
      </c>
      <c r="E82" s="169"/>
      <c r="F82" s="136">
        <f t="shared" si="11"/>
      </c>
      <c r="G82" s="138" t="s">
        <v>138</v>
      </c>
      <c r="H82" s="163">
        <f t="shared" si="12"/>
      </c>
    </row>
    <row r="83" spans="1:8" ht="13.5" customHeight="1">
      <c r="A83" s="134">
        <f t="shared" si="7"/>
      </c>
      <c r="B83" s="124">
        <f t="shared" si="8"/>
      </c>
      <c r="C83" s="135">
        <f t="shared" si="9"/>
      </c>
      <c r="D83" s="124">
        <f t="shared" si="10"/>
      </c>
      <c r="E83" s="169"/>
      <c r="F83" s="136">
        <f t="shared" si="11"/>
      </c>
      <c r="G83" s="138" t="s">
        <v>138</v>
      </c>
      <c r="H83" s="163">
        <f t="shared" si="12"/>
      </c>
    </row>
    <row r="84" spans="1:8" ht="13.5" customHeight="1">
      <c r="A84" s="134">
        <f t="shared" si="7"/>
      </c>
      <c r="B84" s="124">
        <f t="shared" si="8"/>
      </c>
      <c r="C84" s="135">
        <f t="shared" si="9"/>
      </c>
      <c r="D84" s="124">
        <f t="shared" si="10"/>
      </c>
      <c r="E84" s="169"/>
      <c r="F84" s="136">
        <f t="shared" si="11"/>
      </c>
      <c r="G84" s="138" t="s">
        <v>138</v>
      </c>
      <c r="H84" s="163">
        <f t="shared" si="12"/>
      </c>
    </row>
    <row r="85" spans="1:8" ht="13.5" customHeight="1">
      <c r="A85" s="134">
        <f t="shared" si="7"/>
      </c>
      <c r="B85" s="124">
        <f t="shared" si="8"/>
      </c>
      <c r="C85" s="135">
        <f t="shared" si="9"/>
      </c>
      <c r="D85" s="124">
        <f t="shared" si="10"/>
      </c>
      <c r="E85" s="169"/>
      <c r="F85" s="136">
        <f t="shared" si="11"/>
      </c>
      <c r="G85" s="138" t="s">
        <v>138</v>
      </c>
      <c r="H85" s="163">
        <f t="shared" si="12"/>
      </c>
    </row>
    <row r="86" spans="1:8" ht="13.5" customHeight="1">
      <c r="A86" s="134">
        <f t="shared" si="7"/>
      </c>
      <c r="B86" s="124">
        <f t="shared" si="8"/>
      </c>
      <c r="C86" s="135">
        <f t="shared" si="9"/>
      </c>
      <c r="D86" s="124">
        <f t="shared" si="10"/>
      </c>
      <c r="E86" s="169"/>
      <c r="F86" s="136">
        <f t="shared" si="11"/>
      </c>
      <c r="G86" s="138" t="s">
        <v>138</v>
      </c>
      <c r="H86" s="163">
        <f t="shared" si="12"/>
      </c>
    </row>
    <row r="87" spans="1:8" ht="13.5" customHeight="1">
      <c r="A87" s="134">
        <f t="shared" si="7"/>
      </c>
      <c r="B87" s="127">
        <f t="shared" si="8"/>
      </c>
      <c r="C87" s="135">
        <f t="shared" si="9"/>
      </c>
      <c r="D87" s="127">
        <f t="shared" si="10"/>
      </c>
      <c r="E87" s="169"/>
      <c r="F87" s="136">
        <f t="shared" si="11"/>
      </c>
      <c r="G87" s="139" t="s">
        <v>138</v>
      </c>
      <c r="H87" s="164">
        <f t="shared" si="12"/>
      </c>
    </row>
    <row r="88" spans="1:8" ht="13.5" customHeight="1" thickBot="1">
      <c r="A88" s="11" t="s">
        <v>29</v>
      </c>
      <c r="B88" s="45">
        <f>SUM(B76:B87)</f>
        <v>0</v>
      </c>
      <c r="C88" s="16"/>
      <c r="D88" s="45">
        <f>SUM(D76:D87)</f>
        <v>0</v>
      </c>
      <c r="E88" s="16"/>
      <c r="F88" s="29"/>
      <c r="G88" s="68" t="s">
        <v>138</v>
      </c>
      <c r="H88" s="165">
        <f>SUM(H76:H87)</f>
        <v>0</v>
      </c>
    </row>
    <row r="89" spans="1:8" ht="13.5" customHeight="1" thickTop="1">
      <c r="A89" s="11"/>
      <c r="B89" s="17"/>
      <c r="C89" s="16"/>
      <c r="D89" s="17"/>
      <c r="E89" s="16"/>
      <c r="F89" s="29"/>
      <c r="G89" s="29"/>
      <c r="H89" s="30"/>
    </row>
    <row r="90" spans="1:8" ht="13.5" customHeight="1">
      <c r="A90" s="11"/>
      <c r="B90" s="31"/>
      <c r="C90" s="209" t="s">
        <v>48</v>
      </c>
      <c r="D90" s="210"/>
      <c r="E90" s="38">
        <f>SUM(E76:E87)</f>
        <v>0</v>
      </c>
      <c r="F90" s="34"/>
      <c r="G90" s="29"/>
      <c r="H90" s="16"/>
    </row>
    <row r="91" spans="1:8" ht="13.5" customHeight="1">
      <c r="A91" s="11"/>
      <c r="B91" s="31"/>
      <c r="C91" s="209" t="s">
        <v>49</v>
      </c>
      <c r="D91" s="210"/>
      <c r="E91" s="39">
        <f>IF(E90&gt;0,E90/C53,0)</f>
        <v>0</v>
      </c>
      <c r="F91" s="34"/>
      <c r="G91" s="29"/>
      <c r="H91" s="16"/>
    </row>
    <row r="92" spans="1:8" ht="13.5" customHeight="1">
      <c r="A92" s="9"/>
      <c r="B92" s="9"/>
      <c r="C92" s="207" t="s">
        <v>234</v>
      </c>
      <c r="D92" s="207"/>
      <c r="E92" s="74">
        <f>IF(D88&lt;100,H88,(H88*100/D88))</f>
        <v>0</v>
      </c>
      <c r="F92" s="9"/>
      <c r="G92" s="167" t="s">
        <v>252</v>
      </c>
      <c r="H92" s="170">
        <f>E92*C53</f>
        <v>0</v>
      </c>
    </row>
    <row r="93" spans="1:8" ht="13.5" customHeight="1">
      <c r="A93" s="9"/>
      <c r="B93" s="207" t="s">
        <v>253</v>
      </c>
      <c r="C93" s="208"/>
      <c r="D93" s="208"/>
      <c r="E93" s="74">
        <f>IF(D88&lt;125,H88,(H88*125/D88))</f>
        <v>0</v>
      </c>
      <c r="F93" s="9"/>
      <c r="G93" s="167" t="s">
        <v>254</v>
      </c>
      <c r="H93" s="170">
        <f>E93*C53</f>
        <v>0</v>
      </c>
    </row>
    <row r="94" spans="1:7" ht="13.5" customHeight="1">
      <c r="A94" s="9"/>
      <c r="B94" s="9"/>
      <c r="C94" s="9"/>
      <c r="D94" s="9"/>
      <c r="E94" s="9"/>
      <c r="F94" s="9"/>
      <c r="G94" s="9"/>
    </row>
    <row r="95" spans="1:7" ht="13.5" customHeight="1">
      <c r="A95" s="9"/>
      <c r="B95" s="9"/>
      <c r="C95" s="9"/>
      <c r="D95" s="9"/>
      <c r="E95" s="9"/>
      <c r="F95" s="9"/>
      <c r="G95" s="9"/>
    </row>
    <row r="96" spans="1:8" ht="13.5" customHeight="1">
      <c r="A96" s="65" t="s">
        <v>50</v>
      </c>
      <c r="B96" s="202"/>
      <c r="C96" s="203"/>
      <c r="D96" s="203"/>
      <c r="E96" s="203"/>
      <c r="F96" s="65" t="s">
        <v>2</v>
      </c>
      <c r="G96" s="202"/>
      <c r="H96" s="202"/>
    </row>
    <row r="97" spans="1:7" ht="12.75">
      <c r="A97" s="9"/>
      <c r="B97" s="9"/>
      <c r="C97" s="9"/>
      <c r="D97" s="9"/>
      <c r="E97" s="9"/>
      <c r="F97" s="9"/>
      <c r="G97" s="9"/>
    </row>
    <row r="98" spans="1:7" ht="12.75">
      <c r="A98" s="9"/>
      <c r="B98" s="9"/>
      <c r="C98" s="9"/>
      <c r="D98" s="9"/>
      <c r="E98" s="9"/>
      <c r="F98" s="9"/>
      <c r="G98" s="9"/>
    </row>
    <row r="99" spans="1:7" ht="12.75">
      <c r="A99" s="32" t="s">
        <v>51</v>
      </c>
      <c r="B99" s="9"/>
      <c r="C99" s="9"/>
      <c r="D99" s="9"/>
      <c r="E99" s="9"/>
      <c r="F99" s="9"/>
      <c r="G99" s="9"/>
    </row>
    <row r="100" spans="1:7" ht="33.75">
      <c r="A100" s="90" t="s">
        <v>22</v>
      </c>
      <c r="B100" s="91" t="s">
        <v>23</v>
      </c>
      <c r="C100" s="92" t="s">
        <v>141</v>
      </c>
      <c r="D100" s="9"/>
      <c r="E100" s="93" t="s">
        <v>243</v>
      </c>
      <c r="F100" s="94"/>
      <c r="G100" s="9"/>
    </row>
    <row r="101" spans="1:7" ht="12.75">
      <c r="A101" s="106"/>
      <c r="B101" s="107"/>
      <c r="C101" s="108"/>
      <c r="E101" s="78"/>
      <c r="F101" s="79"/>
      <c r="G101" s="80"/>
    </row>
    <row r="102" spans="1:7" ht="12.75">
      <c r="A102" s="109" t="s">
        <v>52</v>
      </c>
      <c r="B102" s="110"/>
      <c r="C102" s="111" t="s">
        <v>53</v>
      </c>
      <c r="E102" s="81" t="s">
        <v>235</v>
      </c>
      <c r="F102" s="82"/>
      <c r="G102" s="83"/>
    </row>
    <row r="103" spans="1:7" ht="12.75">
      <c r="A103" s="109" t="s">
        <v>182</v>
      </c>
      <c r="B103" s="110"/>
      <c r="C103" s="111" t="s">
        <v>183</v>
      </c>
      <c r="E103" s="84" t="s">
        <v>236</v>
      </c>
      <c r="F103" s="85"/>
      <c r="G103" s="86"/>
    </row>
    <row r="104" spans="1:5" ht="12.75">
      <c r="A104" s="109" t="s">
        <v>54</v>
      </c>
      <c r="B104" s="110"/>
      <c r="C104" s="111" t="s">
        <v>55</v>
      </c>
      <c r="E104" s="75"/>
    </row>
    <row r="105" spans="1:5" ht="12.75">
      <c r="A105" s="109" t="s">
        <v>56</v>
      </c>
      <c r="B105" s="110"/>
      <c r="C105" s="111" t="s">
        <v>72</v>
      </c>
      <c r="E105" s="87"/>
    </row>
    <row r="106" spans="1:5" ht="12.75">
      <c r="A106" s="109" t="s">
        <v>160</v>
      </c>
      <c r="B106" s="110"/>
      <c r="C106" s="111" t="s">
        <v>65</v>
      </c>
      <c r="E106" s="88" t="s">
        <v>237</v>
      </c>
    </row>
    <row r="107" spans="1:5" ht="12.75">
      <c r="A107" s="109" t="s">
        <v>196</v>
      </c>
      <c r="B107" s="110"/>
      <c r="C107" s="111" t="s">
        <v>72</v>
      </c>
      <c r="E107" s="89" t="s">
        <v>238</v>
      </c>
    </row>
    <row r="108" spans="1:5" ht="12.75">
      <c r="A108" s="109" t="s">
        <v>206</v>
      </c>
      <c r="B108" s="110"/>
      <c r="C108" s="111" t="s">
        <v>77</v>
      </c>
      <c r="E108" s="75"/>
    </row>
    <row r="109" spans="1:5" ht="12.75">
      <c r="A109" s="109" t="s">
        <v>177</v>
      </c>
      <c r="B109" s="110"/>
      <c r="C109" s="111" t="s">
        <v>178</v>
      </c>
      <c r="E109" s="87"/>
    </row>
    <row r="110" spans="1:5" ht="12.75">
      <c r="A110" s="109" t="s">
        <v>58</v>
      </c>
      <c r="B110" s="110"/>
      <c r="C110" s="111" t="s">
        <v>59</v>
      </c>
      <c r="E110" s="88" t="s">
        <v>239</v>
      </c>
    </row>
    <row r="111" spans="1:5" ht="12.75">
      <c r="A111" s="109" t="s">
        <v>60</v>
      </c>
      <c r="B111" s="110"/>
      <c r="C111" s="111" t="s">
        <v>76</v>
      </c>
      <c r="E111" s="88" t="s">
        <v>240</v>
      </c>
    </row>
    <row r="112" spans="1:5" ht="12.75">
      <c r="A112" s="109" t="s">
        <v>62</v>
      </c>
      <c r="B112" s="110"/>
      <c r="C112" s="111" t="s">
        <v>63</v>
      </c>
      <c r="E112" s="89" t="s">
        <v>241</v>
      </c>
    </row>
    <row r="113" spans="1:3" ht="12.75">
      <c r="A113" s="109" t="s">
        <v>179</v>
      </c>
      <c r="B113" s="110"/>
      <c r="C113" s="111" t="s">
        <v>63</v>
      </c>
    </row>
    <row r="114" spans="1:7" ht="12.75">
      <c r="A114" s="109" t="s">
        <v>64</v>
      </c>
      <c r="B114" s="110"/>
      <c r="C114" s="111" t="s">
        <v>72</v>
      </c>
      <c r="D114" s="9"/>
      <c r="E114" s="9"/>
      <c r="F114" s="9"/>
      <c r="G114" s="9"/>
    </row>
    <row r="115" spans="1:7" ht="12.75">
      <c r="A115" s="109" t="s">
        <v>66</v>
      </c>
      <c r="B115" s="110"/>
      <c r="C115" s="111" t="s">
        <v>61</v>
      </c>
      <c r="D115" s="9"/>
      <c r="E115" s="9"/>
      <c r="F115" s="9"/>
      <c r="G115" s="9"/>
    </row>
    <row r="116" spans="1:7" ht="12.75">
      <c r="A116" s="109" t="s">
        <v>147</v>
      </c>
      <c r="B116" s="110"/>
      <c r="C116" s="111" t="s">
        <v>77</v>
      </c>
      <c r="D116" s="9"/>
      <c r="E116" s="9"/>
      <c r="F116" s="9"/>
      <c r="G116" s="9"/>
    </row>
    <row r="117" spans="1:7" ht="12.75">
      <c r="A117" s="109" t="s">
        <v>67</v>
      </c>
      <c r="B117" s="110"/>
      <c r="C117" s="111" t="s">
        <v>63</v>
      </c>
      <c r="D117" s="9"/>
      <c r="E117" s="9"/>
      <c r="F117" s="9"/>
      <c r="G117" s="9"/>
    </row>
    <row r="118" spans="1:7" ht="12.75">
      <c r="A118" s="109" t="s">
        <v>68</v>
      </c>
      <c r="B118" s="110"/>
      <c r="C118" s="111" t="s">
        <v>65</v>
      </c>
      <c r="D118" s="9"/>
      <c r="E118" s="9"/>
      <c r="F118" s="9"/>
      <c r="G118" s="9"/>
    </row>
    <row r="119" spans="1:7" ht="12.75">
      <c r="A119" s="109" t="s">
        <v>157</v>
      </c>
      <c r="B119" s="110"/>
      <c r="C119" s="111" t="s">
        <v>117</v>
      </c>
      <c r="D119" s="9"/>
      <c r="E119" s="9"/>
      <c r="F119" s="9"/>
      <c r="G119" s="9"/>
    </row>
    <row r="120" spans="1:7" ht="12.75">
      <c r="A120" s="109" t="s">
        <v>69</v>
      </c>
      <c r="B120" s="110"/>
      <c r="C120" s="111" t="s">
        <v>70</v>
      </c>
      <c r="D120" s="9"/>
      <c r="E120" s="9"/>
      <c r="F120" s="9"/>
      <c r="G120" s="9"/>
    </row>
    <row r="121" spans="1:7" ht="12.75">
      <c r="A121" s="109" t="s">
        <v>163</v>
      </c>
      <c r="B121" s="110"/>
      <c r="C121" s="111" t="s">
        <v>57</v>
      </c>
      <c r="D121" s="9"/>
      <c r="E121" s="9"/>
      <c r="F121" s="9"/>
      <c r="G121" s="9"/>
    </row>
    <row r="122" spans="1:7" ht="12.75">
      <c r="A122" s="109" t="s">
        <v>71</v>
      </c>
      <c r="B122" s="110"/>
      <c r="C122" s="111" t="s">
        <v>86</v>
      </c>
      <c r="D122" s="9"/>
      <c r="E122" s="9"/>
      <c r="F122" s="9"/>
      <c r="G122" s="9"/>
    </row>
    <row r="123" spans="1:7" ht="12.75">
      <c r="A123" s="109" t="s">
        <v>73</v>
      </c>
      <c r="B123" s="110"/>
      <c r="C123" s="111" t="s">
        <v>76</v>
      </c>
      <c r="D123" s="9"/>
      <c r="E123" s="9"/>
      <c r="F123" s="9"/>
      <c r="G123" s="9"/>
    </row>
    <row r="124" spans="1:7" ht="12.75">
      <c r="A124" s="109" t="s">
        <v>74</v>
      </c>
      <c r="B124" s="110"/>
      <c r="C124" s="111" t="s">
        <v>72</v>
      </c>
      <c r="D124" s="9"/>
      <c r="E124" s="9"/>
      <c r="F124" s="9"/>
      <c r="G124" s="9"/>
    </row>
    <row r="125" spans="1:7" ht="12.75">
      <c r="A125" s="109" t="s">
        <v>162</v>
      </c>
      <c r="B125" s="110"/>
      <c r="C125" s="111" t="s">
        <v>63</v>
      </c>
      <c r="D125" s="9"/>
      <c r="E125" s="9"/>
      <c r="F125" s="9"/>
      <c r="G125" s="9"/>
    </row>
    <row r="126" spans="1:7" ht="12.75">
      <c r="A126" s="109" t="s">
        <v>148</v>
      </c>
      <c r="B126" s="110"/>
      <c r="C126" s="111" t="s">
        <v>108</v>
      </c>
      <c r="D126" s="9"/>
      <c r="E126" s="9"/>
      <c r="F126" s="9"/>
      <c r="G126" s="9"/>
    </row>
    <row r="127" spans="1:7" ht="12.75">
      <c r="A127" s="109" t="s">
        <v>153</v>
      </c>
      <c r="B127" s="110"/>
      <c r="C127" s="111" t="s">
        <v>65</v>
      </c>
      <c r="D127" s="9"/>
      <c r="E127" s="9"/>
      <c r="F127" s="9"/>
      <c r="G127" s="9"/>
    </row>
    <row r="128" spans="1:7" ht="12.75">
      <c r="A128" s="109" t="s">
        <v>75</v>
      </c>
      <c r="B128" s="110" t="s">
        <v>215</v>
      </c>
      <c r="C128" s="111" t="s">
        <v>57</v>
      </c>
      <c r="D128" s="9"/>
      <c r="E128" s="9"/>
      <c r="F128" s="9"/>
      <c r="G128" s="9"/>
    </row>
    <row r="129" spans="1:7" ht="12.75">
      <c r="A129" s="109" t="s">
        <v>168</v>
      </c>
      <c r="B129" s="110"/>
      <c r="C129" s="111" t="s">
        <v>169</v>
      </c>
      <c r="D129" s="9"/>
      <c r="E129" s="9"/>
      <c r="F129" s="9"/>
      <c r="G129" s="9"/>
    </row>
    <row r="130" spans="1:7" ht="12.75">
      <c r="A130" s="109" t="s">
        <v>195</v>
      </c>
      <c r="B130" s="110"/>
      <c r="C130" s="111" t="s">
        <v>86</v>
      </c>
      <c r="D130" s="9"/>
      <c r="E130" s="9"/>
      <c r="F130" s="9"/>
      <c r="G130" s="9"/>
    </row>
    <row r="131" spans="1:7" ht="12.75">
      <c r="A131" s="109" t="s">
        <v>200</v>
      </c>
      <c r="B131" s="110"/>
      <c r="C131" s="111" t="s">
        <v>77</v>
      </c>
      <c r="D131" s="9"/>
      <c r="E131" s="9"/>
      <c r="F131" s="9"/>
      <c r="G131" s="9"/>
    </row>
    <row r="132" spans="1:7" ht="12.75">
      <c r="A132" s="109" t="s">
        <v>201</v>
      </c>
      <c r="B132" s="110"/>
      <c r="C132" s="111" t="s">
        <v>61</v>
      </c>
      <c r="D132" s="9"/>
      <c r="E132" s="9"/>
      <c r="F132" s="9"/>
      <c r="G132" s="9"/>
    </row>
    <row r="133" spans="1:7" ht="12.75">
      <c r="A133" s="109" t="s">
        <v>78</v>
      </c>
      <c r="B133" s="110"/>
      <c r="C133" s="111" t="s">
        <v>55</v>
      </c>
      <c r="D133" s="9"/>
      <c r="E133" s="9"/>
      <c r="F133" s="9"/>
      <c r="G133" s="9"/>
    </row>
    <row r="134" spans="1:7" ht="12.75">
      <c r="A134" s="109" t="s">
        <v>79</v>
      </c>
      <c r="B134" s="110"/>
      <c r="C134" s="111" t="s">
        <v>76</v>
      </c>
      <c r="D134" s="9"/>
      <c r="E134" s="9"/>
      <c r="F134" s="9"/>
      <c r="G134" s="9"/>
    </row>
    <row r="135" spans="1:7" ht="12.75">
      <c r="A135" s="109" t="s">
        <v>80</v>
      </c>
      <c r="B135" s="110"/>
      <c r="C135" s="111" t="s">
        <v>65</v>
      </c>
      <c r="D135" s="9"/>
      <c r="E135" s="9"/>
      <c r="F135" s="9"/>
      <c r="G135" s="9"/>
    </row>
    <row r="136" spans="1:7" ht="12.75">
      <c r="A136" s="109" t="s">
        <v>166</v>
      </c>
      <c r="B136" s="110" t="s">
        <v>214</v>
      </c>
      <c r="C136" s="111" t="s">
        <v>167</v>
      </c>
      <c r="D136" s="9"/>
      <c r="E136" s="9"/>
      <c r="F136" s="9"/>
      <c r="G136" s="9"/>
    </row>
    <row r="137" spans="1:7" ht="12.75">
      <c r="A137" s="109" t="s">
        <v>145</v>
      </c>
      <c r="B137" s="110"/>
      <c r="C137" s="111" t="s">
        <v>110</v>
      </c>
      <c r="D137" s="9"/>
      <c r="E137" s="9"/>
      <c r="F137" s="9"/>
      <c r="G137" s="9"/>
    </row>
    <row r="138" spans="1:7" ht="12.75">
      <c r="A138" s="109" t="s">
        <v>81</v>
      </c>
      <c r="B138" s="110"/>
      <c r="C138" s="111" t="s">
        <v>158</v>
      </c>
      <c r="D138" s="9"/>
      <c r="E138" s="9"/>
      <c r="F138" s="9"/>
      <c r="G138" s="9"/>
    </row>
    <row r="139" spans="1:7" ht="12.75">
      <c r="A139" s="109" t="s">
        <v>82</v>
      </c>
      <c r="B139" s="110"/>
      <c r="C139" s="111" t="s">
        <v>65</v>
      </c>
      <c r="D139" s="9"/>
      <c r="E139" s="9"/>
      <c r="F139" s="9"/>
      <c r="G139" s="9"/>
    </row>
    <row r="140" spans="1:7" ht="12.75">
      <c r="A140" s="109" t="s">
        <v>83</v>
      </c>
      <c r="B140" s="110"/>
      <c r="C140" s="111" t="s">
        <v>84</v>
      </c>
      <c r="D140" s="9"/>
      <c r="E140" s="9"/>
      <c r="F140" s="9"/>
      <c r="G140" s="9"/>
    </row>
    <row r="141" spans="1:7" ht="12.75">
      <c r="A141" s="109" t="s">
        <v>85</v>
      </c>
      <c r="B141" s="110"/>
      <c r="C141" s="111" t="s">
        <v>86</v>
      </c>
      <c r="D141" s="9"/>
      <c r="E141" s="9"/>
      <c r="F141" s="9"/>
      <c r="G141" s="9"/>
    </row>
    <row r="142" spans="1:7" ht="12.75">
      <c r="A142" s="109" t="s">
        <v>88</v>
      </c>
      <c r="B142" s="110"/>
      <c r="C142" s="111" t="s">
        <v>143</v>
      </c>
      <c r="D142" s="9"/>
      <c r="E142" s="9"/>
      <c r="F142" s="9"/>
      <c r="G142" s="9"/>
    </row>
    <row r="143" spans="1:7" ht="12.75">
      <c r="A143" s="109" t="s">
        <v>176</v>
      </c>
      <c r="B143" s="110"/>
      <c r="C143" s="111" t="s">
        <v>87</v>
      </c>
      <c r="D143" s="9"/>
      <c r="E143" s="9"/>
      <c r="F143" s="9"/>
      <c r="G143" s="9"/>
    </row>
    <row r="144" spans="1:7" ht="12.75">
      <c r="A144" s="109" t="s">
        <v>149</v>
      </c>
      <c r="B144" s="110"/>
      <c r="C144" s="111" t="s">
        <v>150</v>
      </c>
      <c r="D144" s="9"/>
      <c r="E144" s="9"/>
      <c r="F144" s="9"/>
      <c r="G144" s="9"/>
    </row>
    <row r="145" spans="1:7" ht="12.75">
      <c r="A145" s="109" t="s">
        <v>89</v>
      </c>
      <c r="B145" s="110"/>
      <c r="C145" s="111" t="s">
        <v>90</v>
      </c>
      <c r="D145" s="9"/>
      <c r="E145" s="9"/>
      <c r="F145" s="9"/>
      <c r="G145" s="9"/>
    </row>
    <row r="146" spans="1:7" ht="12.75">
      <c r="A146" s="109" t="s">
        <v>184</v>
      </c>
      <c r="B146" s="110"/>
      <c r="C146" s="111" t="s">
        <v>86</v>
      </c>
      <c r="D146" s="9"/>
      <c r="E146" s="9"/>
      <c r="F146" s="9"/>
      <c r="G146" s="9"/>
    </row>
    <row r="147" spans="1:7" ht="12.75">
      <c r="A147" s="109" t="s">
        <v>91</v>
      </c>
      <c r="B147" s="110"/>
      <c r="C147" s="111" t="s">
        <v>92</v>
      </c>
      <c r="D147" s="9"/>
      <c r="E147" s="9"/>
      <c r="F147" s="9"/>
      <c r="G147" s="9"/>
    </row>
    <row r="148" spans="1:7" ht="12.75">
      <c r="A148" s="109" t="s">
        <v>161</v>
      </c>
      <c r="B148" s="110"/>
      <c r="C148" s="111" t="s">
        <v>65</v>
      </c>
      <c r="D148" s="9"/>
      <c r="E148" s="9"/>
      <c r="F148" s="9"/>
      <c r="G148" s="9"/>
    </row>
    <row r="149" spans="1:7" ht="12.75">
      <c r="A149" s="109" t="s">
        <v>93</v>
      </c>
      <c r="B149" s="110"/>
      <c r="C149" s="111" t="s">
        <v>142</v>
      </c>
      <c r="D149" s="9"/>
      <c r="E149" s="9"/>
      <c r="F149" s="9"/>
      <c r="G149" s="9"/>
    </row>
    <row r="150" spans="1:7" ht="12.75">
      <c r="A150" s="109" t="s">
        <v>185</v>
      </c>
      <c r="B150" s="110"/>
      <c r="C150" s="111" t="s">
        <v>186</v>
      </c>
      <c r="D150" s="9"/>
      <c r="E150" s="9"/>
      <c r="F150" s="9"/>
      <c r="G150" s="9"/>
    </row>
    <row r="151" spans="1:7" ht="12.75">
      <c r="A151" s="109" t="s">
        <v>194</v>
      </c>
      <c r="B151" s="110"/>
      <c r="C151" s="111" t="s">
        <v>86</v>
      </c>
      <c r="D151" s="9"/>
      <c r="E151" s="9"/>
      <c r="F151" s="9"/>
      <c r="G151" s="9"/>
    </row>
    <row r="152" spans="1:7" ht="12.75">
      <c r="A152" s="109" t="s">
        <v>197</v>
      </c>
      <c r="B152" s="110"/>
      <c r="C152" s="111" t="s">
        <v>198</v>
      </c>
      <c r="D152" s="9"/>
      <c r="E152" s="9"/>
      <c r="F152" s="9"/>
      <c r="G152" s="9"/>
    </row>
    <row r="153" spans="1:7" ht="12.75">
      <c r="A153" s="109" t="s">
        <v>94</v>
      </c>
      <c r="B153" s="110"/>
      <c r="C153" s="111" t="s">
        <v>61</v>
      </c>
      <c r="D153" s="9"/>
      <c r="E153" s="9"/>
      <c r="F153" s="9"/>
      <c r="G153" s="9"/>
    </row>
    <row r="154" spans="1:7" ht="12.75">
      <c r="A154" s="109" t="s">
        <v>151</v>
      </c>
      <c r="B154" s="110"/>
      <c r="C154" s="111" t="s">
        <v>152</v>
      </c>
      <c r="D154" s="9"/>
      <c r="E154" s="9"/>
      <c r="F154" s="9"/>
      <c r="G154" s="9"/>
    </row>
    <row r="155" spans="1:7" ht="12.75">
      <c r="A155" s="109" t="s">
        <v>95</v>
      </c>
      <c r="B155" s="110"/>
      <c r="C155" s="111" t="s">
        <v>77</v>
      </c>
      <c r="D155" s="9"/>
      <c r="E155" s="9"/>
      <c r="F155" s="9"/>
      <c r="G155" s="9"/>
    </row>
    <row r="156" spans="1:7" ht="12.75">
      <c r="A156" s="109" t="s">
        <v>96</v>
      </c>
      <c r="B156" s="110"/>
      <c r="C156" s="111" t="s">
        <v>97</v>
      </c>
      <c r="D156" s="9"/>
      <c r="E156" s="9"/>
      <c r="F156" s="9"/>
      <c r="G156" s="9"/>
    </row>
    <row r="157" spans="1:7" ht="12.75">
      <c r="A157" s="109" t="s">
        <v>164</v>
      </c>
      <c r="B157" s="110"/>
      <c r="C157" s="111" t="s">
        <v>165</v>
      </c>
      <c r="D157" s="9"/>
      <c r="E157" s="9"/>
      <c r="F157" s="9"/>
      <c r="G157" s="9"/>
    </row>
    <row r="158" spans="1:7" ht="12.75">
      <c r="A158" s="109" t="s">
        <v>134</v>
      </c>
      <c r="B158" s="110"/>
      <c r="C158" s="111" t="s">
        <v>135</v>
      </c>
      <c r="D158" s="9"/>
      <c r="E158" s="9"/>
      <c r="F158" s="9"/>
      <c r="G158" s="9"/>
    </row>
    <row r="159" spans="1:7" ht="12.75">
      <c r="A159" s="109" t="s">
        <v>98</v>
      </c>
      <c r="B159" s="110"/>
      <c r="C159" s="111" t="s">
        <v>86</v>
      </c>
      <c r="D159" s="9"/>
      <c r="E159" s="9"/>
      <c r="F159" s="9"/>
      <c r="G159" s="9"/>
    </row>
    <row r="160" spans="1:7" ht="12.75">
      <c r="A160" s="109" t="s">
        <v>99</v>
      </c>
      <c r="B160" s="110"/>
      <c r="C160" s="111" t="s">
        <v>100</v>
      </c>
      <c r="D160" s="9"/>
      <c r="E160" s="9"/>
      <c r="F160" s="9"/>
      <c r="G160" s="9"/>
    </row>
    <row r="161" spans="1:7" ht="12.75">
      <c r="A161" s="109" t="s">
        <v>101</v>
      </c>
      <c r="B161" s="110"/>
      <c r="C161" s="111" t="s">
        <v>102</v>
      </c>
      <c r="D161" s="9"/>
      <c r="E161" s="9"/>
      <c r="F161" s="9"/>
      <c r="G161" s="9"/>
    </row>
    <row r="162" spans="1:7" ht="12.75">
      <c r="A162" s="109" t="s">
        <v>180</v>
      </c>
      <c r="B162" s="110"/>
      <c r="C162" s="111" t="s">
        <v>65</v>
      </c>
      <c r="D162" s="9"/>
      <c r="E162" s="9"/>
      <c r="F162" s="9"/>
      <c r="G162" s="9"/>
    </row>
    <row r="163" spans="1:7" ht="12.75">
      <c r="A163" s="109" t="s">
        <v>103</v>
      </c>
      <c r="B163" s="110" t="s">
        <v>104</v>
      </c>
      <c r="C163" s="111" t="s">
        <v>57</v>
      </c>
      <c r="D163" s="9"/>
      <c r="E163" s="9"/>
      <c r="F163" s="9"/>
      <c r="G163" s="9"/>
    </row>
    <row r="164" spans="1:7" ht="12.75">
      <c r="A164" s="109" t="s">
        <v>105</v>
      </c>
      <c r="B164" s="110"/>
      <c r="C164" s="111" t="s">
        <v>57</v>
      </c>
      <c r="D164" s="9"/>
      <c r="E164" s="9"/>
      <c r="F164" s="9"/>
      <c r="G164" s="9"/>
    </row>
    <row r="165" spans="1:7" ht="12.75">
      <c r="A165" s="109" t="s">
        <v>106</v>
      </c>
      <c r="B165" s="110"/>
      <c r="C165" s="111" t="s">
        <v>65</v>
      </c>
      <c r="D165" s="9"/>
      <c r="E165" s="9"/>
      <c r="F165" s="9"/>
      <c r="G165" s="9"/>
    </row>
    <row r="166" spans="1:7" ht="12.75">
      <c r="A166" s="109" t="s">
        <v>107</v>
      </c>
      <c r="B166" s="110"/>
      <c r="C166" s="111" t="s">
        <v>108</v>
      </c>
      <c r="D166" s="9"/>
      <c r="E166" s="9"/>
      <c r="F166" s="9"/>
      <c r="G166" s="9"/>
    </row>
    <row r="167" spans="1:7" ht="12.75">
      <c r="A167" s="109" t="s">
        <v>109</v>
      </c>
      <c r="B167" s="110"/>
      <c r="C167" s="111" t="s">
        <v>110</v>
      </c>
      <c r="D167" s="9"/>
      <c r="E167" s="9"/>
      <c r="F167" s="9"/>
      <c r="G167" s="9"/>
    </row>
    <row r="168" spans="1:7" ht="12.75">
      <c r="A168" s="109" t="s">
        <v>111</v>
      </c>
      <c r="B168" s="110"/>
      <c r="C168" s="111" t="s">
        <v>57</v>
      </c>
      <c r="D168" s="9"/>
      <c r="E168" s="9"/>
      <c r="F168" s="9"/>
      <c r="G168" s="9"/>
    </row>
    <row r="169" spans="1:7" ht="12.75">
      <c r="A169" s="109" t="s">
        <v>112</v>
      </c>
      <c r="B169" s="110"/>
      <c r="C169" s="111" t="s">
        <v>76</v>
      </c>
      <c r="D169" s="9"/>
      <c r="E169" s="9"/>
      <c r="F169" s="9"/>
      <c r="G169" s="9"/>
    </row>
    <row r="170" spans="1:7" ht="12.75">
      <c r="A170" s="109" t="s">
        <v>189</v>
      </c>
      <c r="B170" s="110"/>
      <c r="C170" s="111" t="s">
        <v>192</v>
      </c>
      <c r="D170" s="9"/>
      <c r="E170" s="9"/>
      <c r="F170" s="9"/>
      <c r="G170" s="9"/>
    </row>
    <row r="171" spans="1:7" ht="12.75">
      <c r="A171" s="109" t="s">
        <v>190</v>
      </c>
      <c r="B171" s="110"/>
      <c r="C171" s="111" t="s">
        <v>191</v>
      </c>
      <c r="D171" s="9"/>
      <c r="E171" s="9"/>
      <c r="F171" s="9"/>
      <c r="G171" s="9"/>
    </row>
    <row r="172" spans="1:7" ht="12.75">
      <c r="A172" s="109" t="s">
        <v>113</v>
      </c>
      <c r="B172" s="110"/>
      <c r="C172" s="111" t="s">
        <v>144</v>
      </c>
      <c r="D172" s="9"/>
      <c r="E172" s="9"/>
      <c r="F172" s="9"/>
      <c r="G172" s="9"/>
    </row>
    <row r="173" spans="1:7" ht="12.75">
      <c r="A173" s="109" t="s">
        <v>114</v>
      </c>
      <c r="B173" s="110"/>
      <c r="C173" s="111" t="s">
        <v>70</v>
      </c>
      <c r="D173" s="9"/>
      <c r="E173" s="9"/>
      <c r="F173" s="9"/>
      <c r="G173" s="9"/>
    </row>
    <row r="174" spans="1:7" ht="12.75">
      <c r="A174" s="109" t="s">
        <v>136</v>
      </c>
      <c r="B174" s="110"/>
      <c r="C174" s="111" t="s">
        <v>108</v>
      </c>
      <c r="D174" s="9"/>
      <c r="E174" s="9"/>
      <c r="F174" s="9"/>
      <c r="G174" s="9"/>
    </row>
    <row r="175" spans="1:7" ht="12.75">
      <c r="A175" s="109" t="s">
        <v>187</v>
      </c>
      <c r="B175" s="110"/>
      <c r="C175" s="111" t="s">
        <v>188</v>
      </c>
      <c r="D175" s="9"/>
      <c r="E175" s="9"/>
      <c r="F175" s="9"/>
      <c r="G175" s="9"/>
    </row>
    <row r="176" spans="1:7" ht="12.75">
      <c r="A176" s="109" t="s">
        <v>115</v>
      </c>
      <c r="B176" s="110"/>
      <c r="C176" s="111" t="s">
        <v>72</v>
      </c>
      <c r="D176" s="9"/>
      <c r="E176" s="9"/>
      <c r="F176" s="9"/>
      <c r="G176" s="9"/>
    </row>
    <row r="177" spans="1:7" ht="12.75">
      <c r="A177" s="109" t="s">
        <v>116</v>
      </c>
      <c r="B177" s="110"/>
      <c r="C177" s="111" t="s">
        <v>117</v>
      </c>
      <c r="D177" s="9"/>
      <c r="E177" s="9"/>
      <c r="F177" s="9"/>
      <c r="G177" s="9"/>
    </row>
    <row r="178" spans="1:7" ht="12.75">
      <c r="A178" s="109" t="s">
        <v>118</v>
      </c>
      <c r="B178" s="110"/>
      <c r="C178" s="111" t="s">
        <v>65</v>
      </c>
      <c r="D178" s="9"/>
      <c r="E178" s="9"/>
      <c r="F178" s="9"/>
      <c r="G178" s="9"/>
    </row>
    <row r="179" spans="1:7" ht="12.75">
      <c r="A179" s="109" t="s">
        <v>119</v>
      </c>
      <c r="B179" s="110"/>
      <c r="C179" s="111" t="s">
        <v>61</v>
      </c>
      <c r="D179" s="9"/>
      <c r="E179" s="9"/>
      <c r="F179" s="9"/>
      <c r="G179" s="9"/>
    </row>
    <row r="180" spans="1:7" ht="12.75">
      <c r="A180" s="109" t="s">
        <v>170</v>
      </c>
      <c r="B180" s="110"/>
      <c r="C180" s="111" t="s">
        <v>171</v>
      </c>
      <c r="D180" s="9"/>
      <c r="E180" s="9"/>
      <c r="F180" s="9"/>
      <c r="G180" s="9"/>
    </row>
    <row r="181" spans="1:7" ht="12.75">
      <c r="A181" s="109" t="s">
        <v>120</v>
      </c>
      <c r="B181" s="110"/>
      <c r="C181" s="111" t="s">
        <v>61</v>
      </c>
      <c r="D181" s="9"/>
      <c r="E181" s="9"/>
      <c r="F181" s="9"/>
      <c r="G181" s="9"/>
    </row>
    <row r="182" spans="1:7" ht="12.75">
      <c r="A182" s="109" t="s">
        <v>202</v>
      </c>
      <c r="B182" s="110"/>
      <c r="C182" s="111" t="s">
        <v>203</v>
      </c>
      <c r="D182" s="9"/>
      <c r="E182" s="9"/>
      <c r="F182" s="9"/>
      <c r="G182" s="9"/>
    </row>
    <row r="183" spans="1:7" ht="12.75">
      <c r="A183" s="109" t="s">
        <v>121</v>
      </c>
      <c r="B183" s="110"/>
      <c r="C183" s="111" t="s">
        <v>122</v>
      </c>
      <c r="D183" s="9"/>
      <c r="E183" s="9"/>
      <c r="F183" s="9"/>
      <c r="G183" s="9"/>
    </row>
    <row r="184" spans="1:7" ht="12.75">
      <c r="A184" s="109" t="s">
        <v>172</v>
      </c>
      <c r="B184" s="110"/>
      <c r="C184" s="111" t="s">
        <v>63</v>
      </c>
      <c r="D184" s="9"/>
      <c r="E184" s="9"/>
      <c r="F184" s="9"/>
      <c r="G184" s="9"/>
    </row>
    <row r="185" spans="1:7" ht="12.75">
      <c r="A185" s="109" t="s">
        <v>123</v>
      </c>
      <c r="B185" s="110"/>
      <c r="C185" s="111" t="s">
        <v>86</v>
      </c>
      <c r="D185" s="9"/>
      <c r="E185" s="9"/>
      <c r="F185" s="9"/>
      <c r="G185" s="9"/>
    </row>
    <row r="186" spans="1:7" ht="12.75">
      <c r="A186" s="109" t="s">
        <v>205</v>
      </c>
      <c r="B186" s="110"/>
      <c r="C186" s="111" t="s">
        <v>57</v>
      </c>
      <c r="D186" s="9"/>
      <c r="E186" s="9"/>
      <c r="F186" s="9"/>
      <c r="G186" s="9"/>
    </row>
    <row r="187" spans="1:7" ht="12.75">
      <c r="A187" s="109" t="s">
        <v>124</v>
      </c>
      <c r="B187" s="110"/>
      <c r="C187" s="111" t="s">
        <v>61</v>
      </c>
      <c r="D187" s="9"/>
      <c r="E187" s="9"/>
      <c r="F187" s="9"/>
      <c r="G187" s="9"/>
    </row>
    <row r="188" spans="1:7" ht="12.75">
      <c r="A188" s="109" t="s">
        <v>125</v>
      </c>
      <c r="B188" s="110"/>
      <c r="C188" s="111" t="s">
        <v>77</v>
      </c>
      <c r="D188" s="9"/>
      <c r="E188" s="9"/>
      <c r="F188" s="9"/>
      <c r="G188" s="9"/>
    </row>
    <row r="189" spans="1:7" ht="12.75">
      <c r="A189" s="109" t="s">
        <v>126</v>
      </c>
      <c r="B189" s="110"/>
      <c r="C189" s="111" t="s">
        <v>53</v>
      </c>
      <c r="D189" s="9"/>
      <c r="E189" s="9"/>
      <c r="F189" s="9"/>
      <c r="G189" s="9"/>
    </row>
    <row r="190" spans="1:7" ht="12.75">
      <c r="A190" s="109" t="s">
        <v>127</v>
      </c>
      <c r="B190" s="110"/>
      <c r="C190" s="111" t="s">
        <v>92</v>
      </c>
      <c r="D190" s="9"/>
      <c r="E190" s="9"/>
      <c r="F190" s="9"/>
      <c r="G190" s="9"/>
    </row>
    <row r="191" spans="1:7" ht="12.75">
      <c r="A191" s="109" t="s">
        <v>128</v>
      </c>
      <c r="B191" s="110"/>
      <c r="C191" s="111" t="s">
        <v>76</v>
      </c>
      <c r="D191" s="9"/>
      <c r="E191" s="9"/>
      <c r="F191" s="9"/>
      <c r="G191" s="9"/>
    </row>
    <row r="192" spans="1:7" ht="12.75">
      <c r="A192" s="109" t="s">
        <v>146</v>
      </c>
      <c r="B192" s="110"/>
      <c r="C192" s="111" t="s">
        <v>72</v>
      </c>
      <c r="D192" s="9"/>
      <c r="E192" s="9"/>
      <c r="F192" s="9"/>
      <c r="G192" s="9"/>
    </row>
    <row r="193" spans="1:7" ht="12.75">
      <c r="A193" s="109" t="s">
        <v>159</v>
      </c>
      <c r="B193" s="110"/>
      <c r="C193" s="111" t="s">
        <v>108</v>
      </c>
      <c r="D193" s="9"/>
      <c r="E193" s="9"/>
      <c r="F193" s="9"/>
      <c r="G193" s="9"/>
    </row>
    <row r="194" spans="1:7" ht="12.75">
      <c r="A194" s="109" t="s">
        <v>129</v>
      </c>
      <c r="B194" s="110"/>
      <c r="C194" s="111" t="s">
        <v>72</v>
      </c>
      <c r="D194" s="9"/>
      <c r="E194" s="9"/>
      <c r="F194" s="9"/>
      <c r="G194" s="9"/>
    </row>
    <row r="195" spans="1:7" ht="12.75">
      <c r="A195" s="109" t="s">
        <v>175</v>
      </c>
      <c r="B195" s="110"/>
      <c r="C195" s="111" t="s">
        <v>87</v>
      </c>
      <c r="D195" s="9"/>
      <c r="E195" s="9"/>
      <c r="F195" s="9"/>
      <c r="G195" s="9"/>
    </row>
    <row r="196" spans="1:7" ht="12.75">
      <c r="A196" s="109" t="s">
        <v>130</v>
      </c>
      <c r="B196" s="110"/>
      <c r="C196" s="111" t="s">
        <v>55</v>
      </c>
      <c r="D196" s="9"/>
      <c r="E196" s="9"/>
      <c r="F196" s="9"/>
      <c r="G196" s="9"/>
    </row>
    <row r="197" spans="1:7" ht="12.75">
      <c r="A197" s="109" t="s">
        <v>173</v>
      </c>
      <c r="B197" s="110"/>
      <c r="C197" s="111" t="s">
        <v>174</v>
      </c>
      <c r="D197" s="9"/>
      <c r="E197" s="9"/>
      <c r="F197" s="9"/>
      <c r="G197" s="9"/>
    </row>
    <row r="198" spans="1:7" ht="12.75">
      <c r="A198" s="109" t="s">
        <v>193</v>
      </c>
      <c r="B198" s="110"/>
      <c r="C198" s="111" t="s">
        <v>63</v>
      </c>
      <c r="D198" s="9"/>
      <c r="E198" s="9"/>
      <c r="F198" s="9"/>
      <c r="G198" s="9"/>
    </row>
    <row r="199" spans="1:7" ht="12.75">
      <c r="A199" s="109" t="s">
        <v>131</v>
      </c>
      <c r="B199" s="110"/>
      <c r="C199" s="111" t="s">
        <v>70</v>
      </c>
      <c r="D199" s="9"/>
      <c r="E199" s="9"/>
      <c r="F199" s="9"/>
      <c r="G199" s="9"/>
    </row>
    <row r="200" spans="1:7" ht="12.75">
      <c r="A200" s="109" t="s">
        <v>199</v>
      </c>
      <c r="B200" s="110"/>
      <c r="C200" s="111" t="s">
        <v>72</v>
      </c>
      <c r="D200" s="9"/>
      <c r="E200" s="9"/>
      <c r="F200" s="9"/>
      <c r="G200" s="9"/>
    </row>
    <row r="201" spans="1:7" ht="12.75">
      <c r="A201" s="109" t="s">
        <v>204</v>
      </c>
      <c r="B201" s="110"/>
      <c r="C201" s="111" t="s">
        <v>77</v>
      </c>
      <c r="D201" s="9"/>
      <c r="E201" s="9"/>
      <c r="F201" s="9"/>
      <c r="G201" s="9"/>
    </row>
    <row r="202" spans="1:7" ht="12.75">
      <c r="A202" s="109" t="s">
        <v>132</v>
      </c>
      <c r="B202" s="110"/>
      <c r="C202" s="111" t="s">
        <v>72</v>
      </c>
      <c r="D202" s="9"/>
      <c r="E202" s="9"/>
      <c r="F202" s="9"/>
      <c r="G202" s="9"/>
    </row>
    <row r="203" spans="1:7" ht="12.75">
      <c r="A203" s="109" t="s">
        <v>133</v>
      </c>
      <c r="B203" s="110"/>
      <c r="C203" s="111" t="s">
        <v>76</v>
      </c>
      <c r="D203" s="9"/>
      <c r="E203" s="9"/>
      <c r="F203" s="9"/>
      <c r="G203" s="9"/>
    </row>
    <row r="204" spans="1:3" ht="12.75">
      <c r="A204" s="112" t="s">
        <v>181</v>
      </c>
      <c r="B204" s="113" t="s">
        <v>104</v>
      </c>
      <c r="C204" s="114" t="s">
        <v>143</v>
      </c>
    </row>
    <row r="205" spans="1:7" ht="12.75">
      <c r="A205" s="166"/>
      <c r="B205" s="166"/>
      <c r="C205" s="166"/>
      <c r="D205" s="195" t="s">
        <v>251</v>
      </c>
      <c r="E205" s="196"/>
      <c r="F205" s="196"/>
      <c r="G205" s="196"/>
    </row>
    <row r="206" spans="1:7" ht="12.75">
      <c r="A206" s="166"/>
      <c r="B206" s="166"/>
      <c r="C206" s="166"/>
      <c r="D206" s="195"/>
      <c r="E206" s="196"/>
      <c r="F206" s="196"/>
      <c r="G206" s="196"/>
    </row>
    <row r="207" spans="1:7" ht="12.75">
      <c r="A207" s="166"/>
      <c r="B207" s="166"/>
      <c r="C207" s="166"/>
      <c r="D207" s="195"/>
      <c r="E207" s="196"/>
      <c r="F207" s="196"/>
      <c r="G207" s="196"/>
    </row>
    <row r="208" spans="1:7" ht="12.75">
      <c r="A208" s="166"/>
      <c r="B208" s="166"/>
      <c r="C208" s="166"/>
      <c r="D208" s="195"/>
      <c r="E208" s="196"/>
      <c r="F208" s="196"/>
      <c r="G208" s="196"/>
    </row>
    <row r="209" spans="1:7" ht="12.75">
      <c r="A209" s="166"/>
      <c r="B209" s="166"/>
      <c r="C209" s="166"/>
      <c r="D209" s="195"/>
      <c r="E209" s="196"/>
      <c r="F209" s="196"/>
      <c r="G209" s="196"/>
    </row>
    <row r="210" spans="1:7" ht="12.75">
      <c r="A210" s="166"/>
      <c r="B210" s="166"/>
      <c r="C210" s="166"/>
      <c r="D210" s="195"/>
      <c r="E210" s="196"/>
      <c r="F210" s="196"/>
      <c r="G210" s="196"/>
    </row>
    <row r="211" spans="1:7" ht="12.75">
      <c r="A211" s="166"/>
      <c r="B211" s="166"/>
      <c r="C211" s="166"/>
      <c r="D211" s="197"/>
      <c r="E211" s="198"/>
      <c r="F211" s="198"/>
      <c r="G211" s="198"/>
    </row>
    <row r="212" spans="1:7" ht="12.75">
      <c r="A212" s="166"/>
      <c r="B212" s="166"/>
      <c r="C212" s="166"/>
      <c r="D212" s="197"/>
      <c r="E212" s="198"/>
      <c r="F212" s="198"/>
      <c r="G212" s="198"/>
    </row>
    <row r="213" spans="1:7" ht="12.75">
      <c r="A213" s="166"/>
      <c r="B213" s="166"/>
      <c r="C213" s="166"/>
      <c r="D213" s="199"/>
      <c r="E213" s="200"/>
      <c r="F213" s="200"/>
      <c r="G213" s="200"/>
    </row>
  </sheetData>
  <sheetProtection password="CC96" sheet="1" objects="1" scenarios="1"/>
  <mergeCells count="35">
    <mergeCell ref="C90:D90"/>
    <mergeCell ref="A37:A39"/>
    <mergeCell ref="B37:H39"/>
    <mergeCell ref="B47:E47"/>
    <mergeCell ref="G47:H47"/>
    <mergeCell ref="B52:E52"/>
    <mergeCell ref="C55:D55"/>
    <mergeCell ref="C54:E54"/>
    <mergeCell ref="G51:H51"/>
    <mergeCell ref="G54:H54"/>
    <mergeCell ref="D205:G213"/>
    <mergeCell ref="G56:H56"/>
    <mergeCell ref="B96:E96"/>
    <mergeCell ref="G96:H96"/>
    <mergeCell ref="G57:H57"/>
    <mergeCell ref="C57:D57"/>
    <mergeCell ref="C56:D56"/>
    <mergeCell ref="B93:D93"/>
    <mergeCell ref="C91:D91"/>
    <mergeCell ref="C92:D92"/>
    <mergeCell ref="G7:H7"/>
    <mergeCell ref="C7:E7"/>
    <mergeCell ref="C8:E8"/>
    <mergeCell ref="C16:D16"/>
    <mergeCell ref="C15:D15"/>
    <mergeCell ref="B12:D12"/>
    <mergeCell ref="B3:E3"/>
    <mergeCell ref="B4:E4"/>
    <mergeCell ref="E5:F5"/>
    <mergeCell ref="G3:H3"/>
    <mergeCell ref="G55:H55"/>
    <mergeCell ref="C17:D17"/>
    <mergeCell ref="C18:D18"/>
    <mergeCell ref="C19:D19"/>
    <mergeCell ref="B51:E51"/>
  </mergeCells>
  <dataValidations count="4">
    <dataValidation type="list" allowBlank="1" showInputMessage="1" showErrorMessage="1" sqref="C54 C7">
      <formula1>$E$101:$E$103</formula1>
    </dataValidation>
    <dataValidation type="list" allowBlank="1" showInputMessage="1" showErrorMessage="1" sqref="G54 G7">
      <formula1>$E$105:$E$107</formula1>
    </dataValidation>
    <dataValidation type="list" allowBlank="1" showInputMessage="1" showErrorMessage="1" sqref="G56 C16">
      <formula1>$E$109:$E$112</formula1>
    </dataValidation>
    <dataValidation type="list" allowBlank="1" showInputMessage="1" showErrorMessage="1" sqref="A60:A71 A23:A34">
      <formula1>$A$101:$A$213</formula1>
    </dataValidation>
  </dataValidations>
  <printOptions/>
  <pageMargins left="0.5" right="0.5" top="1" bottom="0.5" header="0.35" footer="0.35"/>
  <pageSetup horizontalDpi="600" verticalDpi="600" orientation="portrait" scale="96" r:id="rId1"/>
  <headerFooter alignWithMargins="0">
    <oddHeader>&amp;LU.S. Department of Agriculture
Natural Resources
Conservation Service&amp;RCO-ECS-5
</oddHeader>
    <oddFooter>&amp;L&amp;"Arial,Bold"&amp;9FOTG, Section IV
Tools, Other Forms&amp;R&amp;"Arial,Bold"&amp;9NRCS, CO
September 2007</oddFooter>
  </headerFooter>
  <rowBreaks count="2" manualBreakCount="2">
    <brk id="48" max="255" man="1"/>
    <brk id="98" max="255" man="1"/>
  </rowBreaks>
</worksheet>
</file>

<file path=xl/worksheets/sheet2.xml><?xml version="1.0" encoding="utf-8"?>
<worksheet xmlns="http://schemas.openxmlformats.org/spreadsheetml/2006/main" xmlns:r="http://schemas.openxmlformats.org/officeDocument/2006/relationships">
  <dimension ref="A1:C22"/>
  <sheetViews>
    <sheetView workbookViewId="0" topLeftCell="A1">
      <selection activeCell="B4" sqref="B4"/>
    </sheetView>
  </sheetViews>
  <sheetFormatPr defaultColWidth="9.140625" defaultRowHeight="12.75"/>
  <cols>
    <col min="1" max="1" width="5.7109375" style="71" customWidth="1"/>
    <col min="2" max="2" width="74.7109375" style="0" customWidth="1"/>
  </cols>
  <sheetData>
    <row r="1" spans="1:3" ht="16.5">
      <c r="A1" s="228" t="s">
        <v>216</v>
      </c>
      <c r="B1" s="229"/>
      <c r="C1" s="70"/>
    </row>
    <row r="2" spans="1:3" ht="12.75" customHeight="1">
      <c r="A2" s="69"/>
      <c r="B2" s="70"/>
      <c r="C2" s="70"/>
    </row>
    <row r="3" spans="1:3" ht="15" customHeight="1">
      <c r="A3" s="72" t="s">
        <v>222</v>
      </c>
      <c r="B3" s="70"/>
      <c r="C3" s="70"/>
    </row>
    <row r="4" spans="1:2" ht="25.5" customHeight="1">
      <c r="A4" s="95">
        <v>1</v>
      </c>
      <c r="B4" s="96" t="s">
        <v>249</v>
      </c>
    </row>
    <row r="5" spans="1:2" ht="25.5">
      <c r="A5" s="95">
        <v>2</v>
      </c>
      <c r="B5" s="96" t="s">
        <v>217</v>
      </c>
    </row>
    <row r="6" spans="1:2" ht="12.75">
      <c r="A6" s="97"/>
      <c r="B6" s="98"/>
    </row>
    <row r="7" spans="1:2" ht="15" customHeight="1">
      <c r="A7" s="99" t="s">
        <v>223</v>
      </c>
      <c r="B7" s="100"/>
    </row>
    <row r="8" spans="1:2" ht="25.5" customHeight="1">
      <c r="A8" s="101">
        <v>3</v>
      </c>
      <c r="B8" s="102" t="s">
        <v>225</v>
      </c>
    </row>
    <row r="9" spans="1:2" ht="38.25">
      <c r="A9" s="101">
        <v>4</v>
      </c>
      <c r="B9" s="102" t="s">
        <v>246</v>
      </c>
    </row>
    <row r="10" spans="1:2" ht="25.5">
      <c r="A10" s="101">
        <v>5</v>
      </c>
      <c r="B10" s="102" t="s">
        <v>218</v>
      </c>
    </row>
    <row r="11" spans="1:2" ht="38.25">
      <c r="A11" s="101">
        <v>6</v>
      </c>
      <c r="B11" s="102" t="s">
        <v>219</v>
      </c>
    </row>
    <row r="12" spans="1:2" ht="12.75">
      <c r="A12" s="101">
        <v>7</v>
      </c>
      <c r="B12" s="102" t="s">
        <v>220</v>
      </c>
    </row>
    <row r="13" spans="1:2" ht="52.5" customHeight="1">
      <c r="A13" s="101">
        <v>8</v>
      </c>
      <c r="B13" s="102" t="s">
        <v>221</v>
      </c>
    </row>
    <row r="14" spans="1:2" ht="12.75">
      <c r="A14" s="103"/>
      <c r="B14" s="104"/>
    </row>
    <row r="15" spans="1:2" ht="15" customHeight="1">
      <c r="A15" s="99" t="s">
        <v>224</v>
      </c>
      <c r="B15" s="100"/>
    </row>
    <row r="16" spans="1:2" ht="25.5">
      <c r="A16" s="101">
        <v>9</v>
      </c>
      <c r="B16" s="102" t="s">
        <v>226</v>
      </c>
    </row>
    <row r="17" spans="1:2" ht="25.5">
      <c r="A17" s="101">
        <v>10</v>
      </c>
      <c r="B17" s="102" t="s">
        <v>227</v>
      </c>
    </row>
    <row r="18" spans="1:2" ht="25.5">
      <c r="A18" s="101">
        <v>11</v>
      </c>
      <c r="B18" s="105" t="s">
        <v>228</v>
      </c>
    </row>
    <row r="19" spans="1:2" ht="25.5">
      <c r="A19" s="101">
        <v>12</v>
      </c>
      <c r="B19" s="105" t="s">
        <v>229</v>
      </c>
    </row>
    <row r="20" spans="1:2" ht="38.25">
      <c r="A20" s="101">
        <v>13</v>
      </c>
      <c r="B20" s="105" t="s">
        <v>230</v>
      </c>
    </row>
    <row r="21" spans="1:2" ht="25.5">
      <c r="A21" s="101">
        <v>14</v>
      </c>
      <c r="B21" s="105" t="s">
        <v>231</v>
      </c>
    </row>
    <row r="22" spans="1:2" ht="12.75">
      <c r="A22" s="101">
        <v>15</v>
      </c>
      <c r="B22" s="105" t="s">
        <v>232</v>
      </c>
    </row>
  </sheetData>
  <mergeCells count="1">
    <mergeCell ref="A1:B1"/>
  </mergeCells>
  <printOptions/>
  <pageMargins left="1.25" right="1" top="0.6"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USDA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eugene.backhaus</dc:creator>
  <cp:keywords/>
  <dc:description/>
  <cp:lastModifiedBy>jim.sharkoff</cp:lastModifiedBy>
  <cp:lastPrinted>2007-10-15T13:50:57Z</cp:lastPrinted>
  <dcterms:created xsi:type="dcterms:W3CDTF">2004-07-06T16:14:02Z</dcterms:created>
  <dcterms:modified xsi:type="dcterms:W3CDTF">2007-10-15T13:52:18Z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-1662402260</vt:i4>
  </property>
  <property fmtid="{D5CDD505-2E9C-101B-9397-08002B2CF9AE}" pid="3" name="_EmailSubject">
    <vt:lpwstr>CO-ECS-5</vt:lpwstr>
  </property>
  <property fmtid="{D5CDD505-2E9C-101B-9397-08002B2CF9AE}" pid="4" name="_AuthorEmail">
    <vt:lpwstr>Michael.Wall@co.usda.gov</vt:lpwstr>
  </property>
  <property fmtid="{D5CDD505-2E9C-101B-9397-08002B2CF9AE}" pid="5" name="_AuthorEmailDisplayName">
    <vt:lpwstr>Wall, Michael - Greeley, CO</vt:lpwstr>
  </property>
  <property fmtid="{D5CDD505-2E9C-101B-9397-08002B2CF9AE}" pid="6" name="_PreviousAdHocReviewCycleID">
    <vt:i4>707256765</vt:i4>
  </property>
  <property fmtid="{D5CDD505-2E9C-101B-9397-08002B2CF9AE}" pid="7" name="_ReviewingToolsShownOnce">
    <vt:lpwstr/>
  </property>
</Properties>
</file>