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<sst xmlns="http://schemas.openxmlformats.org/spreadsheetml/2006/main" count="43" uniqueCount="40">
  <si>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Site</t>
  </si>
  <si>
    <t>Sr Tech Safety Mgr (STSM)</t>
  </si>
  <si>
    <t>Facility Rep (FR)</t>
  </si>
  <si>
    <t>Auth Basis Staff (AB)</t>
  </si>
  <si>
    <t># Safety Systems (SS)</t>
  </si>
  <si>
    <t>Safety System Oversight (SSO) Staff FTE</t>
  </si>
  <si>
    <t>Ratio NUCS/FR Staff (facilities per person)</t>
  </si>
  <si>
    <t xml:space="preserve">Total Fed FTEs </t>
  </si>
  <si>
    <t>Total Contractor FTEs</t>
  </si>
  <si>
    <t>Other Tech Staff</t>
  </si>
  <si>
    <t># DSAs for Cat 1, 2 and 3 Nuc Facilities (DSAs)</t>
  </si>
  <si>
    <t>Ratio DSAs/AB Staff (DSAs per person)</t>
  </si>
  <si>
    <t># Cat 1, 2 and 3 Nuc Facilities (NUCs)</t>
  </si>
  <si>
    <t># Rad Facilities (RADs)</t>
  </si>
  <si>
    <t># Non-nuclear Facilities (NONs)</t>
  </si>
  <si>
    <t>EM Sites</t>
  </si>
  <si>
    <t>CBFO</t>
  </si>
  <si>
    <t>OH</t>
  </si>
  <si>
    <t>ORP</t>
  </si>
  <si>
    <t>RFPO</t>
  </si>
  <si>
    <t>RL</t>
  </si>
  <si>
    <t>SR</t>
  </si>
  <si>
    <t>PPPO</t>
  </si>
  <si>
    <t>EM HQ</t>
  </si>
  <si>
    <t>EM Total</t>
  </si>
  <si>
    <t>SC Sites</t>
  </si>
  <si>
    <t>ORO</t>
  </si>
  <si>
    <t>NE Sites</t>
  </si>
  <si>
    <t>ID</t>
  </si>
  <si>
    <t>SC HQ</t>
  </si>
  <si>
    <t>SC Total</t>
  </si>
  <si>
    <t>NE HQ</t>
  </si>
  <si>
    <t>NE Total</t>
  </si>
  <si>
    <t>Ratio NUCS+RADs+NONs/STSM (facilities per person)</t>
  </si>
  <si>
    <t>Ratio NUCS+RADs+NONs/FR (facilities per person)</t>
  </si>
  <si>
    <t>Blanks indicate data was not reported</t>
  </si>
  <si>
    <t>NA</t>
  </si>
  <si>
    <t>Ratio Fed Tech Positions/Total FTE</t>
  </si>
  <si>
    <t>Ratio Contractor FTE/Fed Tech Positions</t>
  </si>
  <si>
    <t>Ratio SS/SSO (systems per FTE)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</si>
</sst>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2">
      <selection activeCell="A25" sqref="A25"/>
    </sheetView>
  </sheetViews>
  <sheetFormatPr defaultColWidth="9.140625" defaultRowHeight="12.75"/>
  <cols>
    <col min="1" max="1" width="11.00390625" style="0" customWidth="1"/>
    <col min="7" max="7" width="9.57421875" style="0" customWidth="1"/>
    <col min="14" max="14" width="13.140625" style="0" customWidth="1"/>
    <col min="17" max="17" width="13.140625" style="0" customWidth="1"/>
    <col min="20" max="20" width="9.7109375" style="0" customWidth="1"/>
  </cols>
  <sheetData>
    <row r="1" spans="1:20" ht="87.75" customHeight="1">
      <c r="A1" s="1" t="s">
        <v>0</v>
      </c>
      <c r="B1" s="1" t="s">
        <v>1</v>
      </c>
      <c r="C1" s="1" t="s">
        <v>2</v>
      </c>
      <c r="D1" s="1" t="s">
        <v>5</v>
      </c>
      <c r="E1" s="1" t="s">
        <v>3</v>
      </c>
      <c r="F1" s="1" t="s">
        <v>9</v>
      </c>
      <c r="G1" s="1" t="s">
        <v>8</v>
      </c>
      <c r="H1" s="1" t="s">
        <v>7</v>
      </c>
      <c r="I1" s="1" t="s">
        <v>12</v>
      </c>
      <c r="J1" s="1" t="s">
        <v>13</v>
      </c>
      <c r="K1" s="1" t="s">
        <v>14</v>
      </c>
      <c r="L1" s="1" t="s">
        <v>10</v>
      </c>
      <c r="M1" s="1" t="s">
        <v>4</v>
      </c>
      <c r="N1" s="1" t="s">
        <v>33</v>
      </c>
      <c r="O1" s="1" t="s">
        <v>39</v>
      </c>
      <c r="P1" s="1" t="s">
        <v>6</v>
      </c>
      <c r="Q1" s="1" t="s">
        <v>34</v>
      </c>
      <c r="R1" s="1" t="s">
        <v>11</v>
      </c>
      <c r="S1" s="1" t="s">
        <v>37</v>
      </c>
      <c r="T1" s="1" t="s">
        <v>38</v>
      </c>
    </row>
    <row r="2" spans="1:20" ht="12.75">
      <c r="A2" s="2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3"/>
      <c r="T2" s="3"/>
    </row>
    <row r="3" spans="1:20" ht="12.75">
      <c r="A3" s="3" t="s">
        <v>16</v>
      </c>
      <c r="B3" s="3">
        <v>4</v>
      </c>
      <c r="C3" s="3">
        <v>1</v>
      </c>
      <c r="D3" s="3">
        <v>5</v>
      </c>
      <c r="E3" s="3">
        <v>1</v>
      </c>
      <c r="F3" s="3">
        <v>16</v>
      </c>
      <c r="G3" s="3">
        <v>800</v>
      </c>
      <c r="H3" s="3">
        <v>50</v>
      </c>
      <c r="I3" s="3">
        <v>2</v>
      </c>
      <c r="J3" s="3">
        <v>0</v>
      </c>
      <c r="K3" s="3">
        <v>0</v>
      </c>
      <c r="L3" s="3">
        <v>2</v>
      </c>
      <c r="M3" s="3">
        <v>1</v>
      </c>
      <c r="N3" s="4">
        <f>(I3+J3+K3)/B3</f>
        <v>0.5</v>
      </c>
      <c r="O3" s="4">
        <f>M3/D3</f>
        <v>0.2</v>
      </c>
      <c r="P3" s="4">
        <f>I3/C3</f>
        <v>2</v>
      </c>
      <c r="Q3" s="4">
        <f>(I3+J3+K3)/C3</f>
        <v>2</v>
      </c>
      <c r="R3" s="4">
        <f>L3/E3</f>
        <v>2</v>
      </c>
      <c r="S3" s="4">
        <f>(B3+C3+D3+E3+F3)/H3</f>
        <v>0.54</v>
      </c>
      <c r="T3" s="4">
        <f>G3/(B3+C3+D3+E3+F3)</f>
        <v>29.62962962962963</v>
      </c>
    </row>
    <row r="4" spans="1:20" ht="12.75">
      <c r="A4" s="3" t="s">
        <v>17</v>
      </c>
      <c r="B4" s="3">
        <v>5</v>
      </c>
      <c r="C4" s="3">
        <v>6</v>
      </c>
      <c r="D4" s="3">
        <v>0</v>
      </c>
      <c r="E4" s="3">
        <v>1</v>
      </c>
      <c r="F4" s="3">
        <v>31</v>
      </c>
      <c r="G4" s="3">
        <v>2285</v>
      </c>
      <c r="H4" s="3">
        <v>50</v>
      </c>
      <c r="I4" s="3">
        <v>18</v>
      </c>
      <c r="J4" s="3">
        <v>23</v>
      </c>
      <c r="K4" s="3">
        <v>0</v>
      </c>
      <c r="L4" s="3">
        <v>7</v>
      </c>
      <c r="M4" s="3">
        <v>0</v>
      </c>
      <c r="N4" s="4">
        <f>(I4+J4+K4)/B4</f>
        <v>8.2</v>
      </c>
      <c r="O4" s="6" t="s">
        <v>36</v>
      </c>
      <c r="P4" s="4">
        <f>I4/C4</f>
        <v>3</v>
      </c>
      <c r="Q4" s="4">
        <f>(I4+J4+K4)/C4</f>
        <v>6.833333333333333</v>
      </c>
      <c r="R4" s="4">
        <f>L4/E4</f>
        <v>7</v>
      </c>
      <c r="S4" s="4">
        <f>(B4+C4+D4+E4+F4)/H4</f>
        <v>0.86</v>
      </c>
      <c r="T4" s="4">
        <f>G4/(B4+C4+D4+E4+F4)</f>
        <v>53.13953488372093</v>
      </c>
    </row>
    <row r="5" spans="1:20" ht="12.75">
      <c r="A5" s="3" t="s">
        <v>18</v>
      </c>
      <c r="B5" s="3">
        <v>14</v>
      </c>
      <c r="C5" s="3">
        <v>13</v>
      </c>
      <c r="D5" s="3">
        <v>10.4</v>
      </c>
      <c r="E5" s="3">
        <v>4</v>
      </c>
      <c r="F5" s="3">
        <v>48</v>
      </c>
      <c r="G5" s="3">
        <v>5480</v>
      </c>
      <c r="H5" s="3">
        <v>103</v>
      </c>
      <c r="I5" s="3">
        <v>13</v>
      </c>
      <c r="J5" s="3">
        <v>127</v>
      </c>
      <c r="K5" s="3">
        <v>122</v>
      </c>
      <c r="L5" s="3">
        <v>7</v>
      </c>
      <c r="M5" s="3">
        <v>106</v>
      </c>
      <c r="N5" s="4">
        <f>(I5+J5+K5)/B5</f>
        <v>18.714285714285715</v>
      </c>
      <c r="O5" s="4">
        <f>M5/D5</f>
        <v>10.192307692307692</v>
      </c>
      <c r="P5" s="4">
        <f>I5/C5</f>
        <v>1</v>
      </c>
      <c r="Q5" s="4">
        <f>(I5+J5+K5)/C5</f>
        <v>20.153846153846153</v>
      </c>
      <c r="R5" s="4">
        <f>L5/E5</f>
        <v>1.75</v>
      </c>
      <c r="S5" s="4">
        <f>(B5+C5+D5+E5+F5)/H5</f>
        <v>0.8679611650485437</v>
      </c>
      <c r="T5" s="4">
        <f>G5/(B5+C5+D5+E5+F5)</f>
        <v>61.29753914988814</v>
      </c>
    </row>
    <row r="6" spans="1:20" ht="12.75">
      <c r="A6" s="3" t="s">
        <v>22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4"/>
      <c r="Q6" s="4"/>
      <c r="R6" s="4"/>
      <c r="S6" s="4"/>
      <c r="T6" s="4"/>
    </row>
    <row r="7" spans="1:20" ht="12.75">
      <c r="A7" s="3" t="s">
        <v>19</v>
      </c>
      <c r="B7" s="3">
        <v>4</v>
      </c>
      <c r="C7" s="3">
        <v>7</v>
      </c>
      <c r="D7" s="3">
        <v>1.5</v>
      </c>
      <c r="E7" s="3">
        <v>1.5</v>
      </c>
      <c r="F7" s="3">
        <v>25</v>
      </c>
      <c r="G7" s="3">
        <v>7</v>
      </c>
      <c r="H7" s="3">
        <v>33</v>
      </c>
      <c r="I7" s="3">
        <v>8</v>
      </c>
      <c r="J7" s="3">
        <v>7</v>
      </c>
      <c r="K7" s="3">
        <v>4</v>
      </c>
      <c r="L7" s="3">
        <v>8</v>
      </c>
      <c r="M7" s="3">
        <v>14</v>
      </c>
      <c r="N7" s="4">
        <f>(I7+J7+K7)/B7</f>
        <v>4.75</v>
      </c>
      <c r="O7" s="4">
        <f>M7/D7</f>
        <v>9.333333333333334</v>
      </c>
      <c r="P7" s="4">
        <f>I7/C7</f>
        <v>1.1428571428571428</v>
      </c>
      <c r="Q7" s="4">
        <f>(I7+J7+K7)/C7</f>
        <v>2.7142857142857144</v>
      </c>
      <c r="R7" s="4">
        <f>L7/E7</f>
        <v>5.333333333333333</v>
      </c>
      <c r="S7" s="4">
        <f aca="true" t="shared" si="0" ref="S7:S14">(B7+C7+D7+E7+F7)/H7</f>
        <v>1.1818181818181819</v>
      </c>
      <c r="T7" s="4">
        <f>G7/(B7+C7+D7+E7+F7)</f>
        <v>0.1794871794871795</v>
      </c>
    </row>
    <row r="8" spans="1:20" ht="12.75">
      <c r="A8" s="3" t="s">
        <v>20</v>
      </c>
      <c r="B8" s="3">
        <v>7</v>
      </c>
      <c r="C8" s="3">
        <v>19</v>
      </c>
      <c r="D8" s="3">
        <v>1.9</v>
      </c>
      <c r="E8" s="3">
        <v>7</v>
      </c>
      <c r="F8" s="3">
        <v>10</v>
      </c>
      <c r="G8" s="3">
        <v>6822</v>
      </c>
      <c r="H8" s="3">
        <v>270</v>
      </c>
      <c r="I8" s="3">
        <v>22</v>
      </c>
      <c r="J8" s="3">
        <v>416</v>
      </c>
      <c r="K8" s="3">
        <v>0</v>
      </c>
      <c r="L8" s="3">
        <v>21</v>
      </c>
      <c r="M8" s="3">
        <v>47</v>
      </c>
      <c r="N8" s="4">
        <f>(I8+J8+K8)/B8</f>
        <v>62.57142857142857</v>
      </c>
      <c r="O8" s="4">
        <f>M8/D8</f>
        <v>24.736842105263158</v>
      </c>
      <c r="P8" s="4">
        <f>I8/C8</f>
        <v>1.1578947368421053</v>
      </c>
      <c r="Q8" s="4">
        <f>(I8+J8+K8)/C8</f>
        <v>23.05263157894737</v>
      </c>
      <c r="R8" s="4">
        <f>L8/E8</f>
        <v>3</v>
      </c>
      <c r="S8" s="4">
        <f t="shared" si="0"/>
        <v>0.1662962962962963</v>
      </c>
      <c r="T8" s="4">
        <f>G8/(B8+C8+D8+E8+F8)</f>
        <v>151.93763919821828</v>
      </c>
    </row>
    <row r="9" spans="1:20" ht="12.75">
      <c r="A9" s="3" t="s">
        <v>21</v>
      </c>
      <c r="B9" s="3">
        <v>20</v>
      </c>
      <c r="C9" s="3">
        <v>30</v>
      </c>
      <c r="D9" s="3">
        <v>7.7</v>
      </c>
      <c r="E9" s="3">
        <v>14</v>
      </c>
      <c r="F9" s="3">
        <v>160</v>
      </c>
      <c r="G9" s="5">
        <v>10948</v>
      </c>
      <c r="H9" s="3">
        <v>378</v>
      </c>
      <c r="I9" s="3">
        <v>195</v>
      </c>
      <c r="J9" s="3">
        <v>46</v>
      </c>
      <c r="K9" s="3">
        <v>16</v>
      </c>
      <c r="L9" s="3">
        <v>14</v>
      </c>
      <c r="M9" s="3">
        <v>108</v>
      </c>
      <c r="N9" s="4">
        <f>(I9+J9+K9)/B9</f>
        <v>12.85</v>
      </c>
      <c r="O9" s="4">
        <f>M9/D9</f>
        <v>14.025974025974026</v>
      </c>
      <c r="P9" s="4">
        <f>I9/C9</f>
        <v>6.5</v>
      </c>
      <c r="Q9" s="4">
        <f>(I9+J9+K9)/C9</f>
        <v>8.566666666666666</v>
      </c>
      <c r="R9" s="4">
        <f>L9/E9</f>
        <v>1</v>
      </c>
      <c r="S9" s="4">
        <f t="shared" si="0"/>
        <v>0.6129629629629629</v>
      </c>
      <c r="T9" s="4">
        <f>G9/(B9+C9+D9+E9+F9)</f>
        <v>47.25075528700906</v>
      </c>
    </row>
    <row r="10" spans="1:20" ht="12.75">
      <c r="A10" s="3" t="s">
        <v>23</v>
      </c>
      <c r="B10" s="3">
        <v>8</v>
      </c>
      <c r="C10" s="3">
        <v>0</v>
      </c>
      <c r="D10" s="3">
        <v>0</v>
      </c>
      <c r="E10" s="3">
        <v>3</v>
      </c>
      <c r="F10" s="3">
        <v>61</v>
      </c>
      <c r="G10" s="3">
        <v>0</v>
      </c>
      <c r="H10" s="3">
        <v>331</v>
      </c>
      <c r="I10" s="3">
        <v>37</v>
      </c>
      <c r="J10" s="3">
        <v>0</v>
      </c>
      <c r="K10" s="3">
        <v>0</v>
      </c>
      <c r="L10" s="3">
        <v>37</v>
      </c>
      <c r="M10" s="3">
        <v>0</v>
      </c>
      <c r="N10" s="4">
        <f>(I10+J10+K10)/B10</f>
        <v>4.625</v>
      </c>
      <c r="O10" s="6" t="s">
        <v>36</v>
      </c>
      <c r="P10" s="6" t="s">
        <v>36</v>
      </c>
      <c r="Q10" s="6" t="s">
        <v>36</v>
      </c>
      <c r="R10" s="4">
        <f>L10/E10</f>
        <v>12.333333333333334</v>
      </c>
      <c r="S10" s="4">
        <f t="shared" si="0"/>
        <v>0.2175226586102719</v>
      </c>
      <c r="T10" s="4">
        <f>G10/(B10+C10+D10+E10+F10)</f>
        <v>0</v>
      </c>
    </row>
    <row r="11" spans="1:20" ht="12.75">
      <c r="A11" s="3" t="s">
        <v>24</v>
      </c>
      <c r="B11" s="3">
        <f aca="true" t="shared" si="1" ref="B11:M11">SUM(B3:B10)</f>
        <v>62</v>
      </c>
      <c r="C11" s="3">
        <f t="shared" si="1"/>
        <v>76</v>
      </c>
      <c r="D11" s="3">
        <f t="shared" si="1"/>
        <v>26.499999999999996</v>
      </c>
      <c r="E11" s="3">
        <f t="shared" si="1"/>
        <v>31.5</v>
      </c>
      <c r="F11" s="3">
        <f t="shared" si="1"/>
        <v>351</v>
      </c>
      <c r="G11" s="3">
        <f t="shared" si="1"/>
        <v>26342</v>
      </c>
      <c r="H11" s="3">
        <f t="shared" si="1"/>
        <v>1215</v>
      </c>
      <c r="I11" s="3">
        <f t="shared" si="1"/>
        <v>295</v>
      </c>
      <c r="J11" s="3">
        <f t="shared" si="1"/>
        <v>619</v>
      </c>
      <c r="K11" s="3">
        <f t="shared" si="1"/>
        <v>142</v>
      </c>
      <c r="L11" s="3">
        <f t="shared" si="1"/>
        <v>96</v>
      </c>
      <c r="M11" s="3">
        <f t="shared" si="1"/>
        <v>276</v>
      </c>
      <c r="N11" s="4">
        <f>(I11+J11+K11)/B11</f>
        <v>17.032258064516128</v>
      </c>
      <c r="O11" s="4">
        <f>M11/D11</f>
        <v>10.415094339622643</v>
      </c>
      <c r="P11" s="4">
        <f>I11/C11</f>
        <v>3.8815789473684212</v>
      </c>
      <c r="Q11" s="4">
        <f>(I11+J11+K11)/C11</f>
        <v>13.894736842105264</v>
      </c>
      <c r="R11" s="4">
        <f>L11/E11</f>
        <v>3.0476190476190474</v>
      </c>
      <c r="S11" s="4">
        <f t="shared" si="0"/>
        <v>0.45020576131687245</v>
      </c>
      <c r="T11" s="4">
        <f>G11/(B11+C11+D11+E11+F11)</f>
        <v>48.157221206581355</v>
      </c>
    </row>
    <row r="12" spans="1:20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4"/>
      <c r="P12" s="4"/>
      <c r="Q12" s="4"/>
      <c r="R12" s="4"/>
      <c r="S12" s="4"/>
      <c r="T12" s="4"/>
    </row>
    <row r="13" spans="1:20" ht="12.75">
      <c r="A13" s="2" t="s">
        <v>25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4"/>
      <c r="Q13" s="4"/>
      <c r="R13" s="4"/>
      <c r="S13" s="4"/>
      <c r="T13" s="4"/>
    </row>
    <row r="14" spans="1:20" ht="12.75">
      <c r="A14" s="3" t="s">
        <v>26</v>
      </c>
      <c r="B14" s="3"/>
      <c r="C14" s="3">
        <v>24</v>
      </c>
      <c r="D14" s="3">
        <v>3.7</v>
      </c>
      <c r="E14" s="3"/>
      <c r="F14" s="3"/>
      <c r="G14" s="3"/>
      <c r="H14" s="3"/>
      <c r="I14" s="3">
        <v>16</v>
      </c>
      <c r="J14" s="3"/>
      <c r="K14" s="3">
        <v>70</v>
      </c>
      <c r="L14" s="3"/>
      <c r="M14" s="3">
        <v>27</v>
      </c>
      <c r="N14" s="4" t="e">
        <f>(I14+J14+K14)/B14</f>
        <v>#DIV/0!</v>
      </c>
      <c r="O14" s="4">
        <f>M14/D14</f>
        <v>7.297297297297297</v>
      </c>
      <c r="P14" s="4">
        <f>I14/C14</f>
        <v>0.6666666666666666</v>
      </c>
      <c r="Q14" s="4">
        <f>(I14+J14+K14)/C14</f>
        <v>3.5833333333333335</v>
      </c>
      <c r="R14" s="4" t="e">
        <f>L14/E14</f>
        <v>#DIV/0!</v>
      </c>
      <c r="S14" s="4" t="e">
        <f t="shared" si="0"/>
        <v>#DIV/0!</v>
      </c>
      <c r="T14" s="4">
        <f>G14/(B14+C14+D14+E14+F14)</f>
        <v>0</v>
      </c>
    </row>
    <row r="15" spans="1:20" ht="12.75">
      <c r="A15" s="3" t="s">
        <v>29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4"/>
      <c r="P15" s="4"/>
      <c r="Q15" s="4"/>
      <c r="R15" s="4"/>
      <c r="S15" s="4"/>
      <c r="T15" s="4"/>
    </row>
    <row r="16" spans="1:20" ht="12.75">
      <c r="A16" s="3" t="s">
        <v>30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  <c r="O16" s="4"/>
      <c r="P16" s="4"/>
      <c r="Q16" s="4"/>
      <c r="R16" s="4"/>
      <c r="S16" s="4"/>
      <c r="T16" s="4"/>
    </row>
    <row r="17" spans="1:20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4"/>
      <c r="Q17" s="4"/>
      <c r="R17" s="4"/>
      <c r="S17" s="4"/>
      <c r="T17" s="4"/>
    </row>
    <row r="18" spans="1:20" ht="12.75">
      <c r="A18" s="2" t="s">
        <v>27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4"/>
      <c r="P18" s="4"/>
      <c r="Q18" s="4"/>
      <c r="R18" s="4"/>
      <c r="S18" s="4"/>
      <c r="T18" s="4"/>
    </row>
    <row r="19" spans="1:20" ht="12.75">
      <c r="A19" s="3" t="s">
        <v>28</v>
      </c>
      <c r="B19" s="3">
        <v>18</v>
      </c>
      <c r="C19" s="3">
        <v>23</v>
      </c>
      <c r="D19" s="3">
        <v>7</v>
      </c>
      <c r="E19" s="3"/>
      <c r="F19" s="3">
        <v>22</v>
      </c>
      <c r="G19" s="3"/>
      <c r="H19" s="3"/>
      <c r="I19" s="3"/>
      <c r="J19" s="3"/>
      <c r="K19" s="3"/>
      <c r="L19" s="3"/>
      <c r="M19" s="3"/>
      <c r="N19" s="4">
        <f>(I19+J19+K19)/B19</f>
        <v>0</v>
      </c>
      <c r="O19" s="4">
        <f>M19/D19</f>
        <v>0</v>
      </c>
      <c r="P19" s="4">
        <f>I19/C19</f>
        <v>0</v>
      </c>
      <c r="Q19" s="4">
        <f>(I19+J19+K19)/C19</f>
        <v>0</v>
      </c>
      <c r="R19" s="4" t="e">
        <f>L19/E19</f>
        <v>#DIV/0!</v>
      </c>
      <c r="S19" s="4" t="e">
        <f>(B19+C19+D19+E19+F19)/H19</f>
        <v>#DIV/0!</v>
      </c>
      <c r="T19" s="4">
        <f>G19/(B19+C19+D19+E19+F19)</f>
        <v>0</v>
      </c>
    </row>
    <row r="20" spans="1:20" ht="12.75">
      <c r="A20" s="3" t="s">
        <v>31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4"/>
      <c r="P20" s="4"/>
      <c r="Q20" s="4"/>
      <c r="R20" s="4"/>
      <c r="S20" s="4"/>
      <c r="T20" s="4"/>
    </row>
    <row r="21" spans="1:20" ht="12.75">
      <c r="A21" s="3" t="s">
        <v>32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4"/>
      <c r="P21" s="4"/>
      <c r="Q21" s="4"/>
      <c r="R21" s="4"/>
      <c r="S21" s="3"/>
      <c r="T21" s="3"/>
    </row>
    <row r="23" ht="12.75">
      <c r="A23" t="s">
        <v>35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Arango</dc:creator>
  <cp:keywords/>
  <dc:description/>
  <cp:lastModifiedBy>boyce</cp:lastModifiedBy>
  <cp:lastPrinted>2005-05-10T16:02:50Z</cp:lastPrinted>
  <dcterms:created xsi:type="dcterms:W3CDTF">2005-03-02T21:29:48Z</dcterms:created>
  <dcterms:modified xsi:type="dcterms:W3CDTF">2005-10-20T12:52:15Z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-774757461</vt:i4>
  </property>
  <property fmtid="{D5CDD505-2E9C-101B-9397-08002B2CF9AE}" pid="3" name="_EmailSubject">
    <vt:lpwstr>HQ Staffing Data</vt:lpwstr>
  </property>
  <property fmtid="{D5CDD505-2E9C-101B-9397-08002B2CF9AE}" pid="4" name="_AuthorEmail">
    <vt:lpwstr>William.Boyce@em.doe.gov</vt:lpwstr>
  </property>
  <property fmtid="{D5CDD505-2E9C-101B-9397-08002B2CF9AE}" pid="5" name="_AuthorEmailDisplayName">
    <vt:lpwstr>Boyce, William</vt:lpwstr>
  </property>
  <property fmtid="{D5CDD505-2E9C-101B-9397-08002B2CF9AE}" pid="6" name="_PreviousAdHocReviewCycleID">
    <vt:i4>1865541370</vt:i4>
  </property>
</Properties>
</file>